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8800" windowHeight="14820" activeTab="1"/>
  </bookViews>
  <sheets>
    <sheet name="Ф Городец" sheetId="4" r:id="rId1"/>
    <sheet name="Ф Дубна" sheetId="5" r:id="rId2"/>
  </sheets>
  <externalReferences>
    <externalReference r:id="rId3"/>
  </externalReferences>
  <definedNames>
    <definedName name="_xlnm._FilterDatabase" localSheetId="0" hidden="1">'Ф Городец'!$A$1:$AQ$307</definedName>
    <definedName name="_xlnm._FilterDatabase" localSheetId="1" hidden="1">'Ф Дубна'!$A$1:$BJ$520</definedName>
  </definedNames>
  <calcPr calcId="145621"/>
</workbook>
</file>

<file path=xl/calcChain.xml><?xml version="1.0" encoding="utf-8"?>
<calcChain xmlns="http://schemas.openxmlformats.org/spreadsheetml/2006/main">
  <c r="BE236" i="5" l="1"/>
  <c r="AU236" i="5"/>
  <c r="AG236" i="5"/>
  <c r="AF236" i="5"/>
  <c r="AE236" i="5"/>
  <c r="AD236" i="5"/>
  <c r="AC236" i="5"/>
  <c r="AB236" i="5"/>
  <c r="AA236" i="5"/>
  <c r="Z236" i="5"/>
  <c r="Y236" i="5"/>
  <c r="X236" i="5"/>
  <c r="W236" i="5"/>
  <c r="V236" i="5"/>
  <c r="U236" i="5"/>
  <c r="AT236" i="5" s="1"/>
  <c r="T236" i="5"/>
  <c r="S236" i="5"/>
  <c r="BE235" i="5"/>
  <c r="AU235" i="5"/>
  <c r="AG235" i="5"/>
  <c r="AF235" i="5"/>
  <c r="AE235" i="5"/>
  <c r="AD235" i="5"/>
  <c r="AC235" i="5"/>
  <c r="AB235" i="5"/>
  <c r="AA235" i="5"/>
  <c r="Z235" i="5"/>
  <c r="Y235" i="5"/>
  <c r="X235" i="5"/>
  <c r="W235" i="5"/>
  <c r="V235" i="5"/>
  <c r="U235" i="5"/>
  <c r="AT235" i="5" s="1"/>
  <c r="T235" i="5"/>
  <c r="S235" i="5"/>
  <c r="BE234" i="5"/>
  <c r="AU234" i="5"/>
  <c r="AG234" i="5"/>
  <c r="AF234" i="5"/>
  <c r="AE234" i="5"/>
  <c r="AD234" i="5"/>
  <c r="AC234" i="5"/>
  <c r="AB234" i="5"/>
  <c r="AA234" i="5"/>
  <c r="Z234" i="5"/>
  <c r="Y234" i="5"/>
  <c r="X234" i="5"/>
  <c r="W234" i="5"/>
  <c r="V234" i="5"/>
  <c r="U234" i="5"/>
  <c r="AT234" i="5" s="1"/>
  <c r="T234" i="5"/>
  <c r="S234" i="5"/>
  <c r="BE233" i="5"/>
  <c r="AU233" i="5"/>
  <c r="AG233" i="5"/>
  <c r="AF233" i="5"/>
  <c r="AE233" i="5"/>
  <c r="AD233" i="5"/>
  <c r="AC233" i="5"/>
  <c r="AB233" i="5"/>
  <c r="AA233" i="5"/>
  <c r="Z233" i="5"/>
  <c r="Y233" i="5"/>
  <c r="X233" i="5"/>
  <c r="W233" i="5"/>
  <c r="V233" i="5"/>
  <c r="U233" i="5"/>
  <c r="AT233" i="5" s="1"/>
  <c r="T233" i="5"/>
  <c r="S233" i="5"/>
  <c r="BE232" i="5"/>
  <c r="AU232" i="5"/>
  <c r="AG232" i="5"/>
  <c r="AF232" i="5"/>
  <c r="AE232" i="5"/>
  <c r="AD232" i="5"/>
  <c r="AC232" i="5"/>
  <c r="AB232" i="5"/>
  <c r="AA232" i="5"/>
  <c r="Z232" i="5"/>
  <c r="Y232" i="5"/>
  <c r="X232" i="5"/>
  <c r="W232" i="5"/>
  <c r="V232" i="5"/>
  <c r="U232" i="5"/>
  <c r="AT232" i="5" s="1"/>
  <c r="T232" i="5"/>
  <c r="S232" i="5"/>
  <c r="BE231" i="5"/>
  <c r="AU231" i="5"/>
  <c r="AG231" i="5"/>
  <c r="AF231" i="5"/>
  <c r="AE231" i="5"/>
  <c r="AD231" i="5"/>
  <c r="AC231" i="5"/>
  <c r="AB231" i="5"/>
  <c r="AA231" i="5"/>
  <c r="Z231" i="5"/>
  <c r="Y231" i="5"/>
  <c r="X231" i="5"/>
  <c r="W231" i="5"/>
  <c r="V231" i="5"/>
  <c r="U231" i="5"/>
  <c r="AT231" i="5" s="1"/>
  <c r="T231" i="5"/>
  <c r="S231" i="5"/>
  <c r="BE230" i="5"/>
  <c r="AU230" i="5"/>
  <c r="AG230" i="5"/>
  <c r="AF230" i="5"/>
  <c r="AE230" i="5"/>
  <c r="AD230" i="5"/>
  <c r="AC230" i="5"/>
  <c r="AB230" i="5"/>
  <c r="AA230" i="5"/>
  <c r="Z230" i="5"/>
  <c r="Y230" i="5"/>
  <c r="X230" i="5"/>
  <c r="W230" i="5"/>
  <c r="V230" i="5"/>
  <c r="U230" i="5"/>
  <c r="AT230" i="5" s="1"/>
  <c r="T230" i="5"/>
  <c r="S230" i="5"/>
  <c r="BE229" i="5"/>
  <c r="AU229" i="5"/>
  <c r="AG229" i="5"/>
  <c r="AF229" i="5"/>
  <c r="AE229" i="5"/>
  <c r="AD229" i="5"/>
  <c r="AC229" i="5"/>
  <c r="AB229" i="5"/>
  <c r="AA229" i="5"/>
  <c r="Z229" i="5"/>
  <c r="Y229" i="5"/>
  <c r="X229" i="5"/>
  <c r="W229" i="5"/>
  <c r="V229" i="5"/>
  <c r="U229" i="5"/>
  <c r="AT229" i="5" s="1"/>
  <c r="T229" i="5"/>
  <c r="S229" i="5"/>
  <c r="BE228" i="5"/>
  <c r="AU228" i="5"/>
  <c r="AG228" i="5"/>
  <c r="AF228" i="5"/>
  <c r="AE228" i="5"/>
  <c r="AD228" i="5"/>
  <c r="AC228" i="5"/>
  <c r="AB228" i="5"/>
  <c r="AA228" i="5"/>
  <c r="Z228" i="5"/>
  <c r="Y228" i="5"/>
  <c r="X228" i="5"/>
  <c r="W228" i="5"/>
  <c r="V228" i="5"/>
  <c r="U228" i="5"/>
  <c r="AT228" i="5" s="1"/>
  <c r="T228" i="5"/>
  <c r="S228" i="5"/>
  <c r="BE227" i="5"/>
  <c r="AU227" i="5"/>
  <c r="AG227" i="5"/>
  <c r="AF227" i="5"/>
  <c r="AE227" i="5"/>
  <c r="AD227" i="5"/>
  <c r="AC227" i="5"/>
  <c r="AB227" i="5"/>
  <c r="AA227" i="5"/>
  <c r="Z227" i="5"/>
  <c r="Y227" i="5"/>
  <c r="X227" i="5"/>
  <c r="W227" i="5"/>
  <c r="V227" i="5"/>
  <c r="U227" i="5"/>
  <c r="AT227" i="5" s="1"/>
  <c r="T227" i="5"/>
  <c r="S227" i="5"/>
  <c r="BE226" i="5"/>
  <c r="AU226" i="5"/>
  <c r="AG226" i="5"/>
  <c r="AF226" i="5"/>
  <c r="AE226" i="5"/>
  <c r="AD226" i="5"/>
  <c r="AC226" i="5"/>
  <c r="AB226" i="5"/>
  <c r="AA226" i="5"/>
  <c r="Z226" i="5"/>
  <c r="Y226" i="5"/>
  <c r="X226" i="5"/>
  <c r="W226" i="5"/>
  <c r="V226" i="5"/>
  <c r="U226" i="5"/>
  <c r="AT226" i="5" s="1"/>
  <c r="T226" i="5"/>
  <c r="S226" i="5"/>
  <c r="BE225" i="5"/>
  <c r="AU225" i="5"/>
  <c r="AG225" i="5"/>
  <c r="AF225" i="5"/>
  <c r="AE225" i="5"/>
  <c r="AD225" i="5"/>
  <c r="AC225" i="5"/>
  <c r="AB225" i="5"/>
  <c r="AA225" i="5"/>
  <c r="Z225" i="5"/>
  <c r="Y225" i="5"/>
  <c r="X225" i="5"/>
  <c r="W225" i="5"/>
  <c r="V225" i="5"/>
  <c r="U225" i="5"/>
  <c r="AT225" i="5" s="1"/>
  <c r="T225" i="5"/>
  <c r="S225" i="5"/>
  <c r="BE224" i="5"/>
  <c r="AU224" i="5"/>
  <c r="AG224" i="5"/>
  <c r="AF224" i="5"/>
  <c r="AE224" i="5"/>
  <c r="AD224" i="5"/>
  <c r="AC224" i="5"/>
  <c r="AB224" i="5"/>
  <c r="AA224" i="5"/>
  <c r="Z224" i="5"/>
  <c r="Y224" i="5"/>
  <c r="X224" i="5"/>
  <c r="W224" i="5"/>
  <c r="V224" i="5"/>
  <c r="U224" i="5"/>
  <c r="AT224" i="5" s="1"/>
  <c r="T224" i="5"/>
  <c r="S224" i="5"/>
  <c r="BE223" i="5"/>
  <c r="AU223" i="5"/>
  <c r="AG223" i="5"/>
  <c r="AF223" i="5"/>
  <c r="AE223" i="5"/>
  <c r="AD223" i="5"/>
  <c r="AC223" i="5"/>
  <c r="AB223" i="5"/>
  <c r="AA223" i="5"/>
  <c r="Z223" i="5"/>
  <c r="Y223" i="5"/>
  <c r="X223" i="5"/>
  <c r="W223" i="5"/>
  <c r="V223" i="5"/>
  <c r="U223" i="5"/>
  <c r="AT223" i="5" s="1"/>
  <c r="T223" i="5"/>
  <c r="S223" i="5"/>
  <c r="BE222" i="5"/>
  <c r="AU222" i="5"/>
  <c r="AG222" i="5"/>
  <c r="AF222" i="5"/>
  <c r="AE222" i="5"/>
  <c r="AD222" i="5"/>
  <c r="AC222" i="5"/>
  <c r="AB222" i="5"/>
  <c r="AA222" i="5"/>
  <c r="Z222" i="5"/>
  <c r="Y222" i="5"/>
  <c r="X222" i="5"/>
  <c r="W222" i="5"/>
  <c r="V222" i="5"/>
  <c r="U222" i="5"/>
  <c r="AT222" i="5" s="1"/>
  <c r="T222" i="5"/>
  <c r="S222" i="5"/>
  <c r="BE221" i="5"/>
  <c r="AU221" i="5"/>
  <c r="AG221" i="5"/>
  <c r="AF221" i="5"/>
  <c r="AE221" i="5"/>
  <c r="AD221" i="5"/>
  <c r="AC221" i="5"/>
  <c r="AB221" i="5"/>
  <c r="AA221" i="5"/>
  <c r="Z221" i="5"/>
  <c r="Y221" i="5"/>
  <c r="X221" i="5"/>
  <c r="W221" i="5"/>
  <c r="V221" i="5"/>
  <c r="U221" i="5"/>
  <c r="AT221" i="5" s="1"/>
  <c r="T221" i="5"/>
  <c r="S221" i="5"/>
  <c r="BE220" i="5"/>
  <c r="AU220" i="5"/>
  <c r="AG220" i="5"/>
  <c r="AF220" i="5"/>
  <c r="AE220" i="5"/>
  <c r="AD220" i="5"/>
  <c r="AC220" i="5"/>
  <c r="AB220" i="5"/>
  <c r="AA220" i="5"/>
  <c r="Z220" i="5"/>
  <c r="Y220" i="5"/>
  <c r="X220" i="5"/>
  <c r="W220" i="5"/>
  <c r="V220" i="5"/>
  <c r="U220" i="5"/>
  <c r="AT220" i="5" s="1"/>
  <c r="T220" i="5"/>
  <c r="S220" i="5"/>
  <c r="BE219" i="5"/>
  <c r="AU219" i="5"/>
  <c r="AG219" i="5"/>
  <c r="AF219" i="5"/>
  <c r="AE219" i="5"/>
  <c r="AD219" i="5"/>
  <c r="AC219" i="5"/>
  <c r="AB219" i="5"/>
  <c r="AA219" i="5"/>
  <c r="Z219" i="5"/>
  <c r="Y219" i="5"/>
  <c r="X219" i="5"/>
  <c r="W219" i="5"/>
  <c r="V219" i="5"/>
  <c r="U219" i="5"/>
  <c r="AT219" i="5" s="1"/>
  <c r="T219" i="5"/>
  <c r="S219" i="5"/>
  <c r="BE218" i="5"/>
  <c r="AU218" i="5"/>
  <c r="AG218" i="5"/>
  <c r="AF218" i="5"/>
  <c r="AE218" i="5"/>
  <c r="AD218" i="5"/>
  <c r="AC218" i="5"/>
  <c r="AB218" i="5"/>
  <c r="AA218" i="5"/>
  <c r="Z218" i="5"/>
  <c r="Y218" i="5"/>
  <c r="X218" i="5"/>
  <c r="W218" i="5"/>
  <c r="V218" i="5"/>
  <c r="U218" i="5"/>
  <c r="AT218" i="5" s="1"/>
  <c r="T218" i="5"/>
  <c r="S218" i="5"/>
  <c r="BE217" i="5"/>
  <c r="AU217" i="5"/>
  <c r="AG217" i="5"/>
  <c r="AF217" i="5"/>
  <c r="AE217" i="5"/>
  <c r="AD217" i="5"/>
  <c r="AC217" i="5"/>
  <c r="AB217" i="5"/>
  <c r="AA217" i="5"/>
  <c r="Z217" i="5"/>
  <c r="Y217" i="5"/>
  <c r="X217" i="5"/>
  <c r="W217" i="5"/>
  <c r="V217" i="5"/>
  <c r="U217" i="5"/>
  <c r="AT217" i="5" s="1"/>
  <c r="T217" i="5"/>
  <c r="S217" i="5"/>
  <c r="BE216" i="5"/>
  <c r="AU216" i="5"/>
  <c r="AG216" i="5"/>
  <c r="AF216" i="5"/>
  <c r="AE216" i="5"/>
  <c r="AD216" i="5"/>
  <c r="AC216" i="5"/>
  <c r="AB216" i="5"/>
  <c r="AA216" i="5"/>
  <c r="Z216" i="5"/>
  <c r="Y216" i="5"/>
  <c r="X216" i="5"/>
  <c r="W216" i="5"/>
  <c r="V216" i="5"/>
  <c r="U216" i="5"/>
  <c r="AT216" i="5" s="1"/>
  <c r="T216" i="5"/>
  <c r="S216" i="5"/>
  <c r="BE215" i="5"/>
  <c r="AU215" i="5"/>
  <c r="AG215" i="5"/>
  <c r="AF215" i="5"/>
  <c r="AE215" i="5"/>
  <c r="AD215" i="5"/>
  <c r="AC215" i="5"/>
  <c r="AB215" i="5"/>
  <c r="AA215" i="5"/>
  <c r="Z215" i="5"/>
  <c r="Y215" i="5"/>
  <c r="X215" i="5"/>
  <c r="W215" i="5"/>
  <c r="V215" i="5"/>
  <c r="U215" i="5"/>
  <c r="AT215" i="5" s="1"/>
  <c r="T215" i="5"/>
  <c r="S215" i="5"/>
  <c r="BE214" i="5"/>
  <c r="AU214" i="5"/>
  <c r="AG214" i="5"/>
  <c r="AF214" i="5"/>
  <c r="AE214" i="5"/>
  <c r="AD214" i="5"/>
  <c r="AC214" i="5"/>
  <c r="AB214" i="5"/>
  <c r="AA214" i="5"/>
  <c r="Z214" i="5"/>
  <c r="Y214" i="5"/>
  <c r="X214" i="5"/>
  <c r="W214" i="5"/>
  <c r="V214" i="5"/>
  <c r="U214" i="5"/>
  <c r="AT214" i="5" s="1"/>
  <c r="T214" i="5"/>
  <c r="S214" i="5"/>
  <c r="BE213" i="5"/>
  <c r="AU213" i="5"/>
  <c r="AG213" i="5"/>
  <c r="AF213" i="5"/>
  <c r="AE213" i="5"/>
  <c r="AD213" i="5"/>
  <c r="AC213" i="5"/>
  <c r="AB213" i="5"/>
  <c r="AA213" i="5"/>
  <c r="Z213" i="5"/>
  <c r="Y213" i="5"/>
  <c r="X213" i="5"/>
  <c r="W213" i="5"/>
  <c r="V213" i="5"/>
  <c r="U213" i="5"/>
  <c r="AT213" i="5" s="1"/>
  <c r="T213" i="5"/>
  <c r="S213" i="5"/>
  <c r="BE212" i="5"/>
  <c r="AU212" i="5"/>
  <c r="AG212" i="5"/>
  <c r="AF212" i="5"/>
  <c r="AE212" i="5"/>
  <c r="AD212" i="5"/>
  <c r="AC212" i="5"/>
  <c r="AB212" i="5"/>
  <c r="AA212" i="5"/>
  <c r="Z212" i="5"/>
  <c r="Y212" i="5"/>
  <c r="X212" i="5"/>
  <c r="W212" i="5"/>
  <c r="V212" i="5"/>
  <c r="U212" i="5"/>
  <c r="AT212" i="5" s="1"/>
  <c r="T212" i="5"/>
  <c r="S212" i="5"/>
  <c r="BE211" i="5"/>
  <c r="AU211" i="5"/>
  <c r="AG211" i="5"/>
  <c r="AF211" i="5"/>
  <c r="AE211" i="5"/>
  <c r="AD211" i="5"/>
  <c r="AC211" i="5"/>
  <c r="AB211" i="5"/>
  <c r="AA211" i="5"/>
  <c r="Z211" i="5"/>
  <c r="Y211" i="5"/>
  <c r="X211" i="5"/>
  <c r="W211" i="5"/>
  <c r="V211" i="5"/>
  <c r="U211" i="5"/>
  <c r="AT211" i="5" s="1"/>
  <c r="T211" i="5"/>
  <c r="S211" i="5"/>
  <c r="BE210" i="5"/>
  <c r="AU210" i="5"/>
  <c r="AG210" i="5"/>
  <c r="AF210" i="5"/>
  <c r="AE210" i="5"/>
  <c r="AD210" i="5"/>
  <c r="AC210" i="5"/>
  <c r="AB210" i="5"/>
  <c r="AA210" i="5"/>
  <c r="Z210" i="5"/>
  <c r="Y210" i="5"/>
  <c r="X210" i="5"/>
  <c r="W210" i="5"/>
  <c r="V210" i="5"/>
  <c r="U210" i="5"/>
  <c r="AT210" i="5" s="1"/>
  <c r="T210" i="5"/>
  <c r="S210" i="5"/>
  <c r="BE209" i="5"/>
  <c r="AU209" i="5"/>
  <c r="AG209" i="5"/>
  <c r="AF209" i="5"/>
  <c r="AE209" i="5"/>
  <c r="AD209" i="5"/>
  <c r="AC209" i="5"/>
  <c r="AB209" i="5"/>
  <c r="AA209" i="5"/>
  <c r="Z209" i="5"/>
  <c r="Y209" i="5"/>
  <c r="X209" i="5"/>
  <c r="W209" i="5"/>
  <c r="V209" i="5"/>
  <c r="U209" i="5"/>
  <c r="AT209" i="5" s="1"/>
  <c r="T209" i="5"/>
  <c r="S209" i="5"/>
  <c r="BE208" i="5"/>
  <c r="AU208" i="5"/>
  <c r="AG208" i="5"/>
  <c r="AF208" i="5"/>
  <c r="AE208" i="5"/>
  <c r="AD208" i="5"/>
  <c r="AC208" i="5"/>
  <c r="AB208" i="5"/>
  <c r="AA208" i="5"/>
  <c r="Z208" i="5"/>
  <c r="Y208" i="5"/>
  <c r="X208" i="5"/>
  <c r="W208" i="5"/>
  <c r="V208" i="5"/>
  <c r="U208" i="5"/>
  <c r="AT208" i="5" s="1"/>
  <c r="T208" i="5"/>
  <c r="S208" i="5"/>
  <c r="BE207" i="5"/>
  <c r="AU207" i="5"/>
  <c r="AG207" i="5"/>
  <c r="AF207" i="5"/>
  <c r="AE207" i="5"/>
  <c r="AD207" i="5"/>
  <c r="AC207" i="5"/>
  <c r="AB207" i="5"/>
  <c r="AA207" i="5"/>
  <c r="Z207" i="5"/>
  <c r="Y207" i="5"/>
  <c r="X207" i="5"/>
  <c r="W207" i="5"/>
  <c r="V207" i="5"/>
  <c r="U207" i="5"/>
  <c r="AT207" i="5" s="1"/>
  <c r="T207" i="5"/>
  <c r="S207" i="5"/>
  <c r="BE206" i="5"/>
  <c r="AU206" i="5"/>
  <c r="AG206" i="5"/>
  <c r="AF206" i="5"/>
  <c r="AE206" i="5"/>
  <c r="AD206" i="5"/>
  <c r="AC206" i="5"/>
  <c r="AB206" i="5"/>
  <c r="AA206" i="5"/>
  <c r="Z206" i="5"/>
  <c r="Y206" i="5"/>
  <c r="X206" i="5"/>
  <c r="W206" i="5"/>
  <c r="V206" i="5"/>
  <c r="U206" i="5"/>
  <c r="AT206" i="5" s="1"/>
  <c r="T206" i="5"/>
  <c r="S206" i="5"/>
  <c r="BE205" i="5"/>
  <c r="AU205" i="5"/>
  <c r="AG205" i="5"/>
  <c r="AF205" i="5"/>
  <c r="AE205" i="5"/>
  <c r="AD205" i="5"/>
  <c r="AC205" i="5"/>
  <c r="AB205" i="5"/>
  <c r="AA205" i="5"/>
  <c r="Z205" i="5"/>
  <c r="Y205" i="5"/>
  <c r="X205" i="5"/>
  <c r="W205" i="5"/>
  <c r="V205" i="5"/>
  <c r="U205" i="5"/>
  <c r="AT205" i="5" s="1"/>
  <c r="T205" i="5"/>
  <c r="S205" i="5"/>
  <c r="BE204" i="5"/>
  <c r="AU204" i="5"/>
  <c r="AG204" i="5"/>
  <c r="AF204" i="5"/>
  <c r="AE204" i="5"/>
  <c r="AD204" i="5"/>
  <c r="AC204" i="5"/>
  <c r="AB204" i="5"/>
  <c r="AA204" i="5"/>
  <c r="Z204" i="5"/>
  <c r="Y204" i="5"/>
  <c r="X204" i="5"/>
  <c r="W204" i="5"/>
  <c r="V204" i="5"/>
  <c r="U204" i="5"/>
  <c r="AT204" i="5" s="1"/>
  <c r="T204" i="5"/>
  <c r="S204" i="5"/>
  <c r="BE203" i="5"/>
  <c r="AU203" i="5"/>
  <c r="AG203" i="5"/>
  <c r="AF203" i="5"/>
  <c r="AE203" i="5"/>
  <c r="AD203" i="5"/>
  <c r="AC203" i="5"/>
  <c r="AB203" i="5"/>
  <c r="AA203" i="5"/>
  <c r="Z203" i="5"/>
  <c r="Y203" i="5"/>
  <c r="X203" i="5"/>
  <c r="W203" i="5"/>
  <c r="V203" i="5"/>
  <c r="U203" i="5"/>
  <c r="AT203" i="5" s="1"/>
  <c r="T203" i="5"/>
  <c r="S203" i="5"/>
  <c r="BE202" i="5"/>
  <c r="AU202" i="5"/>
  <c r="AG202" i="5"/>
  <c r="AF202" i="5"/>
  <c r="AE202" i="5"/>
  <c r="AD202" i="5"/>
  <c r="AC202" i="5"/>
  <c r="AB202" i="5"/>
  <c r="AA202" i="5"/>
  <c r="Z202" i="5"/>
  <c r="Y202" i="5"/>
  <c r="X202" i="5"/>
  <c r="W202" i="5"/>
  <c r="V202" i="5"/>
  <c r="U202" i="5"/>
  <c r="AT202" i="5" s="1"/>
  <c r="T202" i="5"/>
  <c r="S202" i="5"/>
  <c r="BE201" i="5"/>
  <c r="AU201" i="5"/>
  <c r="AG201" i="5"/>
  <c r="AF201" i="5"/>
  <c r="AE201" i="5"/>
  <c r="AD201" i="5"/>
  <c r="AC201" i="5"/>
  <c r="AB201" i="5"/>
  <c r="AA201" i="5"/>
  <c r="Z201" i="5"/>
  <c r="Y201" i="5"/>
  <c r="X201" i="5"/>
  <c r="W201" i="5"/>
  <c r="V201" i="5"/>
  <c r="U201" i="5"/>
  <c r="AT201" i="5" s="1"/>
  <c r="T201" i="5"/>
  <c r="S201" i="5"/>
  <c r="BE200" i="5"/>
  <c r="AU200" i="5"/>
  <c r="AG200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AT200" i="5" s="1"/>
  <c r="T200" i="5"/>
  <c r="S200" i="5"/>
  <c r="BE199" i="5"/>
  <c r="AU199" i="5"/>
  <c r="AG199" i="5"/>
  <c r="AF199" i="5"/>
  <c r="AE199" i="5"/>
  <c r="AD199" i="5"/>
  <c r="AC199" i="5"/>
  <c r="AB199" i="5"/>
  <c r="AA199" i="5"/>
  <c r="Z199" i="5"/>
  <c r="Y199" i="5"/>
  <c r="X199" i="5"/>
  <c r="W199" i="5"/>
  <c r="V199" i="5"/>
  <c r="U199" i="5"/>
  <c r="AT199" i="5" s="1"/>
  <c r="T199" i="5"/>
  <c r="S199" i="5"/>
  <c r="BE198" i="5"/>
  <c r="AU198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U198" i="5"/>
  <c r="AT198" i="5" s="1"/>
  <c r="T198" i="5"/>
  <c r="S198" i="5"/>
  <c r="BE197" i="5"/>
  <c r="AU197" i="5"/>
  <c r="AG197" i="5"/>
  <c r="AF197" i="5"/>
  <c r="AE197" i="5"/>
  <c r="AD197" i="5"/>
  <c r="AC197" i="5"/>
  <c r="AB197" i="5"/>
  <c r="AA197" i="5"/>
  <c r="Z197" i="5"/>
  <c r="Y197" i="5"/>
  <c r="X197" i="5"/>
  <c r="W197" i="5"/>
  <c r="V197" i="5"/>
  <c r="U197" i="5"/>
  <c r="AT197" i="5" s="1"/>
  <c r="T197" i="5"/>
  <c r="S197" i="5"/>
  <c r="BE196" i="5"/>
  <c r="AU196" i="5"/>
  <c r="AG196" i="5"/>
  <c r="AF196" i="5"/>
  <c r="AE196" i="5"/>
  <c r="AD196" i="5"/>
  <c r="AC196" i="5"/>
  <c r="AB196" i="5"/>
  <c r="AA196" i="5"/>
  <c r="Z196" i="5"/>
  <c r="Y196" i="5"/>
  <c r="X196" i="5"/>
  <c r="W196" i="5"/>
  <c r="V196" i="5"/>
  <c r="U196" i="5"/>
  <c r="AT196" i="5" s="1"/>
  <c r="T196" i="5"/>
  <c r="S196" i="5"/>
  <c r="BE195" i="5"/>
  <c r="AU195" i="5"/>
  <c r="AG195" i="5"/>
  <c r="AF195" i="5"/>
  <c r="AE195" i="5"/>
  <c r="AD195" i="5"/>
  <c r="AC195" i="5"/>
  <c r="AB195" i="5"/>
  <c r="AA195" i="5"/>
  <c r="Z195" i="5"/>
  <c r="Y195" i="5"/>
  <c r="X195" i="5"/>
  <c r="W195" i="5"/>
  <c r="V195" i="5"/>
  <c r="U195" i="5"/>
  <c r="AT195" i="5" s="1"/>
  <c r="T195" i="5"/>
  <c r="S195" i="5"/>
  <c r="BE194" i="5"/>
  <c r="AU194" i="5"/>
  <c r="AG194" i="5"/>
  <c r="AF194" i="5"/>
  <c r="AE194" i="5"/>
  <c r="AD194" i="5"/>
  <c r="AC194" i="5"/>
  <c r="AB194" i="5"/>
  <c r="AA194" i="5"/>
  <c r="Z194" i="5"/>
  <c r="Y194" i="5"/>
  <c r="X194" i="5"/>
  <c r="W194" i="5"/>
  <c r="V194" i="5"/>
  <c r="U194" i="5"/>
  <c r="AT194" i="5" s="1"/>
  <c r="T194" i="5"/>
  <c r="S194" i="5"/>
  <c r="BE193" i="5"/>
  <c r="AU193" i="5"/>
  <c r="AG193" i="5"/>
  <c r="AF193" i="5"/>
  <c r="AE193" i="5"/>
  <c r="AD193" i="5"/>
  <c r="AC193" i="5"/>
  <c r="AB193" i="5"/>
  <c r="AA193" i="5"/>
  <c r="Z193" i="5"/>
  <c r="Y193" i="5"/>
  <c r="X193" i="5"/>
  <c r="W193" i="5"/>
  <c r="V193" i="5"/>
  <c r="U193" i="5"/>
  <c r="AT193" i="5" s="1"/>
  <c r="T193" i="5"/>
  <c r="S193" i="5"/>
  <c r="BE192" i="5"/>
  <c r="AU192" i="5"/>
  <c r="AG192" i="5"/>
  <c r="AF192" i="5"/>
  <c r="AE192" i="5"/>
  <c r="AD192" i="5"/>
  <c r="AC192" i="5"/>
  <c r="AB192" i="5"/>
  <c r="AA192" i="5"/>
  <c r="Z192" i="5"/>
  <c r="Y192" i="5"/>
  <c r="X192" i="5"/>
  <c r="W192" i="5"/>
  <c r="V192" i="5"/>
  <c r="U192" i="5"/>
  <c r="AT192" i="5" s="1"/>
  <c r="T192" i="5"/>
  <c r="S192" i="5"/>
  <c r="BE191" i="5"/>
  <c r="AU191" i="5"/>
  <c r="AG191" i="5"/>
  <c r="AF191" i="5"/>
  <c r="AE191" i="5"/>
  <c r="AD191" i="5"/>
  <c r="AC191" i="5"/>
  <c r="AB191" i="5"/>
  <c r="AA191" i="5"/>
  <c r="Z191" i="5"/>
  <c r="Y191" i="5"/>
  <c r="X191" i="5"/>
  <c r="W191" i="5"/>
  <c r="V191" i="5"/>
  <c r="U191" i="5"/>
  <c r="AT191" i="5" s="1"/>
  <c r="T191" i="5"/>
  <c r="S191" i="5"/>
  <c r="BE190" i="5"/>
  <c r="AU190" i="5"/>
  <c r="AG190" i="5"/>
  <c r="AF190" i="5"/>
  <c r="AE190" i="5"/>
  <c r="AD190" i="5"/>
  <c r="AC190" i="5"/>
  <c r="AB190" i="5"/>
  <c r="AA190" i="5"/>
  <c r="Z190" i="5"/>
  <c r="Y190" i="5"/>
  <c r="X190" i="5"/>
  <c r="W190" i="5"/>
  <c r="V190" i="5"/>
  <c r="U190" i="5"/>
  <c r="AT190" i="5" s="1"/>
  <c r="T190" i="5"/>
  <c r="S190" i="5"/>
  <c r="BE189" i="5"/>
  <c r="AU189" i="5"/>
  <c r="AG189" i="5"/>
  <c r="AF189" i="5"/>
  <c r="AE189" i="5"/>
  <c r="AD189" i="5"/>
  <c r="AC189" i="5"/>
  <c r="AB189" i="5"/>
  <c r="AA189" i="5"/>
  <c r="Z189" i="5"/>
  <c r="Y189" i="5"/>
  <c r="X189" i="5"/>
  <c r="W189" i="5"/>
  <c r="V189" i="5"/>
  <c r="U189" i="5"/>
  <c r="AT189" i="5" s="1"/>
  <c r="T189" i="5"/>
  <c r="S189" i="5"/>
  <c r="BE188" i="5"/>
  <c r="AU188" i="5"/>
  <c r="AG188" i="5"/>
  <c r="AF188" i="5"/>
  <c r="AE188" i="5"/>
  <c r="AD188" i="5"/>
  <c r="AC188" i="5"/>
  <c r="AB188" i="5"/>
  <c r="AA188" i="5"/>
  <c r="Z188" i="5"/>
  <c r="Y188" i="5"/>
  <c r="X188" i="5"/>
  <c r="W188" i="5"/>
  <c r="V188" i="5"/>
  <c r="U188" i="5"/>
  <c r="AT188" i="5" s="1"/>
  <c r="T188" i="5"/>
  <c r="S188" i="5"/>
  <c r="BE187" i="5"/>
  <c r="AU187" i="5"/>
  <c r="AG187" i="5"/>
  <c r="AF187" i="5"/>
  <c r="AE187" i="5"/>
  <c r="AD187" i="5"/>
  <c r="AC187" i="5"/>
  <c r="AB187" i="5"/>
  <c r="AA187" i="5"/>
  <c r="Z187" i="5"/>
  <c r="Y187" i="5"/>
  <c r="X187" i="5"/>
  <c r="W187" i="5"/>
  <c r="V187" i="5"/>
  <c r="U187" i="5"/>
  <c r="AT187" i="5" s="1"/>
  <c r="T187" i="5"/>
  <c r="S187" i="5"/>
  <c r="BE186" i="5"/>
  <c r="AU186" i="5"/>
  <c r="AG186" i="5"/>
  <c r="AF186" i="5"/>
  <c r="AE186" i="5"/>
  <c r="AD186" i="5"/>
  <c r="AC186" i="5"/>
  <c r="AB186" i="5"/>
  <c r="AA186" i="5"/>
  <c r="Z186" i="5"/>
  <c r="Y186" i="5"/>
  <c r="X186" i="5"/>
  <c r="W186" i="5"/>
  <c r="V186" i="5"/>
  <c r="U186" i="5"/>
  <c r="AT186" i="5" s="1"/>
  <c r="T186" i="5"/>
  <c r="S186" i="5"/>
  <c r="BE185" i="5"/>
  <c r="AU185" i="5"/>
  <c r="AG185" i="5"/>
  <c r="AF185" i="5"/>
  <c r="AE185" i="5"/>
  <c r="AD185" i="5"/>
  <c r="AC185" i="5"/>
  <c r="AB185" i="5"/>
  <c r="AA185" i="5"/>
  <c r="Z185" i="5"/>
  <c r="Y185" i="5"/>
  <c r="X185" i="5"/>
  <c r="W185" i="5"/>
  <c r="V185" i="5"/>
  <c r="U185" i="5"/>
  <c r="AT185" i="5" s="1"/>
  <c r="T185" i="5"/>
  <c r="S185" i="5"/>
  <c r="BE184" i="5"/>
  <c r="AU184" i="5"/>
  <c r="AG184" i="5"/>
  <c r="AF184" i="5"/>
  <c r="AE184" i="5"/>
  <c r="AD184" i="5"/>
  <c r="AC184" i="5"/>
  <c r="AB184" i="5"/>
  <c r="AA184" i="5"/>
  <c r="Z184" i="5"/>
  <c r="Y184" i="5"/>
  <c r="X184" i="5"/>
  <c r="W184" i="5"/>
  <c r="V184" i="5"/>
  <c r="U184" i="5"/>
  <c r="AT184" i="5" s="1"/>
  <c r="T184" i="5"/>
  <c r="S184" i="5"/>
  <c r="BE183" i="5"/>
  <c r="AU183" i="5"/>
  <c r="AG183" i="5"/>
  <c r="AF183" i="5"/>
  <c r="AE183" i="5"/>
  <c r="AD183" i="5"/>
  <c r="AC183" i="5"/>
  <c r="AB183" i="5"/>
  <c r="AA183" i="5"/>
  <c r="Z183" i="5"/>
  <c r="Y183" i="5"/>
  <c r="X183" i="5"/>
  <c r="W183" i="5"/>
  <c r="V183" i="5"/>
  <c r="U183" i="5"/>
  <c r="AT183" i="5" s="1"/>
  <c r="T183" i="5"/>
  <c r="S183" i="5"/>
  <c r="BE182" i="5"/>
  <c r="AU182" i="5"/>
  <c r="AG182" i="5"/>
  <c r="AF182" i="5"/>
  <c r="AE182" i="5"/>
  <c r="AD182" i="5"/>
  <c r="AC182" i="5"/>
  <c r="AB182" i="5"/>
  <c r="AA182" i="5"/>
  <c r="Z182" i="5"/>
  <c r="Y182" i="5"/>
  <c r="X182" i="5"/>
  <c r="W182" i="5"/>
  <c r="V182" i="5"/>
  <c r="U182" i="5"/>
  <c r="AT182" i="5" s="1"/>
  <c r="T182" i="5"/>
  <c r="S182" i="5"/>
  <c r="BE181" i="5"/>
  <c r="AU181" i="5"/>
  <c r="AG181" i="5"/>
  <c r="AF181" i="5"/>
  <c r="AE181" i="5"/>
  <c r="AD181" i="5"/>
  <c r="AC181" i="5"/>
  <c r="AB181" i="5"/>
  <c r="AA181" i="5"/>
  <c r="Z181" i="5"/>
  <c r="Y181" i="5"/>
  <c r="X181" i="5"/>
  <c r="W181" i="5"/>
  <c r="V181" i="5"/>
  <c r="U181" i="5"/>
  <c r="AT181" i="5" s="1"/>
  <c r="T181" i="5"/>
  <c r="S181" i="5"/>
  <c r="BE180" i="5"/>
  <c r="AU180" i="5"/>
  <c r="AG180" i="5"/>
  <c r="AF180" i="5"/>
  <c r="AE180" i="5"/>
  <c r="AD180" i="5"/>
  <c r="AC180" i="5"/>
  <c r="AB180" i="5"/>
  <c r="AA180" i="5"/>
  <c r="Z180" i="5"/>
  <c r="Y180" i="5"/>
  <c r="X180" i="5"/>
  <c r="W180" i="5"/>
  <c r="V180" i="5"/>
  <c r="U180" i="5"/>
  <c r="AT180" i="5" s="1"/>
  <c r="T180" i="5"/>
  <c r="S180" i="5"/>
  <c r="BE179" i="5"/>
  <c r="AU179" i="5"/>
  <c r="AG179" i="5"/>
  <c r="AF179" i="5"/>
  <c r="AE179" i="5"/>
  <c r="AD179" i="5"/>
  <c r="AC179" i="5"/>
  <c r="AB179" i="5"/>
  <c r="AA179" i="5"/>
  <c r="Z179" i="5"/>
  <c r="Y179" i="5"/>
  <c r="X179" i="5"/>
  <c r="W179" i="5"/>
  <c r="V179" i="5"/>
  <c r="U179" i="5"/>
  <c r="AT179" i="5" s="1"/>
  <c r="T179" i="5"/>
  <c r="S179" i="5"/>
  <c r="BE178" i="5"/>
  <c r="AU178" i="5"/>
  <c r="AG178" i="5"/>
  <c r="AF178" i="5"/>
  <c r="AE178" i="5"/>
  <c r="AD178" i="5"/>
  <c r="AC178" i="5"/>
  <c r="AB178" i="5"/>
  <c r="AA178" i="5"/>
  <c r="Z178" i="5"/>
  <c r="Y178" i="5"/>
  <c r="X178" i="5"/>
  <c r="W178" i="5"/>
  <c r="V178" i="5"/>
  <c r="U178" i="5"/>
  <c r="AT178" i="5" s="1"/>
  <c r="T178" i="5"/>
  <c r="S178" i="5"/>
  <c r="BE177" i="5"/>
  <c r="AU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AT177" i="5" s="1"/>
  <c r="T177" i="5"/>
  <c r="S177" i="5"/>
  <c r="BE176" i="5"/>
  <c r="AU176" i="5"/>
  <c r="AG176" i="5"/>
  <c r="AF176" i="5"/>
  <c r="AE176" i="5"/>
  <c r="AD176" i="5"/>
  <c r="AC176" i="5"/>
  <c r="AB176" i="5"/>
  <c r="AA176" i="5"/>
  <c r="Z176" i="5"/>
  <c r="Y176" i="5"/>
  <c r="X176" i="5"/>
  <c r="W176" i="5"/>
  <c r="V176" i="5"/>
  <c r="U176" i="5"/>
  <c r="AT176" i="5" s="1"/>
  <c r="T176" i="5"/>
  <c r="S176" i="5"/>
  <c r="BE175" i="5"/>
  <c r="AU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AT175" i="5" s="1"/>
  <c r="T175" i="5"/>
  <c r="S175" i="5"/>
  <c r="BE174" i="5"/>
  <c r="AU174" i="5"/>
  <c r="AG174" i="5"/>
  <c r="AF174" i="5"/>
  <c r="AE174" i="5"/>
  <c r="AD174" i="5"/>
  <c r="AC174" i="5"/>
  <c r="AB174" i="5"/>
  <c r="AA174" i="5"/>
  <c r="Z174" i="5"/>
  <c r="Y174" i="5"/>
  <c r="X174" i="5"/>
  <c r="W174" i="5"/>
  <c r="V174" i="5"/>
  <c r="U174" i="5"/>
  <c r="AT174" i="5" s="1"/>
  <c r="T174" i="5"/>
  <c r="S174" i="5"/>
  <c r="BE173" i="5"/>
  <c r="AU173" i="5"/>
  <c r="AG173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AT173" i="5" s="1"/>
  <c r="T173" i="5"/>
  <c r="S173" i="5"/>
  <c r="BE172" i="5"/>
  <c r="AU172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AT172" i="5" s="1"/>
  <c r="T172" i="5"/>
  <c r="S172" i="5"/>
  <c r="BE171" i="5"/>
  <c r="AU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AT171" i="5" s="1"/>
  <c r="T171" i="5"/>
  <c r="S171" i="5"/>
  <c r="BE170" i="5"/>
  <c r="AU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AT170" i="5" s="1"/>
  <c r="T170" i="5"/>
  <c r="S170" i="5"/>
  <c r="BE169" i="5"/>
  <c r="AU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AT169" i="5" s="1"/>
  <c r="T169" i="5"/>
  <c r="S169" i="5"/>
  <c r="BE168" i="5"/>
  <c r="AU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AT168" i="5" s="1"/>
  <c r="T168" i="5"/>
  <c r="S168" i="5"/>
  <c r="BE167" i="5"/>
  <c r="AU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AT167" i="5" s="1"/>
  <c r="T167" i="5"/>
  <c r="S167" i="5"/>
  <c r="BE166" i="5"/>
  <c r="AU166" i="5"/>
  <c r="AG166" i="5"/>
  <c r="AF166" i="5"/>
  <c r="AE166" i="5"/>
  <c r="AD166" i="5"/>
  <c r="AC166" i="5"/>
  <c r="AB166" i="5"/>
  <c r="AA166" i="5"/>
  <c r="Z166" i="5"/>
  <c r="Y166" i="5"/>
  <c r="X166" i="5"/>
  <c r="W166" i="5"/>
  <c r="V166" i="5"/>
  <c r="U166" i="5"/>
  <c r="AT166" i="5" s="1"/>
  <c r="T166" i="5"/>
  <c r="S166" i="5"/>
  <c r="BE165" i="5"/>
  <c r="AU165" i="5"/>
  <c r="AG165" i="5"/>
  <c r="AF165" i="5"/>
  <c r="AE165" i="5"/>
  <c r="AD165" i="5"/>
  <c r="AC165" i="5"/>
  <c r="AB165" i="5"/>
  <c r="AA165" i="5"/>
  <c r="Z165" i="5"/>
  <c r="Y165" i="5"/>
  <c r="X165" i="5"/>
  <c r="W165" i="5"/>
  <c r="V165" i="5"/>
  <c r="U165" i="5"/>
  <c r="AT165" i="5" s="1"/>
  <c r="T165" i="5"/>
  <c r="S165" i="5"/>
  <c r="D165" i="5"/>
  <c r="BE164" i="5"/>
  <c r="AU164" i="5"/>
  <c r="AG164" i="5"/>
  <c r="AF164" i="5"/>
  <c r="AE164" i="5"/>
  <c r="AD164" i="5"/>
  <c r="AC164" i="5"/>
  <c r="AB164" i="5"/>
  <c r="AA164" i="5"/>
  <c r="Z164" i="5"/>
  <c r="Y164" i="5"/>
  <c r="X164" i="5"/>
  <c r="W164" i="5"/>
  <c r="V164" i="5"/>
  <c r="U164" i="5"/>
  <c r="AT164" i="5" s="1"/>
  <c r="T164" i="5"/>
  <c r="S164" i="5"/>
  <c r="D164" i="5"/>
  <c r="BE163" i="5"/>
  <c r="AU163" i="5"/>
  <c r="AG163" i="5"/>
  <c r="AF163" i="5"/>
  <c r="AE163" i="5"/>
  <c r="AD163" i="5"/>
  <c r="AC163" i="5"/>
  <c r="AB163" i="5"/>
  <c r="AA163" i="5"/>
  <c r="Z163" i="5"/>
  <c r="Y163" i="5"/>
  <c r="X163" i="5"/>
  <c r="W163" i="5"/>
  <c r="V163" i="5"/>
  <c r="U163" i="5"/>
  <c r="AT163" i="5" s="1"/>
  <c r="T163" i="5"/>
  <c r="S163" i="5"/>
  <c r="D163" i="5"/>
  <c r="BE162" i="5"/>
  <c r="AU162" i="5"/>
  <c r="AG162" i="5"/>
  <c r="AF162" i="5"/>
  <c r="AE162" i="5"/>
  <c r="AD162" i="5"/>
  <c r="AC162" i="5"/>
  <c r="AB162" i="5"/>
  <c r="AA162" i="5"/>
  <c r="Z162" i="5"/>
  <c r="Y162" i="5"/>
  <c r="X162" i="5"/>
  <c r="W162" i="5"/>
  <c r="V162" i="5"/>
  <c r="U162" i="5"/>
  <c r="AT162" i="5" s="1"/>
  <c r="T162" i="5"/>
  <c r="S162" i="5"/>
  <c r="D162" i="5"/>
  <c r="BE161" i="5"/>
  <c r="AU161" i="5"/>
  <c r="AG161" i="5"/>
  <c r="AF161" i="5"/>
  <c r="AE161" i="5"/>
  <c r="AD161" i="5"/>
  <c r="AC161" i="5"/>
  <c r="AB161" i="5"/>
  <c r="AA161" i="5"/>
  <c r="Z161" i="5"/>
  <c r="Y161" i="5"/>
  <c r="X161" i="5"/>
  <c r="W161" i="5"/>
  <c r="V161" i="5"/>
  <c r="U161" i="5"/>
  <c r="AT161" i="5" s="1"/>
  <c r="T161" i="5"/>
  <c r="S161" i="5"/>
  <c r="D161" i="5"/>
  <c r="BE160" i="5"/>
  <c r="AU160" i="5"/>
  <c r="AG160" i="5"/>
  <c r="AF160" i="5"/>
  <c r="AE160" i="5"/>
  <c r="AD160" i="5"/>
  <c r="AC160" i="5"/>
  <c r="AB160" i="5"/>
  <c r="AA160" i="5"/>
  <c r="Z160" i="5"/>
  <c r="Y160" i="5"/>
  <c r="X160" i="5"/>
  <c r="W160" i="5"/>
  <c r="V160" i="5"/>
  <c r="U160" i="5"/>
  <c r="AT160" i="5" s="1"/>
  <c r="T160" i="5"/>
  <c r="S160" i="5"/>
  <c r="D160" i="5"/>
  <c r="BE159" i="5"/>
  <c r="AU159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AT159" i="5" s="1"/>
  <c r="T159" i="5"/>
  <c r="S159" i="5"/>
  <c r="D159" i="5"/>
  <c r="BE158" i="5"/>
  <c r="AU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AT158" i="5" s="1"/>
  <c r="T158" i="5"/>
  <c r="S158" i="5"/>
  <c r="D158" i="5"/>
  <c r="BE157" i="5"/>
  <c r="AU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AT157" i="5" s="1"/>
  <c r="T157" i="5"/>
  <c r="S157" i="5"/>
  <c r="D157" i="5"/>
  <c r="BE156" i="5"/>
  <c r="AU156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AT156" i="5" s="1"/>
  <c r="T156" i="5"/>
  <c r="S156" i="5"/>
  <c r="D156" i="5"/>
  <c r="BE155" i="5"/>
  <c r="AU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AT155" i="5" s="1"/>
  <c r="T155" i="5"/>
  <c r="S155" i="5"/>
  <c r="D155" i="5"/>
  <c r="BE154" i="5"/>
  <c r="AU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AT154" i="5" s="1"/>
  <c r="T154" i="5"/>
  <c r="S154" i="5"/>
  <c r="D154" i="5"/>
  <c r="BE153" i="5"/>
  <c r="AU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AT153" i="5" s="1"/>
  <c r="T153" i="5"/>
  <c r="S153" i="5"/>
  <c r="D153" i="5"/>
  <c r="BE152" i="5"/>
  <c r="AU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AT152" i="5" s="1"/>
  <c r="T152" i="5"/>
  <c r="S152" i="5"/>
  <c r="D152" i="5"/>
  <c r="BE151" i="5"/>
  <c r="AU151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AT151" i="5" s="1"/>
  <c r="T151" i="5"/>
  <c r="S151" i="5"/>
  <c r="D151" i="5"/>
  <c r="BE150" i="5"/>
  <c r="AU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AT150" i="5" s="1"/>
  <c r="T150" i="5"/>
  <c r="S150" i="5"/>
  <c r="D150" i="5"/>
  <c r="BE149" i="5"/>
  <c r="AU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AT149" i="5" s="1"/>
  <c r="T149" i="5"/>
  <c r="S149" i="5"/>
  <c r="D149" i="5"/>
  <c r="BE148" i="5"/>
  <c r="AU148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AT148" i="5" s="1"/>
  <c r="T148" i="5"/>
  <c r="S148" i="5"/>
  <c r="D148" i="5"/>
  <c r="BE147" i="5"/>
  <c r="AU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AT147" i="5" s="1"/>
  <c r="T147" i="5"/>
  <c r="S147" i="5"/>
  <c r="D147" i="5"/>
  <c r="BE146" i="5"/>
  <c r="AU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U146" i="5"/>
  <c r="AT146" i="5" s="1"/>
  <c r="T146" i="5"/>
  <c r="S146" i="5"/>
  <c r="D146" i="5"/>
  <c r="BE145" i="5"/>
  <c r="AU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AT145" i="5" s="1"/>
  <c r="T145" i="5"/>
  <c r="S145" i="5"/>
  <c r="D145" i="5"/>
  <c r="BE144" i="5"/>
  <c r="AU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AT144" i="5" s="1"/>
  <c r="T144" i="5"/>
  <c r="S144" i="5"/>
  <c r="D144" i="5"/>
  <c r="BE143" i="5"/>
  <c r="AU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AT143" i="5" s="1"/>
  <c r="T143" i="5"/>
  <c r="S143" i="5"/>
  <c r="D143" i="5"/>
  <c r="BE142" i="5"/>
  <c r="AU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AT142" i="5" s="1"/>
  <c r="T142" i="5"/>
  <c r="S142" i="5"/>
  <c r="D142" i="5"/>
  <c r="BE141" i="5"/>
  <c r="AU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AT141" i="5" s="1"/>
  <c r="T141" i="5"/>
  <c r="S141" i="5"/>
  <c r="D141" i="5"/>
  <c r="BE140" i="5"/>
  <c r="AU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AT140" i="5" s="1"/>
  <c r="T140" i="5"/>
  <c r="S140" i="5"/>
  <c r="D140" i="5"/>
  <c r="BE139" i="5"/>
  <c r="AU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AT139" i="5" s="1"/>
  <c r="T139" i="5"/>
  <c r="S139" i="5"/>
  <c r="D139" i="5"/>
  <c r="BE138" i="5"/>
  <c r="AU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AT138" i="5" s="1"/>
  <c r="T138" i="5"/>
  <c r="S138" i="5"/>
  <c r="D138" i="5"/>
  <c r="BE137" i="5"/>
  <c r="AU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AT137" i="5" s="1"/>
  <c r="T137" i="5"/>
  <c r="S137" i="5"/>
  <c r="D137" i="5"/>
  <c r="BE136" i="5"/>
  <c r="AU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AT136" i="5" s="1"/>
  <c r="T136" i="5"/>
  <c r="S136" i="5"/>
  <c r="D136" i="5"/>
  <c r="BE135" i="5"/>
  <c r="AU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AT135" i="5" s="1"/>
  <c r="T135" i="5"/>
  <c r="S135" i="5"/>
  <c r="D135" i="5"/>
  <c r="BE134" i="5"/>
  <c r="AU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AT134" i="5" s="1"/>
  <c r="T134" i="5"/>
  <c r="S134" i="5"/>
  <c r="D134" i="5"/>
  <c r="BE133" i="5"/>
  <c r="AU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AT133" i="5" s="1"/>
  <c r="T133" i="5"/>
  <c r="S133" i="5"/>
  <c r="D133" i="5"/>
  <c r="BE132" i="5"/>
  <c r="AU132" i="5"/>
  <c r="AG132" i="5"/>
  <c r="AF132" i="5"/>
  <c r="AE132" i="5"/>
  <c r="AD132" i="5"/>
  <c r="AC132" i="5"/>
  <c r="AB132" i="5"/>
  <c r="AA132" i="5"/>
  <c r="Z132" i="5"/>
  <c r="Y132" i="5"/>
  <c r="X132" i="5"/>
  <c r="W132" i="5"/>
  <c r="V132" i="5"/>
  <c r="U132" i="5"/>
  <c r="AT132" i="5" s="1"/>
  <c r="T132" i="5"/>
  <c r="S132" i="5"/>
  <c r="D132" i="5"/>
  <c r="BE131" i="5"/>
  <c r="AU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AT131" i="5" s="1"/>
  <c r="T131" i="5"/>
  <c r="S131" i="5"/>
  <c r="D131" i="5"/>
  <c r="BE130" i="5"/>
  <c r="AU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AT130" i="5" s="1"/>
  <c r="T130" i="5"/>
  <c r="S130" i="5"/>
  <c r="D130" i="5"/>
  <c r="BE129" i="5"/>
  <c r="AU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AT129" i="5" s="1"/>
  <c r="T129" i="5"/>
  <c r="S129" i="5"/>
  <c r="D129" i="5"/>
  <c r="BE128" i="5"/>
  <c r="AU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AT128" i="5" s="1"/>
  <c r="T128" i="5"/>
  <c r="S128" i="5"/>
  <c r="D128" i="5"/>
  <c r="BE127" i="5"/>
  <c r="AU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AT127" i="5" s="1"/>
  <c r="T127" i="5"/>
  <c r="S127" i="5"/>
  <c r="D127" i="5"/>
  <c r="BE126" i="5"/>
  <c r="AU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AT126" i="5" s="1"/>
  <c r="T126" i="5"/>
  <c r="S126" i="5"/>
  <c r="D126" i="5"/>
  <c r="BE125" i="5"/>
  <c r="AU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AT125" i="5" s="1"/>
  <c r="T125" i="5"/>
  <c r="S125" i="5"/>
  <c r="D125" i="5"/>
  <c r="BE124" i="5"/>
  <c r="AU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AT124" i="5" s="1"/>
  <c r="T124" i="5"/>
  <c r="S124" i="5"/>
  <c r="D124" i="5"/>
  <c r="BE123" i="5"/>
  <c r="AU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AT123" i="5" s="1"/>
  <c r="T123" i="5"/>
  <c r="S123" i="5"/>
  <c r="D123" i="5"/>
  <c r="BE122" i="5"/>
  <c r="AU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AT122" i="5" s="1"/>
  <c r="T122" i="5"/>
  <c r="S122" i="5"/>
  <c r="D122" i="5"/>
  <c r="BE121" i="5"/>
  <c r="AU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AT121" i="5" s="1"/>
  <c r="T121" i="5"/>
  <c r="S121" i="5"/>
  <c r="D121" i="5"/>
  <c r="BE120" i="5"/>
  <c r="AU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AT120" i="5" s="1"/>
  <c r="T120" i="5"/>
  <c r="S120" i="5"/>
  <c r="D120" i="5"/>
  <c r="BE119" i="5"/>
  <c r="AU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AT119" i="5" s="1"/>
  <c r="T119" i="5"/>
  <c r="S119" i="5"/>
  <c r="D119" i="5"/>
  <c r="BE118" i="5"/>
  <c r="AU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AT118" i="5" s="1"/>
  <c r="T118" i="5"/>
  <c r="S118" i="5"/>
  <c r="D118" i="5"/>
  <c r="BE117" i="5"/>
  <c r="AU117" i="5"/>
  <c r="AG117" i="5"/>
  <c r="AF117" i="5"/>
  <c r="AE117" i="5"/>
  <c r="AD117" i="5"/>
  <c r="AC117" i="5"/>
  <c r="AB117" i="5"/>
  <c r="AA117" i="5"/>
  <c r="Z117" i="5"/>
  <c r="Y117" i="5"/>
  <c r="X117" i="5"/>
  <c r="W117" i="5"/>
  <c r="V117" i="5"/>
  <c r="U117" i="5"/>
  <c r="AT117" i="5" s="1"/>
  <c r="T117" i="5"/>
  <c r="S117" i="5"/>
  <c r="D117" i="5"/>
  <c r="BE116" i="5"/>
  <c r="AU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AT116" i="5" s="1"/>
  <c r="T116" i="5"/>
  <c r="S116" i="5"/>
  <c r="D116" i="5"/>
  <c r="BE115" i="5"/>
  <c r="AU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AT115" i="5" s="1"/>
  <c r="T115" i="5"/>
  <c r="S115" i="5"/>
  <c r="D115" i="5"/>
  <c r="BE114" i="5"/>
  <c r="AU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AT114" i="5" s="1"/>
  <c r="T114" i="5"/>
  <c r="S114" i="5"/>
  <c r="D114" i="5"/>
  <c r="BE113" i="5"/>
  <c r="AU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AT113" i="5" s="1"/>
  <c r="T113" i="5"/>
  <c r="S113" i="5"/>
  <c r="D113" i="5"/>
  <c r="BE112" i="5"/>
  <c r="AU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AT112" i="5" s="1"/>
  <c r="T112" i="5"/>
  <c r="S112" i="5"/>
  <c r="BE111" i="5"/>
  <c r="AU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AT111" i="5" s="1"/>
  <c r="T111" i="5"/>
  <c r="S111" i="5"/>
  <c r="BE110" i="5"/>
  <c r="AU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AT110" i="5" s="1"/>
  <c r="T110" i="5"/>
  <c r="S110" i="5"/>
  <c r="D110" i="5"/>
  <c r="BE109" i="5"/>
  <c r="AU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AT109" i="5" s="1"/>
  <c r="T109" i="5"/>
  <c r="S109" i="5"/>
  <c r="D109" i="5"/>
  <c r="BE108" i="5"/>
  <c r="AU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AT108" i="5" s="1"/>
  <c r="T108" i="5"/>
  <c r="S108" i="5"/>
  <c r="D108" i="5"/>
  <c r="BE107" i="5"/>
  <c r="BE106" i="5"/>
  <c r="BE105" i="5"/>
  <c r="AU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AT105" i="5" s="1"/>
  <c r="T105" i="5"/>
  <c r="S105" i="5"/>
  <c r="D105" i="5"/>
  <c r="BE104" i="5"/>
  <c r="AU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AT104" i="5" s="1"/>
  <c r="T104" i="5"/>
  <c r="S104" i="5"/>
  <c r="D104" i="5"/>
  <c r="BE103" i="5"/>
  <c r="AU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AT103" i="5" s="1"/>
  <c r="T103" i="5"/>
  <c r="S103" i="5"/>
  <c r="D103" i="5"/>
  <c r="BE102" i="5"/>
  <c r="AU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AT102" i="5" s="1"/>
  <c r="T102" i="5"/>
  <c r="S102" i="5"/>
  <c r="D102" i="5"/>
  <c r="BE101" i="5"/>
  <c r="AU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AT101" i="5" s="1"/>
  <c r="T101" i="5"/>
  <c r="S101" i="5"/>
  <c r="D101" i="5"/>
  <c r="BE100" i="5"/>
  <c r="AU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AT100" i="5" s="1"/>
  <c r="T100" i="5"/>
  <c r="S100" i="5"/>
  <c r="D100" i="5"/>
  <c r="BE99" i="5"/>
  <c r="AU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AT99" i="5" s="1"/>
  <c r="T99" i="5"/>
  <c r="S99" i="5"/>
  <c r="D99" i="5"/>
  <c r="BE98" i="5"/>
  <c r="AU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AT98" i="5" s="1"/>
  <c r="T98" i="5"/>
  <c r="S98" i="5"/>
  <c r="D98" i="5"/>
  <c r="BE97" i="5"/>
  <c r="AU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AT97" i="5" s="1"/>
  <c r="T97" i="5"/>
  <c r="S97" i="5"/>
  <c r="D97" i="5"/>
  <c r="BE96" i="5"/>
  <c r="AU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AT96" i="5" s="1"/>
  <c r="T96" i="5"/>
  <c r="S96" i="5"/>
  <c r="D96" i="5"/>
  <c r="BE95" i="5"/>
  <c r="AU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AT95" i="5" s="1"/>
  <c r="T95" i="5"/>
  <c r="S95" i="5"/>
  <c r="D95" i="5"/>
  <c r="BE94" i="5"/>
  <c r="AU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AT94" i="5" s="1"/>
  <c r="T94" i="5"/>
  <c r="S94" i="5"/>
  <c r="D94" i="5"/>
  <c r="BE93" i="5"/>
  <c r="AU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AT93" i="5" s="1"/>
  <c r="T93" i="5"/>
  <c r="S93" i="5"/>
  <c r="D93" i="5"/>
  <c r="BE92" i="5"/>
  <c r="AU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AT92" i="5" s="1"/>
  <c r="T92" i="5"/>
  <c r="S92" i="5"/>
  <c r="D92" i="5"/>
  <c r="BE91" i="5"/>
  <c r="AU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AT91" i="5" s="1"/>
  <c r="T91" i="5"/>
  <c r="S91" i="5"/>
  <c r="D91" i="5"/>
  <c r="BE90" i="5"/>
  <c r="AU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AT90" i="5" s="1"/>
  <c r="T90" i="5"/>
  <c r="S90" i="5"/>
  <c r="D90" i="5"/>
  <c r="BE89" i="5"/>
  <c r="AU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AT89" i="5" s="1"/>
  <c r="T89" i="5"/>
  <c r="S89" i="5"/>
  <c r="D89" i="5"/>
  <c r="BE88" i="5"/>
  <c r="AU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AT88" i="5" s="1"/>
  <c r="T88" i="5"/>
  <c r="S88" i="5"/>
  <c r="D88" i="5"/>
  <c r="BE87" i="5"/>
  <c r="AU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AT87" i="5" s="1"/>
  <c r="T87" i="5"/>
  <c r="S87" i="5"/>
  <c r="D87" i="5"/>
  <c r="BE86" i="5"/>
  <c r="AU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AT86" i="5" s="1"/>
  <c r="T86" i="5"/>
  <c r="S86" i="5"/>
  <c r="D86" i="5"/>
  <c r="BE85" i="5"/>
  <c r="AU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AT85" i="5" s="1"/>
  <c r="T85" i="5"/>
  <c r="S85" i="5"/>
  <c r="D85" i="5"/>
  <c r="BE84" i="5"/>
  <c r="AU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AT84" i="5" s="1"/>
  <c r="T84" i="5"/>
  <c r="S84" i="5"/>
  <c r="D84" i="5"/>
  <c r="BE83" i="5"/>
  <c r="AU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AT83" i="5" s="1"/>
  <c r="T83" i="5"/>
  <c r="S83" i="5"/>
  <c r="D83" i="5"/>
  <c r="BE82" i="5"/>
  <c r="AU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AT82" i="5" s="1"/>
  <c r="T82" i="5"/>
  <c r="S82" i="5"/>
  <c r="D82" i="5"/>
  <c r="BE81" i="5"/>
  <c r="AU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AT81" i="5" s="1"/>
  <c r="T81" i="5"/>
  <c r="S81" i="5"/>
  <c r="D81" i="5"/>
  <c r="BE80" i="5"/>
  <c r="AU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AT80" i="5" s="1"/>
  <c r="T80" i="5"/>
  <c r="S80" i="5"/>
  <c r="D80" i="5"/>
  <c r="BE79" i="5"/>
  <c r="AU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AT79" i="5" s="1"/>
  <c r="T79" i="5"/>
  <c r="S79" i="5"/>
  <c r="D79" i="5"/>
  <c r="BE78" i="5"/>
  <c r="AU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AT78" i="5" s="1"/>
  <c r="T78" i="5"/>
  <c r="S78" i="5"/>
  <c r="D78" i="5"/>
  <c r="BE77" i="5"/>
  <c r="AU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AT77" i="5" s="1"/>
  <c r="T77" i="5"/>
  <c r="S77" i="5"/>
  <c r="D77" i="5"/>
  <c r="BE76" i="5"/>
  <c r="AU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AT76" i="5" s="1"/>
  <c r="T76" i="5"/>
  <c r="S76" i="5"/>
  <c r="D76" i="5"/>
  <c r="BE75" i="5"/>
  <c r="AU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AT75" i="5" s="1"/>
  <c r="T75" i="5"/>
  <c r="S75" i="5"/>
  <c r="D75" i="5"/>
  <c r="BE74" i="5"/>
  <c r="AU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AT74" i="5" s="1"/>
  <c r="T74" i="5"/>
  <c r="S74" i="5"/>
  <c r="D74" i="5"/>
  <c r="BE73" i="5"/>
  <c r="AU73" i="5"/>
  <c r="AT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D73" i="5"/>
  <c r="BE72" i="5"/>
  <c r="AU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AT72" i="5" s="1"/>
  <c r="T72" i="5"/>
  <c r="S72" i="5"/>
  <c r="D72" i="5"/>
  <c r="BE71" i="5"/>
  <c r="AU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AT71" i="5" s="1"/>
  <c r="T71" i="5"/>
  <c r="S71" i="5"/>
  <c r="D71" i="5"/>
  <c r="BE70" i="5"/>
  <c r="AU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AT70" i="5" s="1"/>
  <c r="T70" i="5"/>
  <c r="S70" i="5"/>
  <c r="D70" i="5"/>
  <c r="BE69" i="5"/>
  <c r="AU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AT69" i="5" s="1"/>
  <c r="T69" i="5"/>
  <c r="S69" i="5"/>
  <c r="D69" i="5"/>
  <c r="BE68" i="5"/>
  <c r="AU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AT68" i="5" s="1"/>
  <c r="T68" i="5"/>
  <c r="S68" i="5"/>
  <c r="D68" i="5"/>
  <c r="BE67" i="5"/>
  <c r="AU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AT67" i="5" s="1"/>
  <c r="T67" i="5"/>
  <c r="S67" i="5"/>
  <c r="D67" i="5"/>
  <c r="BE66" i="5"/>
  <c r="AU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AT66" i="5" s="1"/>
  <c r="T66" i="5"/>
  <c r="S66" i="5"/>
  <c r="D66" i="5"/>
  <c r="BE65" i="5"/>
  <c r="AU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AT65" i="5" s="1"/>
  <c r="T65" i="5"/>
  <c r="S65" i="5"/>
  <c r="D65" i="5"/>
  <c r="BE64" i="5"/>
  <c r="AU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AT64" i="5" s="1"/>
  <c r="T64" i="5"/>
  <c r="S64" i="5"/>
  <c r="D64" i="5"/>
  <c r="BE63" i="5"/>
  <c r="AU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AT63" i="5" s="1"/>
  <c r="T63" i="5"/>
  <c r="S63" i="5"/>
  <c r="D63" i="5"/>
  <c r="BE62" i="5"/>
  <c r="AU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AT62" i="5" s="1"/>
  <c r="T62" i="5"/>
  <c r="S62" i="5"/>
  <c r="D62" i="5"/>
  <c r="BE61" i="5"/>
  <c r="AU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AT61" i="5" s="1"/>
  <c r="T61" i="5"/>
  <c r="S61" i="5"/>
  <c r="D61" i="5"/>
  <c r="BE60" i="5"/>
  <c r="AU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AT60" i="5" s="1"/>
  <c r="T60" i="5"/>
  <c r="S60" i="5"/>
  <c r="D60" i="5"/>
  <c r="BE59" i="5"/>
  <c r="AU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AT59" i="5" s="1"/>
  <c r="T59" i="5"/>
  <c r="S59" i="5"/>
  <c r="D59" i="5"/>
  <c r="BE58" i="5"/>
  <c r="AU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AT58" i="5" s="1"/>
  <c r="T58" i="5"/>
  <c r="S58" i="5"/>
  <c r="D58" i="5"/>
  <c r="BE57" i="5"/>
  <c r="AU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AT57" i="5" s="1"/>
  <c r="T57" i="5"/>
  <c r="S57" i="5"/>
  <c r="D57" i="5"/>
  <c r="BE56" i="5"/>
  <c r="AU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AT56" i="5" s="1"/>
  <c r="T56" i="5"/>
  <c r="S56" i="5"/>
  <c r="D56" i="5"/>
  <c r="BE55" i="5"/>
  <c r="AU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AT55" i="5" s="1"/>
  <c r="T55" i="5"/>
  <c r="S55" i="5"/>
  <c r="D55" i="5"/>
  <c r="BE54" i="5"/>
  <c r="AU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AT54" i="5" s="1"/>
  <c r="T54" i="5"/>
  <c r="S54" i="5"/>
  <c r="D54" i="5"/>
  <c r="BE53" i="5"/>
  <c r="AU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AT53" i="5" s="1"/>
  <c r="T53" i="5"/>
  <c r="S53" i="5"/>
  <c r="D53" i="5"/>
  <c r="BE52" i="5"/>
  <c r="AU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AT52" i="5" s="1"/>
  <c r="T52" i="5"/>
  <c r="S52" i="5"/>
  <c r="D52" i="5"/>
  <c r="BE51" i="5"/>
  <c r="AU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AT51" i="5" s="1"/>
  <c r="T51" i="5"/>
  <c r="S51" i="5"/>
  <c r="D51" i="5"/>
  <c r="BE50" i="5"/>
  <c r="AU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AT50" i="5" s="1"/>
  <c r="T50" i="5"/>
  <c r="S50" i="5"/>
  <c r="D50" i="5"/>
  <c r="BE49" i="5"/>
  <c r="AU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AT49" i="5" s="1"/>
  <c r="T49" i="5"/>
  <c r="S49" i="5"/>
  <c r="D49" i="5"/>
  <c r="BE48" i="5"/>
  <c r="AU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AT48" i="5" s="1"/>
  <c r="T48" i="5"/>
  <c r="S48" i="5"/>
  <c r="D48" i="5"/>
  <c r="BE47" i="5"/>
  <c r="AU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AT47" i="5" s="1"/>
  <c r="T47" i="5"/>
  <c r="S47" i="5"/>
  <c r="D47" i="5"/>
  <c r="BE46" i="5"/>
  <c r="AU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AT46" i="5" s="1"/>
  <c r="T46" i="5"/>
  <c r="S46" i="5"/>
  <c r="D46" i="5"/>
  <c r="BE45" i="5"/>
  <c r="AU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AT45" i="5" s="1"/>
  <c r="T45" i="5"/>
  <c r="S45" i="5"/>
  <c r="D45" i="5"/>
  <c r="BE44" i="5"/>
  <c r="AU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AT44" i="5" s="1"/>
  <c r="T44" i="5"/>
  <c r="S44" i="5"/>
  <c r="D44" i="5"/>
  <c r="BE43" i="5"/>
  <c r="AU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AT43" i="5" s="1"/>
  <c r="T43" i="5"/>
  <c r="S43" i="5"/>
  <c r="D43" i="5"/>
  <c r="BE42" i="5"/>
  <c r="AU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AT42" i="5" s="1"/>
  <c r="T42" i="5"/>
  <c r="S42" i="5"/>
  <c r="D42" i="5"/>
  <c r="BE41" i="5"/>
  <c r="AU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AT41" i="5" s="1"/>
  <c r="T41" i="5"/>
  <c r="S41" i="5"/>
  <c r="D41" i="5"/>
  <c r="BE40" i="5"/>
  <c r="AU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AT40" i="5" s="1"/>
  <c r="T40" i="5"/>
  <c r="S40" i="5"/>
  <c r="D40" i="5"/>
  <c r="BE39" i="5"/>
  <c r="AU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AT39" i="5" s="1"/>
  <c r="T39" i="5"/>
  <c r="S39" i="5"/>
  <c r="D39" i="5"/>
  <c r="BE38" i="5"/>
  <c r="AU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AT38" i="5" s="1"/>
  <c r="T38" i="5"/>
  <c r="S38" i="5"/>
  <c r="D38" i="5"/>
  <c r="BE37" i="5"/>
  <c r="AU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AT37" i="5" s="1"/>
  <c r="T37" i="5"/>
  <c r="S37" i="5"/>
  <c r="D37" i="5"/>
  <c r="BE36" i="5"/>
  <c r="AU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AT36" i="5" s="1"/>
  <c r="T36" i="5"/>
  <c r="S36" i="5"/>
  <c r="D36" i="5"/>
  <c r="BE35" i="5"/>
  <c r="AU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AT35" i="5" s="1"/>
  <c r="T35" i="5"/>
  <c r="S35" i="5"/>
  <c r="D35" i="5"/>
  <c r="BE34" i="5"/>
  <c r="AU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AT34" i="5" s="1"/>
  <c r="T34" i="5"/>
  <c r="S34" i="5"/>
  <c r="D34" i="5"/>
  <c r="BE33" i="5"/>
  <c r="AU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AT33" i="5" s="1"/>
  <c r="T33" i="5"/>
  <c r="S33" i="5"/>
  <c r="D33" i="5"/>
  <c r="BE32" i="5"/>
  <c r="AU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AT32" i="5" s="1"/>
  <c r="T32" i="5"/>
  <c r="S32" i="5"/>
  <c r="D32" i="5"/>
  <c r="BE31" i="5"/>
  <c r="AU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AT31" i="5" s="1"/>
  <c r="T31" i="5"/>
  <c r="S31" i="5"/>
  <c r="D31" i="5"/>
  <c r="BE30" i="5"/>
  <c r="AU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AT30" i="5" s="1"/>
  <c r="T30" i="5"/>
  <c r="S30" i="5"/>
  <c r="D30" i="5"/>
  <c r="BE29" i="5"/>
  <c r="AU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AT29" i="5" s="1"/>
  <c r="T29" i="5"/>
  <c r="S29" i="5"/>
  <c r="D29" i="5"/>
  <c r="BE28" i="5"/>
  <c r="AU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AT28" i="5" s="1"/>
  <c r="T28" i="5"/>
  <c r="S28" i="5"/>
  <c r="D28" i="5"/>
  <c r="BE27" i="5"/>
  <c r="AU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AT27" i="5" s="1"/>
  <c r="T27" i="5"/>
  <c r="S27" i="5"/>
  <c r="D27" i="5"/>
  <c r="BE26" i="5"/>
  <c r="AU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AT26" i="5" s="1"/>
  <c r="T26" i="5"/>
  <c r="S26" i="5"/>
  <c r="D26" i="5"/>
  <c r="BE25" i="5"/>
  <c r="AU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AT25" i="5" s="1"/>
  <c r="T25" i="5"/>
  <c r="S25" i="5"/>
  <c r="D25" i="5"/>
  <c r="BE24" i="5"/>
  <c r="AU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AT24" i="5" s="1"/>
  <c r="T24" i="5"/>
  <c r="S24" i="5"/>
  <c r="D24" i="5"/>
  <c r="BE23" i="5"/>
  <c r="AU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AT23" i="5" s="1"/>
  <c r="T23" i="5"/>
  <c r="S23" i="5"/>
  <c r="D23" i="5"/>
  <c r="BE22" i="5"/>
  <c r="AU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AT22" i="5" s="1"/>
  <c r="T22" i="5"/>
  <c r="S22" i="5"/>
  <c r="D22" i="5"/>
  <c r="BE21" i="5"/>
  <c r="AU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AT21" i="5" s="1"/>
  <c r="T21" i="5"/>
  <c r="S21" i="5"/>
  <c r="BE20" i="5"/>
  <c r="AU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AT20" i="5" s="1"/>
  <c r="T20" i="5"/>
  <c r="S20" i="5"/>
  <c r="BE19" i="5"/>
  <c r="AU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AT19" i="5" s="1"/>
  <c r="T19" i="5"/>
  <c r="S19" i="5"/>
  <c r="BE18" i="5"/>
  <c r="AU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BE17" i="5"/>
  <c r="AU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BE16" i="5"/>
  <c r="AU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BE15" i="5"/>
  <c r="AU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BE14" i="5"/>
  <c r="AU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BE13" i="5"/>
  <c r="AU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BE12" i="5"/>
  <c r="AU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BE11" i="5"/>
  <c r="AU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BE10" i="5"/>
  <c r="AU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BE9" i="5"/>
  <c r="AU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BE8" i="5"/>
  <c r="AU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BE7" i="5"/>
  <c r="AU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BE6" i="5"/>
  <c r="AU6" i="5"/>
  <c r="AG6" i="5"/>
  <c r="BE5" i="5"/>
  <c r="AU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BE4" i="5"/>
  <c r="AU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BE3" i="5"/>
  <c r="AU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BE2" i="5"/>
  <c r="AU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</calcChain>
</file>

<file path=xl/sharedStrings.xml><?xml version="1.0" encoding="utf-8"?>
<sst xmlns="http://schemas.openxmlformats.org/spreadsheetml/2006/main" count="12660" uniqueCount="2074">
  <si>
    <t>Тип</t>
  </si>
  <si>
    <t>Сегмент</t>
  </si>
  <si>
    <t>Контур</t>
  </si>
  <si>
    <t>ОС</t>
  </si>
  <si>
    <t>Подсистема</t>
  </si>
  <si>
    <t>Служба</t>
  </si>
  <si>
    <t>ЗС</t>
  </si>
  <si>
    <t>КПЭ</t>
  </si>
  <si>
    <t>Alt Linux СПТ 7.0 Server</t>
  </si>
  <si>
    <t>ЗАГС</t>
  </si>
  <si>
    <t>ППО ФГИС</t>
  </si>
  <si>
    <t>Сервер ФИАС</t>
  </si>
  <si>
    <t>СВВ</t>
  </si>
  <si>
    <t>Прокси-сервер ИПС</t>
  </si>
  <si>
    <t xml:space="preserve">Сервер СОИВ </t>
  </si>
  <si>
    <t>Сервис идентификации физ.лиц. Person-id</t>
  </si>
  <si>
    <t>КОЭ</t>
  </si>
  <si>
    <t>служба анализа данных</t>
  </si>
  <si>
    <t>КТЭ</t>
  </si>
  <si>
    <t>Подсистема аналитики Grafit</t>
  </si>
  <si>
    <t>Сервер печати</t>
  </si>
  <si>
    <t xml:space="preserve">Анализатор логов Logstash </t>
  </si>
  <si>
    <t>Сервер приложений JBPM - поддержки системы ЕГР ЗАГС</t>
  </si>
  <si>
    <t>Сервер приложений</t>
  </si>
  <si>
    <t>СОБИ</t>
  </si>
  <si>
    <t>WebGuard HTTP</t>
  </si>
  <si>
    <t>Сервера адаптеры для СВЭВ</t>
  </si>
  <si>
    <t>WebGuard Подсистема фильтрации SQL-запросов</t>
  </si>
  <si>
    <t>Узел балансировки серверов печати</t>
  </si>
  <si>
    <t>Застава</t>
  </si>
  <si>
    <t>Windows Server 2012R2</t>
  </si>
  <si>
    <t>Инфра</t>
  </si>
  <si>
    <t>Служба каталогов платформы Windows;Служба управления лицензиями Microsoft</t>
  </si>
  <si>
    <t>AD DC СОБИ (DNS,KMS)</t>
  </si>
  <si>
    <t>PostgreSQL 9.6</t>
  </si>
  <si>
    <t>СРК</t>
  </si>
  <si>
    <t>Служба РК на платформе Windows</t>
  </si>
  <si>
    <t>Сервер безопасности SecretNet</t>
  </si>
  <si>
    <t>Сервер СЦУ СОБИ консоли SecretNet, Касперский и д.р.</t>
  </si>
  <si>
    <t>WebGuard Управление (Подсистема администрирования)</t>
  </si>
  <si>
    <t xml:space="preserve">Kaspersky Security Center 10 (KSC) сервер управления + консоль </t>
  </si>
  <si>
    <t>ЦИД</t>
  </si>
  <si>
    <t>MaxPatrol - Сканер уязвимости</t>
  </si>
  <si>
    <t>MaxPatrol (Local Update Server)</t>
  </si>
  <si>
    <t>MaxPatrol (Consolidation Server)</t>
  </si>
  <si>
    <t>MaxPatrol SIEM (Сервер сбора событий)</t>
  </si>
  <si>
    <t>MaxPatrol SIEM (Core)</t>
  </si>
  <si>
    <t>Debian 8.2</t>
  </si>
  <si>
    <t>MaxPatrol SIEM (SIEM, RabbitMQ, Redis, MongoDB)</t>
  </si>
  <si>
    <t>MaxPatrol - SIEM Сервер сбора событий</t>
  </si>
  <si>
    <t>Web-сервер nginx (Сервер обновлений ПК ЗК ЗАГС)</t>
  </si>
  <si>
    <t>УЦ</t>
  </si>
  <si>
    <t xml:space="preserve">MaxPatrol (Server) </t>
  </si>
  <si>
    <t>Windows Server 2016 Std</t>
  </si>
  <si>
    <t>Kaspersky Security Center</t>
  </si>
  <si>
    <t>CentOS 7.3</t>
  </si>
  <si>
    <t>Виртуальная машина защиты Антивируса Касперский</t>
  </si>
  <si>
    <t>Сервер LDAP, DNS, NTP</t>
  </si>
  <si>
    <t>Службы Виртуализации рабочих столов</t>
  </si>
  <si>
    <t>Служба балансировки серверов приложений</t>
  </si>
  <si>
    <t>Атлас (РКП)</t>
  </si>
  <si>
    <t>mirror - repositories (СУиМ)</t>
  </si>
  <si>
    <t>Файловый сервер для хранилища протоколов СОИВ</t>
  </si>
  <si>
    <t>Файловый сервер для хранилища очередей СОИВ</t>
  </si>
  <si>
    <t>RDWeb, для сброса первичных паролей</t>
  </si>
  <si>
    <t>syslog-ng (telecom)</t>
  </si>
  <si>
    <t>Мониторинг</t>
  </si>
  <si>
    <t>Заббикс, proxy-сервер ЦИД</t>
  </si>
  <si>
    <t>Заббикс, proxy-сервер СМЭВ</t>
  </si>
  <si>
    <t>Заббикс, proxy-сервер СОБИ</t>
  </si>
  <si>
    <t>Freeradius сервер 1</t>
  </si>
  <si>
    <t>Freeradius сервер 2</t>
  </si>
  <si>
    <t>Узел управления Акронис</t>
  </si>
  <si>
    <t>Alt Linux СПТ 8.2 Server</t>
  </si>
  <si>
    <t>Узел управления Акронис-Инфозащита</t>
  </si>
  <si>
    <t>Сервер каталогов Акронис</t>
  </si>
  <si>
    <t>Сервер управления оборудованием СХД</t>
  </si>
  <si>
    <t>Сервер DNS, NTP</t>
  </si>
  <si>
    <t>Тестовый сервер Касперского</t>
  </si>
  <si>
    <t>WEB Proxy для support.zags.loc</t>
  </si>
  <si>
    <t>Администрирование сервиса, мониторинг, Scripts, IIS</t>
  </si>
  <si>
    <t>WSUS</t>
  </si>
  <si>
    <t>ФАП</t>
  </si>
  <si>
    <t>Узел управления Акронис v.11.7</t>
  </si>
  <si>
    <t>Узел управления Акронис Инфозащита v.12.5</t>
  </si>
  <si>
    <t>Узел управления Bacula</t>
  </si>
  <si>
    <t>Узел хранения Bacula</t>
  </si>
  <si>
    <t>Заббикс, сервер приложений</t>
  </si>
  <si>
    <t>Заббикс, proxy-сервер Inside</t>
  </si>
  <si>
    <t>Заббикс, proxy-сервер Management (IPMI)</t>
  </si>
  <si>
    <t>сервер авторизации, модуль Off-Line ЕГР ЗАГС</t>
  </si>
  <si>
    <t>Mellanox для NEO</t>
  </si>
  <si>
    <t>Сервер генерации нагрузочного тестирования</t>
  </si>
  <si>
    <t>Тестирование Касперского на ядре 3.15</t>
  </si>
  <si>
    <t>Сервер отчетностности для ФНС,сервиса InfluxDB</t>
  </si>
  <si>
    <t>Сервер отчетностности для ФНС,сервиса InfluxDB (резерв)</t>
  </si>
  <si>
    <t>Сервер отчетностности для ФНС</t>
  </si>
  <si>
    <t>Сервер отчетностности для ФНС (резерв)</t>
  </si>
  <si>
    <t>Сервер автоматизированного тестирования</t>
  </si>
  <si>
    <t>Сервер администрирования контура</t>
  </si>
  <si>
    <t>Основной Сервер автоматизированной проверки заведения АГС</t>
  </si>
  <si>
    <t>Server file storage Jira</t>
  </si>
  <si>
    <t>Server App1 Jira</t>
  </si>
  <si>
    <t>Server App2 Jira</t>
  </si>
  <si>
    <t>Server AppTest Jira</t>
  </si>
  <si>
    <t>Server BD1 Jira</t>
  </si>
  <si>
    <t>Server BD2 Jira</t>
  </si>
  <si>
    <t>Server BDTest Jira</t>
  </si>
  <si>
    <t>Server proxy</t>
  </si>
  <si>
    <t>MaxPatrol СУБД</t>
  </si>
  <si>
    <t>MaxPatrol SIEM</t>
  </si>
  <si>
    <t>AD УЦ</t>
  </si>
  <si>
    <t>СУБД</t>
  </si>
  <si>
    <t>Сервис смены пароля</t>
  </si>
  <si>
    <t>Сервер автоматизированной проверки заведения АГС</t>
  </si>
  <si>
    <t>Балансировщик тестового контура</t>
  </si>
  <si>
    <t>Сервер сбора статистики обновлений</t>
  </si>
  <si>
    <t>CentOS 7.5.1804</t>
  </si>
  <si>
    <t>сервис gitlab.zags.loc</t>
  </si>
  <si>
    <t>Тестовый сервер отдела АТИ№2</t>
  </si>
  <si>
    <t>Система автоматизации администрирования систем Ansible</t>
  </si>
  <si>
    <t>Тестовый сервер для RESTORE БД ЗАГС</t>
  </si>
  <si>
    <t>Сервер шифрования</t>
  </si>
  <si>
    <t>Сервер проверки взаимодействия с ДИТ Москвы</t>
  </si>
  <si>
    <t>Локальное зеркало ПО (репозиторий)</t>
  </si>
  <si>
    <t xml:space="preserve"> авторизация интегрированных сервисов Полиматика</t>
  </si>
  <si>
    <t>WebNginx Сервр Обновлений ПКЗК ЗАГС</t>
  </si>
  <si>
    <t>Управление Застава холодный сервер</t>
  </si>
  <si>
    <t>Altlinux 7</t>
  </si>
  <si>
    <t>Windows2012</t>
  </si>
  <si>
    <t>Тестирование касперский для ВС</t>
  </si>
  <si>
    <t>Сервер тестирования хранения пакетов ретроконвертации</t>
  </si>
  <si>
    <t>Бекап и логирование АПКШ Континент</t>
  </si>
  <si>
    <t>Win 2016 Eng x64</t>
  </si>
  <si>
    <t>UserGate UTM (прокси-сервер)</t>
  </si>
  <si>
    <t>САЗ</t>
  </si>
  <si>
    <t>Служба аудита безопасности виртуальных машин</t>
  </si>
  <si>
    <t>Проверка контрольных сумм обновлений из репозитория</t>
  </si>
  <si>
    <t>ФГИС</t>
  </si>
  <si>
    <t>ЕСК</t>
  </si>
  <si>
    <t>FileServer</t>
  </si>
  <si>
    <t>СУиМ</t>
  </si>
  <si>
    <t>Выделенный сервер журналов (rSyslog)</t>
  </si>
  <si>
    <t>Криптошлюз</t>
  </si>
  <si>
    <t>MaxPatrol SIEM Update Server</t>
  </si>
  <si>
    <t>Центр Сертификации</t>
  </si>
  <si>
    <t>Тестовый сервер шифрования</t>
  </si>
  <si>
    <t>Тестовый контроллер домена</t>
  </si>
  <si>
    <t>Win 2012 R2 x64</t>
  </si>
  <si>
    <t>Голосование в кластере Postgres,JBPM MDB03</t>
  </si>
  <si>
    <t>Сервер административной витрины</t>
  </si>
  <si>
    <t>Узел балансировки сервера печат</t>
  </si>
  <si>
    <t>Подсистема Серверной виртуализации</t>
  </si>
  <si>
    <t>файловый сервер для СУПВ</t>
  </si>
  <si>
    <t>Службы управления серверной виртуализацией</t>
  </si>
  <si>
    <t>СУПВ ДЕПЛОЙ</t>
  </si>
  <si>
    <t>Бекенд Скала-Р Управление (СУПВ)</t>
  </si>
  <si>
    <t>Подсистема Виртуализации рабочих мест</t>
  </si>
  <si>
    <t>Диспетчер подключений (ДП)</t>
  </si>
  <si>
    <t>Брокер-менеджер (БМ)</t>
  </si>
  <si>
    <t>ВРМ ДЕПЛОЙ (БМ, ДП)</t>
  </si>
  <si>
    <t>СУПВ ВРМ ДЕПЛОЙ</t>
  </si>
  <si>
    <t>Бекенд Скала-Р Управление (СУПВ ВРМ)</t>
  </si>
  <si>
    <t>Сервер сбора логов с ПАК</t>
  </si>
  <si>
    <t>DHCP для ВМ VDI</t>
  </si>
  <si>
    <t>Альт 8 СП</t>
  </si>
  <si>
    <t>VIP фронтенда Скала-Р Управление</t>
  </si>
  <si>
    <t>VIP бэкенда Скала-Р Управление</t>
  </si>
  <si>
    <t>VIP бекенда Скала-Р Управление</t>
  </si>
  <si>
    <t>Сетевое имя</t>
  </si>
  <si>
    <t>СХД</t>
  </si>
  <si>
    <t>cd5001-crl003a/b</t>
  </si>
  <si>
    <t>-</t>
  </si>
  <si>
    <t>cd5001-crl003-DAE01</t>
  </si>
  <si>
    <t>cd5001-crl003-DAE02</t>
  </si>
  <si>
    <t>cd5001-crl004a/b</t>
  </si>
  <si>
    <t>cd5001-crl004-DAE01</t>
  </si>
  <si>
    <t>cd5001-crl004-DAE02</t>
  </si>
  <si>
    <t>cd5001-crl001a/b</t>
  </si>
  <si>
    <t>cd5001-crl001-DAE03</t>
  </si>
  <si>
    <t>cd5001-crl001-DAE02</t>
  </si>
  <si>
    <t>cd5001-crl001-DAE01</t>
  </si>
  <si>
    <t>cd5001-crl002a/b</t>
  </si>
  <si>
    <t>cd5001-crl002-DAE03</t>
  </si>
  <si>
    <t>cd5001-crl002-DAE02</t>
  </si>
  <si>
    <t>cd5001-crl002-DAE01</t>
  </si>
  <si>
    <t>cd5001-crl005-DAE01</t>
  </si>
  <si>
    <t>cd5001-crl005-DAE02</t>
  </si>
  <si>
    <t>cd5001-crl005-DAE03</t>
  </si>
  <si>
    <t>Сервер</t>
  </si>
  <si>
    <t>cd5001-app036</t>
  </si>
  <si>
    <t>cd5201-app036</t>
  </si>
  <si>
    <t>RHEL Server release 7.4 (Maipo)</t>
  </si>
  <si>
    <t>cd5001-app035</t>
  </si>
  <si>
    <t>cd5201-app035</t>
  </si>
  <si>
    <t>cd5001-app039</t>
  </si>
  <si>
    <t>cd5201-app039</t>
  </si>
  <si>
    <t>cd5001-app038</t>
  </si>
  <si>
    <t>cd5201-app038</t>
  </si>
  <si>
    <t>cd5001-app037</t>
  </si>
  <si>
    <t>cd5201-app037</t>
  </si>
  <si>
    <t>cd5001-VS0202</t>
  </si>
  <si>
    <t>cd5201-VS0202</t>
  </si>
  <si>
    <t>R-Virtualization release 7.0.8</t>
  </si>
  <si>
    <t>cd5001-VS0201</t>
  </si>
  <si>
    <t>cd5201-VS0201</t>
  </si>
  <si>
    <t>cd5001-VS0205</t>
  </si>
  <si>
    <t>cd5201-VS0205</t>
  </si>
  <si>
    <t>cd5001-VS0204</t>
  </si>
  <si>
    <t>cd5201-VS0204</t>
  </si>
  <si>
    <t>cd5001-VS0203</t>
  </si>
  <si>
    <t>cd5201-VS0203</t>
  </si>
  <si>
    <t>cd5001-VS0102</t>
  </si>
  <si>
    <t>cd5201-VS0102</t>
  </si>
  <si>
    <t>cd5001-VS0101</t>
  </si>
  <si>
    <t>cd5201-VS0101</t>
  </si>
  <si>
    <t>cd5001-VS0105</t>
  </si>
  <si>
    <t>cd5201-VS0105</t>
  </si>
  <si>
    <t>cd5001-VS0104</t>
  </si>
  <si>
    <t>cd5201-VS0104</t>
  </si>
  <si>
    <t>cd5001-VS0103</t>
  </si>
  <si>
    <t>cd5201-VS0103</t>
  </si>
  <si>
    <t>cd5001-VS0302</t>
  </si>
  <si>
    <t>cd5201-VS0302</t>
  </si>
  <si>
    <t>cd5001-VS0301</t>
  </si>
  <si>
    <t>cd5201-VS0301</t>
  </si>
  <si>
    <t>cd5001-VS0305</t>
  </si>
  <si>
    <t>cd5201-VS0305</t>
  </si>
  <si>
    <t>cd5001-VS0304</t>
  </si>
  <si>
    <t>cd5201-VS0304</t>
  </si>
  <si>
    <t>cd5001-VS0303</t>
  </si>
  <si>
    <t>cd5201-VS0303</t>
  </si>
  <si>
    <t>cd5001-sys062</t>
  </si>
  <si>
    <t>cd5201-sys062</t>
  </si>
  <si>
    <t>Alt Linux СПТ 8.1 Server</t>
  </si>
  <si>
    <t>cd5001-sys064</t>
  </si>
  <si>
    <t>cd5201-sys064</t>
  </si>
  <si>
    <t>cd5001-sys065</t>
  </si>
  <si>
    <t>cd5201-sys065</t>
  </si>
  <si>
    <t>cd5001-sys015</t>
  </si>
  <si>
    <t>cd5201-sys015</t>
  </si>
  <si>
    <t>cd5001-sys016</t>
  </si>
  <si>
    <t>cd5201-sys016</t>
  </si>
  <si>
    <t>cd5001-VP0207</t>
  </si>
  <si>
    <t>cd5201-VP0207</t>
  </si>
  <si>
    <t>cd5001-VP0206</t>
  </si>
  <si>
    <t>cd5201-VP0206</t>
  </si>
  <si>
    <t>cd5001-VP0205</t>
  </si>
  <si>
    <t>cd5201-VP0205</t>
  </si>
  <si>
    <t>cd5001-VP0204</t>
  </si>
  <si>
    <t>cd5201-VP0204</t>
  </si>
  <si>
    <t>cd5001-VP0203</t>
  </si>
  <si>
    <t>cd5201-VP0203</t>
  </si>
  <si>
    <t>cd5001-VP0202</t>
  </si>
  <si>
    <t>cd5201-VP0202</t>
  </si>
  <si>
    <t>cd5001-VP0210</t>
  </si>
  <si>
    <t>cd5201-VP0210</t>
  </si>
  <si>
    <t>cd5001-VP0201</t>
  </si>
  <si>
    <t>cd5201-VP0201</t>
  </si>
  <si>
    <t>cd5001-VP0209</t>
  </si>
  <si>
    <t>cd5201-VP0209</t>
  </si>
  <si>
    <t>cd5001-VP0208</t>
  </si>
  <si>
    <t>cd5201-VP0208</t>
  </si>
  <si>
    <t>cd5001-VP0407</t>
  </si>
  <si>
    <t>cd5201-VP0407</t>
  </si>
  <si>
    <t>cd5001-VP0406</t>
  </si>
  <si>
    <t>cd5201-VP0406</t>
  </si>
  <si>
    <t>cd5001-VP0405</t>
  </si>
  <si>
    <t>cd5201-VP0405</t>
  </si>
  <si>
    <t>cd5001-VP0404</t>
  </si>
  <si>
    <t>cd5201-VP0404</t>
  </si>
  <si>
    <t>R-Virtualization release 7.0.7</t>
  </si>
  <si>
    <t>cd5001-VP0403</t>
  </si>
  <si>
    <t>cd5201-VP0403</t>
  </si>
  <si>
    <t>cd5001-VP0402</t>
  </si>
  <si>
    <t>cd5201-VP0402</t>
  </si>
  <si>
    <t>cd5001-VP0410</t>
  </si>
  <si>
    <t>cd5201-VP0410</t>
  </si>
  <si>
    <t>cd5001-VP0401</t>
  </si>
  <si>
    <t>cd5201-VP0401</t>
  </si>
  <si>
    <t>cd5001-VP0409</t>
  </si>
  <si>
    <t>cd5201-VP0409</t>
  </si>
  <si>
    <t>cd5001-VP0408</t>
  </si>
  <si>
    <t>cd5201-VP0408</t>
  </si>
  <si>
    <t>cd5001-VP0503</t>
  </si>
  <si>
    <t>cd5201-VP0503</t>
  </si>
  <si>
    <t>cd5001-VP0502</t>
  </si>
  <si>
    <t>cd5201-VP0502</t>
  </si>
  <si>
    <t>cd5001-VP0506</t>
  </si>
  <si>
    <t>cd5201-VP0506</t>
  </si>
  <si>
    <t>cd5001-VP0501</t>
  </si>
  <si>
    <t>cd5201-VP0501</t>
  </si>
  <si>
    <t>cd5001-VP0505</t>
  </si>
  <si>
    <t>cd5201-VP0505</t>
  </si>
  <si>
    <t>cd5001-VP0504</t>
  </si>
  <si>
    <t>cd5201-VP0504</t>
  </si>
  <si>
    <t>cd5001-MBD02-db02</t>
  </si>
  <si>
    <t>cd5201-MBD02-db02</t>
  </si>
  <si>
    <t>cd5001-MBD02-db01</t>
  </si>
  <si>
    <t>cd5201-MBD02-db01</t>
  </si>
  <si>
    <t>cd5001-MBD01-db02</t>
  </si>
  <si>
    <t>cd5201-MBD01-db02</t>
  </si>
  <si>
    <t>cd5001-MBD01-db01</t>
  </si>
  <si>
    <t>cd5201-MBD01-db01</t>
  </si>
  <si>
    <t>cd5001-MBD03-db01</t>
  </si>
  <si>
    <t>cd5201-MBD03-db01</t>
  </si>
  <si>
    <t>cd5001-app187</t>
  </si>
  <si>
    <t>cd5201-app187</t>
  </si>
  <si>
    <t>cd5001-app188</t>
  </si>
  <si>
    <t>cd5201-app188</t>
  </si>
  <si>
    <t>cd5001-sys029</t>
  </si>
  <si>
    <t>cd5001-sys030</t>
  </si>
  <si>
    <t>cd5001-sys063</t>
  </si>
  <si>
    <t>cd5201-sys063</t>
  </si>
  <si>
    <t>cd5001-VP0303</t>
  </si>
  <si>
    <t>cd5201-VP0303</t>
  </si>
  <si>
    <t>cd5001-VP0302</t>
  </si>
  <si>
    <t>cd5201-VP0302</t>
  </si>
  <si>
    <t>cd5001-VP0306</t>
  </si>
  <si>
    <t>cd5201-VP0306</t>
  </si>
  <si>
    <t>cd5001-VP0301</t>
  </si>
  <si>
    <t>cd5201-VP0301</t>
  </si>
  <si>
    <t>cd5001-VP0305</t>
  </si>
  <si>
    <t>cd5201-VP0305</t>
  </si>
  <si>
    <t>cd5001-VP0304</t>
  </si>
  <si>
    <t>cd5201-VP0304</t>
  </si>
  <si>
    <t>cd5001-sys005</t>
  </si>
  <si>
    <t>cd5201-sys005</t>
  </si>
  <si>
    <t>cd5001-cr007</t>
  </si>
  <si>
    <t>Сегмент управления СОБИ</t>
  </si>
  <si>
    <t>cd5201-cr007</t>
  </si>
  <si>
    <t>cd5001-dc03</t>
  </si>
  <si>
    <t>cd5201-dc03</t>
  </si>
  <si>
    <t>cd5001-sys061</t>
  </si>
  <si>
    <t>cd5201-sys061</t>
  </si>
  <si>
    <t>cd5001-VP0107</t>
  </si>
  <si>
    <t>cd5201-VP0107</t>
  </si>
  <si>
    <t>cd5001-VP0106</t>
  </si>
  <si>
    <t>cd5201-VP0106</t>
  </si>
  <si>
    <t>cd5001-VP0105</t>
  </si>
  <si>
    <t>cd5201-VP0105</t>
  </si>
  <si>
    <t>cd5001-VP0104</t>
  </si>
  <si>
    <t>cd5201-VP0104</t>
  </si>
  <si>
    <t>cd5001-VP0103</t>
  </si>
  <si>
    <t>cd5201-VP0103</t>
  </si>
  <si>
    <t>cd5001-VP0102</t>
  </si>
  <si>
    <t>cd5201-VP0102</t>
  </si>
  <si>
    <t>cd5001-VP0110</t>
  </si>
  <si>
    <t>cd5201-VP0110</t>
  </si>
  <si>
    <t>cd5001-VP0101</t>
  </si>
  <si>
    <t>cd5201-VP0101</t>
  </si>
  <si>
    <t>cd5001-VP0109</t>
  </si>
  <si>
    <t>cd5201-VP0109</t>
  </si>
  <si>
    <t>cd5001-VP0108</t>
  </si>
  <si>
    <t>cd5201-VP0108</t>
  </si>
  <si>
    <t>cd5001-sec041</t>
  </si>
  <si>
    <t>СОБИ. vGate</t>
  </si>
  <si>
    <t>cd5001-sec002</t>
  </si>
  <si>
    <t>cd5001-sys031</t>
  </si>
  <si>
    <t>cd5001-sec052</t>
  </si>
  <si>
    <t>cd5201-sec052</t>
  </si>
  <si>
    <t>cd5001-sec053</t>
  </si>
  <si>
    <t>cd5201-sec053</t>
  </si>
  <si>
    <t>n5001-esx001</t>
  </si>
  <si>
    <t>n5001-esx002</t>
  </si>
  <si>
    <t>cd5001-sec054</t>
  </si>
  <si>
    <t>cd5201-sec054</t>
  </si>
  <si>
    <t>cd5001-sec055</t>
  </si>
  <si>
    <t>cd5201-sec055</t>
  </si>
  <si>
    <t>cd5001-VDI0107</t>
  </si>
  <si>
    <t>cd5201-VDI0107</t>
  </si>
  <si>
    <t>cd5001-VDI0106</t>
  </si>
  <si>
    <t>cd5201-VDI0106</t>
  </si>
  <si>
    <t>cd5001-VDI0105</t>
  </si>
  <si>
    <t>cd5201-VDI0105</t>
  </si>
  <si>
    <t>cd5001-VDI0104</t>
  </si>
  <si>
    <t>cd5201-VDI0104</t>
  </si>
  <si>
    <t>cd5001-VDI0103</t>
  </si>
  <si>
    <t>cd5201-VDI0103</t>
  </si>
  <si>
    <t>cd5001-VDI0110</t>
  </si>
  <si>
    <t>cd5201-VDI0110</t>
  </si>
  <si>
    <t>cd5001-VDI0102</t>
  </si>
  <si>
    <t>cd5201-VDI0102</t>
  </si>
  <si>
    <t>cd5001-VDI0101</t>
  </si>
  <si>
    <t>cd5201-VDI0101</t>
  </si>
  <si>
    <t>cd5001-VDI0109</t>
  </si>
  <si>
    <t>cd5201-VDI0109</t>
  </si>
  <si>
    <t>cd5001-VDI0108</t>
  </si>
  <si>
    <t>cd5201-VDI0108</t>
  </si>
  <si>
    <t>cd5001-VDI0207</t>
  </si>
  <si>
    <t>cd5201-VDI0207</t>
  </si>
  <si>
    <t>cd5001-VDI0206</t>
  </si>
  <si>
    <t>cd5201-VDI0206</t>
  </si>
  <si>
    <t>cd5001-VDI0205</t>
  </si>
  <si>
    <t>cd5201-VDI0205</t>
  </si>
  <si>
    <t>cd5001-VDI0204</t>
  </si>
  <si>
    <t>cd5201-VDI0204</t>
  </si>
  <si>
    <t>cd5001-VDI0203</t>
  </si>
  <si>
    <t>cd5201-VDI0203</t>
  </si>
  <si>
    <t>cd5001-VDI0210</t>
  </si>
  <si>
    <t>cd5201-VDI0210</t>
  </si>
  <si>
    <t>cd5001-VDI0202</t>
  </si>
  <si>
    <t>cd5201-VDI0202</t>
  </si>
  <si>
    <t>cd5001-VDI0201</t>
  </si>
  <si>
    <t>cd5201-VDI0201</t>
  </si>
  <si>
    <t>cd5001-VDI0209</t>
  </si>
  <si>
    <t>cd5201-VDI0209</t>
  </si>
  <si>
    <t>cd5001-VDI0208</t>
  </si>
  <si>
    <t>cd5201-VDI0208</t>
  </si>
  <si>
    <t>cd5001-VDI0307</t>
  </si>
  <si>
    <t>cd5201-VDI0307</t>
  </si>
  <si>
    <t>cd5001-VDI0306</t>
  </si>
  <si>
    <t>cd5201-VDI0306</t>
  </si>
  <si>
    <t>cd5001-VDI0305</t>
  </si>
  <si>
    <t>cd5201-VDI0305</t>
  </si>
  <si>
    <t>cd5001-VDI0304</t>
  </si>
  <si>
    <t>cd5201-VDI0304</t>
  </si>
  <si>
    <t>cd5001-VDI0303</t>
  </si>
  <si>
    <t>cd5201-VDI0303</t>
  </si>
  <si>
    <t>cd5001-VDI0310</t>
  </si>
  <si>
    <t>cd5201-VDI0310</t>
  </si>
  <si>
    <t>cd5001-VDI0302</t>
  </si>
  <si>
    <t>cd5201-VDI0302</t>
  </si>
  <si>
    <t>cd5001-VDI0301</t>
  </si>
  <si>
    <t>cd5201-VDI0301</t>
  </si>
  <si>
    <t>cd5001-VDI0309</t>
  </si>
  <si>
    <t>cd5201-VDI0309</t>
  </si>
  <si>
    <t>cd5001-VDI0308</t>
  </si>
  <si>
    <t>cd5201-VDI0308</t>
  </si>
  <si>
    <t>cd5001-sys003</t>
  </si>
  <si>
    <t>cd5201-sys003</t>
  </si>
  <si>
    <t>cd5001-sys004</t>
  </si>
  <si>
    <t>cd5201-sys004</t>
  </si>
  <si>
    <t>cd5001-sys010</t>
  </si>
  <si>
    <t>cd5201-sys010</t>
  </si>
  <si>
    <t>cd5001-sys009</t>
  </si>
  <si>
    <t>cd5201-sys009</t>
  </si>
  <si>
    <t>cd5001-sys097</t>
  </si>
  <si>
    <t>cd5201-sys097</t>
  </si>
  <si>
    <t>cd5001-VP0605</t>
  </si>
  <si>
    <t>cd5201-VP0605</t>
  </si>
  <si>
    <t>cd5001-VP0604</t>
  </si>
  <si>
    <t>cd5201-VP0604</t>
  </si>
  <si>
    <t>cd5001-VP0603</t>
  </si>
  <si>
    <t>cd5201-VP0603</t>
  </si>
  <si>
    <t>cd5001-VP0602</t>
  </si>
  <si>
    <t>cd5201-VP0602</t>
  </si>
  <si>
    <t>cd5001-VP0607</t>
  </si>
  <si>
    <t>cd5201-VP0607</t>
  </si>
  <si>
    <t>cd5001-VP0606</t>
  </si>
  <si>
    <t>cd5201-VP0606</t>
  </si>
  <si>
    <t>cd5001-VP0610</t>
  </si>
  <si>
    <t>cd5201-VP0610</t>
  </si>
  <si>
    <t>cd5001-VP0601</t>
  </si>
  <si>
    <t>cd5201-VP0601</t>
  </si>
  <si>
    <t>cd5001-VP0609</t>
  </si>
  <si>
    <t>cd5201-VP0609</t>
  </si>
  <si>
    <t>cd5001-VP0608</t>
  </si>
  <si>
    <t>cd5201-VP0608</t>
  </si>
  <si>
    <t>ЛВС</t>
  </si>
  <si>
    <t>cd5001-gtm01</t>
  </si>
  <si>
    <t>ДМЗ</t>
  </si>
  <si>
    <t>cd5001-gtm02</t>
  </si>
  <si>
    <t>cd5001-cm5448-07</t>
  </si>
  <si>
    <t>cd5001-cm5448-17</t>
  </si>
  <si>
    <t>cd5001-cm5448-08</t>
  </si>
  <si>
    <t>cd5001-cm5448-18</t>
  </si>
  <si>
    <t>cd5001-VPA01-cm4120-01</t>
  </si>
  <si>
    <t>cd5001-VPA01-cm4120-02</t>
  </si>
  <si>
    <t>cd5001-VPA01-cm3124</t>
  </si>
  <si>
    <t>cd5001-MBD02-cm4120-01</t>
  </si>
  <si>
    <t>cd5001-MBD02-cm4120-02</t>
  </si>
  <si>
    <t>cd5001-MBD02-cm3124</t>
  </si>
  <si>
    <t>cd5001-MBD01-cm4120-01</t>
  </si>
  <si>
    <t>cd5001-MBD01-cm4120-02</t>
  </si>
  <si>
    <t>cd5001-MBD01-cm3124</t>
  </si>
  <si>
    <t>cd5001-MBD03-cm4120-01</t>
  </si>
  <si>
    <t>cd5001-MBD03-cm4120-02</t>
  </si>
  <si>
    <t>cd5001-MBD03-cm3124</t>
  </si>
  <si>
    <t>cd5001-VP02-cm4160-01</t>
  </si>
  <si>
    <t>cd5001-VP02-cm4160-02</t>
  </si>
  <si>
    <t>cd5001-VP02-cm3324</t>
  </si>
  <si>
    <t>cd5001-VP04-cm4160-01</t>
  </si>
  <si>
    <t>cd5001-VP04-cm4160-02</t>
  </si>
  <si>
    <t>cd5001-VP04-cm3324</t>
  </si>
  <si>
    <t>cd5001-VP05-cm4120-01</t>
  </si>
  <si>
    <t>cd5001-VP05-cm4120-02</t>
  </si>
  <si>
    <t>cd5001-VP05-cm3324</t>
  </si>
  <si>
    <t>cd5001-cm2410-01</t>
  </si>
  <si>
    <t>cd5001-cm2410-02</t>
  </si>
  <si>
    <t>cd5001-VP03-cm4120-01</t>
  </si>
  <si>
    <t>cd5001-VP03-cm4120-02</t>
  </si>
  <si>
    <t>cd5001-VP03-cm3324</t>
  </si>
  <si>
    <t>cd5001-cm3324-05.1</t>
  </si>
  <si>
    <t>cd5001-cm3324-06</t>
  </si>
  <si>
    <t>cd5001-cm3324-05.2</t>
  </si>
  <si>
    <t>cd5001-DigiUSB</t>
  </si>
  <si>
    <t>cd5001-cm3124-01</t>
  </si>
  <si>
    <t>Сеть управления</t>
  </si>
  <si>
    <t>cd5001-cm3124-02</t>
  </si>
  <si>
    <t>cd5001-cm3124-09</t>
  </si>
  <si>
    <t>cd5001-cm3348-03</t>
  </si>
  <si>
    <t>cd5001-cm3348-04</t>
  </si>
  <si>
    <t>cd5001-cm5448-15.1</t>
  </si>
  <si>
    <t>cd5001-cm5448-15.2</t>
  </si>
  <si>
    <t>cd5001-VP01-cm4160-01</t>
  </si>
  <si>
    <t>cd5001-VP01-cm4160-02</t>
  </si>
  <si>
    <t>cd5001-VP01-cm3124</t>
  </si>
  <si>
    <t>cd5001-cm2410-03</t>
  </si>
  <si>
    <t>cd5001-cm2410-04</t>
  </si>
  <si>
    <t>cd5001-rt005</t>
  </si>
  <si>
    <t>Узел доступа СТК ЗАГС</t>
  </si>
  <si>
    <t>cd5001-rt006</t>
  </si>
  <si>
    <t>cd5001-cm3348-01.1</t>
  </si>
  <si>
    <t>cd5001-cm3348-01.2</t>
  </si>
  <si>
    <t>cd5001-rt001</t>
  </si>
  <si>
    <t>cd5001-rt002</t>
  </si>
  <si>
    <t>cd5001-VP06-cm4160-01</t>
  </si>
  <si>
    <t>cd5001-VP06-cm3324</t>
  </si>
  <si>
    <t>cd5001-VDI01-cm4160-02</t>
  </si>
  <si>
    <t>cd5001-VDI01-cm3324</t>
  </si>
  <si>
    <t>cd5001-VDI02-cm4160-02</t>
  </si>
  <si>
    <t>cd5001-VDI02-cm3324</t>
  </si>
  <si>
    <t>cd5001-VDI03-cm4160-02</t>
  </si>
  <si>
    <t>cd5001-VDI03-cm3324</t>
  </si>
  <si>
    <t>cd5001-cm2700-01</t>
  </si>
  <si>
    <t>cd5001-cm2700-02</t>
  </si>
  <si>
    <t>Роль компонента (Alias)</t>
  </si>
  <si>
    <t>Тип оборудования</t>
  </si>
  <si>
    <t>Поставка</t>
  </si>
  <si>
    <t>Модель</t>
  </si>
  <si>
    <t>S/N</t>
  </si>
  <si>
    <t>№ СТОЙКИ</t>
  </si>
  <si>
    <t>Положение в стойке</t>
  </si>
  <si>
    <t>Модель процессора</t>
  </si>
  <si>
    <t>Кол-во процессоров на сервер</t>
  </si>
  <si>
    <t>Кол-во ядер (по модели CPU),шт.</t>
  </si>
  <si>
    <t>ПЗУ тип 1</t>
  </si>
  <si>
    <t>Емкость ПЗУ тип 1, ГБ</t>
  </si>
  <si>
    <t>Кол-во ПЗУ тип 1</t>
  </si>
  <si>
    <t>Уровень RAID ПЗУ тип 1</t>
  </si>
  <si>
    <t>ПЗУ тип 2</t>
  </si>
  <si>
    <t>Емкость ПЗУ тип 2, ГБ</t>
  </si>
  <si>
    <t>Кол-во ПЗУ тип 2</t>
  </si>
  <si>
    <t>Уровень RAID ПЗУ тип 2</t>
  </si>
  <si>
    <t>ПЗУ тип 3</t>
  </si>
  <si>
    <t>Емкость ПЗУ тип 3, ГБ</t>
  </si>
  <si>
    <t>Кол-во ПЗУ тип 3</t>
  </si>
  <si>
    <t>Уровень RAID ПЗУ тип 3</t>
  </si>
  <si>
    <t>Модель ПЗУ тип 4</t>
  </si>
  <si>
    <t>Емкость ПЗУ тип 4, ГБ</t>
  </si>
  <si>
    <t>Кол-во ПЗУ тип 4</t>
  </si>
  <si>
    <t>Уровень RAID ПЗУ тип 4</t>
  </si>
  <si>
    <t>Модель ПЗУ тип 5</t>
  </si>
  <si>
    <t>Емкость ПЗУ тип 5, ГБ</t>
  </si>
  <si>
    <t>Кол-во ПЗУ тип 5</t>
  </si>
  <si>
    <t>Уровень RAID ПЗУ тип 5</t>
  </si>
  <si>
    <t>Модель ПЗУ тип 6</t>
  </si>
  <si>
    <t>Емкость ПЗУ тип 6, ГБ</t>
  </si>
  <si>
    <t>Кол-во ПЗУ тип 6</t>
  </si>
  <si>
    <t>Уровень RAID ПЗУ тип 6</t>
  </si>
  <si>
    <t>Кол-во ядер,шт.</t>
  </si>
  <si>
    <t>ОЗУ, ГБ</t>
  </si>
  <si>
    <t>Management IP</t>
  </si>
  <si>
    <t>Примечание</t>
  </si>
  <si>
    <t>Ресурсы хранения РК БД ЗАГС</t>
  </si>
  <si>
    <t>Хранилище РК БД ЗАГС (контроллер А/В)</t>
  </si>
  <si>
    <t>Система хранения данных #2</t>
  </si>
  <si>
    <t>ЗАГС 3</t>
  </si>
  <si>
    <t>NetApp FAS 2720</t>
  </si>
  <si>
    <t>1RF19.09</t>
  </si>
  <si>
    <t>7-8</t>
  </si>
  <si>
    <t>172.20.24.227
172.20.24.228
172.20.24.229
172.20.24.230
172.20.24.231</t>
  </si>
  <si>
    <t>Хранилище РК БД ЗАГС (полка расширения)</t>
  </si>
  <si>
    <t>ЗАГС 4</t>
  </si>
  <si>
    <t>NetApp DS212C</t>
  </si>
  <si>
    <t>5-6</t>
  </si>
  <si>
    <t>3-4</t>
  </si>
  <si>
    <t>1RF21.07</t>
  </si>
  <si>
    <t>172.20.24.232
172.20.24.233
172.20.24.234
172.20.24.235
172.20.24.236</t>
  </si>
  <si>
    <t>Ресурсы хранения РК</t>
  </si>
  <si>
    <t>Хранилище РК</t>
  </si>
  <si>
    <t>Система хранения данных #1</t>
  </si>
  <si>
    <t>DEPO Storage 6224SF</t>
  </si>
  <si>
    <t>450043-002</t>
  </si>
  <si>
    <t>1RF19.04</t>
  </si>
  <si>
    <t>9-10</t>
  </si>
  <si>
    <t>172.20.24.225</t>
  </si>
  <si>
    <t>DEPO Storage 6024SF</t>
  </si>
  <si>
    <t>1RF21.04</t>
  </si>
  <si>
    <t>172.20.24.226</t>
  </si>
  <si>
    <t>Ресурсы хранения БД</t>
  </si>
  <si>
    <t>Хранилище БД ЗАГС</t>
  </si>
  <si>
    <t>DEPO Storage 2324SF</t>
  </si>
  <si>
    <t>1RF19.06</t>
  </si>
  <si>
    <t>32-33</t>
  </si>
  <si>
    <t>1RF19.07</t>
  </si>
  <si>
    <t>35-36</t>
  </si>
  <si>
    <t>1RF21.06</t>
  </si>
  <si>
    <t>Резерв</t>
  </si>
  <si>
    <t>Узел кластера БД Postgres для СУПВ/Резерв.</t>
  </si>
  <si>
    <t>Сервер #4</t>
  </si>
  <si>
    <t>DEPO Storm 3400A1</t>
  </si>
  <si>
    <t>450041-001</t>
  </si>
  <si>
    <t>22</t>
  </si>
  <si>
    <t>172.20.24.207</t>
  </si>
  <si>
    <t>450041-005</t>
  </si>
  <si>
    <t>24</t>
  </si>
  <si>
    <t>172.20.24.208</t>
  </si>
  <si>
    <t>450041-006</t>
  </si>
  <si>
    <t>26</t>
  </si>
  <si>
    <t>172.20.24.209</t>
  </si>
  <si>
    <t>Сервер аналитики (Полиматика)</t>
  </si>
  <si>
    <t>Вычислительная платформа аналитики #1</t>
  </si>
  <si>
    <t>ЗАГС 2</t>
  </si>
  <si>
    <t>DEPO Storm 3400GP2</t>
  </si>
  <si>
    <t>405888-003</t>
  </si>
  <si>
    <t>1RF19.08</t>
  </si>
  <si>
    <t>12-13</t>
  </si>
  <si>
    <t>172.20.24.080</t>
  </si>
  <si>
    <t>405888-001</t>
  </si>
  <si>
    <t>15-16</t>
  </si>
  <si>
    <t>172.20.24.081</t>
  </si>
  <si>
    <t>405890-002</t>
  </si>
  <si>
    <t>172.20.24.082</t>
  </si>
  <si>
    <t>405888-004</t>
  </si>
  <si>
    <t>6-7</t>
  </si>
  <si>
    <t>172.20.24.083</t>
  </si>
  <si>
    <t>405888-002</t>
  </si>
  <si>
    <t>172.20.24.084</t>
  </si>
  <si>
    <t>Р-Хранилище МБД</t>
  </si>
  <si>
    <t>Хранилище WAL</t>
  </si>
  <si>
    <t>Машина баз данных #1</t>
  </si>
  <si>
    <t>DEPO Storm 3400Z2</t>
  </si>
  <si>
    <t>450015-001</t>
  </si>
  <si>
    <t>172.20.24.085</t>
  </si>
  <si>
    <t>450015-002</t>
  </si>
  <si>
    <t>172.20.24.086</t>
  </si>
  <si>
    <t>450015-003</t>
  </si>
  <si>
    <t>172.20.24.087</t>
  </si>
  <si>
    <t>450015-005</t>
  </si>
  <si>
    <t>172.20.24.090</t>
  </si>
  <si>
    <t>450015-004</t>
  </si>
  <si>
    <t>172.20.24.091</t>
  </si>
  <si>
    <t>Машина баз данных #2</t>
  </si>
  <si>
    <t>ЗАГС 1</t>
  </si>
  <si>
    <t>397150-009</t>
  </si>
  <si>
    <t>172.20.24.092</t>
  </si>
  <si>
    <t>397150-021</t>
  </si>
  <si>
    <t>172.20.24.093</t>
  </si>
  <si>
    <t>397150-025</t>
  </si>
  <si>
    <t>172.20.24.094</t>
  </si>
  <si>
    <t>397150-022</t>
  </si>
  <si>
    <t>172.20.24.097</t>
  </si>
  <si>
    <t>397150-013</t>
  </si>
  <si>
    <t>172.20.24.098</t>
  </si>
  <si>
    <t>Машина баз данных #3</t>
  </si>
  <si>
    <t>397150-019</t>
  </si>
  <si>
    <t>172.20.24.099</t>
  </si>
  <si>
    <t>397150-005</t>
  </si>
  <si>
    <t>172.20.24.100</t>
  </si>
  <si>
    <t>397150-010</t>
  </si>
  <si>
    <t>172.20.24.101</t>
  </si>
  <si>
    <t>397150-007</t>
  </si>
  <si>
    <t>172.20.24.103</t>
  </si>
  <si>
    <t>397150-024</t>
  </si>
  <si>
    <t>172.20.24.104</t>
  </si>
  <si>
    <t>Серверная виртуализация</t>
  </si>
  <si>
    <t>Платформа виртуализации #1</t>
  </si>
  <si>
    <t>DEPO Storm 3400Z2 (РК)</t>
  </si>
  <si>
    <t>450021-002</t>
  </si>
  <si>
    <t>1RF19.02</t>
  </si>
  <si>
    <t>38-39</t>
  </si>
  <si>
    <t>172.20.24.114</t>
  </si>
  <si>
    <t>450021-003</t>
  </si>
  <si>
    <t>1RF21.08</t>
  </si>
  <si>
    <t>172.20.24.125</t>
  </si>
  <si>
    <t>Платформа виртуализации #2</t>
  </si>
  <si>
    <t>450026-001</t>
  </si>
  <si>
    <t>1RF21.09</t>
  </si>
  <si>
    <t>172.20.24.154</t>
  </si>
  <si>
    <t>Сервер РК</t>
  </si>
  <si>
    <t>Сервер #3</t>
  </si>
  <si>
    <t>450040-001</t>
  </si>
  <si>
    <t>12</t>
  </si>
  <si>
    <t>172.20.24.205</t>
  </si>
  <si>
    <t>450040-002</t>
  </si>
  <si>
    <t>172.20.24.206</t>
  </si>
  <si>
    <t>Службы Серверной виртуализации</t>
  </si>
  <si>
    <t>450558-002</t>
  </si>
  <si>
    <t>172.20.24.106</t>
  </si>
  <si>
    <t>450558-018</t>
  </si>
  <si>
    <t>172.20.24.107</t>
  </si>
  <si>
    <t>450558-001</t>
  </si>
  <si>
    <t>23-24</t>
  </si>
  <si>
    <t>172.20.24.108</t>
  </si>
  <si>
    <t>450020-002</t>
  </si>
  <si>
    <t>26-27</t>
  </si>
  <si>
    <t>172.20.24.109</t>
  </si>
  <si>
    <t>450558-004</t>
  </si>
  <si>
    <t>29-30</t>
  </si>
  <si>
    <t>172.20.24.110</t>
  </si>
  <si>
    <t>450020-016</t>
  </si>
  <si>
    <t>172.20.24.111</t>
  </si>
  <si>
    <t>450558-007</t>
  </si>
  <si>
    <t>172.20.24.112</t>
  </si>
  <si>
    <t>450020-010</t>
  </si>
  <si>
    <t>172.20.24.113</t>
  </si>
  <si>
    <t>450558-016</t>
  </si>
  <si>
    <t>172.20.24.115</t>
  </si>
  <si>
    <t>450558-015</t>
  </si>
  <si>
    <t>172.20.24.116</t>
  </si>
  <si>
    <t>450020-008</t>
  </si>
  <si>
    <t>172.20.24.117</t>
  </si>
  <si>
    <t>450558-011</t>
  </si>
  <si>
    <t>172.20.24.118</t>
  </si>
  <si>
    <t>450558-010</t>
  </si>
  <si>
    <t>172.20.24.119</t>
  </si>
  <si>
    <t>450020-017</t>
  </si>
  <si>
    <t>172.20.24.120</t>
  </si>
  <si>
    <t>450558-003</t>
  </si>
  <si>
    <t>172.20.24.121</t>
  </si>
  <si>
    <t>450558-005</t>
  </si>
  <si>
    <t>172.20.24.122</t>
  </si>
  <si>
    <t>450020-009</t>
  </si>
  <si>
    <t>172.20.24.123</t>
  </si>
  <si>
    <t>450558-006</t>
  </si>
  <si>
    <t>172.20.24.124</t>
  </si>
  <si>
    <t>450020-020</t>
  </si>
  <si>
    <t>172.20.24.126</t>
  </si>
  <si>
    <t>450020-014</t>
  </si>
  <si>
    <t>172.20.24.127</t>
  </si>
  <si>
    <t>450025-006</t>
  </si>
  <si>
    <t>172.20.24.150</t>
  </si>
  <si>
    <t>450025-005</t>
  </si>
  <si>
    <t>172.20.24.151</t>
  </si>
  <si>
    <t>450025-002</t>
  </si>
  <si>
    <t>172.20.24.152</t>
  </si>
  <si>
    <t>450025-001</t>
  </si>
  <si>
    <t>172.20.24.153</t>
  </si>
  <si>
    <t>450025-004</t>
  </si>
  <si>
    <t>172.20.24.155</t>
  </si>
  <si>
    <t>450025-003</t>
  </si>
  <si>
    <t>172.20.24.156</t>
  </si>
  <si>
    <t>Служба управления базами данных процессов заведения АГС</t>
  </si>
  <si>
    <t>Сервер БД JBPM</t>
  </si>
  <si>
    <t>DEPO Storm 4400R2</t>
  </si>
  <si>
    <t>172.20.24.088</t>
  </si>
  <si>
    <t>Служба управления базами данных хранения АГС</t>
  </si>
  <si>
    <t>Сервер БД ЗАГС</t>
  </si>
  <si>
    <t>450014-002</t>
  </si>
  <si>
    <t>172.20.24.089</t>
  </si>
  <si>
    <t>396735-004</t>
  </si>
  <si>
    <t>172.20.24.095</t>
  </si>
  <si>
    <t>396735-001</t>
  </si>
  <si>
    <t>172.20.24.096</t>
  </si>
  <si>
    <t>Сервер БД ЗАГС (асинх.)</t>
  </si>
  <si>
    <t>397202-002</t>
  </si>
  <si>
    <t>172.20.24.102</t>
  </si>
  <si>
    <t>Служба Управления базами данных мониторинга</t>
  </si>
  <si>
    <t>Сервер БД Zabbix и WebGard</t>
  </si>
  <si>
    <t>Сервер #5</t>
  </si>
  <si>
    <t>DEPO Storm 3400A2</t>
  </si>
  <si>
    <t>450042-001</t>
  </si>
  <si>
    <t>172.20.24.221</t>
  </si>
  <si>
    <t>450042-002</t>
  </si>
  <si>
    <t>172.20.24.222</t>
  </si>
  <si>
    <t>450041-010</t>
  </si>
  <si>
    <t>172.20.24.210</t>
  </si>
  <si>
    <t xml:space="preserve">Службы управления серверной виртуализацией </t>
  </si>
  <si>
    <t>450041-011</t>
  </si>
  <si>
    <t>172.20.24.211</t>
  </si>
  <si>
    <t>450041-003</t>
  </si>
  <si>
    <t>172.20.24.212</t>
  </si>
  <si>
    <t>450021-001</t>
  </si>
  <si>
    <t>1RF21.02</t>
  </si>
  <si>
    <t>172.20.24.136</t>
  </si>
  <si>
    <t>450558-012</t>
  </si>
  <si>
    <t>172.20.24.128</t>
  </si>
  <si>
    <t>450558-008</t>
  </si>
  <si>
    <t>172.20.24.129</t>
  </si>
  <si>
    <t>450020-019</t>
  </si>
  <si>
    <t>172.20.24.134</t>
  </si>
  <si>
    <t>450558-014</t>
  </si>
  <si>
    <t>172.20.24.135</t>
  </si>
  <si>
    <t>450558-013</t>
  </si>
  <si>
    <t>172.20.24.137</t>
  </si>
  <si>
    <t>450558-017</t>
  </si>
  <si>
    <t>172.20.24.138</t>
  </si>
  <si>
    <t>Служба построения защищенных каналов Резерв</t>
  </si>
  <si>
    <t>Управление Застава - холодный резерв</t>
  </si>
  <si>
    <t>Сервер #1</t>
  </si>
  <si>
    <t>450037-001</t>
  </si>
  <si>
    <t>1RF23.02</t>
  </si>
  <si>
    <t>11</t>
  </si>
  <si>
    <t>172.20.24.194</t>
  </si>
  <si>
    <t>Служба построения защищенных каналов</t>
  </si>
  <si>
    <t>Застава управление</t>
  </si>
  <si>
    <t>450037-009</t>
  </si>
  <si>
    <t>1RF24.01</t>
  </si>
  <si>
    <t>172.20.24.195</t>
  </si>
  <si>
    <t>450037-004</t>
  </si>
  <si>
    <t>13</t>
  </si>
  <si>
    <t>172.20.24.196</t>
  </si>
  <si>
    <t>450021-004</t>
  </si>
  <si>
    <t>1RF19.03</t>
  </si>
  <si>
    <t>172.20.24.147</t>
  </si>
  <si>
    <t>450020-005</t>
  </si>
  <si>
    <t>172.20.24.139</t>
  </si>
  <si>
    <t>450020-003</t>
  </si>
  <si>
    <t>172.20.24.140</t>
  </si>
  <si>
    <t>450020-011</t>
  </si>
  <si>
    <t>172.20.24.141</t>
  </si>
  <si>
    <t>450020-007</t>
  </si>
  <si>
    <t>172.20.24.142</t>
  </si>
  <si>
    <t>450020-012</t>
  </si>
  <si>
    <t>172.20.24.143</t>
  </si>
  <si>
    <t>450020-015</t>
  </si>
  <si>
    <t>172.20.24.144</t>
  </si>
  <si>
    <t>450020-001</t>
  </si>
  <si>
    <t>172.20.24.145</t>
  </si>
  <si>
    <t>450020-013</t>
  </si>
  <si>
    <t>172.20.24.146</t>
  </si>
  <si>
    <t>450020-006</t>
  </si>
  <si>
    <t>172.20.24.148</t>
  </si>
  <si>
    <t>450020-004</t>
  </si>
  <si>
    <t>172.20.24.149</t>
  </si>
  <si>
    <t>Узел кластера БД Postgres для СУПВ</t>
  </si>
  <si>
    <t>450041-004</t>
  </si>
  <si>
    <t>28</t>
  </si>
  <si>
    <t>172.20.24.213</t>
  </si>
  <si>
    <t>450041-012</t>
  </si>
  <si>
    <t>30</t>
  </si>
  <si>
    <t>172.20.24.214</t>
  </si>
  <si>
    <t>VGATE</t>
  </si>
  <si>
    <t>Сервер #1 DEPO  Storm 3400A1 (vGate)</t>
  </si>
  <si>
    <t>Сервер #1 DEPO  Storm 3400A1</t>
  </si>
  <si>
    <t>172.20.25.62</t>
  </si>
  <si>
    <t>Сервер #1 DEPO  Storm 3400A1 (vGate)</t>
  </si>
  <si>
    <t>172.20.25.61</t>
  </si>
  <si>
    <t>Службы управления серверной виртуализацией Резерв</t>
  </si>
  <si>
    <t>450041-013</t>
  </si>
  <si>
    <t>172.20.24.215</t>
  </si>
  <si>
    <t>Служба управления УЗ и правами доступа</t>
  </si>
  <si>
    <t>front-end Аванпост PKI</t>
  </si>
  <si>
    <t>450037-002</t>
  </si>
  <si>
    <t>1RF19.01</t>
  </si>
  <si>
    <t>20</t>
  </si>
  <si>
    <t>172.20.24.198</t>
  </si>
  <si>
    <t>450037-008</t>
  </si>
  <si>
    <t>1RF21.01</t>
  </si>
  <si>
    <t>172.20.24.200</t>
  </si>
  <si>
    <t>Служба виртуализации УЦ</t>
  </si>
  <si>
    <t>Серверы виртуализации с гипервизором (Hyper-V) для контроллера домена и СУБД</t>
  </si>
  <si>
    <t>450037-010</t>
  </si>
  <si>
    <t>16</t>
  </si>
  <si>
    <t>172.20.24.197</t>
  </si>
  <si>
    <t>450037-007</t>
  </si>
  <si>
    <t>172.20.24.199</t>
  </si>
  <si>
    <t>back-end Аванпост PKI</t>
  </si>
  <si>
    <t>Сервер #6</t>
  </si>
  <si>
    <t>DEPO Storm 3400D1</t>
  </si>
  <si>
    <t>396872-001</t>
  </si>
  <si>
    <t>172.20.24.223</t>
  </si>
  <si>
    <t>396862-001</t>
  </si>
  <si>
    <t>172.20.24.224</t>
  </si>
  <si>
    <t>Узел платформы виртуализации СУПВ/Резерв.</t>
  </si>
  <si>
    <t>397202-001</t>
  </si>
  <si>
    <t>172.20.24.105</t>
  </si>
  <si>
    <t>резерв.</t>
  </si>
  <si>
    <t>450037-005</t>
  </si>
  <si>
    <t>9</t>
  </si>
  <si>
    <t>172.20.24.203</t>
  </si>
  <si>
    <t>Сервер #2</t>
  </si>
  <si>
    <t>450039-001</t>
  </si>
  <si>
    <t>172.20.24.204</t>
  </si>
  <si>
    <t>Узел кластера виртуализации для инфраструктурных компонент ВРМ и СУПВ/Резерв.</t>
  </si>
  <si>
    <t>450041-009</t>
  </si>
  <si>
    <t>31</t>
  </si>
  <si>
    <t>172.20.24.219</t>
  </si>
  <si>
    <t>450041-008</t>
  </si>
  <si>
    <t>33</t>
  </si>
  <si>
    <t>172.20.24.220</t>
  </si>
  <si>
    <t>VDI</t>
  </si>
  <si>
    <t>Платформа виртуализации #3</t>
  </si>
  <si>
    <t>450059-014</t>
  </si>
  <si>
    <t>1RF23.03</t>
  </si>
  <si>
    <t>172.20.24.164</t>
  </si>
  <si>
    <t>450059-011</t>
  </si>
  <si>
    <t>172.20.24.165</t>
  </si>
  <si>
    <t>450029-008</t>
  </si>
  <si>
    <t>172.20.24.166</t>
  </si>
  <si>
    <t>450029-003</t>
  </si>
  <si>
    <t>172.20.24.167</t>
  </si>
  <si>
    <t>450029-005</t>
  </si>
  <si>
    <t>172.20.24.168</t>
  </si>
  <si>
    <t>450059-015</t>
  </si>
  <si>
    <t>172.20.24.169</t>
  </si>
  <si>
    <t>450029-014</t>
  </si>
  <si>
    <t>172.20.24.170</t>
  </si>
  <si>
    <t>450029-010</t>
  </si>
  <si>
    <t>172.20.24.171</t>
  </si>
  <si>
    <t>450059-007</t>
  </si>
  <si>
    <t>172.20.24.172</t>
  </si>
  <si>
    <t>450059-006</t>
  </si>
  <si>
    <t>172.20.24.173</t>
  </si>
  <si>
    <t>1RF23.04</t>
  </si>
  <si>
    <t>172.20.24.174</t>
  </si>
  <si>
    <t>172.20.24.175</t>
  </si>
  <si>
    <t>172.20.24.176</t>
  </si>
  <si>
    <t>172.20.24.177</t>
  </si>
  <si>
    <t>172.20.24.178</t>
  </si>
  <si>
    <t>172.20.24.179</t>
  </si>
  <si>
    <t>172.20.24.180</t>
  </si>
  <si>
    <t>172.20.24.181</t>
  </si>
  <si>
    <t>172.20.24.182</t>
  </si>
  <si>
    <t>172.20.24.183</t>
  </si>
  <si>
    <t>450029-004</t>
  </si>
  <si>
    <t>1RF23.06</t>
  </si>
  <si>
    <t>172.20.24.184</t>
  </si>
  <si>
    <t>450059-004</t>
  </si>
  <si>
    <t>172.20.24.185</t>
  </si>
  <si>
    <t>450029-015</t>
  </si>
  <si>
    <t>172.20.24.186</t>
  </si>
  <si>
    <t>450059-009</t>
  </si>
  <si>
    <t>172.20.24.187</t>
  </si>
  <si>
    <t>450059-008</t>
  </si>
  <si>
    <t>172.20.24.188</t>
  </si>
  <si>
    <t>450029-001</t>
  </si>
  <si>
    <t>172.20.24.189</t>
  </si>
  <si>
    <t>450059-013</t>
  </si>
  <si>
    <t>172.20.24.190</t>
  </si>
  <si>
    <t>450029-012</t>
  </si>
  <si>
    <t>172.20.24.191</t>
  </si>
  <si>
    <t>450059-002</t>
  </si>
  <si>
    <t>172.20.24.192</t>
  </si>
  <si>
    <t>450029-009</t>
  </si>
  <si>
    <t>172.20.24.193</t>
  </si>
  <si>
    <t>Службы управления VDI</t>
  </si>
  <si>
    <t>450041-002</t>
  </si>
  <si>
    <t>172.20.24.216</t>
  </si>
  <si>
    <t>450041-007</t>
  </si>
  <si>
    <t>15</t>
  </si>
  <si>
    <t>172.20.24.217</t>
  </si>
  <si>
    <t>Службы управления VDI Резерв</t>
  </si>
  <si>
    <t>450041-014</t>
  </si>
  <si>
    <t>17</t>
  </si>
  <si>
    <t>172.20.24.218</t>
  </si>
  <si>
    <t>Сервер балансировки HAPROXY + Сервер раздачи статики, slave</t>
  </si>
  <si>
    <t>450037-006</t>
  </si>
  <si>
    <t>5</t>
  </si>
  <si>
    <t>172.20.24.201</t>
  </si>
  <si>
    <t>Сервер балансировки HAPROXY + Сервер раздачи статики, master</t>
  </si>
  <si>
    <t>450037-003</t>
  </si>
  <si>
    <t>7</t>
  </si>
  <si>
    <t>172.20.24.202</t>
  </si>
  <si>
    <t>450062-001</t>
  </si>
  <si>
    <t>1RF24.02</t>
  </si>
  <si>
    <t>172.20.24.161</t>
  </si>
  <si>
    <t>450558-020</t>
  </si>
  <si>
    <t>172.20.24.130</t>
  </si>
  <si>
    <t>Переносим в ЦИД в 24.02</t>
  </si>
  <si>
    <t>450558-009</t>
  </si>
  <si>
    <t>172.20.24.131</t>
  </si>
  <si>
    <t>450558-019</t>
  </si>
  <si>
    <t>172.20.24.132</t>
  </si>
  <si>
    <t>450020-018</t>
  </si>
  <si>
    <t>172.20.24.133</t>
  </si>
  <si>
    <t>450061-002</t>
  </si>
  <si>
    <t>172.20.24.157</t>
  </si>
  <si>
    <t>450061-005</t>
  </si>
  <si>
    <t>172.20.24.158</t>
  </si>
  <si>
    <t>450061-003</t>
  </si>
  <si>
    <t>172.20.24.159</t>
  </si>
  <si>
    <t>450061-001</t>
  </si>
  <si>
    <t>172.20.24.160</t>
  </si>
  <si>
    <t>450061-006</t>
  </si>
  <si>
    <t>172.20.24.162</t>
  </si>
  <si>
    <t>450061-004</t>
  </si>
  <si>
    <t>172.20.24.163</t>
  </si>
  <si>
    <t>Телеком</t>
  </si>
  <si>
    <t>Глобальный балансировщик</t>
  </si>
  <si>
    <t>Балансировщик нагрузки  #1</t>
  </si>
  <si>
    <t>F5 BIG-IP i2800 GTM</t>
  </si>
  <si>
    <t>f5-zwka-rjex</t>
  </si>
  <si>
    <t>1RF23.05</t>
  </si>
  <si>
    <t>10</t>
  </si>
  <si>
    <t>172.20.24.004</t>
  </si>
  <si>
    <t>f5-gupm-yizm</t>
  </si>
  <si>
    <t>1RF24.05</t>
  </si>
  <si>
    <t>172.20.24.005</t>
  </si>
  <si>
    <t>Коммутаторы инфраструктуры "Заства-офис"</t>
  </si>
  <si>
    <t>Сетевой коммутатор #6</t>
  </si>
  <si>
    <t>Eltex MES5448</t>
  </si>
  <si>
    <t>ES23000063</t>
  </si>
  <si>
    <t>25</t>
  </si>
  <si>
    <t>172.20.24.073</t>
  </si>
  <si>
    <t>ES23000060</t>
  </si>
  <si>
    <t>172.20.24.074</t>
  </si>
  <si>
    <t>ES23000068</t>
  </si>
  <si>
    <t>172.20.24.075</t>
  </si>
  <si>
    <t>ES23000040</t>
  </si>
  <si>
    <t>172.20.24.076</t>
  </si>
  <si>
    <t>Внутренняя коммутация комплекса (л)</t>
  </si>
  <si>
    <t>DEPO Switch 4120FD</t>
  </si>
  <si>
    <t xml:space="preserve">MT1634X08096         </t>
  </si>
  <si>
    <t>18</t>
  </si>
  <si>
    <t>172.20.24.006</t>
  </si>
  <si>
    <t>Внутренняя коммутация комплекса (п)</t>
  </si>
  <si>
    <t xml:space="preserve">MT1634X08102         </t>
  </si>
  <si>
    <t>172.20.24.007</t>
  </si>
  <si>
    <t>Аналитика</t>
  </si>
  <si>
    <t>Eltex MES3324</t>
  </si>
  <si>
    <t>ES58000051</t>
  </si>
  <si>
    <t>41</t>
  </si>
  <si>
    <t>172.20.24.008</t>
  </si>
  <si>
    <t xml:space="preserve">MT1846K18167         </t>
  </si>
  <si>
    <t>172.20.24.013</t>
  </si>
  <si>
    <t xml:space="preserve">MT1846K18162         </t>
  </si>
  <si>
    <t>172.20.24.014</t>
  </si>
  <si>
    <t>Коммутатор сети управления комплекса</t>
  </si>
  <si>
    <t>ES58001015</t>
  </si>
  <si>
    <t>172.20.24.015</t>
  </si>
  <si>
    <t xml:space="preserve">MT1712X01570         </t>
  </si>
  <si>
    <t>172.20.24.016</t>
  </si>
  <si>
    <t xml:space="preserve">MT1712X01557         </t>
  </si>
  <si>
    <t>172.20.24.017</t>
  </si>
  <si>
    <t>Eltex MES3124</t>
  </si>
  <si>
    <t>ES02002892</t>
  </si>
  <si>
    <t>172.20.24.018</t>
  </si>
  <si>
    <t xml:space="preserve">MT1712X01567         </t>
  </si>
  <si>
    <t>172.20.24.019</t>
  </si>
  <si>
    <t xml:space="preserve">MT1712X01560         </t>
  </si>
  <si>
    <t>172.20.24.020</t>
  </si>
  <si>
    <t>ES02002888</t>
  </si>
  <si>
    <t>172.20.24.021</t>
  </si>
  <si>
    <t>DEPO Switch 4160QD</t>
  </si>
  <si>
    <t xml:space="preserve">MT1844K33709         </t>
  </si>
  <si>
    <t>172.20.24.022</t>
  </si>
  <si>
    <t xml:space="preserve">MT1844K33713         </t>
  </si>
  <si>
    <t>172.20.24.023</t>
  </si>
  <si>
    <t>ES58000737</t>
  </si>
  <si>
    <t>172.20.24.024</t>
  </si>
  <si>
    <t xml:space="preserve">MT1825K02587         </t>
  </si>
  <si>
    <t>172.20.24.025</t>
  </si>
  <si>
    <t xml:space="preserve">MT1844K33707         </t>
  </si>
  <si>
    <t>172.20.24.026</t>
  </si>
  <si>
    <t>ES58001217</t>
  </si>
  <si>
    <t>172.20.24.027</t>
  </si>
  <si>
    <t xml:space="preserve">MT1846K18160         </t>
  </si>
  <si>
    <t>172.20.24.034</t>
  </si>
  <si>
    <t xml:space="preserve">MT1846K18161         </t>
  </si>
  <si>
    <t>172.20.24.035</t>
  </si>
  <si>
    <t>ES58001124</t>
  </si>
  <si>
    <t>172.20.24.036</t>
  </si>
  <si>
    <t>Коммутатор агрегации сегмента</t>
  </si>
  <si>
    <t>Сетевой коммутатор #1</t>
  </si>
  <si>
    <t>Mellanox MSN2410</t>
  </si>
  <si>
    <t>MT1912X21462</t>
  </si>
  <si>
    <t>1RF19.05</t>
  </si>
  <si>
    <t>172.20.24.049</t>
  </si>
  <si>
    <t>MT1912X21468</t>
  </si>
  <si>
    <t>1RF21.05</t>
  </si>
  <si>
    <t>172.20.24.050</t>
  </si>
  <si>
    <t xml:space="preserve">MT1844K33711         </t>
  </si>
  <si>
    <t>172.20.24.028</t>
  </si>
  <si>
    <t xml:space="preserve">MT1844K33710         </t>
  </si>
  <si>
    <t>172.20.24.029</t>
  </si>
  <si>
    <t>ES58001263</t>
  </si>
  <si>
    <t>172.20.24.030</t>
  </si>
  <si>
    <t>Сеть управления СОБИ</t>
  </si>
  <si>
    <t>Сетевой коммутатор #3</t>
  </si>
  <si>
    <t>ES58001093</t>
  </si>
  <si>
    <t>172.20.24.055</t>
  </si>
  <si>
    <t>Коммутатор управления Конитентами</t>
  </si>
  <si>
    <t>ES58001256</t>
  </si>
  <si>
    <t>172.20.24.056</t>
  </si>
  <si>
    <t>ES58000351</t>
  </si>
  <si>
    <t>172.20.24.057</t>
  </si>
  <si>
    <t>Проброс ключей</t>
  </si>
  <si>
    <t>Средство предоставления USB-интерфейса через IP #1</t>
  </si>
  <si>
    <t>Digi AnywhereUSB/14</t>
  </si>
  <si>
    <t>172.20.24.079</t>
  </si>
  <si>
    <t>Агрегация сети управления</t>
  </si>
  <si>
    <t>ES58001981</t>
  </si>
  <si>
    <t>172.20.24.058</t>
  </si>
  <si>
    <t>ES58001213</t>
  </si>
  <si>
    <t>172.20.24.060</t>
  </si>
  <si>
    <t>Агрегация сети управления (резерв)</t>
  </si>
  <si>
    <t>ES58001312</t>
  </si>
  <si>
    <t>172.20.24.063</t>
  </si>
  <si>
    <t>Сетевой коммутатор #4</t>
  </si>
  <si>
    <t>Eltex MES3348</t>
  </si>
  <si>
    <t>ES49000814</t>
  </si>
  <si>
    <t>172.20.24.066</t>
  </si>
  <si>
    <t>ES49000836</t>
  </si>
  <si>
    <t>172.20.24.068</t>
  </si>
  <si>
    <t>Ядро сети управления</t>
  </si>
  <si>
    <t>ES23000075</t>
  </si>
  <si>
    <t>172.20.24.077</t>
  </si>
  <si>
    <t>ES23000065</t>
  </si>
  <si>
    <t>172.20.24.078</t>
  </si>
  <si>
    <t xml:space="preserve">MT1844K33708         </t>
  </si>
  <si>
    <t>172.20.24.031</t>
  </si>
  <si>
    <t xml:space="preserve">MT1825K02593         </t>
  </si>
  <si>
    <t>172.20.24.032</t>
  </si>
  <si>
    <t>ES58001262</t>
  </si>
  <si>
    <t>172.20.24.033</t>
  </si>
  <si>
    <t>MT1912X21471</t>
  </si>
  <si>
    <t>172.20.24.051</t>
  </si>
  <si>
    <t>изменен сегмент с СВВ на СОБИ</t>
  </si>
  <si>
    <t>MT1912X21461</t>
  </si>
  <si>
    <t>172.20.24.052</t>
  </si>
  <si>
    <t>Маршрутизатор #1</t>
  </si>
  <si>
    <t>Eltex ESR1200</t>
  </si>
  <si>
    <t>NP04000392</t>
  </si>
  <si>
    <t>19</t>
  </si>
  <si>
    <t>172.20.24.009</t>
  </si>
  <si>
    <t>NP04000385</t>
  </si>
  <si>
    <t>172.20.24.010</t>
  </si>
  <si>
    <t>Коммутатор сегмента</t>
  </si>
  <si>
    <t>ES49000830</t>
  </si>
  <si>
    <t>172.20.24.069</t>
  </si>
  <si>
    <t>ES49000898</t>
  </si>
  <si>
    <t>172.20.24.070</t>
  </si>
  <si>
    <t>Коммутатор сети управления кластера виртуализации для инфраструктурных компонент ВРМ и СУПВ/Резерв</t>
  </si>
  <si>
    <t>ES58001124 </t>
  </si>
  <si>
    <t>172.20.24.064</t>
  </si>
  <si>
    <t>Коммутатор СПД кластера виртуализации для инфраструктурных компонент ВРМ и СУПВ/Резерв (л)</t>
  </si>
  <si>
    <t>Сетевой коммутатор #5</t>
  </si>
  <si>
    <t xml:space="preserve">MT1846K18164         </t>
  </si>
  <si>
    <t>29</t>
  </si>
  <si>
    <t>172.20.24.071</t>
  </si>
  <si>
    <t>Коммутатор СПД кластера виртуализации для инфраструктурных компонент ВРМ и СУПВ/Резерв (п)</t>
  </si>
  <si>
    <t xml:space="preserve">MT1846K18175         </t>
  </si>
  <si>
    <t>172.20.24.072</t>
  </si>
  <si>
    <t>Маршрутизация сегмента ЦИД</t>
  </si>
  <si>
    <t>Маршрутизатор #2</t>
  </si>
  <si>
    <t>Cisco ASR1001-X</t>
  </si>
  <si>
    <t>FXS2325Q1CK</t>
  </si>
  <si>
    <t>172.20.24.011</t>
  </si>
  <si>
    <t>FXS2324Q0MQ</t>
  </si>
  <si>
    <t>172.20.24.012</t>
  </si>
  <si>
    <t xml:space="preserve">MT1846K18166         </t>
  </si>
  <si>
    <t>172.20.24.037</t>
  </si>
  <si>
    <t xml:space="preserve">MT1846K18181         </t>
  </si>
  <si>
    <t>172.20.24.038</t>
  </si>
  <si>
    <t>ES58001307</t>
  </si>
  <si>
    <t>172.20.24.039</t>
  </si>
  <si>
    <t xml:space="preserve">MT1834K47996         </t>
  </si>
  <si>
    <t>172.20.24.040</t>
  </si>
  <si>
    <t xml:space="preserve">MT1844K33712         </t>
  </si>
  <si>
    <t>172.20.24.041</t>
  </si>
  <si>
    <t xml:space="preserve">ES58001037 </t>
  </si>
  <si>
    <t>172.20.24.042</t>
  </si>
  <si>
    <t xml:space="preserve">MT1835K29414         </t>
  </si>
  <si>
    <t>172.20.24.043</t>
  </si>
  <si>
    <t xml:space="preserve">MT1844K33716         </t>
  </si>
  <si>
    <t>172.20.24.044</t>
  </si>
  <si>
    <t>ES58001043</t>
  </si>
  <si>
    <t>172.20.24.045</t>
  </si>
  <si>
    <t xml:space="preserve">MT1834K47995         </t>
  </si>
  <si>
    <t>172.20.24.046</t>
  </si>
  <si>
    <t xml:space="preserve">MT1835K29415         </t>
  </si>
  <si>
    <t>172.20.24.047</t>
  </si>
  <si>
    <t>ES58000615</t>
  </si>
  <si>
    <t>172.20.24.048</t>
  </si>
  <si>
    <t>Сетевой коммутатор #2</t>
  </si>
  <si>
    <t>Mellanox MSN2700</t>
  </si>
  <si>
    <t>MT1844K07674</t>
  </si>
  <si>
    <t>3</t>
  </si>
  <si>
    <t>172.20.24.053</t>
  </si>
  <si>
    <t>MT1831K46771</t>
  </si>
  <si>
    <t>172.20.24.054</t>
  </si>
  <si>
    <t>1RF23.02.23-24</t>
  </si>
  <si>
    <t>1RF23.02.26-27</t>
  </si>
  <si>
    <t>1RF19.01.16</t>
  </si>
  <si>
    <t>1RF19.01.20</t>
  </si>
  <si>
    <t>1RF19.01.22</t>
  </si>
  <si>
    <t>1RF19.01.11</t>
  </si>
  <si>
    <t>1RF19.01.14</t>
  </si>
  <si>
    <t>1RF19.01.24</t>
  </si>
  <si>
    <t>1RF19.01.26</t>
  </si>
  <si>
    <t>1RF19.02.12-13</t>
  </si>
  <si>
    <t>1RF19.02.15-16</t>
  </si>
  <si>
    <t>1RF19.02.23-24</t>
  </si>
  <si>
    <t>1RF19.02.26-27</t>
  </si>
  <si>
    <t>1RF19.02.29-30</t>
  </si>
  <si>
    <t>1RF19.02.32-33</t>
  </si>
  <si>
    <t>1RF19.02.35-36</t>
  </si>
  <si>
    <t>1RF19.02.38-39</t>
  </si>
  <si>
    <t>1RF19.02.18</t>
  </si>
  <si>
    <t>1RF19.02.41</t>
  </si>
  <si>
    <t>1RF19.03.12-13</t>
  </si>
  <si>
    <t>1RF19.03.15-16</t>
  </si>
  <si>
    <t>1RF19.03.23-24</t>
  </si>
  <si>
    <t>1RF19.03.26-27</t>
  </si>
  <si>
    <t>1RF19.03.29-30</t>
  </si>
  <si>
    <t>1RF19.03.32-33</t>
  </si>
  <si>
    <t>1RF19.03.35-36</t>
  </si>
  <si>
    <t>1RF19.03.38-39</t>
  </si>
  <si>
    <t>1RF19.03.18</t>
  </si>
  <si>
    <t>1RF19.03.20</t>
  </si>
  <si>
    <t>1RF19.03.41</t>
  </si>
  <si>
    <t>1RF19.04.12</t>
  </si>
  <si>
    <t>1RF19.04.20</t>
  </si>
  <si>
    <t>1RF19.05.31</t>
  </si>
  <si>
    <t>1RF19.05.22</t>
  </si>
  <si>
    <t>1RF19.05.25</t>
  </si>
  <si>
    <t>1RF19.06.35-36</t>
  </si>
  <si>
    <t>1RF19.06.38-39</t>
  </si>
  <si>
    <t>1RF19.06.12-13</t>
  </si>
  <si>
    <t>1RF19.06.15-16</t>
  </si>
  <si>
    <t>1RF19.06.18</t>
  </si>
  <si>
    <t>1RF19.06.41</t>
  </si>
  <si>
    <t>1RF19.07.38-39</t>
  </si>
  <si>
    <t>1RF19.07.12-13</t>
  </si>
  <si>
    <t>1RF19.07.15-16</t>
  </si>
  <si>
    <t>1RF19.07.18</t>
  </si>
  <si>
    <t>1RF19.07.41</t>
  </si>
  <si>
    <t>1RF19.09.12-13</t>
  </si>
  <si>
    <t>1RF19.09.15-16</t>
  </si>
  <si>
    <t>1RF19.09.18</t>
  </si>
  <si>
    <t>1RF19.09.41</t>
  </si>
  <si>
    <t>1RF21.01.16</t>
  </si>
  <si>
    <t>1RF21.01.20</t>
  </si>
  <si>
    <t>1RF21.01.22</t>
  </si>
  <si>
    <t>1RF21.01.11</t>
  </si>
  <si>
    <t>1RF21.01.14</t>
  </si>
  <si>
    <t>1RF21.01.24</t>
  </si>
  <si>
    <t>1RF21.01.26</t>
  </si>
  <si>
    <t>1RF21.02.12-13</t>
  </si>
  <si>
    <t>1RF21.02.15-16</t>
  </si>
  <si>
    <t>1RF21.02.35-36</t>
  </si>
  <si>
    <t>1RF21.02.38-39</t>
  </si>
  <si>
    <t>1RF21.02.18</t>
  </si>
  <si>
    <t>1RF21.02.41</t>
  </si>
  <si>
    <t>1RF21.04.12</t>
  </si>
  <si>
    <t>1RF21.04.20</t>
  </si>
  <si>
    <t>1RF21.05.31</t>
  </si>
  <si>
    <t>1RF21.05.22</t>
  </si>
  <si>
    <t>1RF21.05.25</t>
  </si>
  <si>
    <t>1RF21.06.35-36</t>
  </si>
  <si>
    <t>1RF21.06.38-39</t>
  </si>
  <si>
    <t>1RF21.06.12-13</t>
  </si>
  <si>
    <t>1RF21.06.15-16</t>
  </si>
  <si>
    <t>1RF21.06.18</t>
  </si>
  <si>
    <t>1RF21.06.41</t>
  </si>
  <si>
    <t>1RF21.08.12-13</t>
  </si>
  <si>
    <t>1RF21.08.15-16</t>
  </si>
  <si>
    <t>1RF21.08.23-24</t>
  </si>
  <si>
    <t>1RF21.08.26-27</t>
  </si>
  <si>
    <t>1RF21.08.29-30</t>
  </si>
  <si>
    <t>1RF21.08.32-33</t>
  </si>
  <si>
    <t>1RF21.08.35-36</t>
  </si>
  <si>
    <t>1RF21.08.38-39</t>
  </si>
  <si>
    <t>1RF21.08.18</t>
  </si>
  <si>
    <t>1RF21.08.20</t>
  </si>
  <si>
    <t>1RF21.08.41</t>
  </si>
  <si>
    <t>1RF21.09.12-13</t>
  </si>
  <si>
    <t>1RF21.09.15-16</t>
  </si>
  <si>
    <t>1RF21.09.35-36</t>
  </si>
  <si>
    <t>1RF21.09.38-39</t>
  </si>
  <si>
    <t>1RF21.09.18</t>
  </si>
  <si>
    <t>1RF21.09.23-24</t>
  </si>
  <si>
    <t>1RF21.09.26-27</t>
  </si>
  <si>
    <t>1RF21.09.41</t>
  </si>
  <si>
    <t>1RF23.01</t>
  </si>
  <si>
    <t>1RF23.01.18</t>
  </si>
  <si>
    <t>1RF23.01.19</t>
  </si>
  <si>
    <t>1RF23.01.20</t>
  </si>
  <si>
    <t>1RF23.02.13</t>
  </si>
  <si>
    <t>1RF23.03.12-13</t>
  </si>
  <si>
    <t>1RF23.03.15-16</t>
  </si>
  <si>
    <t>1RF23.03.26-27</t>
  </si>
  <si>
    <t>1RF23.03.29-30</t>
  </si>
  <si>
    <t>1RF23.03.32-33</t>
  </si>
  <si>
    <t>1RF23.03.35-36</t>
  </si>
  <si>
    <t>1RF23.03.38-39</t>
  </si>
  <si>
    <t>1RF23.03.18</t>
  </si>
  <si>
    <t>1RF23.03.20</t>
  </si>
  <si>
    <t>1RF23.03.41</t>
  </si>
  <si>
    <t>1RF23.04.12-13</t>
  </si>
  <si>
    <t>1RF23.04.15-16</t>
  </si>
  <si>
    <t>1RF23.04.26-27</t>
  </si>
  <si>
    <t>1RF23.04.29-30</t>
  </si>
  <si>
    <t>1RF23.04.32-33</t>
  </si>
  <si>
    <t>1RF23.04.35-36</t>
  </si>
  <si>
    <t>1RF23.04.38-39</t>
  </si>
  <si>
    <t>1RF23.04.18</t>
  </si>
  <si>
    <t>1RF23.04.20</t>
  </si>
  <si>
    <t>1RF23.04.41</t>
  </si>
  <si>
    <t>1RF23.05.22</t>
  </si>
  <si>
    <t>1RF23.05.25</t>
  </si>
  <si>
    <t>1RF23.05.28</t>
  </si>
  <si>
    <t>Сетевой маршрутизатор #1</t>
  </si>
  <si>
    <t>Eltex ESR1000</t>
  </si>
  <si>
    <t>1RF23.05.19</t>
  </si>
  <si>
    <t>1RF23.05.33</t>
  </si>
  <si>
    <t>1RF23.05.10</t>
  </si>
  <si>
    <t>1RF23.05.30</t>
  </si>
  <si>
    <t>1RF23.06.12-13</t>
  </si>
  <si>
    <t>1RF23.06.15-16</t>
  </si>
  <si>
    <t>1RF23.06.26-27</t>
  </si>
  <si>
    <t>1RF23.06.29-30</t>
  </si>
  <si>
    <t>1RF23.06.32-33</t>
  </si>
  <si>
    <t>1RF23.06.35-36</t>
  </si>
  <si>
    <t>1RF23.06.38-39</t>
  </si>
  <si>
    <t>1RF23.06.18</t>
  </si>
  <si>
    <t>1RF23.06.20</t>
  </si>
  <si>
    <t>1RF23.06.41</t>
  </si>
  <si>
    <t>1RF23.07</t>
  </si>
  <si>
    <t>1RF23.07.12-13</t>
  </si>
  <si>
    <t>1RF23.07.15-16</t>
  </si>
  <si>
    <t>1RF23.07.26-27</t>
  </si>
  <si>
    <t>1RF23.07.29-30</t>
  </si>
  <si>
    <t>1RF23.07.32-33</t>
  </si>
  <si>
    <t>1RF23.07.35-36</t>
  </si>
  <si>
    <t>1RF23.07.38-39</t>
  </si>
  <si>
    <t>1RF23.07.18</t>
  </si>
  <si>
    <t>1RF23.07.20</t>
  </si>
  <si>
    <t>1RF23.07.41</t>
  </si>
  <si>
    <t>1RF24.01.12</t>
  </si>
  <si>
    <t>1RF24.01.18</t>
  </si>
  <si>
    <t>1RF24.01.19</t>
  </si>
  <si>
    <t>1RF24.01.20</t>
  </si>
  <si>
    <t>1RF24.02.12-13</t>
  </si>
  <si>
    <t>1RF24.02.15-16</t>
  </si>
  <si>
    <t>1RF24.02.35-36</t>
  </si>
  <si>
    <t>1RF24.02.38-39</t>
  </si>
  <si>
    <t>1RF24.02.18</t>
  </si>
  <si>
    <t>1RF24.02.41</t>
  </si>
  <si>
    <t>1RF24.03</t>
  </si>
  <si>
    <t>1RF24.03.12-13</t>
  </si>
  <si>
    <t>1RF24.03.15-16</t>
  </si>
  <si>
    <t>1RF24.03.23-24</t>
  </si>
  <si>
    <t>1RF24.03.26-27</t>
  </si>
  <si>
    <t>1RF24.03.29-30</t>
  </si>
  <si>
    <t>1RF24.03.32-33</t>
  </si>
  <si>
    <t>1RF24.03.35-36</t>
  </si>
  <si>
    <t>1RF24.03.18</t>
  </si>
  <si>
    <t>1RF24.03.41</t>
  </si>
  <si>
    <t>1RF24.04</t>
  </si>
  <si>
    <t>1RF24.04.12-13</t>
  </si>
  <si>
    <t>1RF24.04.15-16</t>
  </si>
  <si>
    <t>1RF24.04.23-24</t>
  </si>
  <si>
    <t>1RF24.04.26-27</t>
  </si>
  <si>
    <t>1RF24.04.29-30</t>
  </si>
  <si>
    <t>1RF24.04.32-33</t>
  </si>
  <si>
    <t>1RF24.04.35-36</t>
  </si>
  <si>
    <t>1RF24.04.18</t>
  </si>
  <si>
    <t>1RF24.04.41</t>
  </si>
  <si>
    <t>1RF24.05.22</t>
  </si>
  <si>
    <t>1RF24.05.25</t>
  </si>
  <si>
    <t>1RF24.05.28</t>
  </si>
  <si>
    <t>1RF24.05.19</t>
  </si>
  <si>
    <t>1RF24.05.33</t>
  </si>
  <si>
    <t>1RF24.05.10</t>
  </si>
  <si>
    <t>1RF24.05.30</t>
  </si>
  <si>
    <t>1RF24.05.11</t>
  </si>
  <si>
    <t>1RF24.06</t>
  </si>
  <si>
    <t>1RF24.06.12-13</t>
  </si>
  <si>
    <t>1RF24.06.15-16</t>
  </si>
  <si>
    <t>1RF24.06.23-24</t>
  </si>
  <si>
    <t>1RF24.06.26-27</t>
  </si>
  <si>
    <t>1RF24.06.29-30</t>
  </si>
  <si>
    <t>1RF24.06.32-33</t>
  </si>
  <si>
    <t>1RF24.06.35-36</t>
  </si>
  <si>
    <t>1RF24.06.18</t>
  </si>
  <si>
    <t>1RF24.06.41</t>
  </si>
  <si>
    <t>1RF24.07</t>
  </si>
  <si>
    <t>1RF24.07.12-13</t>
  </si>
  <si>
    <t>1RF24.07.15-16</t>
  </si>
  <si>
    <t>1RF24.07.23-24</t>
  </si>
  <si>
    <t>1RF24.07.26-27</t>
  </si>
  <si>
    <t>1RF24.07.29-30</t>
  </si>
  <si>
    <t>1RF24.07.32-33</t>
  </si>
  <si>
    <t>1RF24.07.35-36</t>
  </si>
  <si>
    <t>1RF24.07.18</t>
  </si>
  <si>
    <t>1RF24.07.41</t>
  </si>
  <si>
    <t>ОЗУ (ф), ГБ</t>
  </si>
  <si>
    <t>Модель ПЗУ тип 1</t>
  </si>
  <si>
    <t>Модель ПЗУ тип 2</t>
  </si>
  <si>
    <t>Модель ПЗУ тип 3</t>
  </si>
  <si>
    <t>Сервер БД JBPM 2/2</t>
  </si>
  <si>
    <t>1 ОЧЕРЕДЬ</t>
  </si>
  <si>
    <t>396735-005</t>
  </si>
  <si>
    <t>U35-36</t>
  </si>
  <si>
    <t>E5-4660 v4</t>
  </si>
  <si>
    <t>2,5 SSD SATA</t>
  </si>
  <si>
    <t>hs</t>
  </si>
  <si>
    <t>Сервер БД ЗАГС 2/3</t>
  </si>
  <si>
    <t>396735-002</t>
  </si>
  <si>
    <t>U38-39</t>
  </si>
  <si>
    <t>Хранилище бекапов базы и архивного журнала транзакций</t>
  </si>
  <si>
    <t>397150-004</t>
  </si>
  <si>
    <t>U03-04</t>
  </si>
  <si>
    <t>E5-2603 v4</t>
  </si>
  <si>
    <t>2,5 HDD SAS</t>
  </si>
  <si>
    <t>2,5 HDD SATA</t>
  </si>
  <si>
    <t>1RF19.06.03-04</t>
  </si>
  <si>
    <t>397150-018</t>
  </si>
  <si>
    <t>U06-07</t>
  </si>
  <si>
    <t>1RF19.06.06-07</t>
  </si>
  <si>
    <t>397150-017</t>
  </si>
  <si>
    <t>U09-10</t>
  </si>
  <si>
    <t>1RF19.06.09-10</t>
  </si>
  <si>
    <t>397150-023</t>
  </si>
  <si>
    <t>U12-13</t>
  </si>
  <si>
    <t>397150-020</t>
  </si>
  <si>
    <t>U15-16</t>
  </si>
  <si>
    <t>cd5201-MBD02-cm4120-02</t>
  </si>
  <si>
    <t>396732-006</t>
  </si>
  <si>
    <t>U18</t>
  </si>
  <si>
    <t>cd5201-MBD02-cm4120-01</t>
  </si>
  <si>
    <t>396732-003</t>
  </si>
  <si>
    <t>Сервер БД JBPM 1/2</t>
  </si>
  <si>
    <t>396735-006</t>
  </si>
  <si>
    <t>Сервер БД ЗАГС 1/3</t>
  </si>
  <si>
    <t>396735-003</t>
  </si>
  <si>
    <t>397150-002</t>
  </si>
  <si>
    <t>1RF21.06.03-04</t>
  </si>
  <si>
    <t>397150-012</t>
  </si>
  <si>
    <t>1RF21.06.06-07</t>
  </si>
  <si>
    <t>397150-001</t>
  </si>
  <si>
    <t>1RF21.06.09-10</t>
  </si>
  <si>
    <t>397150-014</t>
  </si>
  <si>
    <t>397150-003</t>
  </si>
  <si>
    <t>cd5201-MBD01-cm4120-01</t>
  </si>
  <si>
    <t>396732-002</t>
  </si>
  <si>
    <t>cd5201-MBD01-cm4120-02</t>
  </si>
  <si>
    <t>396732-005</t>
  </si>
  <si>
    <t>Сервер брокера VDI 1.29</t>
  </si>
  <si>
    <t>1RF23.02.15-16</t>
  </si>
  <si>
    <t>U23-24</t>
  </si>
  <si>
    <t>1RF23.03.23-24</t>
  </si>
  <si>
    <t>Сервер БД ЗАГС 3/3</t>
  </si>
  <si>
    <t>397080-001</t>
  </si>
  <si>
    <t>397150-006</t>
  </si>
  <si>
    <t>1RF19.07.03-04</t>
  </si>
  <si>
    <t>397150-016</t>
  </si>
  <si>
    <t>1RF19.07.06-07</t>
  </si>
  <si>
    <t>397150-008</t>
  </si>
  <si>
    <t>1RF19.07.09-10</t>
  </si>
  <si>
    <t>397150-015</t>
  </si>
  <si>
    <t>397150-011</t>
  </si>
  <si>
    <t>cd5201-MBD03-cm4120-02</t>
  </si>
  <si>
    <t>396732-011</t>
  </si>
  <si>
    <t>cd5201-MBD03-cm4120-01</t>
  </si>
  <si>
    <t>396732-009</t>
  </si>
  <si>
    <t>E5-4669 v4</t>
  </si>
  <si>
    <t>хост виртуализации noVDI</t>
  </si>
  <si>
    <t>397149-002</t>
  </si>
  <si>
    <t>E5-2640 v4</t>
  </si>
  <si>
    <t>2,5 SSD SAS</t>
  </si>
  <si>
    <t>1RF19.03.03-04</t>
  </si>
  <si>
    <t>397149-014</t>
  </si>
  <si>
    <t>1RF19.03.06-07</t>
  </si>
  <si>
    <t>397149-020</t>
  </si>
  <si>
    <t>1RF19.03.09-10</t>
  </si>
  <si>
    <t>397149-013</t>
  </si>
  <si>
    <t>397149-004</t>
  </si>
  <si>
    <t>397149-015</t>
  </si>
  <si>
    <t>397149-009</t>
  </si>
  <si>
    <t>U26-27</t>
  </si>
  <si>
    <t>397149-010</t>
  </si>
  <si>
    <t>U29-30</t>
  </si>
  <si>
    <t>397149-003</t>
  </si>
  <si>
    <t>U32-33</t>
  </si>
  <si>
    <t>397149-008</t>
  </si>
  <si>
    <t>Узел хранения Акронис</t>
  </si>
  <si>
    <t>396739-002</t>
  </si>
  <si>
    <t>E5-2630 v4</t>
  </si>
  <si>
    <t>cd5201-VP01-cm4160-02</t>
  </si>
  <si>
    <t>396667-007</t>
  </si>
  <si>
    <t>cd5201-VP01-cm4160-01</t>
  </si>
  <si>
    <t>396754-001</t>
  </si>
  <si>
    <t>U20</t>
  </si>
  <si>
    <t>397149-005</t>
  </si>
  <si>
    <t>1RF21.08.03-04</t>
  </si>
  <si>
    <t>397149-012</t>
  </si>
  <si>
    <t>1RF21.08.06-07</t>
  </si>
  <si>
    <t>397149-016</t>
  </si>
  <si>
    <t>1RF21.08.09-10</t>
  </si>
  <si>
    <t>397149-011</t>
  </si>
  <si>
    <t>397149-001</t>
  </si>
  <si>
    <t>397149-018</t>
  </si>
  <si>
    <t>397149-006</t>
  </si>
  <si>
    <t>397149-007</t>
  </si>
  <si>
    <t>397149-017</t>
  </si>
  <si>
    <t>397149-019</t>
  </si>
  <si>
    <t>396739-001</t>
  </si>
  <si>
    <t>cd5201-VP04-cm4160-02</t>
  </si>
  <si>
    <t>396667-008</t>
  </si>
  <si>
    <t>cd5201-VP04-cm4160-01</t>
  </si>
  <si>
    <t>396667-009</t>
  </si>
  <si>
    <t>397148-002</t>
  </si>
  <si>
    <t>E5-2697 v4</t>
  </si>
  <si>
    <t>1RF21.02.03-04</t>
  </si>
  <si>
    <t>397148-009</t>
  </si>
  <si>
    <t>1RF21.02.06-07</t>
  </si>
  <si>
    <t>397148-010</t>
  </si>
  <si>
    <t>1RF21.02.09-10</t>
  </si>
  <si>
    <t>397148-003</t>
  </si>
  <si>
    <t>397148-007</t>
  </si>
  <si>
    <t>397148-008</t>
  </si>
  <si>
    <t>396794-001</t>
  </si>
  <si>
    <t>cd5201-VP03-cm4120-01</t>
  </si>
  <si>
    <t>396834-003</t>
  </si>
  <si>
    <t>cd5201-VP03-cm4120-02</t>
  </si>
  <si>
    <t>396834-001</t>
  </si>
  <si>
    <t>397148-004</t>
  </si>
  <si>
    <t>1RF21.09.03-04</t>
  </si>
  <si>
    <t>397148-006</t>
  </si>
  <si>
    <t>1RF21.09.06-07</t>
  </si>
  <si>
    <t>397148-011</t>
  </si>
  <si>
    <t>1RF21.09.09-10</t>
  </si>
  <si>
    <t>397148-012</t>
  </si>
  <si>
    <t>397148-005</t>
  </si>
  <si>
    <t>397148-001</t>
  </si>
  <si>
    <t>396845-001</t>
  </si>
  <si>
    <t>cd5201-VP05-cm4120-01</t>
  </si>
  <si>
    <t>396834-004</t>
  </si>
  <si>
    <t>cd5201-VP05-cm4120-02</t>
  </si>
  <si>
    <t>396834-002</t>
  </si>
  <si>
    <t>хост виртуализации VDI</t>
  </si>
  <si>
    <t>397147-030</t>
  </si>
  <si>
    <t>sds</t>
  </si>
  <si>
    <t>1RF23.03.03-04</t>
  </si>
  <si>
    <t>397147-027</t>
  </si>
  <si>
    <t>1RF23.03.06-07</t>
  </si>
  <si>
    <t>397147-031</t>
  </si>
  <si>
    <t>1RF23.03.09-10</t>
  </si>
  <si>
    <t>397147-033</t>
  </si>
  <si>
    <t>397147-036</t>
  </si>
  <si>
    <t>397147-005</t>
  </si>
  <si>
    <t>397147-032</t>
  </si>
  <si>
    <t>397147-025</t>
  </si>
  <si>
    <t>397147-026</t>
  </si>
  <si>
    <t>397147-010</t>
  </si>
  <si>
    <t>cd5201-VDI01-cm4160-02</t>
  </si>
  <si>
    <t>396667-004</t>
  </si>
  <si>
    <t>cd5201-VDI01-cm4160-01</t>
  </si>
  <si>
    <t>396667-006</t>
  </si>
  <si>
    <t>397147-028</t>
  </si>
  <si>
    <t>1RF23.04.03-04</t>
  </si>
  <si>
    <t>397147-022</t>
  </si>
  <si>
    <t>1RF23.04.06-07</t>
  </si>
  <si>
    <t>397147-004</t>
  </si>
  <si>
    <t>1RF23.04.09-10</t>
  </si>
  <si>
    <t>397147-002</t>
  </si>
  <si>
    <t>397147-001</t>
  </si>
  <si>
    <t>397147-012</t>
  </si>
  <si>
    <t>397147-035</t>
  </si>
  <si>
    <t>397147-037</t>
  </si>
  <si>
    <t>397147-039</t>
  </si>
  <si>
    <t>397147-029</t>
  </si>
  <si>
    <t>cd5201-VDI02-cm4160-02</t>
  </si>
  <si>
    <t>396667-001</t>
  </si>
  <si>
    <t>cd5201-VDI02-cm4160-01</t>
  </si>
  <si>
    <t>396667-003</t>
  </si>
  <si>
    <t>397147-006</t>
  </si>
  <si>
    <t>1RF23.06.03-04</t>
  </si>
  <si>
    <t>397147-008</t>
  </si>
  <si>
    <t>1RF23.06.06-07</t>
  </si>
  <si>
    <t>397147-021</t>
  </si>
  <si>
    <t>1RF23.06.09-10</t>
  </si>
  <si>
    <t>397147-015</t>
  </si>
  <si>
    <t>397147-023</t>
  </si>
  <si>
    <t>397147-013</t>
  </si>
  <si>
    <t>397147-003</t>
  </si>
  <si>
    <t>397147-038</t>
  </si>
  <si>
    <t>397147-019</t>
  </si>
  <si>
    <t>397147-016</t>
  </si>
  <si>
    <t>cd5201-VDI03-cm4160-02</t>
  </si>
  <si>
    <t>396667-010</t>
  </si>
  <si>
    <t>cd5201-VDI03-cm4160-01</t>
  </si>
  <si>
    <t>396667-011</t>
  </si>
  <si>
    <t>cd5201-VDI0410</t>
  </si>
  <si>
    <t>397147-020</t>
  </si>
  <si>
    <t>1RF23.07.03-04</t>
  </si>
  <si>
    <t>cd5201-VDI0409</t>
  </si>
  <si>
    <t>397147-011</t>
  </si>
  <si>
    <t>1RF23.07.06-07</t>
  </si>
  <si>
    <t>cd5201-VDI0408</t>
  </si>
  <si>
    <t>397147-017</t>
  </si>
  <si>
    <t>1RF23.07.09-10</t>
  </si>
  <si>
    <t>cd5201-VDI0407</t>
  </si>
  <si>
    <t>R-Virtualization release 7.0.6</t>
  </si>
  <si>
    <t>397147-014</t>
  </si>
  <si>
    <t>cd5201-VDI0406</t>
  </si>
  <si>
    <t>397147-040</t>
  </si>
  <si>
    <t>cd5201-VDI0405</t>
  </si>
  <si>
    <t>397147-034</t>
  </si>
  <si>
    <t>cd5201-VDI0404</t>
  </si>
  <si>
    <t>397147-018</t>
  </si>
  <si>
    <t>cd5201-VDI0403</t>
  </si>
  <si>
    <t>397147-009</t>
  </si>
  <si>
    <t>cd5201-VDI0402</t>
  </si>
  <si>
    <t>397147-007</t>
  </si>
  <si>
    <t>cd5201-VDI0401</t>
  </si>
  <si>
    <t>397147-024</t>
  </si>
  <si>
    <t>cd5201-VDI04-cm4160-02</t>
  </si>
  <si>
    <t>396667-002</t>
  </si>
  <si>
    <t>cd5201-VDI04-cm4160-01</t>
  </si>
  <si>
    <t>396667-005</t>
  </si>
  <si>
    <t>Подсистема аналитики Полиматики</t>
  </si>
  <si>
    <t>396874-002</t>
  </si>
  <si>
    <t>E5-2667 v4</t>
  </si>
  <si>
    <t>1RF19.08.06-07</t>
  </si>
  <si>
    <t>396874-001</t>
  </si>
  <si>
    <t>1RF19.08.09-10</t>
  </si>
  <si>
    <t>396736-002</t>
  </si>
  <si>
    <t>1RF19.08.12-13</t>
  </si>
  <si>
    <t>396736-001</t>
  </si>
  <si>
    <t>1RF19.08.15-16</t>
  </si>
  <si>
    <t>cd5201-VPA01-cm4120-02</t>
  </si>
  <si>
    <t>396732-008</t>
  </si>
  <si>
    <t>1RF19.08.18</t>
  </si>
  <si>
    <t>cd5201-VPA01-cm4120-01</t>
  </si>
  <si>
    <t>396732-001</t>
  </si>
  <si>
    <t>cd5201-esx001</t>
  </si>
  <si>
    <t>396842-005</t>
  </si>
  <si>
    <t>U16</t>
  </si>
  <si>
    <t>E5-2695 v4</t>
  </si>
  <si>
    <t>нет</t>
  </si>
  <si>
    <t>396842-006</t>
  </si>
  <si>
    <t>cd5201-esx002</t>
  </si>
  <si>
    <t>396842-009</t>
  </si>
  <si>
    <t>396842-007</t>
  </si>
  <si>
    <t>396842-008</t>
  </si>
  <si>
    <t>U05</t>
  </si>
  <si>
    <t>1RF23.02.05</t>
  </si>
  <si>
    <t>396842-003</t>
  </si>
  <si>
    <t>U07</t>
  </si>
  <si>
    <t>1RF23.02.07</t>
  </si>
  <si>
    <t>cd5201-sys008</t>
  </si>
  <si>
    <t>Тестовый стенд VDI</t>
  </si>
  <si>
    <t>396842-010</t>
  </si>
  <si>
    <t>U09</t>
  </si>
  <si>
    <t>1RF23.02.09</t>
  </si>
  <si>
    <t>396842-001</t>
  </si>
  <si>
    <t>U11</t>
  </si>
  <si>
    <t>1RF23.02.11</t>
  </si>
  <si>
    <t>396842-002</t>
  </si>
  <si>
    <t>U13</t>
  </si>
  <si>
    <t>396842-004</t>
  </si>
  <si>
    <t>U12</t>
  </si>
  <si>
    <t>3,5 HDD SATA</t>
  </si>
  <si>
    <t>396862-002</t>
  </si>
  <si>
    <t>U22</t>
  </si>
  <si>
    <t>396873-001</t>
  </si>
  <si>
    <t>cd5201-sys014</t>
  </si>
  <si>
    <t>Узел хранения Акронис v.11.7</t>
  </si>
  <si>
    <t>U03</t>
  </si>
  <si>
    <t>1RF23.02.03</t>
  </si>
  <si>
    <t>cd5201-sys011</t>
  </si>
  <si>
    <t>1RF23.02.18</t>
  </si>
  <si>
    <t>396840-001</t>
  </si>
  <si>
    <t>396840-002</t>
  </si>
  <si>
    <t>cd5201-cert002</t>
  </si>
  <si>
    <t>401966-001, 397973-003</t>
  </si>
  <si>
    <t>E5-2640 v3</t>
  </si>
  <si>
    <t>cd5201-reg002</t>
  </si>
  <si>
    <t>401965-004, 398249-003</t>
  </si>
  <si>
    <t>U14</t>
  </si>
  <si>
    <t>cd5201-sec041</t>
  </si>
  <si>
    <t>401966-006, 397972-002</t>
  </si>
  <si>
    <t>cd5201-cert001</t>
  </si>
  <si>
    <t>401965-006, 398249-002</t>
  </si>
  <si>
    <t>cd5201-reg001</t>
  </si>
  <si>
    <t>401965-005, 398249-001</t>
  </si>
  <si>
    <t>cd5201-sec002</t>
  </si>
  <si>
    <t>401966-005, 397972-003</t>
  </si>
  <si>
    <t>cd5201-cr003</t>
  </si>
  <si>
    <t>Криптографический шлюз Застава-О</t>
  </si>
  <si>
    <t>Windows 8.1</t>
  </si>
  <si>
    <t>401965-003, 397973-002</t>
  </si>
  <si>
    <t>cd5201-cr002</t>
  </si>
  <si>
    <t>401965-002, 397973-001</t>
  </si>
  <si>
    <t>U19</t>
  </si>
  <si>
    <t>cd5201-cr001</t>
  </si>
  <si>
    <t>401965-001, 397973-005</t>
  </si>
  <si>
    <t>cd5201-cr006</t>
  </si>
  <si>
    <t>401966-004, 397972-001</t>
  </si>
  <si>
    <t>cd5201-cr005</t>
  </si>
  <si>
    <t>401966-003, 397973-006</t>
  </si>
  <si>
    <t>cd5201-cr004</t>
  </si>
  <si>
    <t>401966-002, 397973-004</t>
  </si>
  <si>
    <t>2 ОЧЕРЕДЬ</t>
  </si>
  <si>
    <t>405883-010</t>
  </si>
  <si>
    <t>1RF19.02.03-04</t>
  </si>
  <si>
    <t>405883-016</t>
  </si>
  <si>
    <t>1RF19.02.06-07</t>
  </si>
  <si>
    <t>405883-008</t>
  </si>
  <si>
    <t>1RF19.02.09-10</t>
  </si>
  <si>
    <t>405883-001</t>
  </si>
  <si>
    <t>405883-019</t>
  </si>
  <si>
    <t>405883-011</t>
  </si>
  <si>
    <t>405883-013</t>
  </si>
  <si>
    <t>405883-006</t>
  </si>
  <si>
    <t>405883-007</t>
  </si>
  <si>
    <t>405883-020</t>
  </si>
  <si>
    <t>Узел хранения Акронис (NFS)</t>
  </si>
  <si>
    <t>405884-002</t>
  </si>
  <si>
    <t>cd5201-VP02-cm4160-01</t>
  </si>
  <si>
    <t>405885-004</t>
  </si>
  <si>
    <t>cd5201-VP02-cm4160-02</t>
  </si>
  <si>
    <t>405885-003</t>
  </si>
  <si>
    <t>cd5201-VP02-cm3324</t>
  </si>
  <si>
    <t>ES58000068</t>
  </si>
  <si>
    <t>U41</t>
  </si>
  <si>
    <t>405883-009</t>
  </si>
  <si>
    <t>1RF24.02.03-04</t>
  </si>
  <si>
    <t>405883-003</t>
  </si>
  <si>
    <t>1RF24.02.06-07</t>
  </si>
  <si>
    <t>405883-014</t>
  </si>
  <si>
    <t>1RF24.02.09-10</t>
  </si>
  <si>
    <t>405883-018</t>
  </si>
  <si>
    <t>405883-017</t>
  </si>
  <si>
    <t>405883-002</t>
  </si>
  <si>
    <t>1RF24.02.23-24</t>
  </si>
  <si>
    <t>405883-005</t>
  </si>
  <si>
    <t>1RF24.02.26-27</t>
  </si>
  <si>
    <t>405883-004</t>
  </si>
  <si>
    <t>1RF24.02.29-30</t>
  </si>
  <si>
    <t>405883-015</t>
  </si>
  <si>
    <t>1RF24.02.32-33</t>
  </si>
  <si>
    <t>405883-012</t>
  </si>
  <si>
    <t>405884-001</t>
  </si>
  <si>
    <t>cd5201-VP06-cm4160-01</t>
  </si>
  <si>
    <t>405885-002</t>
  </si>
  <si>
    <t>cd5201-VP06-cm4160-02</t>
  </si>
  <si>
    <t>405885-001</t>
  </si>
  <si>
    <t>cd5201-VP06-cm3324</t>
  </si>
  <si>
    <t>ES58000066</t>
  </si>
  <si>
    <t>cd5201-VDI0510</t>
  </si>
  <si>
    <t>405886-019</t>
  </si>
  <si>
    <t>E5-2680 v4</t>
  </si>
  <si>
    <t>1RF24.03.03-04</t>
  </si>
  <si>
    <t>cd5201-VDI0509</t>
  </si>
  <si>
    <t>405898-010</t>
  </si>
  <si>
    <t>1RF24.03.06-07</t>
  </si>
  <si>
    <t>cd5201-VDI0508</t>
  </si>
  <si>
    <t>405898-020</t>
  </si>
  <si>
    <t>1RF24.03.09-10</t>
  </si>
  <si>
    <t>cd5201-VDI0507</t>
  </si>
  <si>
    <t>405886-001</t>
  </si>
  <si>
    <t>cd5201-VDI0506</t>
  </si>
  <si>
    <t>405898-012</t>
  </si>
  <si>
    <t>cd5201-VDI0505</t>
  </si>
  <si>
    <t>405886-002</t>
  </si>
  <si>
    <t>cd5201-VDI0504</t>
  </si>
  <si>
    <t>405886-014</t>
  </si>
  <si>
    <t>cd5201-VDI0503</t>
  </si>
  <si>
    <t>405886-009</t>
  </si>
  <si>
    <t>cd5201-VDI0502</t>
  </si>
  <si>
    <t>405886-017</t>
  </si>
  <si>
    <t>cd5201-VDI0501</t>
  </si>
  <si>
    <t>405898-003</t>
  </si>
  <si>
    <t>cd5201-VDI05-cm4160-01</t>
  </si>
  <si>
    <t>405887-008</t>
  </si>
  <si>
    <t>cd5201-VDI05-cm4160-02</t>
  </si>
  <si>
    <t>405887-006</t>
  </si>
  <si>
    <t>cd5201-VDI05-cm3324</t>
  </si>
  <si>
    <t>ES58000040</t>
  </si>
  <si>
    <t>cd5201-VDI0610</t>
  </si>
  <si>
    <t>405898-008</t>
  </si>
  <si>
    <t>1RF24.04.03-04</t>
  </si>
  <si>
    <t>cd5201-VDI0609</t>
  </si>
  <si>
    <t>405886-016</t>
  </si>
  <si>
    <t>1RF24.04.06-07</t>
  </si>
  <si>
    <t>cd5201-VDI0608</t>
  </si>
  <si>
    <t>405886-011</t>
  </si>
  <si>
    <t>1RF24.04.09-10</t>
  </si>
  <si>
    <t>cd5201-VDI0607</t>
  </si>
  <si>
    <t>405886-015</t>
  </si>
  <si>
    <t>cd5201-VDI0606</t>
  </si>
  <si>
    <t>405898-006</t>
  </si>
  <si>
    <t>cd5201-VDI0605</t>
  </si>
  <si>
    <t>405886-020</t>
  </si>
  <si>
    <t>cd5201-VDI0604</t>
  </si>
  <si>
    <t>405898-001</t>
  </si>
  <si>
    <t>cd5201-VDI0603</t>
  </si>
  <si>
    <t>405898-002</t>
  </si>
  <si>
    <t>cd5201-VDI0602</t>
  </si>
  <si>
    <t>405898-013</t>
  </si>
  <si>
    <t>cd5201-VDI0601</t>
  </si>
  <si>
    <t>405898-019</t>
  </si>
  <si>
    <t>cd5201-VDI06-cm4160-01</t>
  </si>
  <si>
    <t>405887-001</t>
  </si>
  <si>
    <t>cd5201-VDI06-cm4160-02</t>
  </si>
  <si>
    <t>405887-007</t>
  </si>
  <si>
    <t>cd5201-VDI06-cm3324</t>
  </si>
  <si>
    <t>ES58000113</t>
  </si>
  <si>
    <t>cd5201-VDI0710</t>
  </si>
  <si>
    <t>405898-016</t>
  </si>
  <si>
    <t>1RF24.06.03-04</t>
  </si>
  <si>
    <t>cd5201-VDI0709</t>
  </si>
  <si>
    <t>405886-012</t>
  </si>
  <si>
    <t>1RF24.06.06-07</t>
  </si>
  <si>
    <t>cd5201-VDI0708</t>
  </si>
  <si>
    <t>405898-015</t>
  </si>
  <si>
    <t>1RF24.06.09-10</t>
  </si>
  <si>
    <t>cd5201-VDI0707</t>
  </si>
  <si>
    <t>405886-007</t>
  </si>
  <si>
    <t>cd5201-VDI0706</t>
  </si>
  <si>
    <t>405886-010</t>
  </si>
  <si>
    <t>cd5201-VDI0705</t>
  </si>
  <si>
    <t>405898-009</t>
  </si>
  <si>
    <t>cd5201-VDI0704</t>
  </si>
  <si>
    <t>405898-004</t>
  </si>
  <si>
    <t>cd5201-VDI0703</t>
  </si>
  <si>
    <t>405886-013</t>
  </si>
  <si>
    <t>cd5201-VDI0702</t>
  </si>
  <si>
    <t>405898-005</t>
  </si>
  <si>
    <t>cd5201-VDI0701</t>
  </si>
  <si>
    <t>405898-018</t>
  </si>
  <si>
    <t>cd5201-VDI07-cm4160-01</t>
  </si>
  <si>
    <t>405887-004</t>
  </si>
  <si>
    <t>cd5201-VDI07-cm4160-02</t>
  </si>
  <si>
    <t>405887-002</t>
  </si>
  <si>
    <t>cd5201-VDI07-cm3324</t>
  </si>
  <si>
    <t>ES58000052</t>
  </si>
  <si>
    <t>cd5201-VDI0810</t>
  </si>
  <si>
    <t>405898-014</t>
  </si>
  <si>
    <t>1RF24.07.03-04</t>
  </si>
  <si>
    <t>cd5201-VDI0809</t>
  </si>
  <si>
    <t>405898-007</t>
  </si>
  <si>
    <t>1RF24.07.06-07</t>
  </si>
  <si>
    <t>cd5201-VDI0808</t>
  </si>
  <si>
    <t>405886-006</t>
  </si>
  <si>
    <t>1RF24.07.09-10</t>
  </si>
  <si>
    <t>cd5201-VDI0807</t>
  </si>
  <si>
    <t>405898-017</t>
  </si>
  <si>
    <t>cd5201-VDI0806</t>
  </si>
  <si>
    <t>405886-003</t>
  </si>
  <si>
    <t>cd5201-VDI0805</t>
  </si>
  <si>
    <t>405886-008</t>
  </si>
  <si>
    <t>cd5201-VDI0804</t>
  </si>
  <si>
    <t>405886-004</t>
  </si>
  <si>
    <t>cd5201-VDI0803</t>
  </si>
  <si>
    <t>405886-018</t>
  </si>
  <si>
    <t>cd5201-VDI0802</t>
  </si>
  <si>
    <t>405898-011</t>
  </si>
  <si>
    <t>cd5201-VDI0801</t>
  </si>
  <si>
    <t>405886-005</t>
  </si>
  <si>
    <t>cd5201-VDI08-cm4160-01</t>
  </si>
  <si>
    <t>405887-005</t>
  </si>
  <si>
    <t>cd5201-VDI08-cm4160-02</t>
  </si>
  <si>
    <t>405887-003</t>
  </si>
  <si>
    <t>cd5201-VDI08-cm3324</t>
  </si>
  <si>
    <t>ES58000097</t>
  </si>
  <si>
    <t>cd5201-app033</t>
  </si>
  <si>
    <t>1RF19.09.06-07</t>
  </si>
  <si>
    <t>cd5201-app032</t>
  </si>
  <si>
    <t>1RF19.09.09-10</t>
  </si>
  <si>
    <t>cd5201-app031</t>
  </si>
  <si>
    <t>cd5201-app030</t>
  </si>
  <si>
    <t>cd5201-VPA02-cm4120-01</t>
  </si>
  <si>
    <t>405889-001</t>
  </si>
  <si>
    <t>cd5201-VPA02-cm4120-02</t>
  </si>
  <si>
    <t>405889-002</t>
  </si>
  <si>
    <t>cd5201-VPA02-cm3324</t>
  </si>
  <si>
    <t>Вычислительный узел платформы аналитики #1</t>
  </si>
  <si>
    <t>405890-001</t>
  </si>
  <si>
    <t>1RF19.08.03-04</t>
  </si>
  <si>
    <t>cd5201-app034</t>
  </si>
  <si>
    <t>1RF19.09.03-04</t>
  </si>
  <si>
    <t>405891-001</t>
  </si>
  <si>
    <t>405891-002</t>
  </si>
  <si>
    <t>cd5201-cm5448-01.1</t>
  </si>
  <si>
    <t>ES23000062</t>
  </si>
  <si>
    <t>U28</t>
  </si>
  <si>
    <t>1RF19.05.28</t>
  </si>
  <si>
    <t>cd5201-cm5448-01.2</t>
  </si>
  <si>
    <t>ES23000066</t>
  </si>
  <si>
    <t>1RF21.05.28</t>
  </si>
  <si>
    <t>cd5201-cm5448-07.1</t>
  </si>
  <si>
    <t>ES23000070</t>
  </si>
  <si>
    <t>U25</t>
  </si>
  <si>
    <t>cd5201-cm5448-17.1</t>
  </si>
  <si>
    <t>ES23000050</t>
  </si>
  <si>
    <t>cd5201-cm5448-07.2</t>
  </si>
  <si>
    <t>ES23000076</t>
  </si>
  <si>
    <t>cd5201-cm5448-17.2</t>
  </si>
  <si>
    <t>ES23000051</t>
  </si>
  <si>
    <t>XXX</t>
  </si>
  <si>
    <t>cd5201-MBD02-cm3124</t>
  </si>
  <si>
    <t>ES02002933</t>
  </si>
  <si>
    <t>cd5201-MBD01-cm3124</t>
  </si>
  <si>
    <t>ES02002929</t>
  </si>
  <si>
    <t>cd5201-MBD03-cm3124</t>
  </si>
  <si>
    <t>ES02002906</t>
  </si>
  <si>
    <t>cd5201-VP01-cm3124</t>
  </si>
  <si>
    <t>ES02002893</t>
  </si>
  <si>
    <t>cd5201-VPA01-cm3124</t>
  </si>
  <si>
    <t>ES02002897</t>
  </si>
  <si>
    <t>1RF19.08.41</t>
  </si>
  <si>
    <t>cd5201-cm3124-01</t>
  </si>
  <si>
    <t>ES02002847</t>
  </si>
  <si>
    <t>U31</t>
  </si>
  <si>
    <t>cd5201-cm3124-02</t>
  </si>
  <si>
    <t>ES02002886</t>
  </si>
  <si>
    <t>cd5201-cm3124-09</t>
  </si>
  <si>
    <t>ES02002721</t>
  </si>
  <si>
    <t>1RF24.05.07</t>
  </si>
  <si>
    <t>cd5201-cm2700-01</t>
  </si>
  <si>
    <t>MT1704X24768</t>
  </si>
  <si>
    <t>1RF23.05.03</t>
  </si>
  <si>
    <t>cd5201-cm2700-02</t>
  </si>
  <si>
    <t>MT1704X24770</t>
  </si>
  <si>
    <t>1RF24.05.03</t>
  </si>
  <si>
    <t>cd5201-rt002</t>
  </si>
  <si>
    <t>NP01000496</t>
  </si>
  <si>
    <t>U17</t>
  </si>
  <si>
    <t>1RF24.05.17</t>
  </si>
  <si>
    <t>cd5201-rt006</t>
  </si>
  <si>
    <t>NP01000557</t>
  </si>
  <si>
    <t>cd5201-rt001</t>
  </si>
  <si>
    <t>NP01000661</t>
  </si>
  <si>
    <t>1RF23.05.17</t>
  </si>
  <si>
    <t>cd5201-rt005</t>
  </si>
  <si>
    <t>NP01000549</t>
  </si>
  <si>
    <t>cd5201-cm2410-03</t>
  </si>
  <si>
    <t>MT1741X00036</t>
  </si>
  <si>
    <t>cd5201-cm2410-01</t>
  </si>
  <si>
    <t>MT1741X00035</t>
  </si>
  <si>
    <t>cd5201-cm2410-04</t>
  </si>
  <si>
    <t>MT1741X00032</t>
  </si>
  <si>
    <t>cd5201-cm2410-02</t>
  </si>
  <si>
    <t>MT1741X00034</t>
  </si>
  <si>
    <t>cd5201-cm3348-03</t>
  </si>
  <si>
    <t>ES49000189</t>
  </si>
  <si>
    <t>U33</t>
  </si>
  <si>
    <t>cd5201-cm3348-04</t>
  </si>
  <si>
    <t>ES49000233</t>
  </si>
  <si>
    <t>cd5201-crl001-DAE03</t>
  </si>
  <si>
    <t>396865-003</t>
  </si>
  <si>
    <t>1RF19.04.03-04</t>
  </si>
  <si>
    <t>cd5201-crl001-DAE02</t>
  </si>
  <si>
    <t>396865-006</t>
  </si>
  <si>
    <t>U05-06</t>
  </si>
  <si>
    <t>1RF19.04.05-06</t>
  </si>
  <si>
    <t>cd5201-crl001-DAE01</t>
  </si>
  <si>
    <t>396865-001</t>
  </si>
  <si>
    <t>U07-08</t>
  </si>
  <si>
    <t>1RF19.04.07-08</t>
  </si>
  <si>
    <t>cd5201-crl001a/b</t>
  </si>
  <si>
    <t>396866-002</t>
  </si>
  <si>
    <t>1RF19.04.09-10</t>
  </si>
  <si>
    <t>cd5201-crl002-DAE03</t>
  </si>
  <si>
    <t>396865-004</t>
  </si>
  <si>
    <t>1RF21.04.03-04</t>
  </si>
  <si>
    <t>cd5201-crl002-DAE02</t>
  </si>
  <si>
    <t>396865-002</t>
  </si>
  <si>
    <t>1RF21.04.05-06</t>
  </si>
  <si>
    <t>cd5201-crl002-DAE01</t>
  </si>
  <si>
    <t>396865-005</t>
  </si>
  <si>
    <t>1RF21.04.07-08</t>
  </si>
  <si>
    <t>cd5201-crl002a/b</t>
  </si>
  <si>
    <t>396866-001</t>
  </si>
  <si>
    <t>1RF21.04.09-10</t>
  </si>
  <si>
    <t>cd5201-gtm01</t>
  </si>
  <si>
    <t>Балансировщик нагрузки #1</t>
  </si>
  <si>
    <t>F5 BIG-IP i2800</t>
  </si>
  <si>
    <t>f5-myeo-xrza</t>
  </si>
  <si>
    <t>U10</t>
  </si>
  <si>
    <t>cd5201-gtm02</t>
  </si>
  <si>
    <t>f5-hjbk-iscq</t>
  </si>
  <si>
    <t>cd5201-sec058</t>
  </si>
  <si>
    <t>ЭСПЭП</t>
  </si>
  <si>
    <t>Служба электронной подписи</t>
  </si>
  <si>
    <t>СОБИ 2</t>
  </si>
  <si>
    <t>407003-001</t>
  </si>
  <si>
    <t>U24</t>
  </si>
  <si>
    <t>E5-2623 v4</t>
  </si>
  <si>
    <t>cd5201-sec061</t>
  </si>
  <si>
    <t>406996-002</t>
  </si>
  <si>
    <t>U26</t>
  </si>
  <si>
    <t>cd5201-sec060</t>
  </si>
  <si>
    <t>406996-001</t>
  </si>
  <si>
    <t>cd5201-sec059</t>
  </si>
  <si>
    <t>406996-003</t>
  </si>
  <si>
    <t>cd5201-cr010</t>
  </si>
  <si>
    <t>Управление Застава</t>
  </si>
  <si>
    <t>426540-001</t>
  </si>
  <si>
    <t>U08</t>
  </si>
  <si>
    <t>1RF23.01.08</t>
  </si>
  <si>
    <t>428222-001</t>
  </si>
  <si>
    <t>428222-002</t>
  </si>
  <si>
    <t>cd5201-cm3348-01.1</t>
  </si>
  <si>
    <t>Контракт ХХХ</t>
  </si>
  <si>
    <t>ES49000071</t>
  </si>
  <si>
    <t>1RF19.01.09</t>
  </si>
  <si>
    <t>cd5201-cm3348-01.2</t>
  </si>
  <si>
    <t>ES49000066</t>
  </si>
  <si>
    <t>1RF21.01.09</t>
  </si>
  <si>
    <t>cd5201-VP04-cm3324</t>
  </si>
  <si>
    <t>Сервисная замена коммутаторов Depo</t>
  </si>
  <si>
    <t>ES58000056</t>
  </si>
  <si>
    <t>cd5201-VP03-cm3324</t>
  </si>
  <si>
    <t>ES58000075</t>
  </si>
  <si>
    <t>cd5201-VP05-cm3324</t>
  </si>
  <si>
    <t>ES58000086</t>
  </si>
  <si>
    <t>cd5201-VDI01-cm3324</t>
  </si>
  <si>
    <t>ES58000119</t>
  </si>
  <si>
    <t>cd5201-VDI02-cm3324</t>
  </si>
  <si>
    <t>ES58000082</t>
  </si>
  <si>
    <t>cd5201-VDI03-cm3324</t>
  </si>
  <si>
    <t>ES58000117</t>
  </si>
  <si>
    <t>cd5201-VDI04-cm3324</t>
  </si>
  <si>
    <t>ES58000078</t>
  </si>
  <si>
    <t>cd5201-cm3324-06</t>
  </si>
  <si>
    <t>ES58000079</t>
  </si>
  <si>
    <t>1RF23.05.07</t>
  </si>
  <si>
    <t>cd5201-cm3324-05.1</t>
  </si>
  <si>
    <t>ES58000112</t>
  </si>
  <si>
    <t>U30</t>
  </si>
  <si>
    <t>cd5201-cm3324-05.2</t>
  </si>
  <si>
    <t>ES58000050</t>
  </si>
  <si>
    <t>cd5201-DigiUSB</t>
  </si>
  <si>
    <t>E74263471</t>
  </si>
  <si>
    <t>E83208409</t>
  </si>
  <si>
    <t>1RF23.05.11</t>
  </si>
  <si>
    <t>cd5201-sec047</t>
  </si>
  <si>
    <t>UserGate UTM F8000 (прокси-сервер)</t>
  </si>
  <si>
    <t>Служба разграничения доступа в сеть Интернет для серверов обновлений</t>
  </si>
  <si>
    <t>Платформа контентной фильтрации #1</t>
  </si>
  <si>
    <t>LR201801021551</t>
  </si>
  <si>
    <t>U21-22</t>
  </si>
  <si>
    <t>1RF23.01.21-22</t>
  </si>
  <si>
    <t>cd5201-sec048</t>
  </si>
  <si>
    <t>LR201801021535</t>
  </si>
  <si>
    <t>1RF24.01.21-22</t>
  </si>
  <si>
    <t>Windows Server 2012 R2 Std RU</t>
  </si>
  <si>
    <t>Служба регистрации сертификатов</t>
  </si>
  <si>
    <t>Сервер сертификации нода 1</t>
  </si>
  <si>
    <t>Hyper-V</t>
  </si>
  <si>
    <t>Windows Server 2012 R2 Std EN</t>
  </si>
  <si>
    <t>Сервер сертификации нода 2</t>
  </si>
  <si>
    <t>Сервер #1 DEPO  Storm 3400A1 (ЦР)</t>
  </si>
  <si>
    <t>Коммутатор ядра сегмента ООВ. Агрегация</t>
  </si>
  <si>
    <t>Сетевой коммутатор</t>
  </si>
  <si>
    <t>cd5201-cm2410-05</t>
  </si>
  <si>
    <t>MT1820X09706</t>
  </si>
  <si>
    <t>cd5201-cm2410-06</t>
  </si>
  <si>
    <t>MT1820X09708</t>
  </si>
  <si>
    <t>Alias</t>
  </si>
  <si>
    <t>База данных/ПО</t>
  </si>
  <si>
    <t>Конфигурация (размещение в ЦОД)</t>
  </si>
  <si>
    <t>Конфигурация (ресурсы)</t>
  </si>
  <si>
    <t>Storage OS(GB)</t>
  </si>
  <si>
    <t>Storage DATA(GB)</t>
  </si>
  <si>
    <t>Storage CACHE(GB)</t>
  </si>
  <si>
    <t>Конфигурация (сеть)</t>
  </si>
  <si>
    <t>Network VLAN (Сеть)</t>
  </si>
  <si>
    <t>Network IP</t>
  </si>
  <si>
    <t>Cluster Имя</t>
  </si>
  <si>
    <t>Cluster IP</t>
  </si>
  <si>
    <t>Management Имя</t>
  </si>
  <si>
    <t>Группа СОО (Jira)</t>
  </si>
  <si>
    <t>Владелец</t>
  </si>
  <si>
    <t>Ответственный</t>
  </si>
  <si>
    <t>З.С</t>
  </si>
  <si>
    <t>cd5001-U22</t>
  </si>
  <si>
    <t>cd5001-U24</t>
  </si>
  <si>
    <t>n5201-esx001</t>
  </si>
  <si>
    <t>n5201-esx002</t>
  </si>
  <si>
    <t>cd5001-u17</t>
  </si>
  <si>
    <t>cd5001-VP06-cm4160-02</t>
  </si>
  <si>
    <t>cd5001-VDI01-cm4160-01</t>
  </si>
  <si>
    <t>cd5001-VDI02-cm4160-01</t>
  </si>
  <si>
    <t>cd5001-VDI03-cm4160-01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</si>
</sst>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€-2]* #,##0.00_);_([$€-2]* \(#,##0.00\);_([$€-2]* &quot;-&quot;??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164" fontId="2" fillId="0" borderId="0"/>
  </cellStyleXfs>
  <cellXfs count="7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0" fillId="0" borderId="0" xfId="0" applyBorder="1"/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vertical="center"/>
    </xf>
    <xf numFmtId="0" fontId="9" fillId="2" borderId="1" xfId="2" applyFont="1" applyFill="1" applyBorder="1" applyAlignment="1">
      <alignment horizontal="center" vertical="top" wrapText="1"/>
    </xf>
    <xf numFmtId="164" fontId="4" fillId="3" borderId="1" xfId="3" applyFont="1" applyFill="1" applyBorder="1" applyAlignment="1">
      <alignment horizontal="center" vertical="top" wrapText="1"/>
    </xf>
    <xf numFmtId="164" fontId="4" fillId="3" borderId="1" xfId="3" applyFont="1" applyFill="1" applyBorder="1" applyAlignment="1">
      <alignment horizontal="center" vertical="center" wrapText="1"/>
    </xf>
    <xf numFmtId="164" fontId="4" fillId="4" borderId="1" xfId="3" applyFont="1" applyFill="1" applyBorder="1" applyAlignment="1">
      <alignment horizontal="center" vertical="top" wrapText="1"/>
    </xf>
    <xf numFmtId="0" fontId="9" fillId="5" borderId="1" xfId="2" applyFont="1" applyFill="1" applyBorder="1" applyAlignment="1">
      <alignment horizontal="center" vertical="top" wrapText="1"/>
    </xf>
    <xf numFmtId="0" fontId="9" fillId="6" borderId="1" xfId="2" applyFont="1" applyFill="1" applyBorder="1" applyAlignment="1">
      <alignment horizontal="center" vertical="top" wrapText="1"/>
    </xf>
    <xf numFmtId="0" fontId="9" fillId="7" borderId="1" xfId="2" applyFont="1" applyFill="1" applyBorder="1" applyAlignment="1">
      <alignment horizontal="center" vertical="top" wrapText="1"/>
    </xf>
    <xf numFmtId="0" fontId="2" fillId="0" borderId="0" xfId="2" applyFont="1" applyAlignment="1">
      <alignment vertical="top"/>
    </xf>
    <xf numFmtId="0" fontId="2" fillId="0" borderId="1" xfId="2" applyFont="1" applyFill="1" applyBorder="1"/>
    <xf numFmtId="0" fontId="2" fillId="0" borderId="1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vertical="top" wrapText="1"/>
    </xf>
    <xf numFmtId="0" fontId="8" fillId="0" borderId="1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left" vertical="top" wrapText="1"/>
    </xf>
    <xf numFmtId="49" fontId="2" fillId="0" borderId="1" xfId="2" applyNumberFormat="1" applyFont="1" applyFill="1" applyBorder="1" applyAlignment="1">
      <alignment horizontal="left" vertical="top" wrapText="1"/>
    </xf>
    <xf numFmtId="0" fontId="2" fillId="0" borderId="1" xfId="2" applyFont="1" applyFill="1" applyBorder="1" applyAlignment="1">
      <alignment horizontal="center" vertical="top" wrapText="1"/>
    </xf>
    <xf numFmtId="0" fontId="2" fillId="0" borderId="1" xfId="2" applyFont="1" applyBorder="1"/>
    <xf numFmtId="0" fontId="2" fillId="0" borderId="0" xfId="2" applyFont="1"/>
    <xf numFmtId="1" fontId="2" fillId="0" borderId="1" xfId="2" applyNumberFormat="1" applyFont="1" applyFill="1" applyBorder="1" applyAlignment="1" applyProtection="1">
      <alignment horizontal="center" vertical="top" wrapText="1"/>
      <protection locked="0"/>
    </xf>
    <xf numFmtId="0" fontId="8" fillId="0" borderId="1" xfId="2" applyFont="1" applyFill="1" applyBorder="1" applyAlignment="1">
      <alignment horizontal="left" vertical="top" wrapText="1"/>
    </xf>
    <xf numFmtId="164" fontId="4" fillId="0" borderId="1" xfId="3" applyFont="1" applyFill="1" applyBorder="1" applyAlignment="1">
      <alignment horizontal="center" vertical="top" wrapText="1"/>
    </xf>
    <xf numFmtId="0" fontId="9" fillId="0" borderId="1" xfId="2" applyFont="1" applyFill="1" applyBorder="1" applyAlignment="1">
      <alignment horizontal="center" vertical="top" wrapText="1"/>
    </xf>
    <xf numFmtId="0" fontId="2" fillId="0" borderId="0" xfId="2" applyFont="1" applyFill="1"/>
    <xf numFmtId="0" fontId="2" fillId="0" borderId="1" xfId="2" applyFont="1" applyFill="1" applyBorder="1" applyAlignment="1">
      <alignment horizontal="left" vertical="center"/>
    </xf>
    <xf numFmtId="0" fontId="2" fillId="0" borderId="1" xfId="2" applyFont="1" applyFill="1" applyBorder="1" applyAlignment="1">
      <alignment vertical="center"/>
    </xf>
    <xf numFmtId="49" fontId="2" fillId="0" borderId="1" xfId="2" applyNumberFormat="1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left" vertical="top" wrapText="1"/>
    </xf>
    <xf numFmtId="0" fontId="2" fillId="0" borderId="1" xfId="2" applyFont="1" applyFill="1" applyBorder="1" applyAlignment="1">
      <alignment vertical="top"/>
    </xf>
    <xf numFmtId="0" fontId="2" fillId="0" borderId="1" xfId="2" applyFont="1" applyFill="1" applyBorder="1" applyAlignment="1">
      <alignment wrapText="1"/>
    </xf>
    <xf numFmtId="0" fontId="2" fillId="0" borderId="1" xfId="2" applyFont="1" applyBorder="1" applyAlignment="1">
      <alignment wrapText="1"/>
    </xf>
    <xf numFmtId="0" fontId="2" fillId="0" borderId="0" xfId="2" applyFont="1" applyFill="1" applyAlignment="1">
      <alignment vertical="top"/>
    </xf>
    <xf numFmtId="0" fontId="2" fillId="0" borderId="0" xfId="2" applyFont="1" applyFill="1" applyAlignment="1">
      <alignment wrapText="1"/>
    </xf>
    <xf numFmtId="0" fontId="2" fillId="0" borderId="0" xfId="2" applyFont="1" applyAlignment="1">
      <alignment wrapText="1"/>
    </xf>
    <xf numFmtId="0" fontId="2" fillId="0" borderId="0" xfId="2" applyFont="1" applyAlignment="1">
      <alignment horizontal="center" vertical="center"/>
    </xf>
    <xf numFmtId="1" fontId="2" fillId="0" borderId="1" xfId="2" quotePrefix="1" applyNumberFormat="1" applyFont="1" applyFill="1" applyBorder="1" applyAlignment="1" applyProtection="1">
      <alignment horizontal="center" vertical="top" wrapText="1"/>
      <protection locked="0"/>
    </xf>
    <xf numFmtId="3" fontId="2" fillId="0" borderId="1" xfId="2" applyNumberFormat="1" applyFont="1" applyFill="1" applyBorder="1" applyAlignment="1">
      <alignment horizontal="center" vertical="center"/>
    </xf>
    <xf numFmtId="0" fontId="2" fillId="0" borderId="1" xfId="2" applyFill="1" applyBorder="1" applyAlignment="1">
      <alignment horizontal="left" vertical="top" wrapText="1"/>
    </xf>
    <xf numFmtId="0" fontId="8" fillId="0" borderId="1" xfId="2" applyFont="1" applyFill="1" applyBorder="1" applyAlignment="1">
      <alignment horizontal="center" vertical="top" wrapText="1"/>
    </xf>
    <xf numFmtId="0" fontId="2" fillId="0" borderId="1" xfId="2" applyFont="1" applyFill="1" applyBorder="1" applyAlignment="1">
      <alignment horizontal="center" vertical="top"/>
    </xf>
    <xf numFmtId="164" fontId="4" fillId="0" borderId="1" xfId="3" applyFont="1" applyFill="1" applyBorder="1" applyAlignment="1">
      <alignment horizontal="center" vertical="center" wrapText="1"/>
    </xf>
    <xf numFmtId="1" fontId="2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2" applyFont="1" applyFill="1" applyBorder="1" applyAlignment="1">
      <alignment horizontal="center" vertical="top" wrapText="1"/>
    </xf>
    <xf numFmtId="0" fontId="1" fillId="0" borderId="1" xfId="2" applyFont="1" applyFill="1" applyBorder="1" applyAlignment="1">
      <alignment vertical="top" wrapText="1"/>
    </xf>
    <xf numFmtId="0" fontId="2" fillId="8" borderId="1" xfId="2" applyFont="1" applyFill="1" applyBorder="1" applyAlignment="1">
      <alignment horizontal="left" vertical="top" wrapText="1"/>
    </xf>
    <xf numFmtId="1" fontId="10" fillId="0" borderId="1" xfId="2" applyNumberFormat="1" applyFont="1" applyFill="1" applyBorder="1" applyAlignment="1" applyProtection="1">
      <alignment horizontal="center" vertical="top" wrapText="1"/>
      <protection locked="0"/>
    </xf>
    <xf numFmtId="0" fontId="8" fillId="0" borderId="1" xfId="2" applyFont="1" applyFill="1" applyBorder="1"/>
    <xf numFmtId="0" fontId="8" fillId="0" borderId="1" xfId="2" applyFont="1" applyFill="1" applyBorder="1" applyAlignment="1">
      <alignment vertical="top" wrapText="1"/>
    </xf>
    <xf numFmtId="164" fontId="9" fillId="0" borderId="1" xfId="3" applyFont="1" applyFill="1" applyBorder="1" applyAlignment="1">
      <alignment horizontal="center" vertical="top" wrapText="1"/>
    </xf>
    <xf numFmtId="49" fontId="8" fillId="0" borderId="1" xfId="2" applyNumberFormat="1" applyFont="1" applyFill="1" applyBorder="1" applyAlignment="1">
      <alignment horizontal="left" vertical="top" wrapText="1"/>
    </xf>
    <xf numFmtId="1" fontId="8" fillId="0" borderId="1" xfId="2" applyNumberFormat="1" applyFont="1" applyFill="1" applyBorder="1" applyAlignment="1" applyProtection="1">
      <alignment horizontal="center" vertical="top" wrapText="1"/>
      <protection locked="0"/>
    </xf>
    <xf numFmtId="3" fontId="8" fillId="0" borderId="1" xfId="2" applyNumberFormat="1" applyFont="1" applyFill="1" applyBorder="1" applyAlignment="1">
      <alignment horizontal="center" vertical="center"/>
    </xf>
    <xf numFmtId="0" fontId="8" fillId="0" borderId="0" xfId="2" applyFont="1" applyFill="1"/>
    <xf numFmtId="0" fontId="10" fillId="0" borderId="1" xfId="2" applyFont="1" applyFill="1" applyBorder="1" applyAlignment="1">
      <alignment horizontal="center" vertical="center"/>
    </xf>
    <xf numFmtId="3" fontId="10" fillId="0" borderId="1" xfId="2" applyNumberFormat="1" applyFont="1" applyFill="1" applyBorder="1" applyAlignment="1">
      <alignment horizontal="center" vertical="center"/>
    </xf>
    <xf numFmtId="0" fontId="10" fillId="0" borderId="1" xfId="2" applyFont="1" applyFill="1" applyBorder="1"/>
  </cellXfs>
  <cellStyles count="4">
    <cellStyle name="Обычный" xfId="0" builtinId="0"/>
    <cellStyle name="Обычный 2" xfId="1"/>
    <cellStyle name="Обычный 3" xfId="2"/>
    <cellStyle name="Обычный 79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rin\NTDproject\&#1055;&#1088;&#1086;&#1077;&#1082;&#1090;&#1099;\&#1060;&#1053;&#1057;\&#1041;&#1102;&#1076;&#1078;&#1077;&#1090;%202020\xxxxxx%20-%20&#1047;&#1040;&#1043;&#1057;%20&#1044;&#1091;&#1073;&#1085;&#1072;%20-%20&#1075;&#1077;&#1086;&#1082;&#1083;&#1072;&#1089;&#1090;&#1077;&#1088;\05%20&#1055;&#1056;&#1054;&#1045;&#1050;&#1058;&#1053;&#1067;&#1045;%20&#1044;&#1054;&#1050;&#1059;&#1052;&#1045;&#1053;&#1058;&#1067;\&#1060;&#1043;&#1048;&#1057;_&#1047;&#1040;&#1043;&#1057;%20&#1044;&#1091;&#1073;&#1085;&#1072;%20&#1056;&#1072;&#1073;&#1086;&#1095;&#1072;&#1103;%20&#1082;&#1085;&#1080;&#1075;&#1072;_20200513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ойки"/>
      <sheetName val="Паспорт"/>
      <sheetName val="Конфигурация (оборудование)"/>
      <sheetName val="Процессоры"/>
      <sheetName val="VLAN"/>
      <sheetName val="Матрица доступа"/>
      <sheetName val="IP MGMT"/>
    </sheetNames>
    <sheetDataSet>
      <sheetData sheetId="0"/>
      <sheetData sheetId="1"/>
      <sheetData sheetId="2">
        <row r="1">
          <cell r="A1" t="str">
            <v>№</v>
          </cell>
          <cell r="B1" t="str">
            <v>Тип</v>
          </cell>
          <cell r="C1" t="str">
            <v>Модель</v>
          </cell>
          <cell r="D1" t="str">
            <v>Кол-во процессоров на сервер</v>
          </cell>
          <cell r="E1" t="str">
            <v>Кол-во ядер на сервер</v>
          </cell>
          <cell r="F1" t="str">
            <v>Модель процессора</v>
          </cell>
          <cell r="G1" t="str">
            <v>Конфигурация процессора</v>
          </cell>
          <cell r="H1" t="str">
            <v>Конфигурация оперативной памяти</v>
          </cell>
          <cell r="I1" t="str">
            <v>Конфигурация накопителей</v>
          </cell>
          <cell r="J1" t="str">
            <v>ПЗУ тип 1</v>
          </cell>
          <cell r="K1" t="str">
            <v>Модель ПЗУ тип 1</v>
          </cell>
          <cell r="L1" t="str">
            <v>Емкость ПЗУ тип 1, ГБ</v>
          </cell>
          <cell r="M1" t="str">
            <v>Кол-во ПЗУ тип 1</v>
          </cell>
          <cell r="N1" t="str">
            <v>Уровень RAID ПЗУ тип 1</v>
          </cell>
          <cell r="O1" t="str">
            <v>ПЗУ тип 2</v>
          </cell>
          <cell r="P1" t="str">
            <v>Модель ПЗУ тип 2</v>
          </cell>
          <cell r="Q1" t="str">
            <v>Емкость ПЗУ тип 2, ГБ</v>
          </cell>
          <cell r="R1" t="str">
            <v>Кол-во ПЗУ тип 2</v>
          </cell>
          <cell r="S1" t="str">
            <v>Уровень RAID ПЗУ тип 2</v>
          </cell>
          <cell r="T1" t="str">
            <v>ПЗУ тип 3</v>
          </cell>
          <cell r="U1" t="str">
            <v>Модель ПЗУ тип 3</v>
          </cell>
          <cell r="V1" t="str">
            <v>Емкость ПЗУ тип 3, ГБ</v>
          </cell>
          <cell r="W1" t="str">
            <v>Кол-во ПЗУ тип 3</v>
          </cell>
          <cell r="X1" t="str">
            <v>Уровень RAID ПЗУ тип 3</v>
          </cell>
          <cell r="Y1" t="str">
            <v>ID</v>
          </cell>
        </row>
        <row r="2">
          <cell r="A2">
            <v>1</v>
          </cell>
          <cell r="B2" t="str">
            <v>Машина баз данных #1</v>
          </cell>
          <cell r="C2" t="str">
            <v>DEPO Storm 4400R2</v>
          </cell>
          <cell r="D2" t="str">
            <v>4</v>
          </cell>
          <cell r="E2">
            <v>64</v>
          </cell>
          <cell r="F2" t="str">
            <v>E5-4660V4</v>
          </cell>
          <cell r="G2" t="str">
            <v>4xE5-4660V4</v>
          </cell>
          <cell r="H2">
            <v>512</v>
          </cell>
          <cell r="I2" t="str">
            <v>24x1.9TB SSD</v>
          </cell>
          <cell r="J2" t="str">
            <v>SSD 2.5" SATA</v>
          </cell>
          <cell r="K2" t="str">
            <v>SSDSC2KG019T801</v>
          </cell>
          <cell r="L2">
            <v>1900</v>
          </cell>
          <cell r="M2">
            <v>24</v>
          </cell>
          <cell r="N2" t="str">
            <v>-</v>
          </cell>
          <cell r="O2" t="str">
            <v>-</v>
          </cell>
          <cell r="P2" t="str">
            <v>-</v>
          </cell>
          <cell r="Q2" t="str">
            <v>-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Машина баз данных #1_DEPO Storm 4400R2</v>
          </cell>
        </row>
        <row r="3">
          <cell r="A3">
            <v>2</v>
          </cell>
          <cell r="B3" t="str">
            <v>Машина баз данных #1</v>
          </cell>
          <cell r="C3" t="str">
            <v>DEPO Storm 3400Z2</v>
          </cell>
          <cell r="D3" t="str">
            <v>2</v>
          </cell>
          <cell r="E3">
            <v>12</v>
          </cell>
          <cell r="F3" t="str">
            <v>E5-2603V4</v>
          </cell>
          <cell r="G3" t="str">
            <v>2xE5-2603V4</v>
          </cell>
          <cell r="H3">
            <v>64</v>
          </cell>
          <cell r="I3" t="str">
            <v>19x1.2TB SAS
4x480GB SSD
2x240GB SSD
3x 240GB SSD</v>
          </cell>
          <cell r="J3" t="str">
            <v>HDD 2.5" SAS</v>
          </cell>
          <cell r="K3" t="str">
            <v>ST1200MM0129</v>
          </cell>
          <cell r="L3">
            <v>1200</v>
          </cell>
          <cell r="M3">
            <v>19</v>
          </cell>
          <cell r="N3" t="str">
            <v>-</v>
          </cell>
          <cell r="O3" t="str">
            <v>SSD 2.5" SATA</v>
          </cell>
          <cell r="P3" t="str">
            <v>SSDSC2KG240G801</v>
          </cell>
          <cell r="Q3">
            <v>240</v>
          </cell>
          <cell r="R3">
            <v>2</v>
          </cell>
          <cell r="S3" t="str">
            <v>-</v>
          </cell>
          <cell r="T3" t="str">
            <v>SSD 2.5" SATA</v>
          </cell>
          <cell r="U3" t="str">
            <v>SSDSC2KG480G801</v>
          </cell>
          <cell r="V3">
            <v>480</v>
          </cell>
          <cell r="W3">
            <v>4</v>
          </cell>
          <cell r="Y3" t="str">
            <v>Машина баз данных #1_DEPO Storm 3400Z2</v>
          </cell>
        </row>
        <row r="4">
          <cell r="A4">
            <v>3</v>
          </cell>
          <cell r="B4" t="str">
            <v>Машина баз данных #2</v>
          </cell>
          <cell r="C4" t="str">
            <v>DEPO Storm 4400R2</v>
          </cell>
          <cell r="D4" t="str">
            <v>4</v>
          </cell>
          <cell r="E4">
            <v>64</v>
          </cell>
          <cell r="F4" t="str">
            <v>E5-4660V4</v>
          </cell>
          <cell r="G4" t="str">
            <v>4xE5-4660V4</v>
          </cell>
          <cell r="H4">
            <v>512</v>
          </cell>
          <cell r="I4" t="str">
            <v>24x1.2TB SAS</v>
          </cell>
          <cell r="J4" t="str">
            <v>SSD 2.5" SATA</v>
          </cell>
          <cell r="K4" t="str">
            <v>SSDSC2BA012T4</v>
          </cell>
          <cell r="L4">
            <v>1200</v>
          </cell>
          <cell r="M4">
            <v>24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Машина баз данных #2_DEPO Storm 4400R2</v>
          </cell>
        </row>
        <row r="5">
          <cell r="A5">
            <v>4</v>
          </cell>
          <cell r="B5" t="str">
            <v>Машина баз данных #2</v>
          </cell>
          <cell r="C5" t="str">
            <v>DEPO Storm 3400Z2</v>
          </cell>
          <cell r="D5" t="str">
            <v>2</v>
          </cell>
          <cell r="E5">
            <v>12</v>
          </cell>
          <cell r="F5" t="str">
            <v>E5-2603V4</v>
          </cell>
          <cell r="G5" t="str">
            <v>2xE5-2603V4</v>
          </cell>
          <cell r="H5">
            <v>64</v>
          </cell>
          <cell r="I5" t="str">
            <v>19x1.2TB SAS</v>
          </cell>
          <cell r="J5" t="str">
            <v>HDD 2.5" SAS</v>
          </cell>
          <cell r="K5" t="str">
            <v>ST1200MM0088</v>
          </cell>
          <cell r="L5">
            <v>1200</v>
          </cell>
          <cell r="M5">
            <v>19</v>
          </cell>
          <cell r="N5" t="str">
            <v>-</v>
          </cell>
          <cell r="O5" t="str">
            <v>-</v>
          </cell>
          <cell r="P5" t="str">
            <v>-</v>
          </cell>
          <cell r="Q5" t="str">
            <v>-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Машина баз данных #2_DEPO Storm 3400Z2</v>
          </cell>
        </row>
        <row r="6">
          <cell r="A6">
            <v>5</v>
          </cell>
          <cell r="B6" t="str">
            <v>Машина баз данных #3</v>
          </cell>
          <cell r="C6" t="str">
            <v>DEPO Storm 4400R2</v>
          </cell>
          <cell r="D6" t="str">
            <v>2</v>
          </cell>
          <cell r="E6">
            <v>44</v>
          </cell>
          <cell r="F6" t="str">
            <v>E5-4669V4</v>
          </cell>
          <cell r="G6" t="str">
            <v>2xE5-4669V4</v>
          </cell>
          <cell r="H6">
            <v>512</v>
          </cell>
          <cell r="I6" t="str">
            <v>24x1.2TB SAS</v>
          </cell>
          <cell r="J6" t="str">
            <v>SSD 2.5" SATA</v>
          </cell>
          <cell r="K6" t="str">
            <v>SSDSC2BA012T4</v>
          </cell>
          <cell r="L6">
            <v>1200</v>
          </cell>
          <cell r="M6">
            <v>24</v>
          </cell>
          <cell r="N6" t="str">
            <v>-</v>
          </cell>
          <cell r="O6" t="str">
            <v>-</v>
          </cell>
          <cell r="P6" t="str">
            <v>-</v>
          </cell>
          <cell r="Q6" t="str">
            <v>-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Машина баз данных #3_DEPO Storm 4400R2</v>
          </cell>
        </row>
        <row r="7">
          <cell r="A7">
            <v>6</v>
          </cell>
          <cell r="B7" t="str">
            <v>Машина баз данных #3</v>
          </cell>
          <cell r="C7" t="str">
            <v>DEPO Storm 3400Z2</v>
          </cell>
          <cell r="D7" t="str">
            <v>2</v>
          </cell>
          <cell r="E7">
            <v>12</v>
          </cell>
          <cell r="F7" t="str">
            <v>E5-2603V4</v>
          </cell>
          <cell r="G7" t="str">
            <v>2xE5-2603V4</v>
          </cell>
          <cell r="H7">
            <v>64</v>
          </cell>
          <cell r="I7" t="str">
            <v>19x1.2TB SAS</v>
          </cell>
          <cell r="J7" t="str">
            <v>HDD 2.5" SAS</v>
          </cell>
          <cell r="K7" t="str">
            <v>ST1200MM0088</v>
          </cell>
          <cell r="L7">
            <v>1200</v>
          </cell>
          <cell r="M7">
            <v>19</v>
          </cell>
          <cell r="N7" t="str">
            <v>-</v>
          </cell>
          <cell r="O7" t="str">
            <v>-</v>
          </cell>
          <cell r="P7" t="str">
            <v>-</v>
          </cell>
          <cell r="Q7" t="str">
            <v>-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Машина баз данных #3_DEPO Storm 3400Z2</v>
          </cell>
        </row>
        <row r="8">
          <cell r="A8">
            <v>7</v>
          </cell>
          <cell r="B8" t="str">
            <v>Платформа виртуализации #1</v>
          </cell>
          <cell r="C8" t="str">
            <v>DEPO Storm 3400Z2</v>
          </cell>
          <cell r="D8" t="str">
            <v>2</v>
          </cell>
          <cell r="E8">
            <v>36</v>
          </cell>
          <cell r="F8" t="str">
            <v>E5-2697V4</v>
          </cell>
          <cell r="G8" t="str">
            <v>2xE5-2697V4</v>
          </cell>
          <cell r="H8">
            <v>128</v>
          </cell>
          <cell r="I8" t="str">
            <v>2x240GBSSD
2x240GBSSD
8x600GBSAS
3x 240GB SSD</v>
          </cell>
          <cell r="J8" t="str">
            <v>HDD 2.5" SAS</v>
          </cell>
          <cell r="K8" t="str">
            <v>ST600MM0099</v>
          </cell>
          <cell r="L8">
            <v>600</v>
          </cell>
          <cell r="M8">
            <v>8</v>
          </cell>
          <cell r="N8" t="str">
            <v>-</v>
          </cell>
          <cell r="O8" t="str">
            <v>SSD 2.5" SATA</v>
          </cell>
          <cell r="P8" t="str">
            <v>SSDSC2KG240G801</v>
          </cell>
          <cell r="Q8">
            <v>240</v>
          </cell>
          <cell r="R8">
            <v>4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Платформа виртуализации #1_DEPO Storm 3400Z2</v>
          </cell>
        </row>
        <row r="9">
          <cell r="A9">
            <v>8</v>
          </cell>
          <cell r="B9" t="str">
            <v>Платформа виртуализации #2</v>
          </cell>
          <cell r="C9" t="str">
            <v>DEPO Storm 3400Z2</v>
          </cell>
          <cell r="D9" t="str">
            <v>2</v>
          </cell>
          <cell r="E9">
            <v>36</v>
          </cell>
          <cell r="F9" t="str">
            <v>E5-2697V4</v>
          </cell>
          <cell r="G9" t="str">
            <v>2xE5-2697V4</v>
          </cell>
          <cell r="H9">
            <v>128</v>
          </cell>
          <cell r="I9" t="str">
            <v>2x240GBSSD
2x240GBSSD
10x600GBSAS
3x 240GB SSD</v>
          </cell>
          <cell r="J9" t="str">
            <v>HDD 2.5" SAS</v>
          </cell>
          <cell r="K9" t="str">
            <v>ST600MM0099</v>
          </cell>
          <cell r="L9">
            <v>600</v>
          </cell>
          <cell r="M9">
            <v>10</v>
          </cell>
          <cell r="N9" t="str">
            <v>-</v>
          </cell>
          <cell r="O9" t="str">
            <v>SSD 2.5" SATA</v>
          </cell>
          <cell r="P9" t="str">
            <v>SSDSC2KG240G801</v>
          </cell>
          <cell r="Q9">
            <v>240</v>
          </cell>
          <cell r="R9">
            <v>4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Платформа виртуализации #2_DEPO Storm 3400Z2</v>
          </cell>
        </row>
        <row r="10">
          <cell r="A10">
            <v>9</v>
          </cell>
          <cell r="B10" t="str">
            <v>Платформа виртуализации #3</v>
          </cell>
          <cell r="C10" t="str">
            <v>DEPO Storm 3400Z2</v>
          </cell>
          <cell r="D10" t="str">
            <v>2</v>
          </cell>
          <cell r="E10">
            <v>36</v>
          </cell>
          <cell r="F10" t="str">
            <v>E5-2697V4</v>
          </cell>
          <cell r="G10" t="str">
            <v>2xE5-2697V4</v>
          </cell>
          <cell r="H10">
            <v>512</v>
          </cell>
          <cell r="I10" t="str">
            <v>2x240GBSSD
3x480GBSSD
20x600GBSAS
3x 240GB SSD</v>
          </cell>
          <cell r="J10" t="str">
            <v>HDD 2.5" SAS</v>
          </cell>
          <cell r="K10" t="str">
            <v>ST600MM0099</v>
          </cell>
          <cell r="L10">
            <v>600</v>
          </cell>
          <cell r="M10">
            <v>20</v>
          </cell>
          <cell r="N10" t="str">
            <v>-</v>
          </cell>
          <cell r="O10" t="str">
            <v>SSD 2.5" SATA</v>
          </cell>
          <cell r="P10" t="str">
            <v>SSDSC2KG240G801</v>
          </cell>
          <cell r="Q10">
            <v>240</v>
          </cell>
          <cell r="R10">
            <v>2</v>
          </cell>
          <cell r="S10" t="str">
            <v>-</v>
          </cell>
          <cell r="T10" t="str">
            <v>SSD 2.5" SATA</v>
          </cell>
          <cell r="U10" t="str">
            <v>SSDSC2KG480G801</v>
          </cell>
          <cell r="V10">
            <v>480</v>
          </cell>
          <cell r="W10">
            <v>3</v>
          </cell>
          <cell r="X10" t="str">
            <v>-</v>
          </cell>
          <cell r="Y10" t="str">
            <v>Платформа виртуализации #3_DEPO Storm 3400Z2</v>
          </cell>
        </row>
        <row r="11">
          <cell r="A11">
            <v>10</v>
          </cell>
          <cell r="B11" t="str">
            <v>Платформа виртуализации #1</v>
          </cell>
          <cell r="C11" t="str">
            <v>DEPO Storm 3400Z2 (РК)</v>
          </cell>
          <cell r="D11" t="str">
            <v>2</v>
          </cell>
          <cell r="E11">
            <v>20</v>
          </cell>
          <cell r="F11" t="str">
            <v>E5-2630V4</v>
          </cell>
          <cell r="G11" t="str">
            <v>2xE5-2630V4</v>
          </cell>
          <cell r="H11">
            <v>256</v>
          </cell>
          <cell r="I11" t="str">
            <v>10x2TBSAS
1x240GBSSD
2x600GBSAS</v>
          </cell>
          <cell r="J11" t="str">
            <v>HDD 2.5" SAS</v>
          </cell>
          <cell r="K11" t="str">
            <v>ST600MM0099</v>
          </cell>
          <cell r="L11">
            <v>600</v>
          </cell>
          <cell r="M11">
            <v>2</v>
          </cell>
          <cell r="N11" t="str">
            <v>-</v>
          </cell>
          <cell r="O11" t="str">
            <v>HDD 2.5" SAS</v>
          </cell>
          <cell r="P11" t="str">
            <v>ST2000NX0273</v>
          </cell>
          <cell r="Q11">
            <v>2000</v>
          </cell>
          <cell r="R11">
            <v>10</v>
          </cell>
          <cell r="S11" t="str">
            <v>-</v>
          </cell>
          <cell r="T11" t="str">
            <v>SSD 2.5" SATA</v>
          </cell>
          <cell r="U11" t="str">
            <v>SSDSC2KG240G801</v>
          </cell>
          <cell r="V11">
            <v>240</v>
          </cell>
          <cell r="W11">
            <v>1</v>
          </cell>
          <cell r="X11" t="str">
            <v>-</v>
          </cell>
          <cell r="Y11" t="str">
            <v>Платформа виртуализации #1_DEPO Storm 3400Z2 (РК)</v>
          </cell>
        </row>
        <row r="12">
          <cell r="A12">
            <v>11</v>
          </cell>
          <cell r="B12" t="str">
            <v>Платформа виртуализации #2</v>
          </cell>
          <cell r="C12" t="str">
            <v>DEPO Storm 3400Z2 (РК)</v>
          </cell>
          <cell r="D12" t="str">
            <v>2</v>
          </cell>
          <cell r="E12">
            <v>20</v>
          </cell>
          <cell r="F12" t="str">
            <v>E5-2630V4</v>
          </cell>
          <cell r="G12" t="str">
            <v>2xE5-2630V4</v>
          </cell>
          <cell r="H12">
            <v>256</v>
          </cell>
          <cell r="I12" t="str">
            <v>10x2TBSAS
1x240GBSSD
2x600GBSAS</v>
          </cell>
          <cell r="J12" t="str">
            <v>HDD 2.5" SAS</v>
          </cell>
          <cell r="K12" t="str">
            <v>ST600MM0099</v>
          </cell>
          <cell r="L12">
            <v>600</v>
          </cell>
          <cell r="M12">
            <v>2</v>
          </cell>
          <cell r="N12" t="str">
            <v>-</v>
          </cell>
          <cell r="O12" t="str">
            <v>HDD 2.5" SAS</v>
          </cell>
          <cell r="P12" t="str">
            <v>ST2000NX0273</v>
          </cell>
          <cell r="Q12">
            <v>2000</v>
          </cell>
          <cell r="R12">
            <v>10</v>
          </cell>
          <cell r="S12" t="str">
            <v>-</v>
          </cell>
          <cell r="T12" t="str">
            <v>SSD 2.5" SATA</v>
          </cell>
          <cell r="U12" t="str">
            <v>SSDSC2KG240G801</v>
          </cell>
          <cell r="V12">
            <v>240</v>
          </cell>
          <cell r="W12">
            <v>1</v>
          </cell>
          <cell r="X12" t="str">
            <v>-</v>
          </cell>
          <cell r="Y12" t="str">
            <v>Платформа виртуализации #2_DEPO Storm 3400Z2 (РК)</v>
          </cell>
        </row>
        <row r="13">
          <cell r="A13">
            <v>12</v>
          </cell>
          <cell r="B13" t="str">
            <v>Вычислительная платформа аналитики #1</v>
          </cell>
          <cell r="C13" t="str">
            <v>DEPO Storm 3400GP2</v>
          </cell>
          <cell r="D13" t="str">
            <v>2</v>
          </cell>
          <cell r="E13">
            <v>16</v>
          </cell>
          <cell r="F13" t="str">
            <v>E5-2667V4</v>
          </cell>
          <cell r="G13" t="str">
            <v>2xE5-2667V4</v>
          </cell>
          <cell r="H13">
            <v>1024</v>
          </cell>
          <cell r="I13" t="str">
            <v>4x800GBSSD
2x240GBSSD</v>
          </cell>
          <cell r="J13" t="str">
            <v>SSD 2.5" SAS</v>
          </cell>
          <cell r="K13" t="str">
            <v>HUSMM3280ASS204</v>
          </cell>
          <cell r="L13">
            <v>800</v>
          </cell>
          <cell r="M13">
            <v>4</v>
          </cell>
          <cell r="N13" t="str">
            <v>-</v>
          </cell>
          <cell r="O13" t="str">
            <v>SSD 2.5" SATA</v>
          </cell>
          <cell r="P13" t="str">
            <v>SSDSC2BB240G7</v>
          </cell>
          <cell r="Q13">
            <v>240</v>
          </cell>
          <cell r="R13">
            <v>2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Вычислительная платформа аналитики #1_DEPO Storm 3400GP2</v>
          </cell>
        </row>
        <row r="14">
          <cell r="A14">
            <v>13</v>
          </cell>
          <cell r="B14" t="str">
            <v>Сервер #1</v>
          </cell>
          <cell r="C14" t="str">
            <v>DEPO Storm 3400A1</v>
          </cell>
          <cell r="D14" t="str">
            <v>2</v>
          </cell>
          <cell r="E14">
            <v>36</v>
          </cell>
          <cell r="F14" t="str">
            <v>E5-2695V4</v>
          </cell>
          <cell r="G14" t="str">
            <v>2хE5-2695V4</v>
          </cell>
          <cell r="H14">
            <v>64</v>
          </cell>
          <cell r="I14" t="str">
            <v>2x600GBSAS</v>
          </cell>
          <cell r="J14" t="str">
            <v>HDD 2.5" SAS</v>
          </cell>
          <cell r="K14" t="str">
            <v>ST600MP0006</v>
          </cell>
          <cell r="L14">
            <v>600</v>
          </cell>
          <cell r="M14">
            <v>2</v>
          </cell>
          <cell r="N14" t="str">
            <v>-</v>
          </cell>
          <cell r="O14" t="str">
            <v>-</v>
          </cell>
          <cell r="P14" t="str">
            <v>-</v>
          </cell>
          <cell r="Q14" t="str">
            <v>-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Сервер #1_DEPO Storm 3400A1</v>
          </cell>
        </row>
        <row r="15">
          <cell r="A15">
            <v>14</v>
          </cell>
          <cell r="B15" t="str">
            <v>Сервер #2</v>
          </cell>
          <cell r="C15" t="str">
            <v>DEPO Storm 4400R2</v>
          </cell>
          <cell r="D15" t="str">
            <v>4</v>
          </cell>
          <cell r="E15">
            <v>64</v>
          </cell>
          <cell r="F15" t="str">
            <v>E5-4660V4</v>
          </cell>
          <cell r="G15" t="str">
            <v>4xE5-4660V4</v>
          </cell>
          <cell r="H15">
            <v>512</v>
          </cell>
          <cell r="I15" t="str">
            <v>6x1.9TB SSD</v>
          </cell>
          <cell r="J15" t="str">
            <v>SSD 2.5" SATA</v>
          </cell>
          <cell r="K15" t="str">
            <v>SSDSC2KG019T801</v>
          </cell>
          <cell r="L15">
            <v>1900</v>
          </cell>
          <cell r="M15">
            <v>24</v>
          </cell>
          <cell r="N15" t="str">
            <v>-</v>
          </cell>
          <cell r="O15" t="str">
            <v>-</v>
          </cell>
          <cell r="P15" t="str">
            <v>-</v>
          </cell>
          <cell r="Q15" t="str">
            <v>-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Сервер #2_DEPO Storm 4400R2</v>
          </cell>
        </row>
        <row r="16">
          <cell r="A16">
            <v>15</v>
          </cell>
          <cell r="B16" t="str">
            <v>Сервер #3</v>
          </cell>
          <cell r="C16" t="str">
            <v>DEPO Storm 3400A1</v>
          </cell>
          <cell r="D16" t="str">
            <v>2</v>
          </cell>
          <cell r="E16">
            <v>36</v>
          </cell>
          <cell r="F16" t="str">
            <v>E5-2695V4</v>
          </cell>
          <cell r="G16" t="str">
            <v>2хE5-2695V4</v>
          </cell>
          <cell r="H16">
            <v>64</v>
          </cell>
          <cell r="I16" t="str">
            <v>2x600GBSAS</v>
          </cell>
          <cell r="J16" t="str">
            <v>HDD 2.5" SAS</v>
          </cell>
          <cell r="K16" t="str">
            <v>ST600MP0006</v>
          </cell>
          <cell r="L16">
            <v>600</v>
          </cell>
          <cell r="M16">
            <v>2</v>
          </cell>
          <cell r="N16" t="str">
            <v>-</v>
          </cell>
          <cell r="O16" t="str">
            <v>-</v>
          </cell>
          <cell r="P16" t="str">
            <v>-</v>
          </cell>
          <cell r="Q16" t="str">
            <v>-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Сервер #3_DEPO Storm 3400A1</v>
          </cell>
        </row>
        <row r="17">
          <cell r="A17">
            <v>16</v>
          </cell>
          <cell r="B17" t="str">
            <v>Сервер #4</v>
          </cell>
          <cell r="C17" t="str">
            <v>DEPO Storm 3400A1</v>
          </cell>
          <cell r="D17" t="str">
            <v>2</v>
          </cell>
          <cell r="E17">
            <v>36</v>
          </cell>
          <cell r="F17" t="str">
            <v>E5-2695V4</v>
          </cell>
          <cell r="G17" t="str">
            <v>2хE5-2695V4</v>
          </cell>
          <cell r="H17">
            <v>64</v>
          </cell>
          <cell r="I17" t="str">
            <v>2x240GBSSD
2x480GBSSD</v>
          </cell>
          <cell r="J17" t="str">
            <v>SSD 2.5" SATA</v>
          </cell>
          <cell r="K17" t="str">
            <v>SSDSC2KG240G801</v>
          </cell>
          <cell r="L17">
            <v>240</v>
          </cell>
          <cell r="M17">
            <v>2</v>
          </cell>
          <cell r="N17" t="str">
            <v>-</v>
          </cell>
          <cell r="O17" t="str">
            <v>SSD 2.5" SATA</v>
          </cell>
          <cell r="P17" t="str">
            <v>SSDSC2KG480G801</v>
          </cell>
          <cell r="Q17">
            <v>480</v>
          </cell>
          <cell r="R17">
            <v>4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Сервер #4_DEPO Storm 3400A1</v>
          </cell>
        </row>
        <row r="18">
          <cell r="A18">
            <v>17</v>
          </cell>
          <cell r="B18" t="str">
            <v>Сервер #5</v>
          </cell>
          <cell r="C18" t="str">
            <v>DEPO Storm 3400A2</v>
          </cell>
          <cell r="D18" t="str">
            <v>2</v>
          </cell>
          <cell r="E18">
            <v>36</v>
          </cell>
          <cell r="F18" t="str">
            <v>E5-2695V4</v>
          </cell>
          <cell r="G18" t="str">
            <v>2хE5-2695V4</v>
          </cell>
          <cell r="H18">
            <v>128</v>
          </cell>
          <cell r="I18" t="str">
            <v>6x600GBSAS</v>
          </cell>
          <cell r="J18" t="str">
            <v>HDD 2.5" SAS</v>
          </cell>
          <cell r="K18" t="str">
            <v>ST600MP0006</v>
          </cell>
          <cell r="L18">
            <v>600</v>
          </cell>
          <cell r="M18">
            <v>6</v>
          </cell>
          <cell r="N18" t="str">
            <v>-</v>
          </cell>
          <cell r="O18" t="str">
            <v>-</v>
          </cell>
          <cell r="P18" t="str">
            <v>-</v>
          </cell>
          <cell r="Q18" t="str">
            <v>-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Сервер #5_DEPO Storm 3400A2</v>
          </cell>
        </row>
        <row r="19">
          <cell r="A19">
            <v>18</v>
          </cell>
          <cell r="B19" t="str">
            <v>Сервер #6</v>
          </cell>
          <cell r="C19" t="str">
            <v>DEPO Storm 3400D1</v>
          </cell>
          <cell r="D19" t="str">
            <v>2</v>
          </cell>
          <cell r="E19">
            <v>36</v>
          </cell>
          <cell r="F19" t="str">
            <v>E5-2695V4</v>
          </cell>
          <cell r="G19" t="str">
            <v>2хE5-2695V4</v>
          </cell>
          <cell r="H19">
            <v>256</v>
          </cell>
          <cell r="I19" t="str">
            <v>6x600GBSAS</v>
          </cell>
          <cell r="J19" t="str">
            <v>HDD 2.5" SAS</v>
          </cell>
          <cell r="K19" t="str">
            <v>ST600MP0006</v>
          </cell>
          <cell r="L19">
            <v>600</v>
          </cell>
          <cell r="M19">
            <v>6</v>
          </cell>
          <cell r="N19" t="str">
            <v>-</v>
          </cell>
          <cell r="O19" t="str">
            <v>-</v>
          </cell>
          <cell r="P19" t="str">
            <v>-</v>
          </cell>
          <cell r="Q19" t="str">
            <v>-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Сервер #6_DEPO Storm 3400D1</v>
          </cell>
        </row>
        <row r="20">
          <cell r="A20">
            <v>19</v>
          </cell>
          <cell r="B20" t="str">
            <v>Система хранения данных #1</v>
          </cell>
          <cell r="C20" t="str">
            <v>DEPO Storage 6224SF</v>
          </cell>
          <cell r="D20" t="str">
            <v>-</v>
          </cell>
          <cell r="E20" t="str">
            <v>-</v>
          </cell>
          <cell r="F20" t="str">
            <v>-</v>
          </cell>
          <cell r="G20" t="str">
            <v>-</v>
          </cell>
          <cell r="H20" t="str">
            <v>-</v>
          </cell>
          <cell r="I20" t="str">
            <v>-</v>
          </cell>
          <cell r="J20" t="str">
            <v>HDD 2.5" SAS</v>
          </cell>
          <cell r="K20" t="str">
            <v>ST600MP0006</v>
          </cell>
          <cell r="L20">
            <v>600</v>
          </cell>
          <cell r="M20">
            <v>24</v>
          </cell>
          <cell r="N20" t="str">
            <v>-</v>
          </cell>
          <cell r="O20" t="str">
            <v>-</v>
          </cell>
          <cell r="P20" t="str">
            <v>-</v>
          </cell>
          <cell r="Q20" t="str">
            <v>-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Система хранения данных #1_DEPO Storage 6224SF</v>
          </cell>
        </row>
        <row r="21">
          <cell r="A21">
            <v>20</v>
          </cell>
          <cell r="B21" t="str">
            <v>Система хранения данных #1</v>
          </cell>
          <cell r="C21" t="str">
            <v>DEPO Storage 6024SF</v>
          </cell>
          <cell r="D21" t="str">
            <v>-</v>
          </cell>
          <cell r="E21" t="str">
            <v>-</v>
          </cell>
          <cell r="F21" t="str">
            <v>-</v>
          </cell>
          <cell r="G21" t="str">
            <v>-</v>
          </cell>
          <cell r="H21" t="str">
            <v>-</v>
          </cell>
          <cell r="I21" t="str">
            <v>-</v>
          </cell>
          <cell r="J21" t="str">
            <v>HDD 2.5" SAS</v>
          </cell>
          <cell r="K21" t="str">
            <v>ST600MP0006</v>
          </cell>
          <cell r="L21">
            <v>600</v>
          </cell>
          <cell r="M21">
            <v>24</v>
          </cell>
          <cell r="N21" t="str">
            <v>-</v>
          </cell>
          <cell r="O21" t="str">
            <v>-</v>
          </cell>
          <cell r="P21" t="str">
            <v>-</v>
          </cell>
          <cell r="Q21" t="str">
            <v>-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Система хранения данных #1_DEPO Storage 6024SF</v>
          </cell>
        </row>
        <row r="22">
          <cell r="A22">
            <v>21</v>
          </cell>
          <cell r="B22" t="str">
            <v>Система хранения данных #2</v>
          </cell>
          <cell r="C22" t="str">
            <v>NetApp FAS 2720</v>
          </cell>
          <cell r="D22" t="str">
            <v>-</v>
          </cell>
          <cell r="E22" t="str">
            <v>-</v>
          </cell>
          <cell r="F22" t="str">
            <v>-</v>
          </cell>
          <cell r="G22" t="str">
            <v>-</v>
          </cell>
          <cell r="H22" t="str">
            <v>-</v>
          </cell>
          <cell r="I22" t="str">
            <v>-</v>
          </cell>
          <cell r="J22" t="str">
            <v>HDD 2.5" SATA</v>
          </cell>
          <cell r="K22" t="str">
            <v>X318A-R6</v>
          </cell>
          <cell r="L22">
            <v>8000</v>
          </cell>
          <cell r="M22">
            <v>12</v>
          </cell>
          <cell r="N22" t="str">
            <v>-</v>
          </cell>
          <cell r="O22" t="str">
            <v>-</v>
          </cell>
          <cell r="P22" t="str">
            <v>-</v>
          </cell>
          <cell r="Q22" t="str">
            <v>-</v>
          </cell>
          <cell r="R22" t="str">
            <v>-</v>
          </cell>
          <cell r="S22" t="str">
            <v>-</v>
          </cell>
          <cell r="T22" t="str">
            <v>-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Система хранения данных #2_NetApp FAS 2720</v>
          </cell>
        </row>
        <row r="23">
          <cell r="A23">
            <v>22</v>
          </cell>
          <cell r="B23" t="str">
            <v>Система хранения данных #2</v>
          </cell>
          <cell r="C23" t="str">
            <v>NetApp DS212C</v>
          </cell>
          <cell r="D23" t="str">
            <v>-</v>
          </cell>
          <cell r="E23" t="str">
            <v>-</v>
          </cell>
          <cell r="F23" t="str">
            <v>-</v>
          </cell>
          <cell r="G23" t="str">
            <v>-</v>
          </cell>
          <cell r="H23" t="str">
            <v>-</v>
          </cell>
          <cell r="I23" t="str">
            <v>-</v>
          </cell>
          <cell r="J23" t="str">
            <v>HDD 2.5" SATA</v>
          </cell>
          <cell r="K23" t="str">
            <v>X318A-R6</v>
          </cell>
          <cell r="L23">
            <v>8000</v>
          </cell>
          <cell r="M23">
            <v>12</v>
          </cell>
          <cell r="N23" t="str">
            <v>-</v>
          </cell>
          <cell r="O23" t="str">
            <v>-</v>
          </cell>
          <cell r="P23" t="str">
            <v>-</v>
          </cell>
          <cell r="Q23" t="str">
            <v>-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Система хранения данных #2_NetApp DS212C</v>
          </cell>
        </row>
        <row r="24">
          <cell r="A24">
            <v>23</v>
          </cell>
          <cell r="B24" t="str">
            <v>Система хранения данных #2</v>
          </cell>
          <cell r="C24" t="str">
            <v>DEPO Storage 2324SF</v>
          </cell>
          <cell r="D24" t="str">
            <v>-</v>
          </cell>
          <cell r="E24" t="str">
            <v>-</v>
          </cell>
          <cell r="F24" t="str">
            <v>-</v>
          </cell>
          <cell r="G24" t="str">
            <v>-</v>
          </cell>
          <cell r="H24" t="str">
            <v>-</v>
          </cell>
          <cell r="I24" t="str">
            <v>-</v>
          </cell>
          <cell r="J24" t="str">
            <v>SSD 2.5" SAS</v>
          </cell>
          <cell r="K24" t="str">
            <v>WUSTR1576ASS204</v>
          </cell>
          <cell r="L24">
            <v>7680</v>
          </cell>
          <cell r="M24">
            <v>24</v>
          </cell>
          <cell r="N24" t="str">
            <v>-</v>
          </cell>
          <cell r="O24" t="str">
            <v>-</v>
          </cell>
          <cell r="P24" t="str">
            <v>-</v>
          </cell>
          <cell r="Q24" t="str">
            <v>-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Система хранения данных #2_DEPO Storage 2324SF</v>
          </cell>
        </row>
        <row r="25">
          <cell r="A25">
            <v>24</v>
          </cell>
          <cell r="B25" t="str">
            <v>Сетевой коммутатор #1</v>
          </cell>
          <cell r="C25" t="str">
            <v>Mellanox MSN2410</v>
          </cell>
          <cell r="D25" t="str">
            <v>-</v>
          </cell>
          <cell r="E25" t="str">
            <v>-</v>
          </cell>
          <cell r="F25" t="str">
            <v>-</v>
          </cell>
          <cell r="G25" t="str">
            <v>-</v>
          </cell>
          <cell r="H25" t="str">
            <v>-</v>
          </cell>
          <cell r="I25" t="str">
            <v>-</v>
          </cell>
          <cell r="J25" t="str">
            <v>-</v>
          </cell>
          <cell r="K25" t="str">
            <v>-</v>
          </cell>
          <cell r="L25" t="str">
            <v>-</v>
          </cell>
          <cell r="M25" t="str">
            <v>-</v>
          </cell>
          <cell r="N25" t="str">
            <v>-</v>
          </cell>
          <cell r="O25" t="str">
            <v>-</v>
          </cell>
          <cell r="P25" t="str">
            <v>-</v>
          </cell>
          <cell r="Q25" t="str">
            <v>-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Сетевой коммутатор #1_Mellanox MSN2410</v>
          </cell>
        </row>
        <row r="26">
          <cell r="A26">
            <v>25</v>
          </cell>
          <cell r="B26" t="str">
            <v>Сетевой коммутатор #2</v>
          </cell>
          <cell r="C26" t="str">
            <v>Mellanox MSN2700</v>
          </cell>
          <cell r="D26" t="str">
            <v>-</v>
          </cell>
          <cell r="E26" t="str">
            <v>-</v>
          </cell>
          <cell r="F26" t="str">
            <v>-</v>
          </cell>
          <cell r="G26" t="str">
            <v>-</v>
          </cell>
          <cell r="H26" t="str">
            <v>-</v>
          </cell>
          <cell r="I26" t="str">
            <v>-</v>
          </cell>
          <cell r="J26" t="str">
            <v>-</v>
          </cell>
          <cell r="K26" t="str">
            <v>-</v>
          </cell>
          <cell r="L26" t="str">
            <v>-</v>
          </cell>
          <cell r="M26" t="str">
            <v>-</v>
          </cell>
          <cell r="N26" t="str">
            <v>-</v>
          </cell>
          <cell r="O26" t="str">
            <v>-</v>
          </cell>
          <cell r="P26" t="str">
            <v>-</v>
          </cell>
          <cell r="Q26" t="str">
            <v>-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Сетевой коммутатор #2_Mellanox MSN2700</v>
          </cell>
        </row>
        <row r="27">
          <cell r="A27">
            <v>26</v>
          </cell>
          <cell r="B27" t="str">
            <v>Сетевой коммутатор #3</v>
          </cell>
          <cell r="C27" t="str">
            <v>Eltex MES3324</v>
          </cell>
          <cell r="D27" t="str">
            <v>-</v>
          </cell>
          <cell r="E27" t="str">
            <v>-</v>
          </cell>
          <cell r="F27" t="str">
            <v>-</v>
          </cell>
          <cell r="G27" t="str">
            <v>-</v>
          </cell>
          <cell r="H27" t="str">
            <v>-</v>
          </cell>
          <cell r="I27" t="str">
            <v>-</v>
          </cell>
          <cell r="J27" t="str">
            <v>-</v>
          </cell>
          <cell r="K27" t="str">
            <v>-</v>
          </cell>
          <cell r="L27" t="str">
            <v>-</v>
          </cell>
          <cell r="M27" t="str">
            <v>-</v>
          </cell>
          <cell r="N27" t="str">
            <v>-</v>
          </cell>
          <cell r="O27" t="str">
            <v>-</v>
          </cell>
          <cell r="P27" t="str">
            <v>-</v>
          </cell>
          <cell r="Q27" t="str">
            <v>-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Сетевой коммутатор #3_Eltex MES3324</v>
          </cell>
        </row>
        <row r="28">
          <cell r="A28">
            <v>27</v>
          </cell>
          <cell r="B28" t="str">
            <v>Сетевой коммутатор #4</v>
          </cell>
          <cell r="C28" t="str">
            <v>Eltex MES3348</v>
          </cell>
          <cell r="D28" t="str">
            <v>-</v>
          </cell>
          <cell r="E28" t="str">
            <v>-</v>
          </cell>
          <cell r="F28" t="str">
            <v>-</v>
          </cell>
          <cell r="G28" t="str">
            <v>-</v>
          </cell>
          <cell r="H28" t="str">
            <v>-</v>
          </cell>
          <cell r="I28" t="str">
            <v>-</v>
          </cell>
          <cell r="J28" t="str">
            <v>-</v>
          </cell>
          <cell r="K28" t="str">
            <v>-</v>
          </cell>
          <cell r="L28" t="str">
            <v>-</v>
          </cell>
          <cell r="M28" t="str">
            <v>-</v>
          </cell>
          <cell r="N28" t="str">
            <v>-</v>
          </cell>
          <cell r="O28" t="str">
            <v>-</v>
          </cell>
          <cell r="P28" t="str">
            <v>-</v>
          </cell>
          <cell r="Q28" t="str">
            <v>-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Сетевой коммутатор #4_Eltex MES3348</v>
          </cell>
        </row>
        <row r="29">
          <cell r="A29">
            <v>28</v>
          </cell>
          <cell r="B29" t="str">
            <v>Сетевой коммутатор #5</v>
          </cell>
          <cell r="C29" t="str">
            <v>DEPO Switch 4120FD</v>
          </cell>
          <cell r="D29" t="str">
            <v>-</v>
          </cell>
          <cell r="E29" t="str">
            <v>-</v>
          </cell>
          <cell r="F29" t="str">
            <v>-</v>
          </cell>
          <cell r="G29" t="str">
            <v>-</v>
          </cell>
          <cell r="H29" t="str">
            <v>-</v>
          </cell>
          <cell r="I29" t="str">
            <v>-</v>
          </cell>
          <cell r="J29" t="str">
            <v>-</v>
          </cell>
          <cell r="K29" t="str">
            <v>-</v>
          </cell>
          <cell r="L29" t="str">
            <v>-</v>
          </cell>
          <cell r="M29" t="str">
            <v>-</v>
          </cell>
          <cell r="N29" t="str">
            <v>-</v>
          </cell>
          <cell r="O29" t="str">
            <v>-</v>
          </cell>
          <cell r="P29" t="str">
            <v>-</v>
          </cell>
          <cell r="Q29" t="str">
            <v>-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Сетевой коммутатор #5_DEPO Switch 4120FD</v>
          </cell>
        </row>
        <row r="30">
          <cell r="A30">
            <v>29</v>
          </cell>
          <cell r="B30" t="str">
            <v>Маршрутизатор #1</v>
          </cell>
          <cell r="C30" t="str">
            <v>Eltex ESR1200</v>
          </cell>
          <cell r="D30" t="str">
            <v>-</v>
          </cell>
          <cell r="E30" t="str">
            <v>-</v>
          </cell>
          <cell r="F30" t="str">
            <v>-</v>
          </cell>
          <cell r="G30" t="str">
            <v>-</v>
          </cell>
          <cell r="H30" t="str">
            <v>-</v>
          </cell>
          <cell r="I30" t="str">
            <v>-</v>
          </cell>
          <cell r="J30" t="str">
            <v>-</v>
          </cell>
          <cell r="K30" t="str">
            <v>-</v>
          </cell>
          <cell r="L30" t="str">
            <v>-</v>
          </cell>
          <cell r="M30" t="str">
            <v>-</v>
          </cell>
          <cell r="N30" t="str">
            <v>-</v>
          </cell>
          <cell r="O30" t="str">
            <v>-</v>
          </cell>
          <cell r="P30" t="str">
            <v>-</v>
          </cell>
          <cell r="Q30" t="str">
            <v>-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Маршрутизатор #1_Eltex ESR1200</v>
          </cell>
        </row>
        <row r="31">
          <cell r="A31">
            <v>30</v>
          </cell>
          <cell r="B31" t="str">
            <v>Маршрутизатор #2</v>
          </cell>
          <cell r="C31" t="str">
            <v>Cisco ASR1001-X</v>
          </cell>
          <cell r="D31" t="str">
            <v>-</v>
          </cell>
          <cell r="E31" t="str">
            <v>-</v>
          </cell>
          <cell r="F31" t="str">
            <v>-</v>
          </cell>
          <cell r="G31" t="str">
            <v>-</v>
          </cell>
          <cell r="H31" t="str">
            <v>-</v>
          </cell>
          <cell r="I31" t="str">
            <v>-</v>
          </cell>
          <cell r="J31" t="str">
            <v>-</v>
          </cell>
          <cell r="K31" t="str">
            <v>-</v>
          </cell>
          <cell r="L31" t="str">
            <v>-</v>
          </cell>
          <cell r="M31" t="str">
            <v>-</v>
          </cell>
          <cell r="N31" t="str">
            <v>-</v>
          </cell>
          <cell r="O31" t="str">
            <v>-</v>
          </cell>
          <cell r="P31" t="str">
            <v>-</v>
          </cell>
          <cell r="Q31" t="str">
            <v>-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Маршрутизатор #2_Cisco ASR1001-X</v>
          </cell>
        </row>
        <row r="32">
          <cell r="A32">
            <v>31</v>
          </cell>
          <cell r="B32" t="str">
            <v>Балансировщик нагрузки  #1</v>
          </cell>
          <cell r="C32" t="str">
            <v>F5 BIG-IP i2800 GTM</v>
          </cell>
          <cell r="D32" t="str">
            <v>-</v>
          </cell>
          <cell r="E32" t="str">
            <v>-</v>
          </cell>
          <cell r="F32" t="str">
            <v>-</v>
          </cell>
          <cell r="G32" t="str">
            <v>-</v>
          </cell>
          <cell r="H32" t="str">
            <v>-</v>
          </cell>
          <cell r="I32" t="str">
            <v>-</v>
          </cell>
          <cell r="J32" t="str">
            <v>-</v>
          </cell>
          <cell r="K32" t="str">
            <v>-</v>
          </cell>
          <cell r="L32" t="str">
            <v>-</v>
          </cell>
          <cell r="M32" t="str">
            <v>-</v>
          </cell>
          <cell r="N32" t="str">
            <v>-</v>
          </cell>
          <cell r="O32" t="str">
            <v>-</v>
          </cell>
          <cell r="P32" t="str">
            <v>-</v>
          </cell>
          <cell r="Q32" t="str">
            <v>-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Балансировщик нагрузки  #1_F5 BIG-IP i2800 GTM</v>
          </cell>
        </row>
        <row r="33">
          <cell r="A33">
            <v>32</v>
          </cell>
          <cell r="B33" t="str">
            <v>Средство предоставления USB-интерфейса через IP #1</v>
          </cell>
          <cell r="C33" t="str">
            <v>Digi AnywhereUSB/14</v>
          </cell>
          <cell r="D33" t="str">
            <v>-</v>
          </cell>
          <cell r="E33" t="str">
            <v>-</v>
          </cell>
          <cell r="F33" t="str">
            <v>-</v>
          </cell>
          <cell r="G33" t="str">
            <v>-</v>
          </cell>
          <cell r="H33" t="str">
            <v>-</v>
          </cell>
          <cell r="I33" t="str">
            <v>-</v>
          </cell>
          <cell r="J33" t="str">
            <v>-</v>
          </cell>
          <cell r="K33" t="str">
            <v>-</v>
          </cell>
          <cell r="L33" t="str">
            <v>-</v>
          </cell>
          <cell r="M33" t="str">
            <v>-</v>
          </cell>
          <cell r="N33" t="str">
            <v>-</v>
          </cell>
          <cell r="O33" t="str">
            <v>-</v>
          </cell>
          <cell r="P33" t="str">
            <v>-</v>
          </cell>
          <cell r="Q33" t="str">
            <v>-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Средство предоставления USB-интерфейса через IP #1_Digi AnywhereUSB/14</v>
          </cell>
        </row>
        <row r="34">
          <cell r="A34">
            <v>33</v>
          </cell>
          <cell r="B34" t="str">
            <v>Платформа виртуализации #1</v>
          </cell>
          <cell r="C34" t="str">
            <v>DEPO Switch 4160QD</v>
          </cell>
          <cell r="D34" t="str">
            <v>-</v>
          </cell>
          <cell r="E34" t="str">
            <v>-</v>
          </cell>
          <cell r="F34" t="str">
            <v>-</v>
          </cell>
          <cell r="G34" t="str">
            <v>-</v>
          </cell>
          <cell r="H34" t="str">
            <v>-</v>
          </cell>
          <cell r="I34" t="str">
            <v>-</v>
          </cell>
          <cell r="J34" t="str">
            <v>-</v>
          </cell>
          <cell r="K34" t="str">
            <v>-</v>
          </cell>
          <cell r="L34" t="str">
            <v>-</v>
          </cell>
          <cell r="M34" t="str">
            <v>-</v>
          </cell>
          <cell r="N34" t="str">
            <v>-</v>
          </cell>
          <cell r="O34" t="str">
            <v>-</v>
          </cell>
          <cell r="P34" t="str">
            <v>-</v>
          </cell>
          <cell r="Q34" t="str">
            <v>-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Платформа виртуализации #1_DEPO Switch 4160QD</v>
          </cell>
        </row>
        <row r="35">
          <cell r="A35">
            <v>34</v>
          </cell>
          <cell r="B35" t="str">
            <v>Платформа виртуализации #3</v>
          </cell>
          <cell r="C35" t="str">
            <v>DEPO Switch 4160QD</v>
          </cell>
          <cell r="D35" t="str">
            <v>-</v>
          </cell>
          <cell r="E35" t="str">
            <v>-</v>
          </cell>
          <cell r="F35" t="str">
            <v>-</v>
          </cell>
          <cell r="G35" t="str">
            <v>-</v>
          </cell>
          <cell r="H35" t="str">
            <v>-</v>
          </cell>
          <cell r="I35" t="str">
            <v>-</v>
          </cell>
          <cell r="J35" t="str">
            <v>-</v>
          </cell>
          <cell r="K35" t="str">
            <v>-</v>
          </cell>
          <cell r="L35" t="str">
            <v>-</v>
          </cell>
          <cell r="M35" t="str">
            <v>-</v>
          </cell>
          <cell r="N35" t="str">
            <v>-</v>
          </cell>
          <cell r="O35" t="str">
            <v>-</v>
          </cell>
          <cell r="P35" t="str">
            <v>-</v>
          </cell>
          <cell r="Q35" t="str">
            <v>-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Платформа виртуализации #3_DEPO Switch 4160QD</v>
          </cell>
        </row>
        <row r="36">
          <cell r="A36">
            <v>35</v>
          </cell>
          <cell r="B36" t="str">
            <v>Машина баз данных #1</v>
          </cell>
          <cell r="C36" t="str">
            <v>DEPO Switch 4120FD</v>
          </cell>
          <cell r="D36" t="str">
            <v>-</v>
          </cell>
          <cell r="E36" t="str">
            <v>-</v>
          </cell>
          <cell r="F36" t="str">
            <v>-</v>
          </cell>
          <cell r="G36" t="str">
            <v>-</v>
          </cell>
          <cell r="H36" t="str">
            <v>-</v>
          </cell>
          <cell r="I36" t="str">
            <v>-</v>
          </cell>
          <cell r="J36" t="str">
            <v>-</v>
          </cell>
          <cell r="K36" t="str">
            <v>-</v>
          </cell>
          <cell r="L36" t="str">
            <v>-</v>
          </cell>
          <cell r="M36" t="str">
            <v>-</v>
          </cell>
          <cell r="N36" t="str">
            <v>-</v>
          </cell>
          <cell r="O36" t="str">
            <v>-</v>
          </cell>
          <cell r="P36" t="str">
            <v>-</v>
          </cell>
          <cell r="Q36" t="str">
            <v>-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Машина баз данных #1_DEPO Switch 4120FD</v>
          </cell>
        </row>
        <row r="37">
          <cell r="A37">
            <v>36</v>
          </cell>
          <cell r="B37" t="str">
            <v>Машина баз данных #2</v>
          </cell>
          <cell r="C37" t="str">
            <v>DEPO Switch 4120FD</v>
          </cell>
          <cell r="D37" t="str">
            <v>-</v>
          </cell>
          <cell r="E37" t="str">
            <v>-</v>
          </cell>
          <cell r="F37" t="str">
            <v>-</v>
          </cell>
          <cell r="G37" t="str">
            <v>-</v>
          </cell>
          <cell r="H37" t="str">
            <v>-</v>
          </cell>
          <cell r="I37" t="str">
            <v>-</v>
          </cell>
          <cell r="J37" t="str">
            <v>-</v>
          </cell>
          <cell r="K37" t="str">
            <v>-</v>
          </cell>
          <cell r="L37" t="str">
            <v>-</v>
          </cell>
          <cell r="M37" t="str">
            <v>-</v>
          </cell>
          <cell r="N37" t="str">
            <v>-</v>
          </cell>
          <cell r="O37" t="str">
            <v>-</v>
          </cell>
          <cell r="P37" t="str">
            <v>-</v>
          </cell>
          <cell r="Q37" t="str">
            <v>-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Машина баз данных #2_DEPO Switch 4120FD</v>
          </cell>
        </row>
        <row r="38">
          <cell r="A38">
            <v>37</v>
          </cell>
          <cell r="B38" t="str">
            <v>Машина баз данных #3</v>
          </cell>
          <cell r="C38" t="str">
            <v>DEPO Switch 4120FD</v>
          </cell>
          <cell r="D38" t="str">
            <v>-</v>
          </cell>
          <cell r="E38" t="str">
            <v>-</v>
          </cell>
          <cell r="F38" t="str">
            <v>-</v>
          </cell>
          <cell r="G38" t="str">
            <v>-</v>
          </cell>
          <cell r="H38" t="str">
            <v>-</v>
          </cell>
          <cell r="I38" t="str">
            <v>-</v>
          </cell>
          <cell r="J38" t="str">
            <v>-</v>
          </cell>
          <cell r="K38" t="str">
            <v>-</v>
          </cell>
          <cell r="L38" t="str">
            <v>-</v>
          </cell>
          <cell r="M38" t="str">
            <v>-</v>
          </cell>
          <cell r="N38" t="str">
            <v>-</v>
          </cell>
          <cell r="O38" t="str">
            <v>-</v>
          </cell>
          <cell r="P38" t="str">
            <v>-</v>
          </cell>
          <cell r="Q38" t="str">
            <v>-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Машина баз данных #3_DEPO Switch 4120FD</v>
          </cell>
        </row>
        <row r="39">
          <cell r="A39">
            <v>38</v>
          </cell>
          <cell r="B39" t="str">
            <v>Платформа виртуализации #2</v>
          </cell>
          <cell r="C39" t="str">
            <v>DEPO Switch 4120FD</v>
          </cell>
          <cell r="D39" t="str">
            <v>-</v>
          </cell>
          <cell r="E39" t="str">
            <v>-</v>
          </cell>
          <cell r="F39" t="str">
            <v>-</v>
          </cell>
          <cell r="G39" t="str">
            <v>-</v>
          </cell>
          <cell r="H39" t="str">
            <v>-</v>
          </cell>
          <cell r="I39" t="str">
            <v>-</v>
          </cell>
          <cell r="J39" t="str">
            <v>-</v>
          </cell>
          <cell r="K39" t="str">
            <v>-</v>
          </cell>
          <cell r="L39" t="str">
            <v>-</v>
          </cell>
          <cell r="M39" t="str">
            <v>-</v>
          </cell>
          <cell r="N39" t="str">
            <v>-</v>
          </cell>
          <cell r="O39" t="str">
            <v>-</v>
          </cell>
          <cell r="P39" t="str">
            <v>-</v>
          </cell>
          <cell r="Q39" t="str">
            <v>-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Платформа виртуализации #2_DEPO Switch 4120FD</v>
          </cell>
        </row>
        <row r="40">
          <cell r="A40">
            <v>39</v>
          </cell>
          <cell r="B40" t="str">
            <v>Вычислительная платформа аналитики #1</v>
          </cell>
          <cell r="C40" t="str">
            <v>DEPO Switch 4120FD</v>
          </cell>
          <cell r="D40" t="str">
            <v>-</v>
          </cell>
          <cell r="E40" t="str">
            <v>-</v>
          </cell>
          <cell r="F40" t="str">
            <v>-</v>
          </cell>
          <cell r="G40" t="str">
            <v>-</v>
          </cell>
          <cell r="H40" t="str">
            <v>-</v>
          </cell>
          <cell r="I40" t="str">
            <v>-</v>
          </cell>
          <cell r="J40" t="str">
            <v>-</v>
          </cell>
          <cell r="K40" t="str">
            <v>-</v>
          </cell>
          <cell r="L40" t="str">
            <v>-</v>
          </cell>
          <cell r="M40" t="str">
            <v>-</v>
          </cell>
          <cell r="N40" t="str">
            <v>-</v>
          </cell>
          <cell r="O40" t="str">
            <v>-</v>
          </cell>
          <cell r="P40" t="str">
            <v>-</v>
          </cell>
          <cell r="Q40" t="str">
            <v>-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Вычислительная платформа аналитики #1_DEPO Switch 4120FD</v>
          </cell>
        </row>
        <row r="41">
          <cell r="A41">
            <v>40</v>
          </cell>
          <cell r="B41" t="str">
            <v>Вычислительная платформа аналитики #1</v>
          </cell>
          <cell r="C41" t="str">
            <v>Eltex MES3324</v>
          </cell>
          <cell r="D41" t="str">
            <v>-</v>
          </cell>
          <cell r="E41" t="str">
            <v>-</v>
          </cell>
          <cell r="F41" t="str">
            <v>-</v>
          </cell>
          <cell r="G41" t="str">
            <v>-</v>
          </cell>
          <cell r="H41" t="str">
            <v>-</v>
          </cell>
          <cell r="I41" t="str">
            <v>-</v>
          </cell>
          <cell r="J41" t="str">
            <v>-</v>
          </cell>
          <cell r="K41" t="str">
            <v>-</v>
          </cell>
          <cell r="L41" t="str">
            <v>-</v>
          </cell>
          <cell r="M41" t="str">
            <v>-</v>
          </cell>
          <cell r="N41" t="str">
            <v>-</v>
          </cell>
          <cell r="O41" t="str">
            <v>-</v>
          </cell>
          <cell r="P41" t="str">
            <v>-</v>
          </cell>
          <cell r="Q41" t="str">
            <v>-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Вычислительная платформа аналитики #1_Eltex MES3324</v>
          </cell>
        </row>
        <row r="42">
          <cell r="A42">
            <v>41</v>
          </cell>
          <cell r="B42" t="str">
            <v>Платформа виртуализации #1</v>
          </cell>
          <cell r="C42" t="str">
            <v>Eltex MES3324</v>
          </cell>
          <cell r="D42" t="str">
            <v>-</v>
          </cell>
          <cell r="E42" t="str">
            <v>-</v>
          </cell>
          <cell r="F42" t="str">
            <v>-</v>
          </cell>
          <cell r="G42" t="str">
            <v>-</v>
          </cell>
          <cell r="H42" t="str">
            <v>-</v>
          </cell>
          <cell r="I42" t="str">
            <v>-</v>
          </cell>
          <cell r="J42" t="str">
            <v>-</v>
          </cell>
          <cell r="K42" t="str">
            <v>-</v>
          </cell>
          <cell r="L42" t="str">
            <v>-</v>
          </cell>
          <cell r="M42" t="str">
            <v>-</v>
          </cell>
          <cell r="N42" t="str">
            <v>-</v>
          </cell>
          <cell r="O42" t="str">
            <v>-</v>
          </cell>
          <cell r="P42" t="str">
            <v>-</v>
          </cell>
          <cell r="Q42" t="str">
            <v>-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Платформа виртуализации #1_Eltex MES3324</v>
          </cell>
        </row>
        <row r="43">
          <cell r="A43">
            <v>42</v>
          </cell>
          <cell r="B43" t="str">
            <v>Машина баз данных #3</v>
          </cell>
          <cell r="C43" t="str">
            <v>Eltex MES3124</v>
          </cell>
          <cell r="D43" t="str">
            <v>-</v>
          </cell>
          <cell r="E43" t="str">
            <v>-</v>
          </cell>
          <cell r="F43" t="str">
            <v>-</v>
          </cell>
          <cell r="G43" t="str">
            <v>-</v>
          </cell>
          <cell r="H43" t="str">
            <v>-</v>
          </cell>
          <cell r="I43" t="str">
            <v>-</v>
          </cell>
          <cell r="J43" t="str">
            <v>-</v>
          </cell>
          <cell r="K43" t="str">
            <v>-</v>
          </cell>
          <cell r="L43" t="str">
            <v>-</v>
          </cell>
          <cell r="M43" t="str">
            <v>-</v>
          </cell>
          <cell r="N43" t="str">
            <v>-</v>
          </cell>
          <cell r="O43" t="str">
            <v>-</v>
          </cell>
          <cell r="P43" t="str">
            <v>-</v>
          </cell>
          <cell r="Q43" t="str">
            <v>-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Машина баз данных #3_Eltex MES3124</v>
          </cell>
        </row>
        <row r="44">
          <cell r="A44">
            <v>43</v>
          </cell>
          <cell r="B44" t="str">
            <v>Машина баз данных #2</v>
          </cell>
          <cell r="C44" t="str">
            <v>Eltex MES3124</v>
          </cell>
          <cell r="D44" t="str">
            <v>-</v>
          </cell>
          <cell r="E44" t="str">
            <v>-</v>
          </cell>
          <cell r="F44" t="str">
            <v>-</v>
          </cell>
          <cell r="G44" t="str">
            <v>-</v>
          </cell>
          <cell r="H44" t="str">
            <v>-</v>
          </cell>
          <cell r="I44" t="str">
            <v>-</v>
          </cell>
          <cell r="J44" t="str">
            <v>-</v>
          </cell>
          <cell r="K44" t="str">
            <v>-</v>
          </cell>
          <cell r="L44" t="str">
            <v>-</v>
          </cell>
          <cell r="M44" t="str">
            <v>-</v>
          </cell>
          <cell r="N44" t="str">
            <v>-</v>
          </cell>
          <cell r="O44" t="str">
            <v>-</v>
          </cell>
          <cell r="P44" t="str">
            <v>-</v>
          </cell>
          <cell r="Q44" t="str">
            <v>-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Машина баз данных #2_Eltex MES3124</v>
          </cell>
        </row>
        <row r="45">
          <cell r="A45">
            <v>44</v>
          </cell>
          <cell r="B45" t="str">
            <v>Платформа виртуализации #2</v>
          </cell>
          <cell r="C45" t="str">
            <v>Eltex MES3324</v>
          </cell>
          <cell r="D45" t="str">
            <v>-</v>
          </cell>
          <cell r="E45" t="str">
            <v>-</v>
          </cell>
          <cell r="F45" t="str">
            <v>-</v>
          </cell>
          <cell r="G45" t="str">
            <v>-</v>
          </cell>
          <cell r="H45" t="str">
            <v>-</v>
          </cell>
          <cell r="I45" t="str">
            <v>-</v>
          </cell>
          <cell r="J45" t="str">
            <v>-</v>
          </cell>
          <cell r="K45" t="str">
            <v>-</v>
          </cell>
          <cell r="L45" t="str">
            <v>-</v>
          </cell>
          <cell r="M45" t="str">
            <v>-</v>
          </cell>
          <cell r="N45" t="str">
            <v>-</v>
          </cell>
          <cell r="O45" t="str">
            <v>-</v>
          </cell>
          <cell r="P45" t="str">
            <v>-</v>
          </cell>
          <cell r="Q45" t="str">
            <v>-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Платформа виртуализации #2_Eltex MES3324</v>
          </cell>
        </row>
        <row r="46">
          <cell r="A46">
            <v>45</v>
          </cell>
          <cell r="B46" t="str">
            <v>Машина баз данных #1</v>
          </cell>
          <cell r="C46" t="str">
            <v>Eltex MES3324</v>
          </cell>
          <cell r="D46" t="str">
            <v>-</v>
          </cell>
          <cell r="E46" t="str">
            <v>-</v>
          </cell>
          <cell r="F46" t="str">
            <v>-</v>
          </cell>
          <cell r="G46" t="str">
            <v>-</v>
          </cell>
          <cell r="H46" t="str">
            <v>-</v>
          </cell>
          <cell r="I46" t="str">
            <v>-</v>
          </cell>
          <cell r="J46" t="str">
            <v>-</v>
          </cell>
          <cell r="K46" t="str">
            <v>-</v>
          </cell>
          <cell r="L46" t="str">
            <v>-</v>
          </cell>
          <cell r="M46" t="str">
            <v>-</v>
          </cell>
          <cell r="N46" t="str">
            <v>-</v>
          </cell>
          <cell r="O46" t="str">
            <v>-</v>
          </cell>
          <cell r="P46" t="str">
            <v>-</v>
          </cell>
          <cell r="Q46" t="str">
            <v>-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Машина баз данных #1_Eltex MES3324</v>
          </cell>
        </row>
        <row r="47">
          <cell r="A47">
            <v>46</v>
          </cell>
          <cell r="B47" t="str">
            <v>Платформа виртуализации #3</v>
          </cell>
          <cell r="C47" t="str">
            <v>Eltex MES3324</v>
          </cell>
          <cell r="D47" t="str">
            <v>-</v>
          </cell>
          <cell r="E47" t="str">
            <v>-</v>
          </cell>
          <cell r="F47" t="str">
            <v>-</v>
          </cell>
          <cell r="G47" t="str">
            <v>-</v>
          </cell>
          <cell r="H47" t="str">
            <v>-</v>
          </cell>
          <cell r="I47" t="str">
            <v>-</v>
          </cell>
          <cell r="J47" t="str">
            <v>-</v>
          </cell>
          <cell r="K47" t="str">
            <v>-</v>
          </cell>
          <cell r="L47" t="str">
            <v>-</v>
          </cell>
          <cell r="M47" t="str">
            <v>-</v>
          </cell>
          <cell r="N47" t="str">
            <v>-</v>
          </cell>
          <cell r="O47" t="str">
            <v>-</v>
          </cell>
          <cell r="P47" t="str">
            <v>-</v>
          </cell>
          <cell r="Q47" t="str">
            <v>-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Платформа виртуализации #3_Eltex MES3324</v>
          </cell>
        </row>
        <row r="48">
          <cell r="A48">
            <v>47</v>
          </cell>
          <cell r="B48" t="str">
            <v>Сетевой коммутатор #6</v>
          </cell>
          <cell r="C48" t="str">
            <v>Eltex MES5448</v>
          </cell>
          <cell r="D48" t="str">
            <v>-</v>
          </cell>
          <cell r="E48" t="str">
            <v>-</v>
          </cell>
          <cell r="F48" t="str">
            <v>-</v>
          </cell>
          <cell r="G48" t="str">
            <v>-</v>
          </cell>
          <cell r="H48" t="str">
            <v>-</v>
          </cell>
          <cell r="I48" t="str">
            <v>-</v>
          </cell>
          <cell r="J48" t="str">
            <v>-</v>
          </cell>
          <cell r="K48" t="str">
            <v>-</v>
          </cell>
          <cell r="L48" t="str">
            <v>-</v>
          </cell>
          <cell r="M48" t="str">
            <v>-</v>
          </cell>
          <cell r="N48" t="str">
            <v>-</v>
          </cell>
          <cell r="O48" t="str">
            <v>-</v>
          </cell>
          <cell r="P48" t="str">
            <v>-</v>
          </cell>
          <cell r="Q48" t="str">
            <v>-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Сетевой коммутатор #6_Eltex MES5448</v>
          </cell>
        </row>
      </sheetData>
      <sheetData sheetId="3"/>
      <sheetData sheetId="4"/>
      <sheetData sheetId="5"/>
      <sheetData sheetId="6">
        <row r="1">
          <cell r="A1" t="str">
            <v>Тип</v>
          </cell>
          <cell r="B1" t="str">
            <v>Сетевое имя</v>
          </cell>
          <cell r="C1" t="str">
            <v>Сегмент</v>
          </cell>
          <cell r="D1" t="str">
            <v>S/N</v>
          </cell>
          <cell r="E1" t="str">
            <v>№ Стойки</v>
          </cell>
          <cell r="F1" t="str">
            <v>Положение в стойке</v>
          </cell>
          <cell r="G1" t="str">
            <v>Юнит</v>
          </cell>
          <cell r="H1" t="str">
            <v>Management IP</v>
          </cell>
        </row>
        <row r="2">
          <cell r="A2" t="str">
            <v>Сервер</v>
          </cell>
          <cell r="B2" t="str">
            <v>cd5001-sec054</v>
          </cell>
          <cell r="C2" t="str">
            <v>УЦ</v>
          </cell>
          <cell r="D2" t="str">
            <v>396872-001</v>
          </cell>
          <cell r="E2" t="str">
            <v>1RF19.01</v>
          </cell>
          <cell r="F2" t="str">
            <v>22</v>
          </cell>
          <cell r="G2" t="str">
            <v>U22</v>
          </cell>
          <cell r="H2" t="str">
            <v>172.20.24.223</v>
          </cell>
        </row>
        <row r="3">
          <cell r="A3" t="str">
            <v>Сервер</v>
          </cell>
          <cell r="B3" t="str">
            <v>cd5001-sec052</v>
          </cell>
          <cell r="C3" t="str">
            <v>УЦ</v>
          </cell>
          <cell r="D3" t="str">
            <v>450037-002</v>
          </cell>
          <cell r="E3" t="str">
            <v>1RF19.01</v>
          </cell>
          <cell r="F3" t="str">
            <v>20</v>
          </cell>
          <cell r="G3" t="str">
            <v>U20</v>
          </cell>
          <cell r="H3" t="str">
            <v>172.20.24.198</v>
          </cell>
        </row>
        <row r="4">
          <cell r="A4" t="str">
            <v>Сервер</v>
          </cell>
          <cell r="B4" t="str">
            <v>n5001-esx001</v>
          </cell>
          <cell r="C4" t="str">
            <v>УЦ</v>
          </cell>
          <cell r="D4" t="str">
            <v>450037-010</v>
          </cell>
          <cell r="E4" t="str">
            <v>1RF19.01</v>
          </cell>
          <cell r="F4" t="str">
            <v>16</v>
          </cell>
          <cell r="G4" t="str">
            <v>U16</v>
          </cell>
          <cell r="H4" t="str">
            <v>172.20.24.197</v>
          </cell>
        </row>
        <row r="5">
          <cell r="A5" t="str">
            <v>ЛВС</v>
          </cell>
          <cell r="B5" t="str">
            <v>cd5001-cm3348-01.1</v>
          </cell>
          <cell r="C5" t="str">
            <v>УЦ</v>
          </cell>
          <cell r="D5" t="str">
            <v>ES49000830</v>
          </cell>
          <cell r="E5" t="str">
            <v>1RF19.01</v>
          </cell>
          <cell r="F5" t="str">
            <v>9</v>
          </cell>
          <cell r="G5" t="str">
            <v>U09</v>
          </cell>
          <cell r="H5" t="str">
            <v>172.20.24.069</v>
          </cell>
        </row>
        <row r="6">
          <cell r="A6" t="str">
            <v>ЛВС</v>
          </cell>
          <cell r="B6" t="str">
            <v>cd5001-VP02-cm3324</v>
          </cell>
          <cell r="C6" t="str">
            <v>ЗС</v>
          </cell>
          <cell r="D6" t="str">
            <v>ES58000737</v>
          </cell>
          <cell r="E6" t="str">
            <v>1RF19.02</v>
          </cell>
          <cell r="F6" t="str">
            <v>41</v>
          </cell>
          <cell r="G6" t="str">
            <v>U41</v>
          </cell>
          <cell r="H6" t="str">
            <v>172.20.24.024</v>
          </cell>
        </row>
        <row r="7">
          <cell r="A7" t="str">
            <v>Сервер</v>
          </cell>
          <cell r="B7" t="str">
            <v>cd5001-sys062</v>
          </cell>
          <cell r="C7" t="str">
            <v>ЗС</v>
          </cell>
          <cell r="D7" t="str">
            <v>450021-002</v>
          </cell>
          <cell r="E7" t="str">
            <v>1RF19.02</v>
          </cell>
          <cell r="F7" t="str">
            <v>38-39</v>
          </cell>
          <cell r="G7" t="str">
            <v>U38-39</v>
          </cell>
          <cell r="H7" t="str">
            <v>172.20.24.106</v>
          </cell>
        </row>
        <row r="8">
          <cell r="A8" t="str">
            <v>Сервер</v>
          </cell>
          <cell r="B8" t="str">
            <v>cd5001-VP0201</v>
          </cell>
          <cell r="C8" t="str">
            <v>ЗС</v>
          </cell>
          <cell r="D8" t="str">
            <v>450020-010</v>
          </cell>
          <cell r="E8" t="str">
            <v>1RF19.02</v>
          </cell>
          <cell r="F8" t="str">
            <v>35-36</v>
          </cell>
          <cell r="G8" t="str">
            <v>U35-36</v>
          </cell>
          <cell r="H8" t="str">
            <v>172.20.24.107</v>
          </cell>
        </row>
        <row r="9">
          <cell r="A9" t="str">
            <v>Сервер</v>
          </cell>
          <cell r="B9" t="str">
            <v>cd5001-VP0202</v>
          </cell>
          <cell r="C9" t="str">
            <v>ЗС</v>
          </cell>
          <cell r="D9" t="str">
            <v>450020-016</v>
          </cell>
          <cell r="E9" t="str">
            <v>1RF19.02</v>
          </cell>
          <cell r="F9" t="str">
            <v>32-33</v>
          </cell>
          <cell r="G9" t="str">
            <v>U32-33</v>
          </cell>
          <cell r="H9" t="str">
            <v>172.20.24.108</v>
          </cell>
        </row>
        <row r="10">
          <cell r="A10" t="str">
            <v>Сервер</v>
          </cell>
          <cell r="B10" t="str">
            <v>cd5001-VP0203</v>
          </cell>
          <cell r="C10" t="str">
            <v>ЗС</v>
          </cell>
          <cell r="D10" t="str">
            <v>450558-004</v>
          </cell>
          <cell r="E10" t="str">
            <v>1RF19.02</v>
          </cell>
          <cell r="F10" t="str">
            <v>29-30</v>
          </cell>
          <cell r="G10" t="str">
            <v>U29-30</v>
          </cell>
          <cell r="H10" t="str">
            <v>172.20.24.109</v>
          </cell>
        </row>
        <row r="11">
          <cell r="A11" t="str">
            <v>Сервер</v>
          </cell>
          <cell r="B11" t="str">
            <v>cd5001-VP0204</v>
          </cell>
          <cell r="C11" t="str">
            <v>ЗС</v>
          </cell>
          <cell r="D11" t="str">
            <v>450020-002</v>
          </cell>
          <cell r="E11" t="str">
            <v>1RF19.02</v>
          </cell>
          <cell r="F11" t="str">
            <v>26-27</v>
          </cell>
          <cell r="G11" t="str">
            <v>U26-27</v>
          </cell>
          <cell r="H11" t="str">
            <v>172.20.24.110</v>
          </cell>
        </row>
        <row r="12">
          <cell r="A12" t="str">
            <v>Сервер</v>
          </cell>
          <cell r="B12" t="str">
            <v>cd5001-VP0205</v>
          </cell>
          <cell r="C12" t="str">
            <v>ЗС</v>
          </cell>
          <cell r="D12" t="str">
            <v>450558-001</v>
          </cell>
          <cell r="E12" t="str">
            <v>1RF19.02</v>
          </cell>
          <cell r="F12" t="str">
            <v>23-24</v>
          </cell>
          <cell r="G12" t="str">
            <v>U23-24</v>
          </cell>
          <cell r="H12" t="str">
            <v>172.20.24.111</v>
          </cell>
        </row>
        <row r="13">
          <cell r="A13" t="str">
            <v>ЛВС</v>
          </cell>
          <cell r="B13" t="str">
            <v>cd5001-VP02-cm4160-01</v>
          </cell>
          <cell r="C13" t="str">
            <v>ЗС</v>
          </cell>
          <cell r="D13" t="str">
            <v xml:space="preserve">MT1844K33709         </v>
          </cell>
          <cell r="E13" t="str">
            <v>1RF19.02</v>
          </cell>
          <cell r="F13">
            <v>18</v>
          </cell>
          <cell r="G13" t="str">
            <v>U18</v>
          </cell>
          <cell r="H13" t="str">
            <v>172.20.24.022</v>
          </cell>
        </row>
        <row r="14">
          <cell r="A14" t="str">
            <v>ЛВС</v>
          </cell>
          <cell r="B14" t="str">
            <v>cd5001-VP02-cm4160-02</v>
          </cell>
          <cell r="C14" t="str">
            <v>ЗС</v>
          </cell>
          <cell r="D14" t="str">
            <v xml:space="preserve">MT1844K33713         </v>
          </cell>
          <cell r="E14" t="str">
            <v>1RF19.02</v>
          </cell>
          <cell r="F14" t="str">
            <v>18</v>
          </cell>
          <cell r="G14" t="str">
            <v>U18</v>
          </cell>
          <cell r="H14" t="str">
            <v>172.20.24.023</v>
          </cell>
        </row>
        <row r="15">
          <cell r="A15" t="str">
            <v>Сервер</v>
          </cell>
          <cell r="B15" t="str">
            <v>cd5001-VP0206</v>
          </cell>
          <cell r="C15" t="str">
            <v>ЗС</v>
          </cell>
          <cell r="D15" t="str">
            <v>450558-018</v>
          </cell>
          <cell r="E15" t="str">
            <v>1RF19.02</v>
          </cell>
          <cell r="F15" t="str">
            <v>15-16</v>
          </cell>
          <cell r="G15" t="str">
            <v>U15-16</v>
          </cell>
          <cell r="H15" t="str">
            <v>172.20.24.112</v>
          </cell>
        </row>
        <row r="16">
          <cell r="A16" t="str">
            <v>Сервер</v>
          </cell>
          <cell r="B16" t="str">
            <v>cd5001-VP0207</v>
          </cell>
          <cell r="C16" t="str">
            <v>ЗС</v>
          </cell>
          <cell r="D16" t="str">
            <v>450558-002</v>
          </cell>
          <cell r="E16" t="str">
            <v>1RF19.02</v>
          </cell>
          <cell r="F16" t="str">
            <v>12-13</v>
          </cell>
          <cell r="G16" t="str">
            <v>U12-13</v>
          </cell>
          <cell r="H16" t="str">
            <v>172.20.24.113</v>
          </cell>
        </row>
        <row r="17">
          <cell r="A17" t="str">
            <v>Сервер</v>
          </cell>
          <cell r="B17" t="str">
            <v>cd5001-VP0208</v>
          </cell>
          <cell r="C17" t="str">
            <v>ЗС</v>
          </cell>
          <cell r="D17" t="str">
            <v>450558-015</v>
          </cell>
          <cell r="E17" t="str">
            <v>1RF19.02</v>
          </cell>
          <cell r="F17" t="str">
            <v>9-10</v>
          </cell>
          <cell r="G17" t="str">
            <v>U09-10</v>
          </cell>
          <cell r="H17" t="str">
            <v>172.20.24.114</v>
          </cell>
        </row>
        <row r="18">
          <cell r="A18" t="str">
            <v>Сервер</v>
          </cell>
          <cell r="B18" t="str">
            <v>cd5001-VP0209</v>
          </cell>
          <cell r="C18" t="str">
            <v>ЗС</v>
          </cell>
          <cell r="D18" t="str">
            <v>450558-016</v>
          </cell>
          <cell r="E18" t="str">
            <v>1RF19.02</v>
          </cell>
          <cell r="F18" t="str">
            <v>6-7</v>
          </cell>
          <cell r="G18" t="str">
            <v>U06-07</v>
          </cell>
          <cell r="H18" t="str">
            <v>172.20.24.115</v>
          </cell>
        </row>
        <row r="19">
          <cell r="A19" t="str">
            <v>Сервер</v>
          </cell>
          <cell r="B19" t="str">
            <v>cd5001-VP0210</v>
          </cell>
          <cell r="C19" t="str">
            <v>ЗС</v>
          </cell>
          <cell r="D19" t="str">
            <v>450558-007</v>
          </cell>
          <cell r="E19" t="str">
            <v>1RF19.02</v>
          </cell>
          <cell r="F19" t="str">
            <v>3-4</v>
          </cell>
          <cell r="G19" t="str">
            <v>U03-04</v>
          </cell>
          <cell r="H19" t="str">
            <v>172.20.24.116</v>
          </cell>
        </row>
        <row r="20">
          <cell r="A20" t="str">
            <v>ЛВС</v>
          </cell>
          <cell r="B20" t="str">
            <v>cd5001-VP01-cm3124</v>
          </cell>
          <cell r="C20" t="str">
            <v>СОБИ</v>
          </cell>
          <cell r="D20" t="str">
            <v>ES58001262</v>
          </cell>
          <cell r="E20" t="str">
            <v>1RF19.03</v>
          </cell>
          <cell r="F20" t="str">
            <v>41</v>
          </cell>
          <cell r="G20" t="str">
            <v>U41</v>
          </cell>
          <cell r="H20" t="str">
            <v>172.20.24.033</v>
          </cell>
        </row>
        <row r="21">
          <cell r="A21" t="str">
            <v>Сервер</v>
          </cell>
          <cell r="B21" t="str">
            <v>cd5001-sys061</v>
          </cell>
          <cell r="C21" t="str">
            <v>СОБИ</v>
          </cell>
          <cell r="D21" t="str">
            <v>450021-004</v>
          </cell>
          <cell r="E21" t="str">
            <v>1RF19.03</v>
          </cell>
          <cell r="F21" t="str">
            <v>38-39</v>
          </cell>
          <cell r="G21" t="str">
            <v>U38-39</v>
          </cell>
          <cell r="H21" t="str">
            <v>172.20.24.139</v>
          </cell>
        </row>
        <row r="22">
          <cell r="A22" t="str">
            <v>Сервер</v>
          </cell>
          <cell r="B22" t="str">
            <v>cd5001-VP0101</v>
          </cell>
          <cell r="C22" t="str">
            <v>СОБИ</v>
          </cell>
          <cell r="D22" t="str">
            <v>450020-013</v>
          </cell>
          <cell r="E22" t="str">
            <v>1RF19.03</v>
          </cell>
          <cell r="F22" t="str">
            <v>35-36</v>
          </cell>
          <cell r="G22" t="str">
            <v>U35-36</v>
          </cell>
          <cell r="H22" t="str">
            <v>172.20.24.140</v>
          </cell>
        </row>
        <row r="23">
          <cell r="A23" t="str">
            <v>Сервер</v>
          </cell>
          <cell r="B23" t="str">
            <v>cd5001-VP0102</v>
          </cell>
          <cell r="C23" t="str">
            <v>СОБИ</v>
          </cell>
          <cell r="D23" t="str">
            <v>450020-015</v>
          </cell>
          <cell r="E23" t="str">
            <v>1RF19.03</v>
          </cell>
          <cell r="F23" t="str">
            <v>32-33</v>
          </cell>
          <cell r="G23" t="str">
            <v>U32-33</v>
          </cell>
          <cell r="H23" t="str">
            <v>172.20.24.141</v>
          </cell>
        </row>
        <row r="24">
          <cell r="A24" t="str">
            <v>Сервер</v>
          </cell>
          <cell r="B24" t="str">
            <v>cd5001-VP0103</v>
          </cell>
          <cell r="C24" t="str">
            <v>СОБИ</v>
          </cell>
          <cell r="D24" t="str">
            <v>450020-012</v>
          </cell>
          <cell r="E24" t="str">
            <v>1RF19.03</v>
          </cell>
          <cell r="F24" t="str">
            <v>29-30</v>
          </cell>
          <cell r="G24" t="str">
            <v>U29-30</v>
          </cell>
          <cell r="H24" t="str">
            <v>172.20.24.142</v>
          </cell>
        </row>
        <row r="25">
          <cell r="A25" t="str">
            <v>Сервер</v>
          </cell>
          <cell r="B25" t="str">
            <v>cd5001-VP0104</v>
          </cell>
          <cell r="C25" t="str">
            <v>СОБИ</v>
          </cell>
          <cell r="D25" t="str">
            <v>450020-007</v>
          </cell>
          <cell r="E25" t="str">
            <v>1RF19.03</v>
          </cell>
          <cell r="F25" t="str">
            <v>26-27</v>
          </cell>
          <cell r="G25" t="str">
            <v>U26-27</v>
          </cell>
          <cell r="H25" t="str">
            <v>172.20.24.143</v>
          </cell>
        </row>
        <row r="26">
          <cell r="A26" t="str">
            <v>Сервер</v>
          </cell>
          <cell r="B26" t="str">
            <v>cd5001-VP0105</v>
          </cell>
          <cell r="C26" t="str">
            <v>СОБИ</v>
          </cell>
          <cell r="D26" t="str">
            <v>450020-011</v>
          </cell>
          <cell r="E26" t="str">
            <v>1RF19.03</v>
          </cell>
          <cell r="F26" t="str">
            <v>23-24</v>
          </cell>
          <cell r="G26" t="str">
            <v>U23-24</v>
          </cell>
          <cell r="H26" t="str">
            <v>172.20.24.144</v>
          </cell>
        </row>
        <row r="27">
          <cell r="A27" t="str">
            <v>ЛВС</v>
          </cell>
          <cell r="B27" t="str">
            <v>cd5001-VP01-cm4160-01</v>
          </cell>
          <cell r="C27" t="str">
            <v>СОБИ</v>
          </cell>
          <cell r="D27" t="str">
            <v xml:space="preserve">MT1844K33708         </v>
          </cell>
          <cell r="E27" t="str">
            <v>1RF19.03</v>
          </cell>
          <cell r="F27">
            <v>18</v>
          </cell>
          <cell r="G27" t="str">
            <v>U18</v>
          </cell>
          <cell r="H27" t="str">
            <v>172.20.24.031</v>
          </cell>
        </row>
        <row r="28">
          <cell r="A28" t="str">
            <v>ЛВС</v>
          </cell>
          <cell r="B28" t="str">
            <v>cd5001-VP01-cm4160-02</v>
          </cell>
          <cell r="C28" t="str">
            <v>СОБИ</v>
          </cell>
          <cell r="D28" t="str">
            <v xml:space="preserve">MT1825K02593         </v>
          </cell>
          <cell r="E28" t="str">
            <v>1RF19.03</v>
          </cell>
          <cell r="F28" t="str">
            <v>18</v>
          </cell>
          <cell r="G28" t="str">
            <v>U18</v>
          </cell>
          <cell r="H28" t="str">
            <v>172.20.24.032</v>
          </cell>
        </row>
        <row r="29">
          <cell r="A29" t="str">
            <v>Сервер</v>
          </cell>
          <cell r="B29" t="str">
            <v>cd5001-VP0106</v>
          </cell>
          <cell r="C29" t="str">
            <v>СОБИ</v>
          </cell>
          <cell r="D29" t="str">
            <v>450020-003</v>
          </cell>
          <cell r="E29" t="str">
            <v>1RF19.03</v>
          </cell>
          <cell r="F29" t="str">
            <v>15-16</v>
          </cell>
          <cell r="G29" t="str">
            <v>U15-16</v>
          </cell>
          <cell r="H29" t="str">
            <v>172.20.24.145</v>
          </cell>
        </row>
        <row r="30">
          <cell r="A30" t="str">
            <v>Сервер</v>
          </cell>
          <cell r="B30" t="str">
            <v>cd5001-VP0107</v>
          </cell>
          <cell r="C30" t="str">
            <v>СОБИ</v>
          </cell>
          <cell r="D30" t="str">
            <v>450020-005</v>
          </cell>
          <cell r="E30" t="str">
            <v>1RF19.03</v>
          </cell>
          <cell r="F30" t="str">
            <v>12-13</v>
          </cell>
          <cell r="G30" t="str">
            <v>U12-13</v>
          </cell>
          <cell r="H30" t="str">
            <v>172.20.24.146</v>
          </cell>
        </row>
        <row r="31">
          <cell r="A31" t="str">
            <v>Сервер</v>
          </cell>
          <cell r="B31" t="str">
            <v>cd5001-VP0108</v>
          </cell>
          <cell r="C31" t="str">
            <v>СОБИ</v>
          </cell>
          <cell r="D31" t="str">
            <v>450020-004</v>
          </cell>
          <cell r="E31" t="str">
            <v>1RF19.03</v>
          </cell>
          <cell r="F31" t="str">
            <v>9-10</v>
          </cell>
          <cell r="G31" t="str">
            <v>U09-10</v>
          </cell>
          <cell r="H31" t="str">
            <v>172.20.24.147</v>
          </cell>
        </row>
        <row r="32">
          <cell r="A32" t="str">
            <v>Сервер</v>
          </cell>
          <cell r="B32" t="str">
            <v>cd5001-VP0109</v>
          </cell>
          <cell r="C32" t="str">
            <v>СОБИ</v>
          </cell>
          <cell r="D32" t="str">
            <v>450020-006</v>
          </cell>
          <cell r="E32" t="str">
            <v>1RF19.03</v>
          </cell>
          <cell r="F32" t="str">
            <v>6-7</v>
          </cell>
          <cell r="G32" t="str">
            <v>U06-07</v>
          </cell>
          <cell r="H32" t="str">
            <v>172.20.24.148</v>
          </cell>
        </row>
        <row r="33">
          <cell r="A33" t="str">
            <v>Сервер</v>
          </cell>
          <cell r="B33" t="str">
            <v>cd5001-VP0110</v>
          </cell>
          <cell r="C33" t="str">
            <v>СОБИ</v>
          </cell>
          <cell r="D33" t="str">
            <v>450020-001</v>
          </cell>
          <cell r="E33" t="str">
            <v>1RF19.03</v>
          </cell>
          <cell r="F33" t="str">
            <v>3-4</v>
          </cell>
          <cell r="G33" t="str">
            <v>U03-04</v>
          </cell>
          <cell r="H33" t="str">
            <v>172.20.24.149</v>
          </cell>
        </row>
        <row r="34">
          <cell r="A34" t="str">
            <v>Сервер</v>
          </cell>
          <cell r="B34" t="str">
            <v>cd5001-sys030</v>
          </cell>
          <cell r="C34" t="str">
            <v>СОБИ</v>
          </cell>
          <cell r="D34" t="str">
            <v>450041-012</v>
          </cell>
          <cell r="E34" t="str">
            <v>1RF19.04</v>
          </cell>
          <cell r="F34" t="str">
            <v>30</v>
          </cell>
          <cell r="G34" t="str">
            <v>U30</v>
          </cell>
          <cell r="H34" t="str">
            <v>172.20.24.214</v>
          </cell>
        </row>
        <row r="35">
          <cell r="A35" t="str">
            <v>Сервер</v>
          </cell>
          <cell r="B35" t="str">
            <v>cd5001-sys029</v>
          </cell>
          <cell r="C35" t="str">
            <v>СОБИ</v>
          </cell>
          <cell r="D35" t="str">
            <v>450041-004</v>
          </cell>
          <cell r="E35" t="str">
            <v>1RF19.04</v>
          </cell>
          <cell r="F35" t="str">
            <v>28</v>
          </cell>
          <cell r="G35" t="str">
            <v>U28</v>
          </cell>
          <cell r="H35" t="str">
            <v>172.20.24.213</v>
          </cell>
        </row>
        <row r="36">
          <cell r="A36" t="str">
            <v>Сервер</v>
          </cell>
          <cell r="B36" t="str">
            <v>-</v>
          </cell>
          <cell r="C36" t="str">
            <v>СВВ</v>
          </cell>
          <cell r="D36" t="str">
            <v>450041-010</v>
          </cell>
          <cell r="E36" t="str">
            <v>1RF19.04</v>
          </cell>
          <cell r="F36" t="str">
            <v>26</v>
          </cell>
          <cell r="G36" t="str">
            <v>U26</v>
          </cell>
          <cell r="H36" t="str">
            <v>172.20.24.210</v>
          </cell>
        </row>
        <row r="37">
          <cell r="A37" t="str">
            <v>Сервер</v>
          </cell>
          <cell r="B37" t="str">
            <v>-</v>
          </cell>
          <cell r="C37" t="str">
            <v>ЗС</v>
          </cell>
          <cell r="D37" t="str">
            <v>450041-005</v>
          </cell>
          <cell r="E37" t="str">
            <v>1RF19.04</v>
          </cell>
          <cell r="F37" t="str">
            <v>24</v>
          </cell>
          <cell r="G37" t="str">
            <v>U24</v>
          </cell>
          <cell r="H37" t="str">
            <v>172.20.24.208</v>
          </cell>
        </row>
        <row r="38">
          <cell r="A38" t="str">
            <v>Сервер</v>
          </cell>
          <cell r="B38" t="str">
            <v>-</v>
          </cell>
          <cell r="C38" t="str">
            <v>ЗС</v>
          </cell>
          <cell r="D38" t="str">
            <v>450041-001</v>
          </cell>
          <cell r="E38" t="str">
            <v>1RF19.04</v>
          </cell>
          <cell r="F38" t="str">
            <v>22</v>
          </cell>
          <cell r="G38" t="str">
            <v>U22</v>
          </cell>
          <cell r="H38" t="str">
            <v>172.20.24.207</v>
          </cell>
        </row>
        <row r="39">
          <cell r="A39" t="str">
            <v>Сервер</v>
          </cell>
          <cell r="B39" t="str">
            <v>cd5001-sec041</v>
          </cell>
          <cell r="C39" t="str">
            <v>СОБИ. vGate</v>
          </cell>
          <cell r="E39" t="str">
            <v>1RF19.04</v>
          </cell>
          <cell r="F39">
            <v>18</v>
          </cell>
          <cell r="G39" t="str">
            <v>U18</v>
          </cell>
          <cell r="H39" t="str">
            <v>172.20.25.62</v>
          </cell>
        </row>
        <row r="40">
          <cell r="A40" t="str">
            <v>Сервер</v>
          </cell>
          <cell r="B40" t="str">
            <v>cd5001-sys015</v>
          </cell>
          <cell r="C40" t="str">
            <v>ЗС</v>
          </cell>
          <cell r="D40" t="str">
            <v>450040-001</v>
          </cell>
          <cell r="E40" t="str">
            <v>1RF19.04</v>
          </cell>
          <cell r="F40" t="str">
            <v>12</v>
          </cell>
          <cell r="G40" t="str">
            <v>U12</v>
          </cell>
          <cell r="H40" t="str">
            <v>172.20.24.205</v>
          </cell>
        </row>
        <row r="41">
          <cell r="A41" t="str">
            <v>СХД</v>
          </cell>
          <cell r="B41" t="str">
            <v>cd5001-crl001a/b</v>
          </cell>
          <cell r="C41" t="str">
            <v>ЗС</v>
          </cell>
          <cell r="D41" t="str">
            <v>450043-002</v>
          </cell>
          <cell r="E41" t="str">
            <v>1RF19.04</v>
          </cell>
          <cell r="F41" t="str">
            <v>9-10</v>
          </cell>
          <cell r="G41" t="str">
            <v>U09-10</v>
          </cell>
          <cell r="H41" t="str">
            <v>172.20.24.225</v>
          </cell>
        </row>
        <row r="42">
          <cell r="A42" t="str">
            <v>СХД</v>
          </cell>
          <cell r="B42" t="str">
            <v>cd5001-crl001-DAE01</v>
          </cell>
          <cell r="C42" t="str">
            <v>ЗС</v>
          </cell>
          <cell r="D42" t="str">
            <v>-</v>
          </cell>
          <cell r="E42" t="str">
            <v>1RF19.04</v>
          </cell>
          <cell r="F42" t="str">
            <v>7-8</v>
          </cell>
          <cell r="G42" t="str">
            <v>U07-08</v>
          </cell>
        </row>
        <row r="43">
          <cell r="A43" t="str">
            <v>СХД</v>
          </cell>
          <cell r="B43" t="str">
            <v>cd5001-crl001-DAE02</v>
          </cell>
          <cell r="C43" t="str">
            <v>ЗС</v>
          </cell>
          <cell r="D43" t="str">
            <v>-</v>
          </cell>
          <cell r="E43" t="str">
            <v>1RF19.04</v>
          </cell>
          <cell r="F43" t="str">
            <v>5-6</v>
          </cell>
          <cell r="G43" t="str">
            <v>U05-06</v>
          </cell>
        </row>
        <row r="44">
          <cell r="A44" t="str">
            <v>СХД</v>
          </cell>
          <cell r="B44" t="str">
            <v>cd5001-crl001-DAE03</v>
          </cell>
          <cell r="C44" t="str">
            <v>ЗС</v>
          </cell>
          <cell r="D44" t="str">
            <v>-</v>
          </cell>
          <cell r="E44" t="str">
            <v>1RF19.04</v>
          </cell>
          <cell r="F44" t="str">
            <v>3-4</v>
          </cell>
          <cell r="G44" t="str">
            <v>U03-04</v>
          </cell>
        </row>
        <row r="45">
          <cell r="A45" t="str">
            <v>ЛВС</v>
          </cell>
          <cell r="B45" t="str">
            <v>cd5001-cm3124-01</v>
          </cell>
          <cell r="C45" t="str">
            <v>Сеть управления</v>
          </cell>
          <cell r="D45" t="str">
            <v>ES58001981</v>
          </cell>
          <cell r="E45" t="str">
            <v>1RF19.05</v>
          </cell>
          <cell r="F45" t="str">
            <v>31</v>
          </cell>
          <cell r="G45" t="str">
            <v>U31</v>
          </cell>
          <cell r="H45" t="str">
            <v>172.20.24.058</v>
          </cell>
        </row>
        <row r="46">
          <cell r="A46" t="str">
            <v>ЛВС</v>
          </cell>
          <cell r="B46" t="str">
            <v>cd5001-cm2410-01</v>
          </cell>
          <cell r="C46" t="str">
            <v>ЗС</v>
          </cell>
          <cell r="D46" t="str">
            <v>MT1912X21462</v>
          </cell>
          <cell r="E46" t="str">
            <v>1RF19.05</v>
          </cell>
          <cell r="F46" t="str">
            <v>25</v>
          </cell>
          <cell r="G46" t="str">
            <v>U25</v>
          </cell>
          <cell r="H46" t="str">
            <v>172.20.24.049</v>
          </cell>
        </row>
        <row r="47">
          <cell r="A47" t="str">
            <v>ЛВС</v>
          </cell>
          <cell r="B47" t="str">
            <v>cd5001-cm2410-03</v>
          </cell>
          <cell r="C47" t="str">
            <v>СВВ</v>
          </cell>
          <cell r="D47" t="str">
            <v>MT1912X21471</v>
          </cell>
          <cell r="E47" t="str">
            <v>1RF19.05</v>
          </cell>
          <cell r="F47" t="str">
            <v>22</v>
          </cell>
          <cell r="G47" t="str">
            <v>U22</v>
          </cell>
          <cell r="H47" t="str">
            <v>172.20.24.051</v>
          </cell>
        </row>
        <row r="48">
          <cell r="A48" t="str">
            <v>ЛВС</v>
          </cell>
          <cell r="B48" t="str">
            <v>cd5001-MBD02-cm3124</v>
          </cell>
          <cell r="C48" t="str">
            <v>ЗС</v>
          </cell>
          <cell r="D48" t="str">
            <v>ES58001015</v>
          </cell>
          <cell r="E48" t="str">
            <v>1RF19.06</v>
          </cell>
          <cell r="F48" t="str">
            <v>41</v>
          </cell>
          <cell r="G48" t="str">
            <v>U41</v>
          </cell>
          <cell r="H48" t="str">
            <v>172.20.24.015</v>
          </cell>
        </row>
        <row r="49">
          <cell r="A49" t="str">
            <v>Сервер</v>
          </cell>
          <cell r="B49" t="str">
            <v>cd5001-MBD02-db01</v>
          </cell>
          <cell r="C49" t="str">
            <v>ЗС</v>
          </cell>
          <cell r="D49" t="str">
            <v>450014-002</v>
          </cell>
          <cell r="E49" t="str">
            <v>1RF19.06</v>
          </cell>
          <cell r="F49" t="str">
            <v>38-39</v>
          </cell>
          <cell r="G49" t="str">
            <v>U38-39</v>
          </cell>
          <cell r="H49" t="str">
            <v>172.20.24.085</v>
          </cell>
        </row>
        <row r="50">
          <cell r="A50" t="str">
            <v>Сервер</v>
          </cell>
          <cell r="B50" t="str">
            <v>cd5001-MBD02-db02</v>
          </cell>
          <cell r="C50" t="str">
            <v>ЗС</v>
          </cell>
          <cell r="D50" t="str">
            <v>450015-001</v>
          </cell>
          <cell r="E50" t="str">
            <v>1RF19.06</v>
          </cell>
          <cell r="F50" t="str">
            <v>35-36</v>
          </cell>
          <cell r="G50" t="str">
            <v>U35-36</v>
          </cell>
          <cell r="H50" t="str">
            <v>172.20.24.086</v>
          </cell>
        </row>
        <row r="51">
          <cell r="A51" t="str">
            <v>СХД</v>
          </cell>
          <cell r="B51" t="str">
            <v>cd5001-crl005-DAE01</v>
          </cell>
          <cell r="C51" t="str">
            <v>ЗС</v>
          </cell>
          <cell r="D51" t="str">
            <v>-</v>
          </cell>
          <cell r="E51" t="str">
            <v>1RF19.06</v>
          </cell>
          <cell r="F51" t="str">
            <v>32-33</v>
          </cell>
          <cell r="G51" t="str">
            <v>U32-33</v>
          </cell>
        </row>
        <row r="52">
          <cell r="A52" t="str">
            <v>ЛВС</v>
          </cell>
          <cell r="B52" t="str">
            <v>cd5001-MBD02-cm4120-01</v>
          </cell>
          <cell r="C52" t="str">
            <v>ЗС</v>
          </cell>
          <cell r="D52" t="str">
            <v xml:space="preserve">MT1846K18167         </v>
          </cell>
          <cell r="E52" t="str">
            <v>1RF19.06</v>
          </cell>
          <cell r="F52" t="str">
            <v>18</v>
          </cell>
          <cell r="G52" t="str">
            <v>U18</v>
          </cell>
          <cell r="H52" t="str">
            <v>172.20.24.013</v>
          </cell>
        </row>
        <row r="53">
          <cell r="A53" t="str">
            <v>ЛВС</v>
          </cell>
          <cell r="B53" t="str">
            <v>cd5001-MBD02-cm4120-02</v>
          </cell>
          <cell r="C53" t="str">
            <v>ЗС</v>
          </cell>
          <cell r="D53" t="str">
            <v xml:space="preserve">MT1846K18162         </v>
          </cell>
          <cell r="E53" t="str">
            <v>1RF19.06</v>
          </cell>
          <cell r="F53" t="str">
            <v>18</v>
          </cell>
          <cell r="G53" t="str">
            <v>U18</v>
          </cell>
          <cell r="H53" t="str">
            <v>172.20.24.014</v>
          </cell>
        </row>
        <row r="54">
          <cell r="A54" t="str">
            <v>Сервер</v>
          </cell>
          <cell r="B54" t="str">
            <v>cd5001-VS0201</v>
          </cell>
          <cell r="C54" t="str">
            <v>ЗС</v>
          </cell>
          <cell r="D54" t="str">
            <v>450015-002</v>
          </cell>
          <cell r="E54" t="str">
            <v>1RF19.06</v>
          </cell>
          <cell r="F54" t="str">
            <v>15-16</v>
          </cell>
          <cell r="G54" t="str">
            <v>U15-16</v>
          </cell>
          <cell r="H54" t="str">
            <v>172.20.24.087</v>
          </cell>
        </row>
        <row r="55">
          <cell r="A55" t="str">
            <v>Сервер</v>
          </cell>
          <cell r="B55" t="str">
            <v>cd5001-VS0202</v>
          </cell>
          <cell r="C55" t="str">
            <v>ЗС</v>
          </cell>
          <cell r="D55" t="str">
            <v>450015-001</v>
          </cell>
          <cell r="E55" t="str">
            <v>1RF19.06</v>
          </cell>
          <cell r="F55" t="str">
            <v>12-13</v>
          </cell>
          <cell r="G55" t="str">
            <v>U12-13</v>
          </cell>
          <cell r="H55" t="str">
            <v>172.20.24.088</v>
          </cell>
        </row>
        <row r="56">
          <cell r="A56" t="str">
            <v>Сервер</v>
          </cell>
          <cell r="B56" t="str">
            <v>cd5001-VS0203</v>
          </cell>
          <cell r="C56" t="str">
            <v>ЗС</v>
          </cell>
          <cell r="D56" t="str">
            <v>450015-004</v>
          </cell>
          <cell r="E56" t="str">
            <v>1RF19.06</v>
          </cell>
          <cell r="F56" t="str">
            <v>9-10</v>
          </cell>
          <cell r="G56" t="str">
            <v>U09-10</v>
          </cell>
          <cell r="H56" t="str">
            <v>172.20.24.089</v>
          </cell>
        </row>
        <row r="57">
          <cell r="A57" t="str">
            <v>Сервер</v>
          </cell>
          <cell r="B57" t="str">
            <v>cd5001-VS0204</v>
          </cell>
          <cell r="C57" t="str">
            <v>ЗС</v>
          </cell>
          <cell r="D57" t="str">
            <v>450015-005</v>
          </cell>
          <cell r="E57" t="str">
            <v>1RF19.06</v>
          </cell>
          <cell r="F57" t="str">
            <v>6-7</v>
          </cell>
          <cell r="G57" t="str">
            <v>U06-07</v>
          </cell>
          <cell r="H57" t="str">
            <v>172.20.24.090</v>
          </cell>
        </row>
        <row r="58">
          <cell r="A58" t="str">
            <v>Сервер</v>
          </cell>
          <cell r="B58" t="str">
            <v>cd5001-VS0205</v>
          </cell>
          <cell r="C58" t="str">
            <v>ЗС</v>
          </cell>
          <cell r="D58" t="str">
            <v>450015-003</v>
          </cell>
          <cell r="E58" t="str">
            <v>1RF19.06</v>
          </cell>
          <cell r="F58" t="str">
            <v>3-4</v>
          </cell>
          <cell r="G58" t="str">
            <v>U03-04</v>
          </cell>
          <cell r="H58" t="str">
            <v>172.20.24.091</v>
          </cell>
        </row>
        <row r="59">
          <cell r="A59" t="str">
            <v>ЛВС</v>
          </cell>
          <cell r="B59" t="str">
            <v>cd5001-MBD03-cm3124</v>
          </cell>
          <cell r="C59" t="str">
            <v>ЗС</v>
          </cell>
          <cell r="D59" t="str">
            <v>ES02002888</v>
          </cell>
          <cell r="E59" t="str">
            <v>1RF19.07</v>
          </cell>
          <cell r="F59" t="str">
            <v>41</v>
          </cell>
          <cell r="G59" t="str">
            <v>U41</v>
          </cell>
          <cell r="H59" t="str">
            <v>172.20.24.021</v>
          </cell>
        </row>
        <row r="60">
          <cell r="A60" t="str">
            <v>Сервер</v>
          </cell>
          <cell r="B60" t="str">
            <v>cd5001-MBD03-db01</v>
          </cell>
          <cell r="C60" t="str">
            <v>ЗС</v>
          </cell>
          <cell r="D60" t="str">
            <v>397202-002</v>
          </cell>
          <cell r="E60" t="str">
            <v>1RF19.07</v>
          </cell>
          <cell r="F60" t="str">
            <v>38-39</v>
          </cell>
          <cell r="G60" t="str">
            <v>U38-39</v>
          </cell>
          <cell r="H60" t="str">
            <v>172.20.24.099</v>
          </cell>
        </row>
        <row r="61">
          <cell r="A61" t="str">
            <v>СХД</v>
          </cell>
          <cell r="B61" t="str">
            <v>cd5001-crl005-DAE02</v>
          </cell>
          <cell r="C61" t="str">
            <v>ЗС</v>
          </cell>
          <cell r="D61" t="str">
            <v>-</v>
          </cell>
          <cell r="E61" t="str">
            <v>1RF19.07</v>
          </cell>
          <cell r="F61" t="str">
            <v>35-36</v>
          </cell>
          <cell r="G61" t="str">
            <v>U35-36</v>
          </cell>
        </row>
        <row r="62">
          <cell r="A62" t="str">
            <v>ЛВС</v>
          </cell>
          <cell r="B62" t="str">
            <v>cd5001-MBD03-cm4120-01</v>
          </cell>
          <cell r="C62" t="str">
            <v>ЗС</v>
          </cell>
          <cell r="D62" t="str">
            <v xml:space="preserve">MT1712X01567         </v>
          </cell>
          <cell r="E62" t="str">
            <v>1RF19.07</v>
          </cell>
          <cell r="F62" t="str">
            <v>18</v>
          </cell>
          <cell r="G62" t="str">
            <v>U18</v>
          </cell>
          <cell r="H62" t="str">
            <v>172.20.24.019</v>
          </cell>
        </row>
        <row r="63">
          <cell r="A63" t="str">
            <v>ЛВС</v>
          </cell>
          <cell r="B63" t="str">
            <v>cd5001-MBD03-cm4120-02</v>
          </cell>
          <cell r="C63" t="str">
            <v>ЗС</v>
          </cell>
          <cell r="D63" t="str">
            <v xml:space="preserve">MT1712X01560         </v>
          </cell>
          <cell r="E63" t="str">
            <v>1RF19.07</v>
          </cell>
          <cell r="F63" t="str">
            <v>18</v>
          </cell>
          <cell r="G63" t="str">
            <v>U18</v>
          </cell>
          <cell r="H63" t="str">
            <v>172.20.24.020</v>
          </cell>
        </row>
        <row r="64">
          <cell r="A64" t="str">
            <v>Сервер</v>
          </cell>
          <cell r="B64" t="str">
            <v>cd5001-VS0301</v>
          </cell>
          <cell r="C64" t="str">
            <v>ЗС</v>
          </cell>
          <cell r="D64" t="str">
            <v>397150-005</v>
          </cell>
          <cell r="E64" t="str">
            <v>1RF19.07</v>
          </cell>
          <cell r="F64" t="str">
            <v>15-16</v>
          </cell>
          <cell r="G64" t="str">
            <v>U15-16</v>
          </cell>
          <cell r="H64" t="str">
            <v>172.20.24.100</v>
          </cell>
        </row>
        <row r="65">
          <cell r="A65" t="str">
            <v>Сервер</v>
          </cell>
          <cell r="B65" t="str">
            <v>cd5001-VS0302</v>
          </cell>
          <cell r="C65" t="str">
            <v>ЗС</v>
          </cell>
          <cell r="D65" t="str">
            <v>397150-019</v>
          </cell>
          <cell r="E65" t="str">
            <v>1RF19.07</v>
          </cell>
          <cell r="F65" t="str">
            <v>12-13</v>
          </cell>
          <cell r="G65" t="str">
            <v>U12-13</v>
          </cell>
          <cell r="H65" t="str">
            <v>172.20.24.101</v>
          </cell>
        </row>
        <row r="66">
          <cell r="A66" t="str">
            <v>Сервер</v>
          </cell>
          <cell r="B66" t="str">
            <v>cd5001-VS0303</v>
          </cell>
          <cell r="C66" t="str">
            <v>ЗС</v>
          </cell>
          <cell r="D66" t="str">
            <v>397150-024</v>
          </cell>
          <cell r="E66" t="str">
            <v>1RF19.07</v>
          </cell>
          <cell r="F66" t="str">
            <v>9-10</v>
          </cell>
          <cell r="G66" t="str">
            <v>U09-10</v>
          </cell>
          <cell r="H66" t="str">
            <v>172.20.24.102</v>
          </cell>
        </row>
        <row r="67">
          <cell r="A67" t="str">
            <v>Сервер</v>
          </cell>
          <cell r="B67" t="str">
            <v>cd5001-VS0304</v>
          </cell>
          <cell r="C67" t="str">
            <v>ЗС</v>
          </cell>
          <cell r="D67" t="str">
            <v>397150-007</v>
          </cell>
          <cell r="E67" t="str">
            <v>1RF19.07</v>
          </cell>
          <cell r="F67" t="str">
            <v>6-7</v>
          </cell>
          <cell r="G67" t="str">
            <v>U06-07</v>
          </cell>
          <cell r="H67" t="str">
            <v>172.20.24.103</v>
          </cell>
        </row>
        <row r="68">
          <cell r="A68" t="str">
            <v>Сервер</v>
          </cell>
          <cell r="B68" t="str">
            <v>cd5001-VS0305</v>
          </cell>
          <cell r="C68" t="str">
            <v>ЗС</v>
          </cell>
          <cell r="D68" t="str">
            <v>397150-010</v>
          </cell>
          <cell r="E68" t="str">
            <v>1RF19.07</v>
          </cell>
          <cell r="F68" t="str">
            <v>3-4</v>
          </cell>
          <cell r="G68" t="str">
            <v>U03-04</v>
          </cell>
          <cell r="H68" t="str">
            <v>172.20.24.104</v>
          </cell>
        </row>
        <row r="69">
          <cell r="A69" t="str">
            <v>ЛВС</v>
          </cell>
          <cell r="B69" t="str">
            <v>cd5001-VPA01-cm3124</v>
          </cell>
          <cell r="C69" t="str">
            <v>ЗС</v>
          </cell>
          <cell r="D69" t="str">
            <v>ES58000051</v>
          </cell>
          <cell r="E69" t="str">
            <v>1RF19.08</v>
          </cell>
          <cell r="F69" t="str">
            <v>41</v>
          </cell>
          <cell r="G69" t="str">
            <v>U41</v>
          </cell>
          <cell r="H69" t="str">
            <v>172.20.24.008</v>
          </cell>
        </row>
        <row r="70">
          <cell r="A70" t="str">
            <v>ЛВС</v>
          </cell>
          <cell r="B70" t="str">
            <v>cd5001-VPA01-cm4120-01</v>
          </cell>
          <cell r="C70" t="str">
            <v>ЗС</v>
          </cell>
          <cell r="D70" t="str">
            <v xml:space="preserve">MT1634X08096         </v>
          </cell>
          <cell r="E70" t="str">
            <v>1RF19.08</v>
          </cell>
          <cell r="F70" t="str">
            <v>18</v>
          </cell>
          <cell r="G70" t="str">
            <v>U18</v>
          </cell>
          <cell r="H70" t="str">
            <v>172.20.24.006</v>
          </cell>
        </row>
        <row r="71">
          <cell r="A71" t="str">
            <v>ЛВС</v>
          </cell>
          <cell r="B71" t="str">
            <v>cd5001-VPA01-cm4120-02</v>
          </cell>
          <cell r="C71" t="str">
            <v>ЗС</v>
          </cell>
          <cell r="D71" t="str">
            <v xml:space="preserve">MT1634X08102         </v>
          </cell>
          <cell r="E71" t="str">
            <v>1RF19.08</v>
          </cell>
          <cell r="F71" t="str">
            <v>18</v>
          </cell>
          <cell r="G71" t="str">
            <v>U18</v>
          </cell>
          <cell r="H71" t="str">
            <v>172.20.24.007</v>
          </cell>
        </row>
        <row r="72">
          <cell r="A72" t="str">
            <v>Сервер</v>
          </cell>
          <cell r="B72" t="str">
            <v>cd5001-app035</v>
          </cell>
          <cell r="C72" t="str">
            <v>ЗС</v>
          </cell>
          <cell r="D72" t="str">
            <v>405888-001</v>
          </cell>
          <cell r="E72" t="str">
            <v>1RF19.08</v>
          </cell>
          <cell r="F72" t="str">
            <v>15-16</v>
          </cell>
          <cell r="G72" t="str">
            <v>U15-16</v>
          </cell>
          <cell r="H72" t="str">
            <v>172.20.24.081</v>
          </cell>
        </row>
        <row r="73">
          <cell r="A73" t="str">
            <v>Сервер</v>
          </cell>
          <cell r="B73" t="str">
            <v>cd5001-app036</v>
          </cell>
          <cell r="C73" t="str">
            <v>ЗС</v>
          </cell>
          <cell r="D73" t="str">
            <v>405888-003</v>
          </cell>
          <cell r="E73" t="str">
            <v>1RF19.08</v>
          </cell>
          <cell r="F73" t="str">
            <v>12-13</v>
          </cell>
          <cell r="G73" t="str">
            <v>U12-13</v>
          </cell>
          <cell r="H73" t="str">
            <v>172.20.24.080</v>
          </cell>
        </row>
        <row r="74">
          <cell r="A74" t="str">
            <v>Сервер</v>
          </cell>
          <cell r="B74" t="str">
            <v>cd5001-app037</v>
          </cell>
          <cell r="C74" t="str">
            <v>ЗС</v>
          </cell>
          <cell r="D74" t="str">
            <v>405888-002</v>
          </cell>
          <cell r="E74" t="str">
            <v>1RF19.08</v>
          </cell>
          <cell r="F74" t="str">
            <v>9-10</v>
          </cell>
          <cell r="G74" t="str">
            <v>U09-10</v>
          </cell>
          <cell r="H74" t="str">
            <v>172.20.24.084</v>
          </cell>
        </row>
        <row r="75">
          <cell r="A75" t="str">
            <v>Сервер</v>
          </cell>
          <cell r="B75" t="str">
            <v>cd5001-app038</v>
          </cell>
          <cell r="C75" t="str">
            <v>ЗС</v>
          </cell>
          <cell r="D75" t="str">
            <v>405888-004</v>
          </cell>
          <cell r="E75" t="str">
            <v>1RF19.08</v>
          </cell>
          <cell r="F75" t="str">
            <v>6-7</v>
          </cell>
          <cell r="G75" t="str">
            <v>U06-07</v>
          </cell>
          <cell r="H75" t="str">
            <v>172.20.24.083</v>
          </cell>
        </row>
        <row r="76">
          <cell r="A76" t="str">
            <v>Сервер</v>
          </cell>
          <cell r="B76" t="str">
            <v>cd5001-app039</v>
          </cell>
          <cell r="C76" t="str">
            <v>ЗС</v>
          </cell>
          <cell r="D76" t="str">
            <v>405890-002</v>
          </cell>
          <cell r="E76" t="str">
            <v>1RF19.08</v>
          </cell>
          <cell r="F76" t="str">
            <v>3-4</v>
          </cell>
          <cell r="G76" t="str">
            <v>U03-04</v>
          </cell>
          <cell r="H76" t="str">
            <v>172.20.24.082</v>
          </cell>
        </row>
        <row r="77">
          <cell r="A77" t="str">
            <v>СХД</v>
          </cell>
          <cell r="B77" t="str">
            <v>cd5001-crl003a/b</v>
          </cell>
          <cell r="C77" t="str">
            <v>ЗС</v>
          </cell>
          <cell r="D77" t="str">
            <v>-</v>
          </cell>
          <cell r="E77" t="str">
            <v>1RF19.09</v>
          </cell>
          <cell r="F77" t="str">
            <v>7-8</v>
          </cell>
          <cell r="G77" t="str">
            <v>U07-08</v>
          </cell>
          <cell r="H77" t="str">
            <v>172.20.24.227
172.20.24.228
172.20.24.229
172.20.24.230
172.20.24.231</v>
          </cell>
        </row>
        <row r="78">
          <cell r="A78" t="str">
            <v>СХД</v>
          </cell>
          <cell r="B78" t="str">
            <v>cd5001-crl003-DAE01</v>
          </cell>
          <cell r="C78" t="str">
            <v>ЗС</v>
          </cell>
          <cell r="D78" t="str">
            <v>-</v>
          </cell>
          <cell r="E78" t="str">
            <v>1RF19.09</v>
          </cell>
          <cell r="F78" t="str">
            <v>5-6</v>
          </cell>
          <cell r="G78" t="str">
            <v>U05-06</v>
          </cell>
        </row>
        <row r="79">
          <cell r="A79" t="str">
            <v>СХД</v>
          </cell>
          <cell r="B79" t="str">
            <v>cd5001-crl003-DAE02</v>
          </cell>
          <cell r="C79" t="str">
            <v>ЗС</v>
          </cell>
          <cell r="D79" t="str">
            <v>-</v>
          </cell>
          <cell r="E79" t="str">
            <v>1RF19.09</v>
          </cell>
          <cell r="F79" t="str">
            <v>3-4</v>
          </cell>
          <cell r="G79" t="str">
            <v>U03-04</v>
          </cell>
        </row>
        <row r="80">
          <cell r="A80" t="str">
            <v>Сервер</v>
          </cell>
          <cell r="B80" t="str">
            <v>cd5001-sec055</v>
          </cell>
          <cell r="C80" t="str">
            <v>УЦ</v>
          </cell>
          <cell r="D80" t="str">
            <v>396862-001</v>
          </cell>
          <cell r="E80" t="str">
            <v>1RF21.01</v>
          </cell>
          <cell r="F80" t="str">
            <v>22</v>
          </cell>
          <cell r="G80" t="str">
            <v>U22</v>
          </cell>
          <cell r="H80" t="str">
            <v>172.20.24.224</v>
          </cell>
        </row>
        <row r="81">
          <cell r="A81" t="str">
            <v>Сервер</v>
          </cell>
          <cell r="B81" t="str">
            <v>cd5001-sec053</v>
          </cell>
          <cell r="C81" t="str">
            <v>УЦ</v>
          </cell>
          <cell r="D81" t="str">
            <v>450037-008</v>
          </cell>
          <cell r="E81" t="str">
            <v>1RF21.01</v>
          </cell>
          <cell r="F81" t="str">
            <v>20</v>
          </cell>
          <cell r="G81" t="str">
            <v>U20</v>
          </cell>
          <cell r="H81" t="str">
            <v>172.20.24.200</v>
          </cell>
        </row>
        <row r="82">
          <cell r="A82" t="str">
            <v>Сервер</v>
          </cell>
          <cell r="B82" t="str">
            <v>n5001-esx002</v>
          </cell>
          <cell r="C82" t="str">
            <v>УЦ</v>
          </cell>
          <cell r="D82" t="str">
            <v>450037-007</v>
          </cell>
          <cell r="E82" t="str">
            <v>1RF21.01</v>
          </cell>
          <cell r="F82" t="str">
            <v>16</v>
          </cell>
          <cell r="G82" t="str">
            <v>U16</v>
          </cell>
          <cell r="H82" t="str">
            <v>172.20.24.199</v>
          </cell>
        </row>
        <row r="83">
          <cell r="A83" t="str">
            <v>ЛВС</v>
          </cell>
          <cell r="B83" t="str">
            <v>cd5001-cm3348-01.2</v>
          </cell>
          <cell r="C83" t="str">
            <v>УЦ</v>
          </cell>
          <cell r="D83" t="str">
            <v>ES49000898</v>
          </cell>
          <cell r="E83" t="str">
            <v>1RF21.01</v>
          </cell>
          <cell r="F83" t="str">
            <v>9</v>
          </cell>
          <cell r="G83" t="str">
            <v>U09</v>
          </cell>
          <cell r="H83" t="str">
            <v>172.20.24.070</v>
          </cell>
        </row>
        <row r="84">
          <cell r="A84" t="str">
            <v>ЛВС</v>
          </cell>
          <cell r="B84" t="str">
            <v>cd5001-VP03-cm3324</v>
          </cell>
          <cell r="C84" t="str">
            <v>СВВ</v>
          </cell>
          <cell r="D84" t="str">
            <v>ES58001263</v>
          </cell>
          <cell r="E84" t="str">
            <v>1RF21.02</v>
          </cell>
          <cell r="F84" t="str">
            <v>41</v>
          </cell>
          <cell r="G84" t="str">
            <v>U41</v>
          </cell>
          <cell r="H84" t="str">
            <v>172.20.24.030</v>
          </cell>
        </row>
        <row r="85">
          <cell r="A85" t="str">
            <v>Сервер</v>
          </cell>
          <cell r="B85" t="str">
            <v>cd5001-sys063</v>
          </cell>
          <cell r="C85" t="str">
            <v>СВВ</v>
          </cell>
          <cell r="D85" t="str">
            <v>450021-001</v>
          </cell>
          <cell r="E85" t="str">
            <v>1RF21.02</v>
          </cell>
          <cell r="F85" t="str">
            <v>38-39</v>
          </cell>
          <cell r="G85" t="str">
            <v>U38-39</v>
          </cell>
          <cell r="H85" t="str">
            <v>172.20.24.157</v>
          </cell>
        </row>
        <row r="86">
          <cell r="A86" t="str">
            <v>Сервер</v>
          </cell>
          <cell r="B86" t="str">
            <v>cd5001-VP0301</v>
          </cell>
          <cell r="C86" t="str">
            <v>СВВ</v>
          </cell>
          <cell r="D86" t="str">
            <v>450558-014</v>
          </cell>
          <cell r="E86" t="str">
            <v>1RF21.02</v>
          </cell>
          <cell r="F86" t="str">
            <v>35-36</v>
          </cell>
          <cell r="G86" t="str">
            <v>U35-36</v>
          </cell>
          <cell r="H86" t="str">
            <v>172.20.24.158</v>
          </cell>
        </row>
        <row r="87">
          <cell r="A87" t="str">
            <v>ЛВС</v>
          </cell>
          <cell r="B87" t="str">
            <v>cd5001-VP03-cm4120-01</v>
          </cell>
          <cell r="C87" t="str">
            <v>СВВ</v>
          </cell>
          <cell r="D87" t="str">
            <v xml:space="preserve">MT1844K33711         </v>
          </cell>
          <cell r="E87" t="str">
            <v>1RF21.02</v>
          </cell>
          <cell r="F87" t="str">
            <v>18</v>
          </cell>
          <cell r="G87" t="str">
            <v>U18</v>
          </cell>
          <cell r="H87" t="str">
            <v>172.20.24.028</v>
          </cell>
        </row>
        <row r="88">
          <cell r="A88" t="str">
            <v>ЛВС</v>
          </cell>
          <cell r="B88" t="str">
            <v>cd5001-VP03-cm4120-02</v>
          </cell>
          <cell r="C88" t="str">
            <v>СВВ</v>
          </cell>
          <cell r="D88" t="str">
            <v xml:space="preserve">MT1844K33710         </v>
          </cell>
          <cell r="E88" t="str">
            <v>1RF21.02</v>
          </cell>
          <cell r="F88" t="str">
            <v>18</v>
          </cell>
          <cell r="G88" t="str">
            <v>U18</v>
          </cell>
          <cell r="H88" t="str">
            <v>172.20.24.029</v>
          </cell>
        </row>
        <row r="89">
          <cell r="A89" t="str">
            <v>Сервер</v>
          </cell>
          <cell r="B89" t="str">
            <v>cd5001-VP0302</v>
          </cell>
          <cell r="C89" t="str">
            <v>СВВ</v>
          </cell>
          <cell r="D89" t="str">
            <v>450558-008</v>
          </cell>
          <cell r="E89" t="str">
            <v>1RF21.02</v>
          </cell>
          <cell r="F89" t="str">
            <v>15-16</v>
          </cell>
          <cell r="G89" t="str">
            <v>U15-16</v>
          </cell>
          <cell r="H89" t="str">
            <v>172.20.24.159</v>
          </cell>
        </row>
        <row r="90">
          <cell r="A90" t="str">
            <v>Сервер</v>
          </cell>
          <cell r="B90" t="str">
            <v>cd5001-VP0303</v>
          </cell>
          <cell r="C90" t="str">
            <v>СВВ</v>
          </cell>
          <cell r="D90" t="str">
            <v>450558-012</v>
          </cell>
          <cell r="E90" t="str">
            <v>1RF21.02</v>
          </cell>
          <cell r="F90" t="str">
            <v>12-13</v>
          </cell>
          <cell r="G90" t="str">
            <v>U12-13</v>
          </cell>
          <cell r="H90" t="str">
            <v>172.20.24.160</v>
          </cell>
        </row>
        <row r="91">
          <cell r="A91" t="str">
            <v>Сервер</v>
          </cell>
          <cell r="B91" t="str">
            <v>cd5001-VP0304</v>
          </cell>
          <cell r="C91" t="str">
            <v>СВВ</v>
          </cell>
          <cell r="D91" t="str">
            <v>450558-017</v>
          </cell>
          <cell r="E91" t="str">
            <v>1RF21.02</v>
          </cell>
          <cell r="F91" t="str">
            <v>9-10</v>
          </cell>
          <cell r="G91" t="str">
            <v>U09-10</v>
          </cell>
          <cell r="H91" t="str">
            <v>172.20.24.161</v>
          </cell>
        </row>
        <row r="92">
          <cell r="A92" t="str">
            <v>Сервер</v>
          </cell>
          <cell r="B92" t="str">
            <v>cd5001-VP0305</v>
          </cell>
          <cell r="C92" t="str">
            <v>СВВ</v>
          </cell>
          <cell r="D92" t="str">
            <v>450558-013</v>
          </cell>
          <cell r="E92" t="str">
            <v>1RF21.02</v>
          </cell>
          <cell r="F92" t="str">
            <v>6-7</v>
          </cell>
          <cell r="G92" t="str">
            <v>U06-07</v>
          </cell>
          <cell r="H92" t="str">
            <v>172.20.24.162</v>
          </cell>
        </row>
        <row r="93">
          <cell r="A93" t="str">
            <v>Сервер</v>
          </cell>
          <cell r="B93" t="str">
            <v>cd5001-VP0306</v>
          </cell>
          <cell r="C93" t="str">
            <v>СВВ</v>
          </cell>
          <cell r="D93" t="str">
            <v>450020-019</v>
          </cell>
          <cell r="E93" t="str">
            <v>1RF21.02</v>
          </cell>
          <cell r="F93" t="str">
            <v>3-4</v>
          </cell>
          <cell r="G93" t="str">
            <v>U03-04</v>
          </cell>
          <cell r="H93" t="str">
            <v>172.20.24.163</v>
          </cell>
        </row>
        <row r="94">
          <cell r="A94" t="str">
            <v>Сервер</v>
          </cell>
          <cell r="B94" t="str">
            <v>cd5001-sys031</v>
          </cell>
          <cell r="C94" t="str">
            <v>СОБИ</v>
          </cell>
          <cell r="D94" t="str">
            <v>450041-013</v>
          </cell>
          <cell r="E94" t="str">
            <v>1RF21.04</v>
          </cell>
          <cell r="F94" t="str">
            <v>28</v>
          </cell>
          <cell r="G94" t="str">
            <v>U28</v>
          </cell>
          <cell r="H94" t="str">
            <v>172.20.24.215</v>
          </cell>
        </row>
        <row r="95">
          <cell r="A95" t="str">
            <v>Сервер</v>
          </cell>
          <cell r="B95" t="str">
            <v>-</v>
          </cell>
          <cell r="C95" t="str">
            <v>ЗС</v>
          </cell>
          <cell r="D95" t="str">
            <v>450041-006</v>
          </cell>
          <cell r="E95" t="str">
            <v>1RF21.04</v>
          </cell>
          <cell r="F95" t="str">
            <v>26</v>
          </cell>
          <cell r="G95" t="str">
            <v>U26</v>
          </cell>
          <cell r="H95" t="str">
            <v>172.20.24.209</v>
          </cell>
        </row>
        <row r="96">
          <cell r="A96" t="str">
            <v>Сервер</v>
          </cell>
          <cell r="B96" t="str">
            <v>cd5001-sys030</v>
          </cell>
          <cell r="C96" t="str">
            <v>СВВ</v>
          </cell>
          <cell r="D96" t="str">
            <v>450041-003</v>
          </cell>
          <cell r="E96" t="str">
            <v>1RF21.04</v>
          </cell>
          <cell r="F96" t="str">
            <v>24</v>
          </cell>
          <cell r="G96" t="str">
            <v>U24</v>
          </cell>
          <cell r="H96" t="str">
            <v>172.20.24.212</v>
          </cell>
        </row>
        <row r="97">
          <cell r="A97" t="str">
            <v>Сервер</v>
          </cell>
          <cell r="B97" t="str">
            <v>cd5001-sys029</v>
          </cell>
          <cell r="C97" t="str">
            <v>СВВ</v>
          </cell>
          <cell r="D97" t="str">
            <v>450041-011</v>
          </cell>
          <cell r="E97" t="str">
            <v>1RF21.04</v>
          </cell>
          <cell r="F97" t="str">
            <v>22</v>
          </cell>
          <cell r="G97" t="str">
            <v>U22</v>
          </cell>
          <cell r="H97" t="str">
            <v>172.20.24.211</v>
          </cell>
        </row>
        <row r="98">
          <cell r="A98" t="str">
            <v>Сервер</v>
          </cell>
          <cell r="B98" t="str">
            <v>cd5001-sec002</v>
          </cell>
          <cell r="C98" t="str">
            <v>СОБИ. vGate</v>
          </cell>
          <cell r="E98" t="str">
            <v>1RF21.04</v>
          </cell>
          <cell r="F98">
            <v>18</v>
          </cell>
          <cell r="G98" t="str">
            <v>U18</v>
          </cell>
          <cell r="H98" t="str">
            <v>172.20.25.61</v>
          </cell>
        </row>
        <row r="99">
          <cell r="A99" t="str">
            <v>Сервер</v>
          </cell>
          <cell r="B99" t="str">
            <v>cd5001-sys016</v>
          </cell>
          <cell r="C99" t="str">
            <v>ЗС</v>
          </cell>
          <cell r="D99" t="str">
            <v>450040-002</v>
          </cell>
          <cell r="E99" t="str">
            <v>1RF21.04</v>
          </cell>
          <cell r="F99" t="str">
            <v>12</v>
          </cell>
          <cell r="G99" t="str">
            <v>U12</v>
          </cell>
          <cell r="H99" t="str">
            <v>172.20.24.206</v>
          </cell>
        </row>
        <row r="100">
          <cell r="A100" t="str">
            <v>СХД</v>
          </cell>
          <cell r="B100" t="str">
            <v>cd5001-crl002a/b</v>
          </cell>
          <cell r="C100" t="str">
            <v>ЗС</v>
          </cell>
          <cell r="D100" t="str">
            <v>-</v>
          </cell>
          <cell r="E100" t="str">
            <v>1RF21.04</v>
          </cell>
          <cell r="F100" t="str">
            <v>9-10</v>
          </cell>
          <cell r="G100" t="str">
            <v>U09-10</v>
          </cell>
          <cell r="H100" t="str">
            <v>172.20.24.226</v>
          </cell>
        </row>
        <row r="101">
          <cell r="A101" t="str">
            <v>СХД</v>
          </cell>
          <cell r="B101" t="str">
            <v>cd5001-crl002-DAE01</v>
          </cell>
          <cell r="C101" t="str">
            <v>ЗС</v>
          </cell>
          <cell r="D101" t="str">
            <v>-</v>
          </cell>
          <cell r="E101" t="str">
            <v>1RF21.04</v>
          </cell>
          <cell r="F101" t="str">
            <v>7-8</v>
          </cell>
          <cell r="G101" t="str">
            <v>U07-08</v>
          </cell>
        </row>
        <row r="102">
          <cell r="A102" t="str">
            <v>СХД</v>
          </cell>
          <cell r="B102" t="str">
            <v>cd5001-crl002-DAE02</v>
          </cell>
          <cell r="C102" t="str">
            <v>ЗС</v>
          </cell>
          <cell r="D102" t="str">
            <v>-</v>
          </cell>
          <cell r="E102" t="str">
            <v>1RF21.04</v>
          </cell>
          <cell r="F102" t="str">
            <v>5-6</v>
          </cell>
          <cell r="G102" t="str">
            <v>U05-06</v>
          </cell>
        </row>
        <row r="103">
          <cell r="A103" t="str">
            <v>СХД</v>
          </cell>
          <cell r="B103" t="str">
            <v>cd5001-crl002-DAE03</v>
          </cell>
          <cell r="C103" t="str">
            <v>ЗС</v>
          </cell>
          <cell r="D103" t="str">
            <v>-</v>
          </cell>
          <cell r="E103" t="str">
            <v>1RF21.04</v>
          </cell>
          <cell r="F103" t="str">
            <v>3-4</v>
          </cell>
          <cell r="G103" t="str">
            <v>U03-04</v>
          </cell>
        </row>
        <row r="104">
          <cell r="A104" t="str">
            <v>ЛВС</v>
          </cell>
          <cell r="B104" t="str">
            <v>cd5001-cm3124-02</v>
          </cell>
          <cell r="C104" t="str">
            <v>Сеть управления</v>
          </cell>
          <cell r="D104" t="str">
            <v>ES58001213</v>
          </cell>
          <cell r="E104" t="str">
            <v>1RF21.05</v>
          </cell>
          <cell r="F104" t="str">
            <v>31</v>
          </cell>
          <cell r="G104" t="str">
            <v>U31</v>
          </cell>
          <cell r="H104" t="str">
            <v>172.20.24.060</v>
          </cell>
        </row>
        <row r="105">
          <cell r="A105" t="str">
            <v>ЛВС</v>
          </cell>
          <cell r="B105" t="str">
            <v>cd5001-cm2410-02</v>
          </cell>
          <cell r="C105" t="str">
            <v>ЗС</v>
          </cell>
          <cell r="D105" t="str">
            <v>MT1912X21468</v>
          </cell>
          <cell r="E105" t="str">
            <v>1RF21.05</v>
          </cell>
          <cell r="F105" t="str">
            <v>25</v>
          </cell>
          <cell r="G105" t="str">
            <v>U25</v>
          </cell>
          <cell r="H105" t="str">
            <v>172.20.24.050</v>
          </cell>
        </row>
        <row r="106">
          <cell r="A106" t="str">
            <v>ЛВС</v>
          </cell>
          <cell r="B106" t="str">
            <v>cd5001-cm2410-04</v>
          </cell>
          <cell r="C106" t="str">
            <v>СВВ</v>
          </cell>
          <cell r="D106" t="str">
            <v>MT1912X21461</v>
          </cell>
          <cell r="E106" t="str">
            <v>1RF21.05</v>
          </cell>
          <cell r="F106" t="str">
            <v>22</v>
          </cell>
          <cell r="G106" t="str">
            <v>U22</v>
          </cell>
          <cell r="H106" t="str">
            <v>172.20.24.052</v>
          </cell>
        </row>
        <row r="107">
          <cell r="A107" t="str">
            <v>ЛВС</v>
          </cell>
          <cell r="B107" t="str">
            <v>cd5001-MBD01-cm3124</v>
          </cell>
          <cell r="C107" t="str">
            <v>ЗС</v>
          </cell>
          <cell r="D107" t="str">
            <v>ES02002892</v>
          </cell>
          <cell r="E107" t="str">
            <v>1RF21.06</v>
          </cell>
          <cell r="F107" t="str">
            <v>41</v>
          </cell>
          <cell r="G107" t="str">
            <v>U41</v>
          </cell>
          <cell r="H107" t="str">
            <v>172.20.24.018</v>
          </cell>
        </row>
        <row r="108">
          <cell r="A108" t="str">
            <v>Сервер</v>
          </cell>
          <cell r="B108" t="str">
            <v>cd5001-MBD01-db01</v>
          </cell>
          <cell r="C108" t="str">
            <v>ЗС</v>
          </cell>
          <cell r="D108" t="str">
            <v>396735-001</v>
          </cell>
          <cell r="E108" t="str">
            <v>1RF21.06</v>
          </cell>
          <cell r="F108" t="str">
            <v>38-39</v>
          </cell>
          <cell r="G108" t="str">
            <v>U38-39</v>
          </cell>
          <cell r="H108" t="str">
            <v>172.20.24.092</v>
          </cell>
        </row>
        <row r="109">
          <cell r="A109" t="str">
            <v>Сервер</v>
          </cell>
          <cell r="B109" t="str">
            <v>cd5001-MBD01-db02</v>
          </cell>
          <cell r="C109" t="str">
            <v>ЗС</v>
          </cell>
          <cell r="D109" t="str">
            <v>396735-004</v>
          </cell>
          <cell r="E109" t="str">
            <v>1RF21.06</v>
          </cell>
          <cell r="F109" t="str">
            <v>35-36</v>
          </cell>
          <cell r="G109" t="str">
            <v>U35-36</v>
          </cell>
          <cell r="H109" t="str">
            <v>172.20.24.093</v>
          </cell>
        </row>
        <row r="110">
          <cell r="A110" t="str">
            <v>СХД</v>
          </cell>
          <cell r="B110" t="str">
            <v>cd5001-crl005-DAE03</v>
          </cell>
          <cell r="C110" t="str">
            <v>ЗС</v>
          </cell>
          <cell r="D110" t="str">
            <v>-</v>
          </cell>
          <cell r="E110" t="str">
            <v>1RF21.06</v>
          </cell>
          <cell r="F110" t="str">
            <v>32-33</v>
          </cell>
          <cell r="G110" t="str">
            <v>U32-33</v>
          </cell>
        </row>
        <row r="111">
          <cell r="A111" t="str">
            <v>ЛВС</v>
          </cell>
          <cell r="B111" t="str">
            <v>cd5001-MBD01-cm4120-01</v>
          </cell>
          <cell r="C111" t="str">
            <v>ЗС</v>
          </cell>
          <cell r="D111" t="str">
            <v xml:space="preserve">MT1712X01570         </v>
          </cell>
          <cell r="E111" t="str">
            <v>1RF21.06</v>
          </cell>
          <cell r="F111" t="str">
            <v>18</v>
          </cell>
          <cell r="G111" t="str">
            <v>U18</v>
          </cell>
          <cell r="H111" t="str">
            <v>172.20.24.016</v>
          </cell>
        </row>
        <row r="112">
          <cell r="A112" t="str">
            <v>ЛВС</v>
          </cell>
          <cell r="B112" t="str">
            <v>cd5001-MBD01-cm4120-02</v>
          </cell>
          <cell r="C112" t="str">
            <v>ЗС</v>
          </cell>
          <cell r="D112" t="str">
            <v xml:space="preserve">MT1712X01557         </v>
          </cell>
          <cell r="E112" t="str">
            <v>1RF21.06</v>
          </cell>
          <cell r="F112" t="str">
            <v>18</v>
          </cell>
          <cell r="G112" t="str">
            <v>U18</v>
          </cell>
          <cell r="H112" t="str">
            <v>172.20.24.017</v>
          </cell>
        </row>
        <row r="113">
          <cell r="A113" t="str">
            <v>Сервер</v>
          </cell>
          <cell r="B113" t="str">
            <v>cd5001-VS0101</v>
          </cell>
          <cell r="C113" t="str">
            <v>ЗС</v>
          </cell>
          <cell r="D113" t="str">
            <v>397150-021</v>
          </cell>
          <cell r="E113" t="str">
            <v>1RF21.06</v>
          </cell>
          <cell r="F113" t="str">
            <v>15-16</v>
          </cell>
          <cell r="G113" t="str">
            <v>U15-16</v>
          </cell>
          <cell r="H113" t="str">
            <v>172.20.24.094</v>
          </cell>
        </row>
        <row r="114">
          <cell r="A114" t="str">
            <v>Сервер</v>
          </cell>
          <cell r="B114" t="str">
            <v>cd5001-VS0102</v>
          </cell>
          <cell r="C114" t="str">
            <v>ЗС</v>
          </cell>
          <cell r="D114" t="str">
            <v>397150-009</v>
          </cell>
          <cell r="E114" t="str">
            <v>1RF21.06</v>
          </cell>
          <cell r="F114" t="str">
            <v>12-13</v>
          </cell>
          <cell r="G114" t="str">
            <v>U12-13</v>
          </cell>
          <cell r="H114" t="str">
            <v>172.20.24.095</v>
          </cell>
        </row>
        <row r="115">
          <cell r="A115" t="str">
            <v>Сервер</v>
          </cell>
          <cell r="B115" t="str">
            <v>cd5001-VS0103</v>
          </cell>
          <cell r="C115" t="str">
            <v>ЗС</v>
          </cell>
          <cell r="D115" t="str">
            <v>397150-013</v>
          </cell>
          <cell r="E115" t="str">
            <v>1RF21.06</v>
          </cell>
          <cell r="F115" t="str">
            <v>9-10</v>
          </cell>
          <cell r="G115" t="str">
            <v>U09-10</v>
          </cell>
          <cell r="H115" t="str">
            <v>172.20.24.096</v>
          </cell>
        </row>
        <row r="116">
          <cell r="A116" t="str">
            <v>Сервер</v>
          </cell>
          <cell r="B116" t="str">
            <v>cd5001-VS0104</v>
          </cell>
          <cell r="C116" t="str">
            <v>ЗС</v>
          </cell>
          <cell r="D116" t="str">
            <v>397150-022</v>
          </cell>
          <cell r="E116" t="str">
            <v>1RF21.06</v>
          </cell>
          <cell r="F116" t="str">
            <v>6-7</v>
          </cell>
          <cell r="G116" t="str">
            <v>U06-07</v>
          </cell>
          <cell r="H116" t="str">
            <v>172.20.24.097</v>
          </cell>
        </row>
        <row r="117">
          <cell r="A117" t="str">
            <v>Сервер</v>
          </cell>
          <cell r="B117" t="str">
            <v>cd5001-VS0105</v>
          </cell>
          <cell r="C117" t="str">
            <v>ЗС</v>
          </cell>
          <cell r="D117" t="str">
            <v>397150-025</v>
          </cell>
          <cell r="E117" t="str">
            <v>1RF21.06</v>
          </cell>
          <cell r="F117" t="str">
            <v>3-4</v>
          </cell>
          <cell r="G117" t="str">
            <v>U03-04</v>
          </cell>
          <cell r="H117" t="str">
            <v>172.20.24.098</v>
          </cell>
        </row>
        <row r="118">
          <cell r="A118" t="str">
            <v>СХД</v>
          </cell>
          <cell r="B118" t="str">
            <v>cd5001-crl004a/b</v>
          </cell>
          <cell r="C118" t="str">
            <v>ЗС</v>
          </cell>
          <cell r="D118" t="str">
            <v>-</v>
          </cell>
          <cell r="E118" t="str">
            <v>1RF21.07</v>
          </cell>
          <cell r="F118" t="str">
            <v>7-8</v>
          </cell>
          <cell r="G118" t="str">
            <v>U07-08</v>
          </cell>
          <cell r="H118" t="str">
            <v>172.20.24.232
172.20.24.233
172.20.24.234
172.20.24.235
172.20.24.236</v>
          </cell>
        </row>
        <row r="119">
          <cell r="A119" t="str">
            <v>СХД</v>
          </cell>
          <cell r="B119" t="str">
            <v>cd5001-crl004-DAE02</v>
          </cell>
          <cell r="C119" t="str">
            <v>ЗС</v>
          </cell>
          <cell r="D119" t="str">
            <v>-</v>
          </cell>
          <cell r="E119" t="str">
            <v>1RF21.07</v>
          </cell>
          <cell r="F119" t="str">
            <v>3-4</v>
          </cell>
          <cell r="G119" t="str">
            <v>U03-04</v>
          </cell>
        </row>
        <row r="120">
          <cell r="A120" t="str">
            <v>ЛВС</v>
          </cell>
          <cell r="B120" t="str">
            <v>cd5001-VP04-cm3324</v>
          </cell>
          <cell r="C120" t="str">
            <v>ЗС</v>
          </cell>
          <cell r="D120" t="str">
            <v>ES58001217</v>
          </cell>
          <cell r="E120" t="str">
            <v>1RF21.08</v>
          </cell>
          <cell r="F120" t="str">
            <v>41</v>
          </cell>
          <cell r="G120" t="str">
            <v>U41</v>
          </cell>
          <cell r="H120" t="str">
            <v>172.20.24.027</v>
          </cell>
        </row>
        <row r="121">
          <cell r="A121" t="str">
            <v>Сервер</v>
          </cell>
          <cell r="B121" t="str">
            <v>cd5001-sys064</v>
          </cell>
          <cell r="C121" t="str">
            <v>ЗС</v>
          </cell>
          <cell r="D121" t="str">
            <v>450021-003</v>
          </cell>
          <cell r="E121" t="str">
            <v>1RF21.08</v>
          </cell>
          <cell r="F121" t="str">
            <v>38-39</v>
          </cell>
          <cell r="G121" t="str">
            <v>U38-39</v>
          </cell>
          <cell r="H121" t="str">
            <v>172.20.24.117</v>
          </cell>
        </row>
        <row r="122">
          <cell r="A122" t="str">
            <v>Сервер</v>
          </cell>
          <cell r="B122" t="str">
            <v>cd5001-VP0401</v>
          </cell>
          <cell r="C122" t="str">
            <v>ЗС</v>
          </cell>
          <cell r="D122" t="str">
            <v>450558-006</v>
          </cell>
          <cell r="E122" t="str">
            <v>1RF21.08</v>
          </cell>
          <cell r="F122" t="str">
            <v>35-36</v>
          </cell>
          <cell r="G122" t="str">
            <v>U35-36</v>
          </cell>
          <cell r="H122" t="str">
            <v>172.20.24.118</v>
          </cell>
        </row>
        <row r="123">
          <cell r="A123" t="str">
            <v>Сервер</v>
          </cell>
          <cell r="B123" t="str">
            <v>cd5001-VP0402</v>
          </cell>
          <cell r="C123" t="str">
            <v>ЗС</v>
          </cell>
          <cell r="D123" t="str">
            <v>450558-005</v>
          </cell>
          <cell r="E123" t="str">
            <v>1RF21.08</v>
          </cell>
          <cell r="F123" t="str">
            <v>32-33</v>
          </cell>
          <cell r="G123" t="str">
            <v>U32-33</v>
          </cell>
          <cell r="H123" t="str">
            <v>172.20.24.119</v>
          </cell>
        </row>
        <row r="124">
          <cell r="A124" t="str">
            <v>Сервер</v>
          </cell>
          <cell r="B124" t="str">
            <v>cd5001-VP0403</v>
          </cell>
          <cell r="C124" t="str">
            <v>ЗС</v>
          </cell>
          <cell r="D124" t="str">
            <v>450558-003</v>
          </cell>
          <cell r="E124" t="str">
            <v>1RF21.08</v>
          </cell>
          <cell r="F124" t="str">
            <v>29-30</v>
          </cell>
          <cell r="G124" t="str">
            <v>U29-30</v>
          </cell>
          <cell r="H124" t="str">
            <v>172.20.24.120</v>
          </cell>
        </row>
        <row r="125">
          <cell r="A125" t="str">
            <v>Сервер</v>
          </cell>
          <cell r="B125" t="str">
            <v>cd5001-VP0404</v>
          </cell>
          <cell r="C125" t="str">
            <v>ЗС</v>
          </cell>
          <cell r="D125" t="str">
            <v>450020-017</v>
          </cell>
          <cell r="E125" t="str">
            <v>1RF21.08</v>
          </cell>
          <cell r="F125" t="str">
            <v>26-27</v>
          </cell>
          <cell r="G125" t="str">
            <v>U26-27</v>
          </cell>
          <cell r="H125" t="str">
            <v>172.20.24.121</v>
          </cell>
        </row>
        <row r="126">
          <cell r="A126" t="str">
            <v>Сервер</v>
          </cell>
          <cell r="B126" t="str">
            <v>cd5001-VP0405</v>
          </cell>
          <cell r="C126" t="str">
            <v>ЗС</v>
          </cell>
          <cell r="D126" t="str">
            <v>450558-010</v>
          </cell>
          <cell r="E126" t="str">
            <v>1RF21.08</v>
          </cell>
          <cell r="F126" t="str">
            <v>23-24</v>
          </cell>
          <cell r="G126" t="str">
            <v>U23-24</v>
          </cell>
          <cell r="H126" t="str">
            <v>172.20.24.122</v>
          </cell>
        </row>
        <row r="127">
          <cell r="A127" t="str">
            <v>ЛВС</v>
          </cell>
          <cell r="B127" t="str">
            <v>cd5001-VP04-cm4160-01</v>
          </cell>
          <cell r="C127" t="str">
            <v>ЗС</v>
          </cell>
          <cell r="D127" t="str">
            <v xml:space="preserve">MT1825K02587         </v>
          </cell>
          <cell r="E127" t="str">
            <v>1RF21.08</v>
          </cell>
          <cell r="F127" t="str">
            <v>18</v>
          </cell>
          <cell r="G127" t="str">
            <v>U18</v>
          </cell>
          <cell r="H127" t="str">
            <v>172.20.24.025</v>
          </cell>
        </row>
        <row r="128">
          <cell r="A128" t="str">
            <v>ЛВС</v>
          </cell>
          <cell r="B128" t="str">
            <v>cd5001-VP04-cm4160-02</v>
          </cell>
          <cell r="C128" t="str">
            <v>ЗС</v>
          </cell>
          <cell r="D128" t="str">
            <v xml:space="preserve">MT1844K33707         </v>
          </cell>
          <cell r="E128" t="str">
            <v>1RF21.08</v>
          </cell>
          <cell r="F128" t="str">
            <v>18</v>
          </cell>
          <cell r="G128" t="str">
            <v>U18</v>
          </cell>
          <cell r="H128" t="str">
            <v>172.20.24.026</v>
          </cell>
        </row>
        <row r="129">
          <cell r="A129" t="str">
            <v>Сервер</v>
          </cell>
          <cell r="B129" t="str">
            <v>cd5001-VP0406</v>
          </cell>
          <cell r="C129" t="str">
            <v>ЗС</v>
          </cell>
          <cell r="D129" t="str">
            <v>450558-011</v>
          </cell>
          <cell r="E129" t="str">
            <v>1RF21.08</v>
          </cell>
          <cell r="F129" t="str">
            <v>15-16</v>
          </cell>
          <cell r="G129" t="str">
            <v>U15-16</v>
          </cell>
          <cell r="H129" t="str">
            <v>172.20.24.123</v>
          </cell>
        </row>
        <row r="130">
          <cell r="A130" t="str">
            <v>Сервер</v>
          </cell>
          <cell r="B130" t="str">
            <v>cd5001-VP0407</v>
          </cell>
          <cell r="C130" t="str">
            <v>ЗС</v>
          </cell>
          <cell r="D130" t="str">
            <v>450020-008</v>
          </cell>
          <cell r="E130" t="str">
            <v>1RF21.08</v>
          </cell>
          <cell r="F130" t="str">
            <v>12-13</v>
          </cell>
          <cell r="G130" t="str">
            <v>U12-13</v>
          </cell>
          <cell r="H130" t="str">
            <v>172.20.24.124</v>
          </cell>
        </row>
        <row r="131">
          <cell r="A131" t="str">
            <v>Сервер</v>
          </cell>
          <cell r="B131" t="str">
            <v>cd5001-VP0408</v>
          </cell>
          <cell r="C131" t="str">
            <v>ЗС</v>
          </cell>
          <cell r="D131" t="str">
            <v>450020-014</v>
          </cell>
          <cell r="E131" t="str">
            <v>1RF21.08</v>
          </cell>
          <cell r="F131" t="str">
            <v>9-10</v>
          </cell>
          <cell r="G131" t="str">
            <v>U09-10</v>
          </cell>
          <cell r="H131" t="str">
            <v>172.20.24.125</v>
          </cell>
        </row>
        <row r="132">
          <cell r="A132" t="str">
            <v>Сервер</v>
          </cell>
          <cell r="B132" t="str">
            <v>cd5001-VP0409</v>
          </cell>
          <cell r="C132" t="str">
            <v>ЗС</v>
          </cell>
          <cell r="D132" t="str">
            <v>450020-020</v>
          </cell>
          <cell r="E132" t="str">
            <v>1RF21.08</v>
          </cell>
          <cell r="F132" t="str">
            <v>6-7</v>
          </cell>
          <cell r="G132" t="str">
            <v>U06-07</v>
          </cell>
          <cell r="H132" t="str">
            <v>172.20.24.126</v>
          </cell>
        </row>
        <row r="133">
          <cell r="A133" t="str">
            <v>Сервер</v>
          </cell>
          <cell r="B133" t="str">
            <v>cd5001-VP0410</v>
          </cell>
          <cell r="C133" t="str">
            <v>ЗС</v>
          </cell>
          <cell r="D133" t="str">
            <v>450020-009</v>
          </cell>
          <cell r="E133" t="str">
            <v>1RF21.08</v>
          </cell>
          <cell r="F133" t="str">
            <v>3-4</v>
          </cell>
          <cell r="G133" t="str">
            <v>U03-04</v>
          </cell>
          <cell r="H133" t="str">
            <v>172.20.24.127</v>
          </cell>
        </row>
        <row r="134">
          <cell r="A134" t="str">
            <v>ЛВС</v>
          </cell>
          <cell r="B134" t="str">
            <v>cd5001-VP05-cm3324</v>
          </cell>
          <cell r="C134" t="str">
            <v>ЦИД</v>
          </cell>
          <cell r="D134" t="str">
            <v>ES58001124</v>
          </cell>
          <cell r="E134" t="str">
            <v>1RF21.09</v>
          </cell>
          <cell r="F134" t="str">
            <v>41</v>
          </cell>
          <cell r="G134" t="str">
            <v>U41</v>
          </cell>
          <cell r="H134" t="str">
            <v>172.20.24.036</v>
          </cell>
        </row>
        <row r="135">
          <cell r="A135" t="str">
            <v>Сервер</v>
          </cell>
          <cell r="B135" t="str">
            <v>cd5001-sys065</v>
          </cell>
          <cell r="C135" t="str">
            <v>ЦИД</v>
          </cell>
          <cell r="D135" t="str">
            <v>450026-001</v>
          </cell>
          <cell r="E135" t="str">
            <v>1RF21.09</v>
          </cell>
          <cell r="F135" t="str">
            <v>38-39</v>
          </cell>
          <cell r="G135" t="str">
            <v>U38-39</v>
          </cell>
          <cell r="H135" t="str">
            <v>172.20.24.150</v>
          </cell>
        </row>
        <row r="136">
          <cell r="A136" t="str">
            <v>Сервер</v>
          </cell>
          <cell r="B136" t="str">
            <v>cd5001-VP0501</v>
          </cell>
          <cell r="C136" t="str">
            <v>ЦИД</v>
          </cell>
          <cell r="D136" t="str">
            <v>450025-001</v>
          </cell>
          <cell r="E136" t="str">
            <v>1RF21.09</v>
          </cell>
          <cell r="F136" t="str">
            <v>35-36</v>
          </cell>
          <cell r="G136" t="str">
            <v>U35-36</v>
          </cell>
          <cell r="H136" t="str">
            <v>172.20.24.151</v>
          </cell>
        </row>
        <row r="137">
          <cell r="A137" t="str">
            <v>Сервер</v>
          </cell>
          <cell r="B137" t="str">
            <v>cd5001-app188</v>
          </cell>
          <cell r="C137" t="str">
            <v>З.С</v>
          </cell>
          <cell r="D137" t="str">
            <v>450042-002</v>
          </cell>
          <cell r="E137" t="str">
            <v>1RF21.09</v>
          </cell>
          <cell r="F137" t="str">
            <v>26-27</v>
          </cell>
          <cell r="G137" t="str">
            <v>U26-27</v>
          </cell>
          <cell r="H137" t="str">
            <v>172.20.24.222</v>
          </cell>
        </row>
        <row r="138">
          <cell r="A138" t="str">
            <v>Сервер</v>
          </cell>
          <cell r="B138" t="str">
            <v>cd5001-app187</v>
          </cell>
          <cell r="C138" t="str">
            <v>З.С</v>
          </cell>
          <cell r="D138" t="str">
            <v>450042-001</v>
          </cell>
          <cell r="E138" t="str">
            <v>1RF21.09</v>
          </cell>
          <cell r="F138" t="str">
            <v>23-24</v>
          </cell>
          <cell r="G138" t="str">
            <v>U23-24</v>
          </cell>
          <cell r="H138" t="str">
            <v>172.20.24.221</v>
          </cell>
        </row>
        <row r="139">
          <cell r="A139" t="str">
            <v>ЛВС</v>
          </cell>
          <cell r="B139" t="str">
            <v>cd5001-VP05-cm4120-01</v>
          </cell>
          <cell r="C139" t="str">
            <v>ЦИД</v>
          </cell>
          <cell r="D139" t="str">
            <v xml:space="preserve">MT1846K18160         </v>
          </cell>
          <cell r="E139" t="str">
            <v>1RF21.09</v>
          </cell>
          <cell r="F139" t="str">
            <v>18</v>
          </cell>
          <cell r="G139" t="str">
            <v>U18</v>
          </cell>
          <cell r="H139" t="str">
            <v>172.20.24.034</v>
          </cell>
        </row>
        <row r="140">
          <cell r="A140" t="str">
            <v>ЛВС</v>
          </cell>
          <cell r="B140" t="str">
            <v>cd5001-VP05-cm4120-02</v>
          </cell>
          <cell r="C140" t="str">
            <v>ЦИД</v>
          </cell>
          <cell r="D140" t="str">
            <v xml:space="preserve">MT1846K18161         </v>
          </cell>
          <cell r="E140" t="str">
            <v>1RF21.09</v>
          </cell>
          <cell r="F140" t="str">
            <v>18</v>
          </cell>
          <cell r="G140" t="str">
            <v>U18</v>
          </cell>
          <cell r="H140" t="str">
            <v>172.20.24.035</v>
          </cell>
        </row>
        <row r="141">
          <cell r="A141" t="str">
            <v>Сервер</v>
          </cell>
          <cell r="B141" t="str">
            <v>cd5001-VP0502</v>
          </cell>
          <cell r="C141" t="str">
            <v>ЦИД</v>
          </cell>
          <cell r="D141" t="str">
            <v>450025-005</v>
          </cell>
          <cell r="E141" t="str">
            <v>1RF21.09</v>
          </cell>
          <cell r="F141" t="str">
            <v>15-16</v>
          </cell>
          <cell r="G141" t="str">
            <v>U15-16</v>
          </cell>
          <cell r="H141" t="str">
            <v>172.20.24.152</v>
          </cell>
        </row>
        <row r="142">
          <cell r="A142" t="str">
            <v>Сервер</v>
          </cell>
          <cell r="B142" t="str">
            <v>cd5001-VP0503</v>
          </cell>
          <cell r="C142" t="str">
            <v>ЦИД</v>
          </cell>
          <cell r="D142" t="str">
            <v>450025-006</v>
          </cell>
          <cell r="E142" t="str">
            <v>1RF21.09</v>
          </cell>
          <cell r="F142" t="str">
            <v>12-13</v>
          </cell>
          <cell r="G142" t="str">
            <v>U12-13</v>
          </cell>
          <cell r="H142" t="str">
            <v>172.20.24.153</v>
          </cell>
        </row>
        <row r="143">
          <cell r="A143" t="str">
            <v>Сервер</v>
          </cell>
          <cell r="B143" t="str">
            <v>cd5001-VP0504</v>
          </cell>
          <cell r="C143" t="str">
            <v>ЦИД</v>
          </cell>
          <cell r="D143" t="str">
            <v>450025-003</v>
          </cell>
          <cell r="E143" t="str">
            <v>1RF21.09</v>
          </cell>
          <cell r="F143" t="str">
            <v>9-10</v>
          </cell>
          <cell r="G143" t="str">
            <v>U09-10</v>
          </cell>
          <cell r="H143" t="str">
            <v>172.20.24.154</v>
          </cell>
        </row>
        <row r="144">
          <cell r="A144" t="str">
            <v>Сервер</v>
          </cell>
          <cell r="B144" t="str">
            <v>cd5001-VP0505</v>
          </cell>
          <cell r="C144" t="str">
            <v>ЦИД</v>
          </cell>
          <cell r="D144" t="str">
            <v>450025-004</v>
          </cell>
          <cell r="E144" t="str">
            <v>1RF21.09</v>
          </cell>
          <cell r="F144" t="str">
            <v>6-7</v>
          </cell>
          <cell r="G144" t="str">
            <v>U06-07</v>
          </cell>
          <cell r="H144" t="str">
            <v>172.20.24.155</v>
          </cell>
        </row>
        <row r="145">
          <cell r="A145" t="str">
            <v>Сервер</v>
          </cell>
          <cell r="B145" t="str">
            <v>cd5001-VP0506</v>
          </cell>
          <cell r="C145" t="str">
            <v>ЦИД</v>
          </cell>
          <cell r="D145" t="str">
            <v>450025-002</v>
          </cell>
          <cell r="E145" t="str">
            <v>1RF21.09</v>
          </cell>
          <cell r="F145" t="str">
            <v>3-4</v>
          </cell>
          <cell r="G145" t="str">
            <v>U03-04</v>
          </cell>
          <cell r="H145" t="str">
            <v>172.20.24.156</v>
          </cell>
        </row>
        <row r="146">
          <cell r="A146" t="str">
            <v>ЛВС</v>
          </cell>
          <cell r="B146" t="str">
            <v>-</v>
          </cell>
          <cell r="C146" t="str">
            <v>ЦИД</v>
          </cell>
          <cell r="D146" t="str">
            <v>ES58001124 </v>
          </cell>
          <cell r="E146" t="str">
            <v>1RF23.02</v>
          </cell>
          <cell r="F146" t="str">
            <v>41</v>
          </cell>
          <cell r="G146" t="str">
            <v>U41</v>
          </cell>
          <cell r="H146" t="str">
            <v>172.20.24.064</v>
          </cell>
        </row>
        <row r="147">
          <cell r="A147" t="str">
            <v>Сервер</v>
          </cell>
          <cell r="B147" t="str">
            <v>-</v>
          </cell>
          <cell r="C147" t="str">
            <v>ЦИД</v>
          </cell>
          <cell r="D147" t="str">
            <v>450041-008</v>
          </cell>
          <cell r="E147" t="str">
            <v>1RF23.02</v>
          </cell>
          <cell r="F147" t="str">
            <v>33</v>
          </cell>
          <cell r="G147" t="str">
            <v>U33</v>
          </cell>
          <cell r="H147" t="str">
            <v>172.20.24.220</v>
          </cell>
        </row>
        <row r="148">
          <cell r="A148" t="str">
            <v>Сервер</v>
          </cell>
          <cell r="B148" t="str">
            <v>-</v>
          </cell>
          <cell r="C148" t="str">
            <v>ЦИД</v>
          </cell>
          <cell r="D148" t="str">
            <v>450041-009</v>
          </cell>
          <cell r="E148" t="str">
            <v>1RF23.02</v>
          </cell>
          <cell r="F148" t="str">
            <v>31</v>
          </cell>
          <cell r="G148" t="str">
            <v>U31</v>
          </cell>
          <cell r="H148" t="str">
            <v>172.20.24.219</v>
          </cell>
        </row>
        <row r="149">
          <cell r="A149" t="str">
            <v>ЛВС</v>
          </cell>
          <cell r="B149" t="str">
            <v>-</v>
          </cell>
          <cell r="C149" t="str">
            <v>ЦИД</v>
          </cell>
          <cell r="D149" t="str">
            <v xml:space="preserve">MT1846K18164         </v>
          </cell>
          <cell r="E149" t="str">
            <v>1RF23.02</v>
          </cell>
          <cell r="F149" t="str">
            <v>29</v>
          </cell>
          <cell r="G149" t="str">
            <v>U29</v>
          </cell>
          <cell r="H149" t="str">
            <v>172.20.24.071</v>
          </cell>
        </row>
        <row r="150">
          <cell r="A150" t="str">
            <v>ЛВС</v>
          </cell>
          <cell r="B150" t="str">
            <v>-</v>
          </cell>
          <cell r="C150" t="str">
            <v>ЦИД</v>
          </cell>
          <cell r="D150" t="str">
            <v xml:space="preserve">MT1846K18175         </v>
          </cell>
          <cell r="E150" t="str">
            <v>1RF23.02</v>
          </cell>
          <cell r="F150" t="str">
            <v>29</v>
          </cell>
          <cell r="G150" t="str">
            <v>U29</v>
          </cell>
          <cell r="H150" t="str">
            <v>172.20.24.072</v>
          </cell>
        </row>
        <row r="151">
          <cell r="A151" t="str">
            <v>Сервер</v>
          </cell>
          <cell r="B151" t="str">
            <v>-</v>
          </cell>
          <cell r="C151" t="str">
            <v>ЦИД</v>
          </cell>
          <cell r="D151" t="str">
            <v>450039-001</v>
          </cell>
          <cell r="E151" t="str">
            <v>1RF23.02</v>
          </cell>
          <cell r="F151" t="str">
            <v>26-27</v>
          </cell>
          <cell r="G151" t="str">
            <v>U26-27</v>
          </cell>
          <cell r="H151" t="str">
            <v>172.20.24.204</v>
          </cell>
        </row>
        <row r="152">
          <cell r="A152" t="str">
            <v>Сервер</v>
          </cell>
          <cell r="B152" t="str">
            <v>-</v>
          </cell>
          <cell r="C152" t="str">
            <v>ЦИД</v>
          </cell>
          <cell r="D152" t="str">
            <v>397202-001</v>
          </cell>
          <cell r="E152" t="str">
            <v>1RF23.02</v>
          </cell>
          <cell r="F152" t="str">
            <v>23-24</v>
          </cell>
          <cell r="G152" t="str">
            <v>U23-24</v>
          </cell>
          <cell r="H152" t="str">
            <v>172.20.24.105</v>
          </cell>
        </row>
        <row r="153">
          <cell r="A153" t="str">
            <v>Сервер</v>
          </cell>
          <cell r="B153" t="str">
            <v>cd5001-sys003</v>
          </cell>
          <cell r="C153" t="str">
            <v>ЦИД</v>
          </cell>
          <cell r="D153" t="str">
            <v>450041-002</v>
          </cell>
          <cell r="E153" t="str">
            <v>1RF23.02</v>
          </cell>
          <cell r="F153">
            <v>19</v>
          </cell>
          <cell r="G153" t="str">
            <v>U19</v>
          </cell>
          <cell r="H153" t="str">
            <v>172.20.24.216</v>
          </cell>
        </row>
        <row r="154">
          <cell r="A154" t="str">
            <v>Сервер</v>
          </cell>
          <cell r="B154" t="str">
            <v>cd5001-sys005</v>
          </cell>
          <cell r="C154" t="str">
            <v>ЦИД</v>
          </cell>
          <cell r="D154" t="str">
            <v>450041-014</v>
          </cell>
          <cell r="E154" t="str">
            <v>1RF23.02</v>
          </cell>
          <cell r="F154" t="str">
            <v>17</v>
          </cell>
          <cell r="G154" t="str">
            <v>U17</v>
          </cell>
          <cell r="H154" t="str">
            <v>172.20.24.218</v>
          </cell>
        </row>
        <row r="155">
          <cell r="A155" t="str">
            <v>Сервер</v>
          </cell>
          <cell r="B155" t="str">
            <v>cd5001-sys004</v>
          </cell>
          <cell r="C155" t="str">
            <v>ЦИД</v>
          </cell>
          <cell r="D155" t="str">
            <v>450041-007</v>
          </cell>
          <cell r="E155" t="str">
            <v>1RF23.02</v>
          </cell>
          <cell r="F155" t="str">
            <v>15</v>
          </cell>
          <cell r="G155" t="str">
            <v>U15</v>
          </cell>
          <cell r="H155" t="str">
            <v>172.20.24.217</v>
          </cell>
        </row>
        <row r="156">
          <cell r="A156" t="str">
            <v>Сервер</v>
          </cell>
          <cell r="B156" t="str">
            <v>cd5001-dc03</v>
          </cell>
          <cell r="C156" t="str">
            <v>СОБИ</v>
          </cell>
          <cell r="D156" t="str">
            <v>450037-004</v>
          </cell>
          <cell r="E156" t="str">
            <v>1RF23.02</v>
          </cell>
          <cell r="F156" t="str">
            <v>13</v>
          </cell>
          <cell r="G156" t="str">
            <v>U13</v>
          </cell>
          <cell r="H156" t="str">
            <v>172.20.24.196</v>
          </cell>
        </row>
        <row r="157">
          <cell r="A157" t="str">
            <v>Сервер</v>
          </cell>
          <cell r="B157" t="str">
            <v>cd5001-sys005</v>
          </cell>
          <cell r="C157" t="str">
            <v>ЦИД</v>
          </cell>
          <cell r="D157" t="str">
            <v>450037-001</v>
          </cell>
          <cell r="E157" t="str">
            <v>1RF23.02</v>
          </cell>
          <cell r="F157" t="str">
            <v>11</v>
          </cell>
          <cell r="G157" t="str">
            <v>U11</v>
          </cell>
          <cell r="H157" t="str">
            <v>172.20.24.194</v>
          </cell>
        </row>
        <row r="158">
          <cell r="A158" t="str">
            <v>Сервер</v>
          </cell>
          <cell r="B158" t="str">
            <v>-</v>
          </cell>
          <cell r="C158" t="str">
            <v>ЦИД</v>
          </cell>
          <cell r="D158" t="str">
            <v>450037-005</v>
          </cell>
          <cell r="E158" t="str">
            <v>1RF23.02</v>
          </cell>
          <cell r="F158" t="str">
            <v>9</v>
          </cell>
          <cell r="G158" t="str">
            <v>U09</v>
          </cell>
          <cell r="H158" t="str">
            <v>172.20.24.203</v>
          </cell>
        </row>
        <row r="159">
          <cell r="A159" t="str">
            <v>Сервер</v>
          </cell>
          <cell r="B159" t="str">
            <v>cd5001-sys009</v>
          </cell>
          <cell r="C159" t="str">
            <v>ЦИД</v>
          </cell>
          <cell r="D159" t="str">
            <v>450037-003</v>
          </cell>
          <cell r="E159" t="str">
            <v>1RF23.02</v>
          </cell>
          <cell r="F159" t="str">
            <v>7</v>
          </cell>
          <cell r="G159" t="str">
            <v>U07</v>
          </cell>
          <cell r="H159" t="str">
            <v>172.20.24.202</v>
          </cell>
        </row>
        <row r="160">
          <cell r="A160" t="str">
            <v>Сервер</v>
          </cell>
          <cell r="B160" t="str">
            <v>cd5001-sys010</v>
          </cell>
          <cell r="C160" t="str">
            <v>ЦИД</v>
          </cell>
          <cell r="D160" t="str">
            <v>450037-006</v>
          </cell>
          <cell r="E160" t="str">
            <v>1RF23.02</v>
          </cell>
          <cell r="F160" t="str">
            <v>5</v>
          </cell>
          <cell r="G160" t="str">
            <v>U05</v>
          </cell>
          <cell r="H160" t="str">
            <v>172.20.24.201</v>
          </cell>
        </row>
        <row r="161">
          <cell r="A161" t="str">
            <v>ЛВС</v>
          </cell>
          <cell r="B161" t="str">
            <v>cd5001-VDI01-cm3324</v>
          </cell>
          <cell r="C161" t="str">
            <v>ЦИД</v>
          </cell>
          <cell r="D161" t="str">
            <v xml:space="preserve">ES58001037 </v>
          </cell>
          <cell r="E161" t="str">
            <v>1RF23.03</v>
          </cell>
          <cell r="F161" t="str">
            <v>41</v>
          </cell>
          <cell r="G161" t="str">
            <v>U41</v>
          </cell>
          <cell r="H161" t="str">
            <v>172.20.24.042</v>
          </cell>
        </row>
        <row r="162">
          <cell r="A162" t="str">
            <v>Сервер</v>
          </cell>
          <cell r="B162" t="str">
            <v>cd5001-VDI0101</v>
          </cell>
          <cell r="C162" t="str">
            <v>ЦИД</v>
          </cell>
          <cell r="D162" t="str">
            <v>450029-010</v>
          </cell>
          <cell r="E162" t="str">
            <v>1RF23.03</v>
          </cell>
          <cell r="F162" t="str">
            <v>38-39</v>
          </cell>
          <cell r="G162" t="str">
            <v>U38-39</v>
          </cell>
          <cell r="H162" t="str">
            <v>172.20.24.171</v>
          </cell>
        </row>
        <row r="163">
          <cell r="A163" t="str">
            <v>Сервер</v>
          </cell>
          <cell r="B163" t="str">
            <v>cd5001-VDI0102</v>
          </cell>
          <cell r="C163" t="str">
            <v>ЦИД</v>
          </cell>
          <cell r="D163" t="str">
            <v>450029-014</v>
          </cell>
          <cell r="E163" t="str">
            <v>1RF23.03</v>
          </cell>
          <cell r="F163" t="str">
            <v>35-36</v>
          </cell>
          <cell r="G163" t="str">
            <v>U35-36</v>
          </cell>
          <cell r="H163" t="str">
            <v>172.20.24.170</v>
          </cell>
        </row>
        <row r="164">
          <cell r="A164" t="str">
            <v>Сервер</v>
          </cell>
          <cell r="B164" t="str">
            <v>cd5001-VDI0103</v>
          </cell>
          <cell r="C164" t="str">
            <v>ЦИД</v>
          </cell>
          <cell r="D164" t="str">
            <v>450029-005</v>
          </cell>
          <cell r="E164" t="str">
            <v>1RF23.03</v>
          </cell>
          <cell r="F164" t="str">
            <v>32-33</v>
          </cell>
          <cell r="G164" t="str">
            <v>U32-33</v>
          </cell>
          <cell r="H164" t="str">
            <v>172.20.24.168</v>
          </cell>
        </row>
        <row r="165">
          <cell r="A165" t="str">
            <v>Сервер</v>
          </cell>
          <cell r="B165" t="str">
            <v>cd5001-VDI0104</v>
          </cell>
          <cell r="C165" t="str">
            <v>ЦИД</v>
          </cell>
          <cell r="D165" t="str">
            <v>450029-003</v>
          </cell>
          <cell r="E165" t="str">
            <v>1RF23.03</v>
          </cell>
          <cell r="F165" t="str">
            <v>29-30</v>
          </cell>
          <cell r="G165" t="str">
            <v>U29-30</v>
          </cell>
          <cell r="H165" t="str">
            <v>172.20.24.167</v>
          </cell>
        </row>
        <row r="166">
          <cell r="A166" t="str">
            <v>Сервер</v>
          </cell>
          <cell r="B166" t="str">
            <v>cd5001-VDI0105</v>
          </cell>
          <cell r="C166" t="str">
            <v>ЦИД</v>
          </cell>
          <cell r="D166" t="str">
            <v>450029-008</v>
          </cell>
          <cell r="E166" t="str">
            <v>1RF23.03</v>
          </cell>
          <cell r="F166" t="str">
            <v>26-27</v>
          </cell>
          <cell r="G166" t="str">
            <v>U26-27</v>
          </cell>
          <cell r="H166" t="str">
            <v>172.20.24.166</v>
          </cell>
        </row>
        <row r="167">
          <cell r="A167" t="str">
            <v>ЛВС</v>
          </cell>
          <cell r="B167" t="str">
            <v>cd5001-VDI01-cm4160-02</v>
          </cell>
          <cell r="C167" t="str">
            <v>ЦИД</v>
          </cell>
          <cell r="D167" t="str">
            <v xml:space="preserve">MT1834K47996         </v>
          </cell>
          <cell r="E167" t="str">
            <v>1RF23.03</v>
          </cell>
          <cell r="F167" t="str">
            <v>18</v>
          </cell>
          <cell r="G167" t="str">
            <v>U18</v>
          </cell>
          <cell r="H167" t="str">
            <v>172.20.24.040</v>
          </cell>
        </row>
        <row r="168">
          <cell r="A168" t="str">
            <v>ЛВС</v>
          </cell>
          <cell r="B168" t="str">
            <v>cd5001-VDI01-cm4160-02</v>
          </cell>
          <cell r="C168" t="str">
            <v>ЦИД</v>
          </cell>
          <cell r="D168" t="str">
            <v xml:space="preserve">MT1844K33712         </v>
          </cell>
          <cell r="E168" t="str">
            <v>1RF23.03</v>
          </cell>
          <cell r="F168" t="str">
            <v>18</v>
          </cell>
          <cell r="G168" t="str">
            <v>U18</v>
          </cell>
          <cell r="H168" t="str">
            <v>172.20.24.041</v>
          </cell>
        </row>
        <row r="169">
          <cell r="A169" t="str">
            <v>Сервер</v>
          </cell>
          <cell r="B169" t="str">
            <v>cd5001-VDI0106</v>
          </cell>
          <cell r="C169" t="str">
            <v>ЦИД</v>
          </cell>
          <cell r="D169" t="str">
            <v>450059-011</v>
          </cell>
          <cell r="E169" t="str">
            <v>1RF23.03</v>
          </cell>
          <cell r="F169" t="str">
            <v>15-16</v>
          </cell>
          <cell r="G169" t="str">
            <v>U15-16</v>
          </cell>
          <cell r="H169" t="str">
            <v>172.20.24.165</v>
          </cell>
        </row>
        <row r="170">
          <cell r="A170" t="str">
            <v>Сервер</v>
          </cell>
          <cell r="B170" t="str">
            <v>cd5001-VDI0107</v>
          </cell>
          <cell r="C170" t="str">
            <v>ЦИД</v>
          </cell>
          <cell r="D170" t="str">
            <v>450059-014</v>
          </cell>
          <cell r="E170" t="str">
            <v>1RF23.03</v>
          </cell>
          <cell r="F170" t="str">
            <v>12-13</v>
          </cell>
          <cell r="G170" t="str">
            <v>U12-13</v>
          </cell>
          <cell r="H170" t="str">
            <v>172.20.24.164</v>
          </cell>
        </row>
        <row r="171">
          <cell r="A171" t="str">
            <v>Сервер</v>
          </cell>
          <cell r="B171" t="str">
            <v>cd5001-VDI0108</v>
          </cell>
          <cell r="C171" t="str">
            <v>ЦИД</v>
          </cell>
          <cell r="D171" t="str">
            <v>450059-006</v>
          </cell>
          <cell r="E171" t="str">
            <v>1RF23.03</v>
          </cell>
          <cell r="F171" t="str">
            <v>9-10</v>
          </cell>
          <cell r="G171" t="str">
            <v>U09-10</v>
          </cell>
          <cell r="H171" t="str">
            <v>172.20.24.173</v>
          </cell>
        </row>
        <row r="172">
          <cell r="A172" t="str">
            <v>Сервер</v>
          </cell>
          <cell r="B172" t="str">
            <v>cd5001-VDI0109</v>
          </cell>
          <cell r="C172" t="str">
            <v>ЦИД</v>
          </cell>
          <cell r="D172" t="str">
            <v>450059-007</v>
          </cell>
          <cell r="E172" t="str">
            <v>1RF23.03</v>
          </cell>
          <cell r="F172" t="str">
            <v>6-7</v>
          </cell>
          <cell r="G172" t="str">
            <v>U06-07</v>
          </cell>
          <cell r="H172" t="str">
            <v>172.20.24.172</v>
          </cell>
        </row>
        <row r="173">
          <cell r="A173" t="str">
            <v>Сервер</v>
          </cell>
          <cell r="B173" t="str">
            <v>cd5001-VDI0110</v>
          </cell>
          <cell r="C173" t="str">
            <v>ЦИД</v>
          </cell>
          <cell r="D173" t="str">
            <v>450059-015</v>
          </cell>
          <cell r="E173" t="str">
            <v>1RF23.03</v>
          </cell>
          <cell r="F173" t="str">
            <v>3-4</v>
          </cell>
          <cell r="G173" t="str">
            <v>U03-04</v>
          </cell>
          <cell r="H173" t="str">
            <v>172.20.24.169</v>
          </cell>
        </row>
        <row r="174">
          <cell r="A174" t="str">
            <v>ЛВС</v>
          </cell>
          <cell r="B174" t="str">
            <v>cd5001-VDI02-cm3324</v>
          </cell>
          <cell r="C174" t="str">
            <v>ЦИД</v>
          </cell>
          <cell r="D174" t="str">
            <v>ES58001043</v>
          </cell>
          <cell r="E174" t="str">
            <v>1RF23.04</v>
          </cell>
          <cell r="F174" t="str">
            <v>41</v>
          </cell>
          <cell r="G174" t="str">
            <v>U41</v>
          </cell>
          <cell r="H174" t="str">
            <v>172.20.24.045</v>
          </cell>
        </row>
        <row r="175">
          <cell r="A175" t="str">
            <v>Сервер</v>
          </cell>
          <cell r="B175" t="str">
            <v>cd5001-VDI0201</v>
          </cell>
          <cell r="C175" t="str">
            <v>ЦИД</v>
          </cell>
          <cell r="D175" t="str">
            <v>450029-010</v>
          </cell>
          <cell r="E175" t="str">
            <v>1RF23.04</v>
          </cell>
          <cell r="F175" t="str">
            <v>38-39</v>
          </cell>
          <cell r="G175" t="str">
            <v>U38-39</v>
          </cell>
          <cell r="H175" t="str">
            <v>172.20.24.181</v>
          </cell>
        </row>
        <row r="176">
          <cell r="A176" t="str">
            <v>Сервер</v>
          </cell>
          <cell r="B176" t="str">
            <v>cd5001-VDI0202</v>
          </cell>
          <cell r="C176" t="str">
            <v>ЦИД</v>
          </cell>
          <cell r="D176" t="str">
            <v>450029-014</v>
          </cell>
          <cell r="E176" t="str">
            <v>1RF23.04</v>
          </cell>
          <cell r="F176" t="str">
            <v>35-36</v>
          </cell>
          <cell r="G176" t="str">
            <v>U35-36</v>
          </cell>
          <cell r="H176" t="str">
            <v>172.20.24.180</v>
          </cell>
        </row>
        <row r="177">
          <cell r="A177" t="str">
            <v>Сервер</v>
          </cell>
          <cell r="B177" t="str">
            <v>cd5001-VDI0203</v>
          </cell>
          <cell r="C177" t="str">
            <v>ЦИД</v>
          </cell>
          <cell r="D177" t="str">
            <v>450029-005</v>
          </cell>
          <cell r="E177" t="str">
            <v>1RF23.04</v>
          </cell>
          <cell r="F177" t="str">
            <v>32-33</v>
          </cell>
          <cell r="G177" t="str">
            <v>U32-33</v>
          </cell>
          <cell r="H177" t="str">
            <v>172.20.24.178</v>
          </cell>
        </row>
        <row r="178">
          <cell r="A178" t="str">
            <v>Сервер</v>
          </cell>
          <cell r="B178" t="str">
            <v>cd5001-VDI0204</v>
          </cell>
          <cell r="C178" t="str">
            <v>ЦИД</v>
          </cell>
          <cell r="D178" t="str">
            <v>450029-003</v>
          </cell>
          <cell r="E178" t="str">
            <v>1RF23.04</v>
          </cell>
          <cell r="F178" t="str">
            <v>29-30</v>
          </cell>
          <cell r="G178" t="str">
            <v>U29-30</v>
          </cell>
          <cell r="H178" t="str">
            <v>172.20.24.177</v>
          </cell>
        </row>
        <row r="179">
          <cell r="A179" t="str">
            <v>Сервер</v>
          </cell>
          <cell r="B179" t="str">
            <v>cd5001-VDI0205</v>
          </cell>
          <cell r="C179" t="str">
            <v>ЦИД</v>
          </cell>
          <cell r="D179" t="str">
            <v>450029-008</v>
          </cell>
          <cell r="E179" t="str">
            <v>1RF23.04</v>
          </cell>
          <cell r="F179" t="str">
            <v>26-27</v>
          </cell>
          <cell r="G179" t="str">
            <v>U26-27</v>
          </cell>
          <cell r="H179" t="str">
            <v>172.20.24.176</v>
          </cell>
        </row>
        <row r="180">
          <cell r="A180" t="str">
            <v>ЛВС</v>
          </cell>
          <cell r="B180" t="str">
            <v>cd5001-VDI02-cm4160-02</v>
          </cell>
          <cell r="C180" t="str">
            <v>ЦИД</v>
          </cell>
          <cell r="D180" t="str">
            <v xml:space="preserve">MT1835K29414         </v>
          </cell>
          <cell r="E180" t="str">
            <v>1RF23.04</v>
          </cell>
          <cell r="F180" t="str">
            <v>18</v>
          </cell>
          <cell r="G180" t="str">
            <v>U18</v>
          </cell>
          <cell r="H180" t="str">
            <v>172.20.24.043</v>
          </cell>
        </row>
        <row r="181">
          <cell r="A181" t="str">
            <v>ЛВС</v>
          </cell>
          <cell r="B181" t="str">
            <v>cd5001-VDI02-cm4160-02</v>
          </cell>
          <cell r="C181" t="str">
            <v>ЦИД</v>
          </cell>
          <cell r="D181" t="str">
            <v xml:space="preserve">MT1844K33716         </v>
          </cell>
          <cell r="E181" t="str">
            <v>1RF23.04</v>
          </cell>
          <cell r="F181" t="str">
            <v>18</v>
          </cell>
          <cell r="G181" t="str">
            <v>U18</v>
          </cell>
          <cell r="H181" t="str">
            <v>172.20.24.044</v>
          </cell>
        </row>
        <row r="182">
          <cell r="A182" t="str">
            <v>Сервер</v>
          </cell>
          <cell r="B182" t="str">
            <v>cd5001-VDI0206</v>
          </cell>
          <cell r="C182" t="str">
            <v>ЦИД</v>
          </cell>
          <cell r="D182" t="str">
            <v>450059-011</v>
          </cell>
          <cell r="E182" t="str">
            <v>1RF23.04</v>
          </cell>
          <cell r="F182" t="str">
            <v>15-16</v>
          </cell>
          <cell r="G182" t="str">
            <v>U15-16</v>
          </cell>
          <cell r="H182" t="str">
            <v>172.20.24.175</v>
          </cell>
        </row>
        <row r="183">
          <cell r="A183" t="str">
            <v>Сервер</v>
          </cell>
          <cell r="B183" t="str">
            <v>cd5001-VDI0207</v>
          </cell>
          <cell r="C183" t="str">
            <v>ЦИД</v>
          </cell>
          <cell r="D183" t="str">
            <v>450059-014</v>
          </cell>
          <cell r="E183" t="str">
            <v>1RF23.04</v>
          </cell>
          <cell r="F183" t="str">
            <v>12-13</v>
          </cell>
          <cell r="G183" t="str">
            <v>U12-13</v>
          </cell>
          <cell r="H183" t="str">
            <v>172.20.24.174</v>
          </cell>
        </row>
        <row r="184">
          <cell r="A184" t="str">
            <v>Сервер</v>
          </cell>
          <cell r="B184" t="str">
            <v>cd5001-VDI0208</v>
          </cell>
          <cell r="C184" t="str">
            <v>ЦИД</v>
          </cell>
          <cell r="D184" t="str">
            <v>450059-006</v>
          </cell>
          <cell r="E184" t="str">
            <v>1RF23.04</v>
          </cell>
          <cell r="F184" t="str">
            <v>9-10</v>
          </cell>
          <cell r="G184" t="str">
            <v>U09-10</v>
          </cell>
          <cell r="H184" t="str">
            <v>172.20.24.183</v>
          </cell>
        </row>
        <row r="185">
          <cell r="A185" t="str">
            <v>Сервер</v>
          </cell>
          <cell r="B185" t="str">
            <v>cd5001-VDI0209</v>
          </cell>
          <cell r="C185" t="str">
            <v>ЦИД</v>
          </cell>
          <cell r="D185" t="str">
            <v>450059-007</v>
          </cell>
          <cell r="E185" t="str">
            <v>1RF23.04</v>
          </cell>
          <cell r="F185" t="str">
            <v>6-7</v>
          </cell>
          <cell r="G185" t="str">
            <v>U06-07</v>
          </cell>
          <cell r="H185" t="str">
            <v>172.20.24.182</v>
          </cell>
        </row>
        <row r="186">
          <cell r="A186" t="str">
            <v>Сервер</v>
          </cell>
          <cell r="B186" t="str">
            <v>cd5001-VDI0210</v>
          </cell>
          <cell r="C186" t="str">
            <v>ЦИД</v>
          </cell>
          <cell r="D186" t="str">
            <v>450059-015</v>
          </cell>
          <cell r="E186" t="str">
            <v>1RF23.04</v>
          </cell>
          <cell r="F186" t="str">
            <v>3-4</v>
          </cell>
          <cell r="G186" t="str">
            <v>U03-04</v>
          </cell>
          <cell r="H186" t="str">
            <v>172.20.24.179</v>
          </cell>
        </row>
        <row r="187">
          <cell r="A187" t="str">
            <v>ЛВС</v>
          </cell>
          <cell r="B187" t="str">
            <v>cd5001-cm3348-03</v>
          </cell>
          <cell r="C187" t="str">
            <v>Сеть управления</v>
          </cell>
          <cell r="D187" t="str">
            <v>ES49000814</v>
          </cell>
          <cell r="E187" t="str">
            <v>1RF23.05</v>
          </cell>
          <cell r="F187" t="str">
            <v>33</v>
          </cell>
          <cell r="G187" t="str">
            <v>U33</v>
          </cell>
          <cell r="H187" t="str">
            <v>172.20.24.066</v>
          </cell>
        </row>
        <row r="188">
          <cell r="A188" t="str">
            <v>ЛВС</v>
          </cell>
          <cell r="B188" t="str">
            <v>cd5001-cm3324-05.1</v>
          </cell>
          <cell r="C188" t="str">
            <v>Сегмент управления СОБИ</v>
          </cell>
          <cell r="D188" t="str">
            <v>ES58001093</v>
          </cell>
          <cell r="E188" t="str">
            <v>1RF23.05</v>
          </cell>
          <cell r="F188" t="str">
            <v>30</v>
          </cell>
          <cell r="G188" t="str">
            <v>U30</v>
          </cell>
          <cell r="H188" t="str">
            <v>172.20.24.055</v>
          </cell>
        </row>
        <row r="189">
          <cell r="A189" t="str">
            <v>ЛВС</v>
          </cell>
          <cell r="B189" t="str">
            <v>cd5001-cm5448-17</v>
          </cell>
          <cell r="C189" t="str">
            <v>ДМЗ</v>
          </cell>
          <cell r="D189" t="str">
            <v>ES23000060</v>
          </cell>
          <cell r="E189" t="str">
            <v>1RF23.05</v>
          </cell>
          <cell r="F189" t="str">
            <v>28</v>
          </cell>
          <cell r="G189" t="str">
            <v>U28</v>
          </cell>
          <cell r="H189" t="str">
            <v>172.20.24.074</v>
          </cell>
        </row>
        <row r="190">
          <cell r="A190" t="str">
            <v>ЛВС</v>
          </cell>
          <cell r="B190" t="str">
            <v>cd5001-cm5448-07</v>
          </cell>
          <cell r="C190" t="str">
            <v>ДМЗ</v>
          </cell>
          <cell r="D190" t="str">
            <v>ES23000063</v>
          </cell>
          <cell r="E190" t="str">
            <v>1RF23.05</v>
          </cell>
          <cell r="F190" t="str">
            <v>25</v>
          </cell>
          <cell r="G190" t="str">
            <v>U25</v>
          </cell>
          <cell r="H190" t="str">
            <v>172.20.24.073</v>
          </cell>
        </row>
        <row r="191">
          <cell r="A191" t="str">
            <v>ЛВС</v>
          </cell>
          <cell r="B191" t="str">
            <v>cd5001-cm5448-15.1</v>
          </cell>
          <cell r="C191" t="str">
            <v>Сеть управления</v>
          </cell>
          <cell r="D191" t="str">
            <v>ES23000075</v>
          </cell>
          <cell r="E191" t="str">
            <v>1RF23.05</v>
          </cell>
          <cell r="F191" t="str">
            <v>22</v>
          </cell>
          <cell r="G191" t="str">
            <v>U22</v>
          </cell>
          <cell r="H191" t="str">
            <v>172.20.24.077</v>
          </cell>
        </row>
        <row r="192">
          <cell r="A192" t="str">
            <v>ЛВС</v>
          </cell>
          <cell r="B192" t="str">
            <v>cd5001-rt005</v>
          </cell>
          <cell r="C192" t="str">
            <v>Узел доступа СТК ЗАГС</v>
          </cell>
          <cell r="D192" t="str">
            <v>NP04000392</v>
          </cell>
          <cell r="E192" t="str">
            <v>1RF23.05</v>
          </cell>
          <cell r="F192" t="str">
            <v>19</v>
          </cell>
          <cell r="G192" t="str">
            <v>U19</v>
          </cell>
          <cell r="H192" t="str">
            <v>172.20.24.009</v>
          </cell>
        </row>
        <row r="193">
          <cell r="A193" t="str">
            <v>ЛВС</v>
          </cell>
          <cell r="B193" t="str">
            <v>cd5001-gtm01</v>
          </cell>
          <cell r="C193" t="str">
            <v>ДМЗ</v>
          </cell>
          <cell r="D193" t="str">
            <v>f5-zwka-rjex</v>
          </cell>
          <cell r="E193" t="str">
            <v>1RF23.05</v>
          </cell>
          <cell r="F193" t="str">
            <v>10</v>
          </cell>
          <cell r="G193" t="str">
            <v>U10</v>
          </cell>
          <cell r="H193" t="str">
            <v>172.20.24.004</v>
          </cell>
        </row>
        <row r="194">
          <cell r="A194" t="str">
            <v>ЛВС</v>
          </cell>
          <cell r="B194" t="str">
            <v>cd5001-cm3324-06</v>
          </cell>
          <cell r="C194" t="str">
            <v>Сегмент управления СОБИ</v>
          </cell>
          <cell r="D194" t="str">
            <v>ES58001256</v>
          </cell>
          <cell r="E194" t="str">
            <v>1RF23.05</v>
          </cell>
          <cell r="F194" t="str">
            <v>7</v>
          </cell>
          <cell r="G194" t="str">
            <v>U07</v>
          </cell>
          <cell r="H194" t="str">
            <v>172.20.24.056</v>
          </cell>
        </row>
        <row r="195">
          <cell r="A195" t="str">
            <v>ЛВС</v>
          </cell>
          <cell r="B195" t="str">
            <v>cd5001-rt001</v>
          </cell>
          <cell r="C195" t="str">
            <v>ЦИД</v>
          </cell>
          <cell r="D195" t="str">
            <v>FXS2325Q1CK</v>
          </cell>
          <cell r="E195" t="str">
            <v>1RF23.05</v>
          </cell>
          <cell r="F195" t="str">
            <v>5</v>
          </cell>
          <cell r="G195" t="str">
            <v>U05</v>
          </cell>
          <cell r="H195" t="str">
            <v>172.20.24.011</v>
          </cell>
        </row>
        <row r="196">
          <cell r="A196" t="str">
            <v>ЛВС</v>
          </cell>
          <cell r="B196" t="str">
            <v>cd5001-cm2700-01</v>
          </cell>
          <cell r="C196" t="str">
            <v>ЦИД</v>
          </cell>
          <cell r="D196" t="str">
            <v>MT1844K07674</v>
          </cell>
          <cell r="E196" t="str">
            <v>1RF23.05</v>
          </cell>
          <cell r="F196" t="str">
            <v>3</v>
          </cell>
          <cell r="G196" t="str">
            <v>U03</v>
          </cell>
          <cell r="H196" t="str">
            <v>172.20.24.053</v>
          </cell>
        </row>
        <row r="197">
          <cell r="A197" t="str">
            <v>ЛВС</v>
          </cell>
          <cell r="B197" t="str">
            <v>cd5001-VDI03-cm3324</v>
          </cell>
          <cell r="C197" t="str">
            <v>ЦИД</v>
          </cell>
          <cell r="D197" t="str">
            <v>ES58000615</v>
          </cell>
          <cell r="E197" t="str">
            <v>1RF23.06</v>
          </cell>
          <cell r="F197" t="str">
            <v>41</v>
          </cell>
          <cell r="G197" t="str">
            <v>U41</v>
          </cell>
          <cell r="H197" t="str">
            <v>172.20.24.048</v>
          </cell>
        </row>
        <row r="198">
          <cell r="A198" t="str">
            <v>Сервер</v>
          </cell>
          <cell r="B198" t="str">
            <v>cd5001-VDI0301</v>
          </cell>
          <cell r="C198" t="str">
            <v>ЦИД</v>
          </cell>
          <cell r="D198" t="str">
            <v>450029-012</v>
          </cell>
          <cell r="E198" t="str">
            <v>1RF23.06</v>
          </cell>
          <cell r="F198" t="str">
            <v>38-39</v>
          </cell>
          <cell r="G198" t="str">
            <v>U38-39</v>
          </cell>
          <cell r="H198" t="str">
            <v>172.20.24.191</v>
          </cell>
        </row>
        <row r="199">
          <cell r="A199" t="str">
            <v>Сервер</v>
          </cell>
          <cell r="B199" t="str">
            <v>cd5001-VDI0302</v>
          </cell>
          <cell r="C199" t="str">
            <v>ЦИД</v>
          </cell>
          <cell r="D199" t="str">
            <v>450059-013</v>
          </cell>
          <cell r="E199" t="str">
            <v>1RF23.06</v>
          </cell>
          <cell r="F199" t="str">
            <v>35-36</v>
          </cell>
          <cell r="G199" t="str">
            <v>U35-36</v>
          </cell>
          <cell r="H199" t="str">
            <v>172.20.24.190</v>
          </cell>
        </row>
        <row r="200">
          <cell r="A200" t="str">
            <v>Сервер</v>
          </cell>
          <cell r="B200" t="str">
            <v>cd5001-VDI0303</v>
          </cell>
          <cell r="C200" t="str">
            <v>ЦИД</v>
          </cell>
          <cell r="D200" t="str">
            <v>450059-008</v>
          </cell>
          <cell r="E200" t="str">
            <v>1RF23.06</v>
          </cell>
          <cell r="F200" t="str">
            <v>32-33</v>
          </cell>
          <cell r="G200" t="str">
            <v>U32-33</v>
          </cell>
          <cell r="H200" t="str">
            <v>172.20.24.188</v>
          </cell>
        </row>
        <row r="201">
          <cell r="A201" t="str">
            <v>Сервер</v>
          </cell>
          <cell r="B201" t="str">
            <v>cd5001-VDI0304</v>
          </cell>
          <cell r="C201" t="str">
            <v>ЦИД</v>
          </cell>
          <cell r="D201" t="str">
            <v>450059-009</v>
          </cell>
          <cell r="E201" t="str">
            <v>1RF23.06</v>
          </cell>
          <cell r="F201" t="str">
            <v>29-30</v>
          </cell>
          <cell r="G201" t="str">
            <v>U29-30</v>
          </cell>
          <cell r="H201" t="str">
            <v>172.20.24.187</v>
          </cell>
        </row>
        <row r="202">
          <cell r="A202" t="str">
            <v>Сервер</v>
          </cell>
          <cell r="B202" t="str">
            <v>cd5001-VDI0305</v>
          </cell>
          <cell r="C202" t="str">
            <v>ЦИД</v>
          </cell>
          <cell r="D202" t="str">
            <v>450029-015</v>
          </cell>
          <cell r="E202" t="str">
            <v>1RF23.06</v>
          </cell>
          <cell r="F202" t="str">
            <v>26-27</v>
          </cell>
          <cell r="G202" t="str">
            <v>U26-27</v>
          </cell>
          <cell r="H202" t="str">
            <v>172.20.24.186</v>
          </cell>
        </row>
        <row r="203">
          <cell r="A203" t="str">
            <v>ЛВС</v>
          </cell>
          <cell r="B203" t="str">
            <v>cd5001-VDI03-cm4160-02</v>
          </cell>
          <cell r="C203" t="str">
            <v>ЦИД</v>
          </cell>
          <cell r="D203" t="str">
            <v xml:space="preserve">MT1834K47995         </v>
          </cell>
          <cell r="E203" t="str">
            <v>1RF23.06</v>
          </cell>
          <cell r="F203" t="str">
            <v>18</v>
          </cell>
          <cell r="G203" t="str">
            <v>U18</v>
          </cell>
          <cell r="H203" t="str">
            <v>172.20.24.046</v>
          </cell>
        </row>
        <row r="204">
          <cell r="A204" t="str">
            <v>ЛВС</v>
          </cell>
          <cell r="B204" t="str">
            <v>cd5001-VDI03-cm4160-02</v>
          </cell>
          <cell r="C204" t="str">
            <v>ЦИД</v>
          </cell>
          <cell r="D204" t="str">
            <v xml:space="preserve">MT1835K29415         </v>
          </cell>
          <cell r="E204" t="str">
            <v>1RF23.06</v>
          </cell>
          <cell r="F204" t="str">
            <v>18</v>
          </cell>
          <cell r="G204" t="str">
            <v>U18</v>
          </cell>
          <cell r="H204" t="str">
            <v>172.20.24.047</v>
          </cell>
        </row>
        <row r="205">
          <cell r="A205" t="str">
            <v>Сервер</v>
          </cell>
          <cell r="B205" t="str">
            <v>cd5001-VDI0306</v>
          </cell>
          <cell r="C205" t="str">
            <v>ЦИД</v>
          </cell>
          <cell r="D205" t="str">
            <v>450059-004</v>
          </cell>
          <cell r="E205" t="str">
            <v>1RF23.06</v>
          </cell>
          <cell r="F205" t="str">
            <v>15-16</v>
          </cell>
          <cell r="G205" t="str">
            <v>U15-16</v>
          </cell>
          <cell r="H205" t="str">
            <v>172.20.24.185</v>
          </cell>
        </row>
        <row r="206">
          <cell r="A206" t="str">
            <v>Сервер</v>
          </cell>
          <cell r="B206" t="str">
            <v>cd5001-VDI0307</v>
          </cell>
          <cell r="C206" t="str">
            <v>ЦИД</v>
          </cell>
          <cell r="D206" t="str">
            <v>450029-004</v>
          </cell>
          <cell r="E206" t="str">
            <v>1RF23.06</v>
          </cell>
          <cell r="F206" t="str">
            <v>12-13</v>
          </cell>
          <cell r="G206" t="str">
            <v>U12-13</v>
          </cell>
          <cell r="H206" t="str">
            <v>172.20.24.184</v>
          </cell>
        </row>
        <row r="207">
          <cell r="A207" t="str">
            <v>Сервер</v>
          </cell>
          <cell r="B207" t="str">
            <v>cd5001-VDI0308</v>
          </cell>
          <cell r="C207" t="str">
            <v>ЦИД</v>
          </cell>
          <cell r="D207" t="str">
            <v>450029-009</v>
          </cell>
          <cell r="E207" t="str">
            <v>1RF23.06</v>
          </cell>
          <cell r="F207" t="str">
            <v>9-10</v>
          </cell>
          <cell r="G207" t="str">
            <v>U09-10</v>
          </cell>
          <cell r="H207" t="str">
            <v>172.20.24.193</v>
          </cell>
        </row>
        <row r="208">
          <cell r="A208" t="str">
            <v>Сервер</v>
          </cell>
          <cell r="B208" t="str">
            <v>cd5001-VDI0309</v>
          </cell>
          <cell r="C208" t="str">
            <v>ЦИД</v>
          </cell>
          <cell r="D208" t="str">
            <v>450059-002</v>
          </cell>
          <cell r="E208" t="str">
            <v>1RF23.06</v>
          </cell>
          <cell r="F208" t="str">
            <v>6-7</v>
          </cell>
          <cell r="G208" t="str">
            <v>U06-07</v>
          </cell>
          <cell r="H208" t="str">
            <v>172.20.24.192</v>
          </cell>
        </row>
        <row r="209">
          <cell r="A209" t="str">
            <v>Сервер</v>
          </cell>
          <cell r="B209" t="str">
            <v>cd5001-VDI0310</v>
          </cell>
          <cell r="C209" t="str">
            <v>ЦИД</v>
          </cell>
          <cell r="D209" t="str">
            <v>450029-001</v>
          </cell>
          <cell r="E209" t="str">
            <v>1RF23.06</v>
          </cell>
          <cell r="F209" t="str">
            <v>3-4</v>
          </cell>
          <cell r="G209" t="str">
            <v>U03-04</v>
          </cell>
          <cell r="H209" t="str">
            <v>172.20.24.189</v>
          </cell>
        </row>
        <row r="210">
          <cell r="A210" t="str">
            <v>Сервер</v>
          </cell>
          <cell r="B210" t="str">
            <v>cd5001-cr007</v>
          </cell>
          <cell r="C210" t="str">
            <v>Сегмент управления СОБИ</v>
          </cell>
          <cell r="D210" t="str">
            <v>450037-009</v>
          </cell>
          <cell r="E210" t="str">
            <v>1RF24.01</v>
          </cell>
          <cell r="F210" t="str">
            <v>12</v>
          </cell>
          <cell r="G210" t="str">
            <v>U12</v>
          </cell>
          <cell r="H210" t="str">
            <v>172.20.24.195</v>
          </cell>
        </row>
        <row r="211">
          <cell r="A211" t="str">
            <v>ЛВС</v>
          </cell>
          <cell r="B211" t="str">
            <v>cd5001-VP06-cm3324</v>
          </cell>
          <cell r="C211" t="str">
            <v>ЦИД</v>
          </cell>
          <cell r="D211" t="str">
            <v>ES58001307</v>
          </cell>
          <cell r="E211" t="str">
            <v>1RF24.02</v>
          </cell>
          <cell r="F211" t="str">
            <v>41</v>
          </cell>
          <cell r="G211" t="str">
            <v>U41</v>
          </cell>
          <cell r="H211" t="str">
            <v>172.20.24.039</v>
          </cell>
        </row>
        <row r="212">
          <cell r="A212" t="str">
            <v>Сервер</v>
          </cell>
          <cell r="B212" t="str">
            <v>cd5001-sys097</v>
          </cell>
          <cell r="C212" t="str">
            <v>ЦИД</v>
          </cell>
          <cell r="D212" t="str">
            <v>450062-001</v>
          </cell>
          <cell r="E212" t="str">
            <v>1RF24.02</v>
          </cell>
          <cell r="F212" t="str">
            <v>38-39</v>
          </cell>
          <cell r="G212" t="str">
            <v>U38-39</v>
          </cell>
          <cell r="H212" t="str">
            <v>172.20.24.128</v>
          </cell>
        </row>
        <row r="213">
          <cell r="A213" t="str">
            <v>Сервер</v>
          </cell>
          <cell r="B213" t="str">
            <v>cd5001-VP0601</v>
          </cell>
          <cell r="C213" t="str">
            <v>ЦИД</v>
          </cell>
          <cell r="D213" t="str">
            <v>450061-001</v>
          </cell>
          <cell r="E213" t="str">
            <v>1RF24.02</v>
          </cell>
          <cell r="F213" t="str">
            <v>35-36</v>
          </cell>
          <cell r="G213" t="str">
            <v>U35-36</v>
          </cell>
          <cell r="H213" t="str">
            <v>172.20.24.129</v>
          </cell>
        </row>
        <row r="214">
          <cell r="A214" t="str">
            <v>Сервер</v>
          </cell>
          <cell r="B214" t="str">
            <v>cd5001-VP0602</v>
          </cell>
          <cell r="C214" t="str">
            <v>ЦИД</v>
          </cell>
          <cell r="D214" t="str">
            <v>450020-018</v>
          </cell>
          <cell r="E214" t="str">
            <v>1RF24.02</v>
          </cell>
          <cell r="F214" t="str">
            <v>32-33</v>
          </cell>
          <cell r="G214" t="str">
            <v>U32-33</v>
          </cell>
          <cell r="H214" t="str">
            <v>172.20.24.130</v>
          </cell>
        </row>
        <row r="215">
          <cell r="A215" t="str">
            <v>Сервер</v>
          </cell>
          <cell r="B215" t="str">
            <v>cd5001-VP0603</v>
          </cell>
          <cell r="C215" t="str">
            <v>ЦИД</v>
          </cell>
          <cell r="D215" t="str">
            <v>450558-019</v>
          </cell>
          <cell r="E215" t="str">
            <v>1RF24.02</v>
          </cell>
          <cell r="F215" t="str">
            <v>29-30</v>
          </cell>
          <cell r="G215" t="str">
            <v>U29-30</v>
          </cell>
          <cell r="H215" t="str">
            <v>172.20.24.131</v>
          </cell>
        </row>
        <row r="216">
          <cell r="A216" t="str">
            <v>Сервер</v>
          </cell>
          <cell r="B216" t="str">
            <v>cd5001-VP0604</v>
          </cell>
          <cell r="C216" t="str">
            <v>ЦИД</v>
          </cell>
          <cell r="D216" t="str">
            <v>450558-009</v>
          </cell>
          <cell r="E216" t="str">
            <v>1RF24.02</v>
          </cell>
          <cell r="F216" t="str">
            <v>26-27</v>
          </cell>
          <cell r="G216" t="str">
            <v>U26-27</v>
          </cell>
          <cell r="H216" t="str">
            <v>172.20.24.132</v>
          </cell>
        </row>
        <row r="217">
          <cell r="A217" t="str">
            <v>Сервер</v>
          </cell>
          <cell r="B217" t="str">
            <v>cd5001-VP0605</v>
          </cell>
          <cell r="C217" t="str">
            <v>ЦИД</v>
          </cell>
          <cell r="D217" t="str">
            <v>450558-020</v>
          </cell>
          <cell r="E217" t="str">
            <v>1RF24.02</v>
          </cell>
          <cell r="F217" t="str">
            <v>23-24</v>
          </cell>
          <cell r="G217" t="str">
            <v>U23-24</v>
          </cell>
          <cell r="H217" t="str">
            <v>172.20.24.133</v>
          </cell>
        </row>
        <row r="218">
          <cell r="A218" t="str">
            <v>ЛВС</v>
          </cell>
          <cell r="B218" t="str">
            <v>cd5001-VP06-cm4120-01</v>
          </cell>
          <cell r="C218" t="str">
            <v>ЦИД</v>
          </cell>
          <cell r="D218" t="str">
            <v xml:space="preserve">MT1846K18166         </v>
          </cell>
          <cell r="E218" t="str">
            <v>1RF24.02</v>
          </cell>
          <cell r="F218" t="str">
            <v>18</v>
          </cell>
          <cell r="G218" t="str">
            <v>U18</v>
          </cell>
          <cell r="H218" t="str">
            <v>172.20.24.037</v>
          </cell>
        </row>
        <row r="219">
          <cell r="A219" t="str">
            <v>ЛВС</v>
          </cell>
          <cell r="B219" t="str">
            <v>cd5001-VP06-cm4120-02</v>
          </cell>
          <cell r="C219" t="str">
            <v>ЦИД</v>
          </cell>
          <cell r="D219" t="str">
            <v xml:space="preserve">MT1846K18181         </v>
          </cell>
          <cell r="E219" t="str">
            <v>1RF24.02</v>
          </cell>
          <cell r="F219" t="str">
            <v>18</v>
          </cell>
          <cell r="G219" t="str">
            <v>U18</v>
          </cell>
          <cell r="H219" t="str">
            <v>172.20.24.038</v>
          </cell>
        </row>
        <row r="220">
          <cell r="A220" t="str">
            <v>Сервер</v>
          </cell>
          <cell r="B220" t="str">
            <v>cd5001-VP0606</v>
          </cell>
          <cell r="C220" t="str">
            <v>ЦИД</v>
          </cell>
          <cell r="D220" t="str">
            <v>450061-005</v>
          </cell>
          <cell r="E220" t="str">
            <v>1RF24.02</v>
          </cell>
          <cell r="F220" t="str">
            <v>15-16</v>
          </cell>
          <cell r="G220" t="str">
            <v>U15-16</v>
          </cell>
          <cell r="H220" t="str">
            <v>172.20.24.134</v>
          </cell>
        </row>
        <row r="221">
          <cell r="A221" t="str">
            <v>Сервер</v>
          </cell>
          <cell r="B221" t="str">
            <v>cd5001-VP0607</v>
          </cell>
          <cell r="C221" t="str">
            <v>ЦИД</v>
          </cell>
          <cell r="D221" t="str">
            <v>450061-002</v>
          </cell>
          <cell r="E221" t="str">
            <v>1RF24.02</v>
          </cell>
          <cell r="F221" t="str">
            <v>12-13</v>
          </cell>
          <cell r="G221" t="str">
            <v>U12-13</v>
          </cell>
          <cell r="H221" t="str">
            <v>172.20.24.135</v>
          </cell>
        </row>
        <row r="222">
          <cell r="A222" t="str">
            <v>Сервер</v>
          </cell>
          <cell r="B222" t="str">
            <v>cd5001-VP0608</v>
          </cell>
          <cell r="C222" t="str">
            <v>ЦИД</v>
          </cell>
          <cell r="D222" t="str">
            <v>450061-004</v>
          </cell>
          <cell r="E222" t="str">
            <v>1RF24.02</v>
          </cell>
          <cell r="F222" t="str">
            <v>9-10</v>
          </cell>
          <cell r="G222" t="str">
            <v>U09-10</v>
          </cell>
          <cell r="H222" t="str">
            <v>172.20.24.136</v>
          </cell>
        </row>
        <row r="223">
          <cell r="A223" t="str">
            <v>Сервер</v>
          </cell>
          <cell r="B223" t="str">
            <v>cd5001-VP0609</v>
          </cell>
          <cell r="C223" t="str">
            <v>ЦИД</v>
          </cell>
          <cell r="D223" t="str">
            <v>450061-006</v>
          </cell>
          <cell r="E223" t="str">
            <v>1RF24.02</v>
          </cell>
          <cell r="F223" t="str">
            <v>6-7</v>
          </cell>
          <cell r="G223" t="str">
            <v>U06-07</v>
          </cell>
          <cell r="H223" t="str">
            <v>172.20.24.137</v>
          </cell>
        </row>
        <row r="224">
          <cell r="A224" t="str">
            <v>Сервер</v>
          </cell>
          <cell r="B224" t="str">
            <v>cd5001-VP0610</v>
          </cell>
          <cell r="C224" t="str">
            <v>ЦИД</v>
          </cell>
          <cell r="D224" t="str">
            <v>450061-003</v>
          </cell>
          <cell r="E224" t="str">
            <v>1RF24.02</v>
          </cell>
          <cell r="F224" t="str">
            <v>3-4</v>
          </cell>
          <cell r="G224" t="str">
            <v>U03-04</v>
          </cell>
          <cell r="H224" t="str">
            <v>172.20.24.138</v>
          </cell>
        </row>
        <row r="225">
          <cell r="A225" t="str">
            <v>ЛВС</v>
          </cell>
          <cell r="B225" t="str">
            <v>cd5001-cm3348-04</v>
          </cell>
          <cell r="C225" t="str">
            <v>Сеть управления</v>
          </cell>
          <cell r="D225" t="str">
            <v>ES49000836</v>
          </cell>
          <cell r="E225" t="str">
            <v>1RF24.05</v>
          </cell>
          <cell r="F225" t="str">
            <v>33</v>
          </cell>
          <cell r="G225" t="str">
            <v>U33</v>
          </cell>
          <cell r="H225" t="str">
            <v>172.20.24.068</v>
          </cell>
        </row>
        <row r="226">
          <cell r="A226" t="str">
            <v>ЛВС</v>
          </cell>
          <cell r="B226" t="str">
            <v>cd5001-cm3324-05.2</v>
          </cell>
          <cell r="C226" t="str">
            <v>Сегмент управления СОБИ</v>
          </cell>
          <cell r="D226" t="str">
            <v>ES58000351</v>
          </cell>
          <cell r="E226" t="str">
            <v>1RF24.05</v>
          </cell>
          <cell r="F226" t="str">
            <v>30</v>
          </cell>
          <cell r="G226" t="str">
            <v>U30</v>
          </cell>
          <cell r="H226" t="str">
            <v>172.20.24.057</v>
          </cell>
        </row>
        <row r="227">
          <cell r="A227" t="str">
            <v>ЛВС</v>
          </cell>
          <cell r="B227" t="str">
            <v>cd5001-cm5448-18</v>
          </cell>
          <cell r="C227" t="str">
            <v>ДМЗ</v>
          </cell>
          <cell r="D227" t="str">
            <v>ES23000040</v>
          </cell>
          <cell r="E227" t="str">
            <v>1RF24.05</v>
          </cell>
          <cell r="F227" t="str">
            <v>28</v>
          </cell>
          <cell r="G227" t="str">
            <v>U28</v>
          </cell>
          <cell r="H227" t="str">
            <v>172.20.24.076</v>
          </cell>
        </row>
        <row r="228">
          <cell r="A228" t="str">
            <v>ЛВС</v>
          </cell>
          <cell r="B228" t="str">
            <v>cd5001-cm5448-08</v>
          </cell>
          <cell r="C228" t="str">
            <v>ДМЗ</v>
          </cell>
          <cell r="D228" t="str">
            <v>ES23000068</v>
          </cell>
          <cell r="E228" t="str">
            <v>1RF24.05</v>
          </cell>
          <cell r="F228" t="str">
            <v>25</v>
          </cell>
          <cell r="G228" t="str">
            <v>U25</v>
          </cell>
          <cell r="H228" t="str">
            <v>172.20.24.075</v>
          </cell>
        </row>
        <row r="229">
          <cell r="A229" t="str">
            <v>ЛВС</v>
          </cell>
          <cell r="B229" t="str">
            <v>cd5001-cm5448-15.2</v>
          </cell>
          <cell r="C229" t="str">
            <v>Сеть управления</v>
          </cell>
          <cell r="D229" t="str">
            <v>ES23000065</v>
          </cell>
          <cell r="E229" t="str">
            <v>1RF24.05</v>
          </cell>
          <cell r="F229" t="str">
            <v>22</v>
          </cell>
          <cell r="G229" t="str">
            <v>U22</v>
          </cell>
          <cell r="H229" t="str">
            <v>172.20.24.078</v>
          </cell>
        </row>
        <row r="230">
          <cell r="A230" t="str">
            <v>ЛВС</v>
          </cell>
          <cell r="B230" t="str">
            <v>cd5001-rt006</v>
          </cell>
          <cell r="C230" t="str">
            <v>Узел доступа СТК ЗАГС</v>
          </cell>
          <cell r="D230" t="str">
            <v>NP04000385</v>
          </cell>
          <cell r="E230" t="str">
            <v>1RF24.05</v>
          </cell>
          <cell r="F230" t="str">
            <v>19</v>
          </cell>
          <cell r="G230" t="str">
            <v>U19</v>
          </cell>
          <cell r="H230" t="str">
            <v>172.20.24.010</v>
          </cell>
        </row>
        <row r="231">
          <cell r="A231" t="str">
            <v>ЛВС</v>
          </cell>
          <cell r="B231" t="str">
            <v>cd5001-DigiUSB</v>
          </cell>
          <cell r="C231" t="str">
            <v>Сегмент управления СОБИ</v>
          </cell>
          <cell r="D231" t="str">
            <v>-</v>
          </cell>
          <cell r="E231" t="str">
            <v>1RF24.05</v>
          </cell>
          <cell r="F231" t="str">
            <v>11</v>
          </cell>
          <cell r="G231" t="str">
            <v>U11</v>
          </cell>
          <cell r="H231" t="str">
            <v>172.20.24.079</v>
          </cell>
        </row>
        <row r="232">
          <cell r="A232" t="str">
            <v>ЛВС</v>
          </cell>
          <cell r="B232" t="str">
            <v>cd5001-gtm02</v>
          </cell>
          <cell r="C232" t="str">
            <v>ДМЗ</v>
          </cell>
          <cell r="D232" t="str">
            <v>f5-gupm-yizm</v>
          </cell>
          <cell r="E232" t="str">
            <v>1RF24.05</v>
          </cell>
          <cell r="F232" t="str">
            <v>10</v>
          </cell>
          <cell r="G232" t="str">
            <v>U10</v>
          </cell>
          <cell r="H232" t="str">
            <v>172.20.24.005</v>
          </cell>
        </row>
        <row r="233">
          <cell r="A233" t="str">
            <v>ЛВС</v>
          </cell>
          <cell r="B233" t="str">
            <v>cd5001-cm3124-09</v>
          </cell>
          <cell r="C233" t="str">
            <v>Сеть управления</v>
          </cell>
          <cell r="D233" t="str">
            <v>ES58001312</v>
          </cell>
          <cell r="E233" t="str">
            <v>1RF24.05</v>
          </cell>
          <cell r="F233" t="str">
            <v>7</v>
          </cell>
          <cell r="G233" t="str">
            <v>U07</v>
          </cell>
          <cell r="H233" t="str">
            <v>172.20.24.063</v>
          </cell>
        </row>
        <row r="234">
          <cell r="A234" t="str">
            <v>ЛВС</v>
          </cell>
          <cell r="B234" t="str">
            <v>cd5001-rt002</v>
          </cell>
          <cell r="C234" t="str">
            <v>ЦИД</v>
          </cell>
          <cell r="D234" t="str">
            <v>FXS2324Q0MQ</v>
          </cell>
          <cell r="E234" t="str">
            <v>1RF24.05</v>
          </cell>
          <cell r="F234" t="str">
            <v>5</v>
          </cell>
          <cell r="G234" t="str">
            <v>U05</v>
          </cell>
          <cell r="H234" t="str">
            <v>172.20.24.012</v>
          </cell>
        </row>
        <row r="235">
          <cell r="A235" t="str">
            <v>ЛВС</v>
          </cell>
          <cell r="B235" t="str">
            <v>cd5001-cm2700-02</v>
          </cell>
          <cell r="C235" t="str">
            <v>ЦИД</v>
          </cell>
          <cell r="D235" t="str">
            <v>MT1831K46771</v>
          </cell>
          <cell r="E235" t="str">
            <v>1RF24.05</v>
          </cell>
          <cell r="F235" t="str">
            <v>3</v>
          </cell>
          <cell r="G235" t="str">
            <v>U03</v>
          </cell>
          <cell r="H235" t="str">
            <v>172.20.24.054</v>
          </cell>
        </row>
        <row r="236">
          <cell r="A236" t="str">
            <v>СХД</v>
          </cell>
          <cell r="B236" t="str">
            <v>cd5001-crl004-DAE01</v>
          </cell>
          <cell r="C236" t="str">
            <v>ЗС</v>
          </cell>
          <cell r="D236" t="str">
            <v>-</v>
          </cell>
          <cell r="F236" t="str">
            <v>5-6</v>
          </cell>
          <cell r="G236" t="str">
            <v>U05-06</v>
          </cell>
        </row>
        <row r="237">
          <cell r="A237" t="str">
            <v>ЛВС</v>
          </cell>
          <cell r="B237" t="str">
            <v>cd5001-VP06-cm4120-00</v>
          </cell>
          <cell r="C237" t="str">
            <v>ЦИД</v>
          </cell>
          <cell r="H237" t="str">
            <v>172.20.25.12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7"/>
  <sheetViews>
    <sheetView zoomScale="90" zoomScaleNormal="90" workbookViewId="0">
      <pane ySplit="1" topLeftCell="A2" activePane="bottomLeft" state="frozen"/>
      <selection pane="bottomLeft" activeCell="G266" sqref="G266"/>
    </sheetView>
  </sheetViews>
  <sheetFormatPr defaultRowHeight="15" x14ac:dyDescent="0.25"/>
  <cols>
    <col min="1" max="1" width="18.7109375" style="1" customWidth="1"/>
    <col min="2" max="2" width="24.28515625" style="3" bestFit="1" customWidth="1"/>
    <col min="3" max="4" width="16.5703125" bestFit="1" customWidth="1"/>
    <col min="5" max="5" width="29.42578125" style="1" bestFit="1" customWidth="1"/>
    <col min="6" max="6" width="40.7109375" style="1" customWidth="1"/>
    <col min="7" max="8" width="30.7109375" style="1" customWidth="1"/>
    <col min="9" max="9" width="15.7109375" style="1" customWidth="1"/>
    <col min="10" max="10" width="20.5703125" bestFit="1" customWidth="1"/>
    <col min="11" max="11" width="21.85546875" bestFit="1" customWidth="1"/>
    <col min="12" max="12" width="15.85546875" bestFit="1" customWidth="1"/>
    <col min="13" max="13" width="12.7109375" style="1" customWidth="1"/>
    <col min="14" max="14" width="13.140625" bestFit="1" customWidth="1"/>
    <col min="15" max="15" width="15.7109375" style="1" customWidth="1"/>
    <col min="16" max="16" width="10.7109375" style="1" customWidth="1"/>
    <col min="17" max="17" width="9.140625" style="1"/>
    <col min="43" max="43" width="15.140625" bestFit="1" customWidth="1"/>
  </cols>
  <sheetData>
    <row r="1" spans="1:43" s="5" customFormat="1" ht="60" x14ac:dyDescent="0.25">
      <c r="A1" s="4" t="s">
        <v>528</v>
      </c>
      <c r="B1" s="4" t="s">
        <v>169</v>
      </c>
      <c r="C1" s="5" t="s">
        <v>1</v>
      </c>
      <c r="D1" s="5" t="s">
        <v>2</v>
      </c>
      <c r="E1" s="4" t="s">
        <v>3</v>
      </c>
      <c r="F1" s="4" t="s">
        <v>5</v>
      </c>
      <c r="G1" s="4" t="s">
        <v>527</v>
      </c>
      <c r="H1" s="4" t="s">
        <v>528</v>
      </c>
      <c r="I1" s="4" t="s">
        <v>529</v>
      </c>
      <c r="J1" s="5" t="s">
        <v>530</v>
      </c>
      <c r="K1" s="5" t="s">
        <v>531</v>
      </c>
      <c r="L1" s="5" t="s">
        <v>532</v>
      </c>
      <c r="M1" s="4" t="s">
        <v>533</v>
      </c>
      <c r="N1" s="4" t="s">
        <v>534</v>
      </c>
      <c r="O1" s="4" t="s">
        <v>535</v>
      </c>
      <c r="P1" s="4" t="s">
        <v>536</v>
      </c>
      <c r="Q1" s="4" t="s">
        <v>561</v>
      </c>
      <c r="R1" s="4" t="s">
        <v>1380</v>
      </c>
      <c r="S1" s="5" t="s">
        <v>1381</v>
      </c>
      <c r="T1" s="5" t="s">
        <v>538</v>
      </c>
      <c r="U1" s="5" t="s">
        <v>539</v>
      </c>
      <c r="V1" s="5" t="s">
        <v>540</v>
      </c>
      <c r="W1" s="5" t="s">
        <v>1382</v>
      </c>
      <c r="X1" s="5" t="s">
        <v>542</v>
      </c>
      <c r="Y1" s="5" t="s">
        <v>543</v>
      </c>
      <c r="Z1" s="5" t="s">
        <v>544</v>
      </c>
      <c r="AA1" s="5" t="s">
        <v>1383</v>
      </c>
      <c r="AB1" s="5" t="s">
        <v>546</v>
      </c>
      <c r="AC1" s="5" t="s">
        <v>547</v>
      </c>
      <c r="AD1" s="5" t="s">
        <v>548</v>
      </c>
      <c r="AE1" s="5" t="s">
        <v>549</v>
      </c>
      <c r="AF1" s="5" t="s">
        <v>550</v>
      </c>
      <c r="AG1" s="5" t="s">
        <v>551</v>
      </c>
      <c r="AH1" s="5" t="s">
        <v>552</v>
      </c>
      <c r="AI1" s="5" t="s">
        <v>553</v>
      </c>
      <c r="AJ1" s="5" t="s">
        <v>554</v>
      </c>
      <c r="AK1" s="5" t="s">
        <v>555</v>
      </c>
      <c r="AL1" s="5" t="s">
        <v>556</v>
      </c>
      <c r="AM1" s="5" t="s">
        <v>557</v>
      </c>
      <c r="AN1" s="5" t="s">
        <v>558</v>
      </c>
      <c r="AO1" s="5" t="s">
        <v>559</v>
      </c>
      <c r="AP1" s="5" t="s">
        <v>560</v>
      </c>
      <c r="AQ1" s="5">
        <v>333</v>
      </c>
    </row>
    <row r="2" spans="1:43" ht="30" x14ac:dyDescent="0.25">
      <c r="A2" s="2" t="s">
        <v>189</v>
      </c>
      <c r="B2" s="3" t="s">
        <v>297</v>
      </c>
      <c r="C2" t="s">
        <v>6</v>
      </c>
      <c r="D2" t="s">
        <v>7</v>
      </c>
      <c r="E2" s="1" t="s">
        <v>8</v>
      </c>
      <c r="F2" s="1" t="s">
        <v>744</v>
      </c>
      <c r="G2" s="1" t="s">
        <v>1384</v>
      </c>
      <c r="H2" s="1" t="s">
        <v>632</v>
      </c>
      <c r="I2" s="1" t="s">
        <v>1385</v>
      </c>
      <c r="J2" t="s">
        <v>746</v>
      </c>
      <c r="K2" t="s">
        <v>1386</v>
      </c>
      <c r="L2" t="s">
        <v>594</v>
      </c>
      <c r="M2" s="1" t="s">
        <v>1387</v>
      </c>
      <c r="N2" t="s">
        <v>1388</v>
      </c>
      <c r="O2" s="1">
        <v>4</v>
      </c>
      <c r="Q2" s="1">
        <v>64</v>
      </c>
      <c r="R2">
        <v>512</v>
      </c>
      <c r="S2" t="s">
        <v>1389</v>
      </c>
      <c r="T2">
        <v>1200</v>
      </c>
      <c r="U2">
        <v>2</v>
      </c>
      <c r="V2">
        <v>0</v>
      </c>
      <c r="W2" t="s">
        <v>1389</v>
      </c>
      <c r="X2">
        <v>1200</v>
      </c>
      <c r="Y2">
        <v>20</v>
      </c>
      <c r="Z2">
        <v>10</v>
      </c>
      <c r="AA2" t="s">
        <v>1389</v>
      </c>
      <c r="AB2">
        <v>1200</v>
      </c>
      <c r="AC2">
        <v>2</v>
      </c>
      <c r="AD2" t="s">
        <v>1390</v>
      </c>
      <c r="AE2" t="s">
        <v>172</v>
      </c>
      <c r="AF2">
        <v>0</v>
      </c>
      <c r="AG2">
        <v>0</v>
      </c>
      <c r="AH2">
        <v>0</v>
      </c>
      <c r="AI2" t="s">
        <v>172</v>
      </c>
      <c r="AJ2">
        <v>0</v>
      </c>
      <c r="AK2">
        <v>0</v>
      </c>
      <c r="AL2">
        <v>0</v>
      </c>
      <c r="AM2" t="s">
        <v>172</v>
      </c>
      <c r="AN2">
        <v>0</v>
      </c>
      <c r="AO2">
        <v>0</v>
      </c>
      <c r="AP2">
        <v>0</v>
      </c>
      <c r="AQ2" t="s">
        <v>1209</v>
      </c>
    </row>
    <row r="3" spans="1:43" ht="30" x14ac:dyDescent="0.25">
      <c r="A3" s="2" t="s">
        <v>189</v>
      </c>
      <c r="B3" s="3" t="s">
        <v>299</v>
      </c>
      <c r="C3" t="s">
        <v>6</v>
      </c>
      <c r="D3" t="s">
        <v>7</v>
      </c>
      <c r="E3" s="1" t="s">
        <v>8</v>
      </c>
      <c r="F3" s="1" t="s">
        <v>748</v>
      </c>
      <c r="G3" s="1" t="s">
        <v>1391</v>
      </c>
      <c r="H3" s="1" t="s">
        <v>632</v>
      </c>
      <c r="I3" s="1" t="s">
        <v>1385</v>
      </c>
      <c r="J3" t="s">
        <v>746</v>
      </c>
      <c r="K3" t="s">
        <v>1392</v>
      </c>
      <c r="L3" t="s">
        <v>594</v>
      </c>
      <c r="M3" s="1" t="s">
        <v>1393</v>
      </c>
      <c r="N3" t="s">
        <v>1388</v>
      </c>
      <c r="O3" s="1">
        <v>4</v>
      </c>
      <c r="Q3" s="1">
        <v>64</v>
      </c>
      <c r="R3">
        <v>512</v>
      </c>
      <c r="S3" t="s">
        <v>1389</v>
      </c>
      <c r="T3">
        <v>1200</v>
      </c>
      <c r="U3">
        <v>2</v>
      </c>
      <c r="V3">
        <v>0</v>
      </c>
      <c r="W3" t="s">
        <v>1389</v>
      </c>
      <c r="X3">
        <v>1200</v>
      </c>
      <c r="Y3">
        <v>20</v>
      </c>
      <c r="Z3">
        <v>10</v>
      </c>
      <c r="AA3" t="s">
        <v>1389</v>
      </c>
      <c r="AB3">
        <v>1200</v>
      </c>
      <c r="AC3">
        <v>2</v>
      </c>
      <c r="AD3" t="s">
        <v>1390</v>
      </c>
      <c r="AE3" t="s">
        <v>172</v>
      </c>
      <c r="AF3">
        <v>0</v>
      </c>
      <c r="AG3">
        <v>0</v>
      </c>
      <c r="AH3">
        <v>0</v>
      </c>
      <c r="AI3" t="s">
        <v>172</v>
      </c>
      <c r="AJ3">
        <v>0</v>
      </c>
      <c r="AK3">
        <v>0</v>
      </c>
      <c r="AL3">
        <v>0</v>
      </c>
      <c r="AM3" t="s">
        <v>172</v>
      </c>
      <c r="AN3">
        <v>0</v>
      </c>
      <c r="AO3">
        <v>0</v>
      </c>
      <c r="AP3">
        <v>0</v>
      </c>
      <c r="AQ3" t="s">
        <v>1210</v>
      </c>
    </row>
    <row r="4" spans="1:43" ht="30" x14ac:dyDescent="0.25">
      <c r="A4" s="2" t="s">
        <v>189</v>
      </c>
      <c r="B4" s="3" t="s">
        <v>207</v>
      </c>
      <c r="C4" t="s">
        <v>6</v>
      </c>
      <c r="D4" t="s">
        <v>7</v>
      </c>
      <c r="E4" s="1" t="s">
        <v>203</v>
      </c>
      <c r="F4" s="1" t="s">
        <v>688</v>
      </c>
      <c r="G4" s="1" t="s">
        <v>1394</v>
      </c>
      <c r="H4" s="1" t="s">
        <v>632</v>
      </c>
      <c r="I4" s="1" t="s">
        <v>1385</v>
      </c>
      <c r="J4" t="s">
        <v>633</v>
      </c>
      <c r="K4" t="s">
        <v>1395</v>
      </c>
      <c r="L4" t="s">
        <v>594</v>
      </c>
      <c r="M4" s="1" t="s">
        <v>1396</v>
      </c>
      <c r="N4" t="s">
        <v>1397</v>
      </c>
      <c r="O4" s="1">
        <v>2</v>
      </c>
      <c r="Q4" s="1">
        <v>12</v>
      </c>
      <c r="R4">
        <v>64</v>
      </c>
      <c r="S4" t="s">
        <v>1389</v>
      </c>
      <c r="T4">
        <v>400</v>
      </c>
      <c r="U4">
        <v>3</v>
      </c>
      <c r="V4">
        <v>0</v>
      </c>
      <c r="W4" t="s">
        <v>1389</v>
      </c>
      <c r="X4">
        <v>240</v>
      </c>
      <c r="Y4">
        <v>2</v>
      </c>
      <c r="Z4">
        <v>1</v>
      </c>
      <c r="AA4" t="s">
        <v>1398</v>
      </c>
      <c r="AB4">
        <v>1200</v>
      </c>
      <c r="AC4">
        <v>18</v>
      </c>
      <c r="AD4">
        <v>0</v>
      </c>
      <c r="AE4" t="s">
        <v>1399</v>
      </c>
      <c r="AF4">
        <v>1000</v>
      </c>
      <c r="AG4">
        <v>2</v>
      </c>
      <c r="AH4">
        <v>0</v>
      </c>
      <c r="AI4" t="s">
        <v>1389</v>
      </c>
      <c r="AJ4">
        <v>200</v>
      </c>
      <c r="AK4">
        <v>1</v>
      </c>
      <c r="AL4">
        <v>0</v>
      </c>
      <c r="AM4" t="s">
        <v>172</v>
      </c>
      <c r="AN4">
        <v>0</v>
      </c>
      <c r="AO4">
        <v>0</v>
      </c>
      <c r="AP4">
        <v>0</v>
      </c>
      <c r="AQ4" t="s">
        <v>1400</v>
      </c>
    </row>
    <row r="5" spans="1:43" ht="30" x14ac:dyDescent="0.25">
      <c r="A5" s="2" t="s">
        <v>189</v>
      </c>
      <c r="B5" s="3" t="s">
        <v>209</v>
      </c>
      <c r="C5" t="s">
        <v>6</v>
      </c>
      <c r="D5" t="s">
        <v>7</v>
      </c>
      <c r="E5" s="1" t="s">
        <v>203</v>
      </c>
      <c r="F5" s="1" t="s">
        <v>688</v>
      </c>
      <c r="G5" s="1" t="s">
        <v>1394</v>
      </c>
      <c r="H5" s="1" t="s">
        <v>632</v>
      </c>
      <c r="I5" s="1" t="s">
        <v>1385</v>
      </c>
      <c r="J5" t="s">
        <v>633</v>
      </c>
      <c r="K5" t="s">
        <v>1401</v>
      </c>
      <c r="L5" t="s">
        <v>594</v>
      </c>
      <c r="M5" s="1" t="s">
        <v>1402</v>
      </c>
      <c r="N5" t="s">
        <v>1397</v>
      </c>
      <c r="O5" s="1">
        <v>2</v>
      </c>
      <c r="Q5" s="1">
        <v>12</v>
      </c>
      <c r="R5">
        <v>64</v>
      </c>
      <c r="S5" t="s">
        <v>1389</v>
      </c>
      <c r="T5">
        <v>400</v>
      </c>
      <c r="U5">
        <v>3</v>
      </c>
      <c r="V5">
        <v>0</v>
      </c>
      <c r="W5" t="s">
        <v>1389</v>
      </c>
      <c r="X5">
        <v>240</v>
      </c>
      <c r="Y5">
        <v>2</v>
      </c>
      <c r="Z5">
        <v>1</v>
      </c>
      <c r="AA5" t="s">
        <v>1398</v>
      </c>
      <c r="AB5">
        <v>1200</v>
      </c>
      <c r="AC5">
        <v>18</v>
      </c>
      <c r="AD5">
        <v>0</v>
      </c>
      <c r="AE5" t="s">
        <v>1399</v>
      </c>
      <c r="AF5">
        <v>1000</v>
      </c>
      <c r="AG5">
        <v>2</v>
      </c>
      <c r="AH5">
        <v>0</v>
      </c>
      <c r="AI5" t="s">
        <v>1389</v>
      </c>
      <c r="AJ5">
        <v>200</v>
      </c>
      <c r="AK5">
        <v>1</v>
      </c>
      <c r="AL5">
        <v>0</v>
      </c>
      <c r="AM5" t="s">
        <v>172</v>
      </c>
      <c r="AN5">
        <v>0</v>
      </c>
      <c r="AO5">
        <v>0</v>
      </c>
      <c r="AP5">
        <v>0</v>
      </c>
      <c r="AQ5" t="s">
        <v>1403</v>
      </c>
    </row>
    <row r="6" spans="1:43" ht="30" x14ac:dyDescent="0.25">
      <c r="A6" s="2" t="s">
        <v>189</v>
      </c>
      <c r="B6" s="3" t="s">
        <v>211</v>
      </c>
      <c r="C6" t="s">
        <v>6</v>
      </c>
      <c r="D6" t="s">
        <v>7</v>
      </c>
      <c r="E6" s="1" t="s">
        <v>203</v>
      </c>
      <c r="F6" s="1" t="s">
        <v>688</v>
      </c>
      <c r="G6" s="1" t="s">
        <v>1394</v>
      </c>
      <c r="H6" s="1" t="s">
        <v>632</v>
      </c>
      <c r="I6" s="1" t="s">
        <v>1385</v>
      </c>
      <c r="J6" t="s">
        <v>633</v>
      </c>
      <c r="K6" t="s">
        <v>1404</v>
      </c>
      <c r="L6" t="s">
        <v>594</v>
      </c>
      <c r="M6" s="1" t="s">
        <v>1405</v>
      </c>
      <c r="N6" t="s">
        <v>1397</v>
      </c>
      <c r="O6" s="1">
        <v>2</v>
      </c>
      <c r="Q6" s="1">
        <v>12</v>
      </c>
      <c r="R6">
        <v>64</v>
      </c>
      <c r="S6" t="s">
        <v>1389</v>
      </c>
      <c r="T6">
        <v>400</v>
      </c>
      <c r="U6">
        <v>3</v>
      </c>
      <c r="V6">
        <v>0</v>
      </c>
      <c r="W6" t="s">
        <v>1389</v>
      </c>
      <c r="X6">
        <v>240</v>
      </c>
      <c r="Y6">
        <v>2</v>
      </c>
      <c r="Z6">
        <v>1</v>
      </c>
      <c r="AA6" t="s">
        <v>1398</v>
      </c>
      <c r="AB6">
        <v>1200</v>
      </c>
      <c r="AC6">
        <v>18</v>
      </c>
      <c r="AD6">
        <v>0</v>
      </c>
      <c r="AE6" t="s">
        <v>1399</v>
      </c>
      <c r="AF6">
        <v>1000</v>
      </c>
      <c r="AG6">
        <v>2</v>
      </c>
      <c r="AH6">
        <v>0</v>
      </c>
      <c r="AI6" t="s">
        <v>1389</v>
      </c>
      <c r="AJ6">
        <v>200</v>
      </c>
      <c r="AK6">
        <v>1</v>
      </c>
      <c r="AL6">
        <v>0</v>
      </c>
      <c r="AM6" t="s">
        <v>172</v>
      </c>
      <c r="AN6">
        <v>0</v>
      </c>
      <c r="AO6">
        <v>0</v>
      </c>
      <c r="AP6">
        <v>0</v>
      </c>
      <c r="AQ6" t="s">
        <v>1406</v>
      </c>
    </row>
    <row r="7" spans="1:43" ht="30" x14ac:dyDescent="0.25">
      <c r="A7" s="2" t="s">
        <v>189</v>
      </c>
      <c r="B7" s="3" t="s">
        <v>202</v>
      </c>
      <c r="C7" t="s">
        <v>6</v>
      </c>
      <c r="D7" t="s">
        <v>7</v>
      </c>
      <c r="E7" s="1" t="s">
        <v>203</v>
      </c>
      <c r="F7" s="1" t="s">
        <v>688</v>
      </c>
      <c r="G7" s="1" t="s">
        <v>1394</v>
      </c>
      <c r="H7" s="1" t="s">
        <v>632</v>
      </c>
      <c r="I7" s="1" t="s">
        <v>1385</v>
      </c>
      <c r="J7" t="s">
        <v>633</v>
      </c>
      <c r="K7" t="s">
        <v>1407</v>
      </c>
      <c r="L7" t="s">
        <v>594</v>
      </c>
      <c r="M7" s="1" t="s">
        <v>1408</v>
      </c>
      <c r="N7" t="s">
        <v>1397</v>
      </c>
      <c r="O7" s="1">
        <v>2</v>
      </c>
      <c r="Q7" s="1">
        <v>12</v>
      </c>
      <c r="R7">
        <v>64</v>
      </c>
      <c r="S7" t="s">
        <v>1389</v>
      </c>
      <c r="T7">
        <v>400</v>
      </c>
      <c r="U7">
        <v>3</v>
      </c>
      <c r="V7">
        <v>0</v>
      </c>
      <c r="W7" t="s">
        <v>1389</v>
      </c>
      <c r="X7">
        <v>240</v>
      </c>
      <c r="Y7">
        <v>2</v>
      </c>
      <c r="Z7">
        <v>1</v>
      </c>
      <c r="AA7" t="s">
        <v>1398</v>
      </c>
      <c r="AB7">
        <v>1200</v>
      </c>
      <c r="AC7">
        <v>18</v>
      </c>
      <c r="AD7">
        <v>0</v>
      </c>
      <c r="AE7" t="s">
        <v>1399</v>
      </c>
      <c r="AF7">
        <v>1000</v>
      </c>
      <c r="AG7">
        <v>2</v>
      </c>
      <c r="AH7">
        <v>0</v>
      </c>
      <c r="AI7" t="s">
        <v>1389</v>
      </c>
      <c r="AJ7">
        <v>200</v>
      </c>
      <c r="AK7">
        <v>1</v>
      </c>
      <c r="AL7">
        <v>0</v>
      </c>
      <c r="AM7" t="s">
        <v>172</v>
      </c>
      <c r="AN7">
        <v>0</v>
      </c>
      <c r="AO7">
        <v>0</v>
      </c>
      <c r="AP7">
        <v>0</v>
      </c>
      <c r="AQ7" t="s">
        <v>1211</v>
      </c>
    </row>
    <row r="8" spans="1:43" ht="30" x14ac:dyDescent="0.25">
      <c r="A8" s="2" t="s">
        <v>189</v>
      </c>
      <c r="B8" s="3" t="s">
        <v>205</v>
      </c>
      <c r="C8" t="s">
        <v>6</v>
      </c>
      <c r="D8" t="s">
        <v>7</v>
      </c>
      <c r="E8" s="1" t="s">
        <v>203</v>
      </c>
      <c r="F8" s="1" t="s">
        <v>688</v>
      </c>
      <c r="G8" s="1" t="s">
        <v>1394</v>
      </c>
      <c r="H8" s="1" t="s">
        <v>632</v>
      </c>
      <c r="I8" s="1" t="s">
        <v>1385</v>
      </c>
      <c r="J8" t="s">
        <v>633</v>
      </c>
      <c r="K8" t="s">
        <v>1409</v>
      </c>
      <c r="L8" t="s">
        <v>594</v>
      </c>
      <c r="M8" s="1" t="s">
        <v>1410</v>
      </c>
      <c r="N8" t="s">
        <v>1397</v>
      </c>
      <c r="O8" s="1">
        <v>2</v>
      </c>
      <c r="Q8" s="1">
        <v>12</v>
      </c>
      <c r="R8">
        <v>64</v>
      </c>
      <c r="S8" t="s">
        <v>1389</v>
      </c>
      <c r="T8">
        <v>400</v>
      </c>
      <c r="U8">
        <v>3</v>
      </c>
      <c r="V8">
        <v>0</v>
      </c>
      <c r="W8" t="s">
        <v>1389</v>
      </c>
      <c r="X8">
        <v>240</v>
      </c>
      <c r="Y8">
        <v>2</v>
      </c>
      <c r="Z8">
        <v>1</v>
      </c>
      <c r="AA8" t="s">
        <v>1398</v>
      </c>
      <c r="AB8">
        <v>1200</v>
      </c>
      <c r="AC8">
        <v>18</v>
      </c>
      <c r="AD8">
        <v>0</v>
      </c>
      <c r="AE8" t="s">
        <v>1399</v>
      </c>
      <c r="AF8">
        <v>1000</v>
      </c>
      <c r="AG8">
        <v>2</v>
      </c>
      <c r="AH8">
        <v>0</v>
      </c>
      <c r="AI8" t="s">
        <v>1389</v>
      </c>
      <c r="AJ8">
        <v>200</v>
      </c>
      <c r="AK8">
        <v>1</v>
      </c>
      <c r="AL8">
        <v>0</v>
      </c>
      <c r="AM8" t="s">
        <v>172</v>
      </c>
      <c r="AN8">
        <v>0</v>
      </c>
      <c r="AO8">
        <v>0</v>
      </c>
      <c r="AP8">
        <v>0</v>
      </c>
      <c r="AQ8" t="s">
        <v>1212</v>
      </c>
    </row>
    <row r="9" spans="1:43" ht="30" x14ac:dyDescent="0.25">
      <c r="A9" s="2" t="s">
        <v>459</v>
      </c>
      <c r="B9" s="3" t="s">
        <v>1414</v>
      </c>
      <c r="C9" t="s">
        <v>6</v>
      </c>
      <c r="D9" t="s">
        <v>7</v>
      </c>
      <c r="E9" s="8" t="s">
        <v>172</v>
      </c>
      <c r="F9" s="3" t="s">
        <v>980</v>
      </c>
      <c r="G9" s="3" t="s">
        <v>1003</v>
      </c>
      <c r="H9" s="1" t="s">
        <v>632</v>
      </c>
      <c r="I9" s="1" t="s">
        <v>1385</v>
      </c>
      <c r="J9" t="s">
        <v>1004</v>
      </c>
      <c r="K9" t="s">
        <v>1415</v>
      </c>
      <c r="L9" t="s">
        <v>594</v>
      </c>
      <c r="M9" s="1" t="s">
        <v>1413</v>
      </c>
      <c r="N9" t="s">
        <v>172</v>
      </c>
      <c r="O9" t="s">
        <v>172</v>
      </c>
      <c r="P9" t="s">
        <v>172</v>
      </c>
      <c r="Q9" t="s">
        <v>172</v>
      </c>
      <c r="R9" t="s">
        <v>172</v>
      </c>
      <c r="S9" t="s">
        <v>172</v>
      </c>
      <c r="T9" t="s">
        <v>172</v>
      </c>
      <c r="U9" t="s">
        <v>172</v>
      </c>
      <c r="V9" t="s">
        <v>172</v>
      </c>
      <c r="W9" t="s">
        <v>172</v>
      </c>
      <c r="X9" t="s">
        <v>172</v>
      </c>
      <c r="Y9" t="s">
        <v>172</v>
      </c>
      <c r="Z9" t="s">
        <v>172</v>
      </c>
      <c r="AA9" t="s">
        <v>172</v>
      </c>
      <c r="AB9" t="s">
        <v>172</v>
      </c>
      <c r="AC9" t="s">
        <v>172</v>
      </c>
      <c r="AD9" t="s">
        <v>172</v>
      </c>
      <c r="AE9" t="s">
        <v>172</v>
      </c>
      <c r="AF9" t="s">
        <v>172</v>
      </c>
      <c r="AG9" t="s">
        <v>172</v>
      </c>
      <c r="AH9" t="s">
        <v>172</v>
      </c>
      <c r="AI9" t="s">
        <v>172</v>
      </c>
      <c r="AJ9" t="s">
        <v>172</v>
      </c>
      <c r="AK9" t="s">
        <v>172</v>
      </c>
      <c r="AL9" t="s">
        <v>172</v>
      </c>
      <c r="AM9" t="s">
        <v>172</v>
      </c>
      <c r="AN9" t="s">
        <v>172</v>
      </c>
      <c r="AO9" t="s">
        <v>172</v>
      </c>
      <c r="AP9" t="s">
        <v>172</v>
      </c>
      <c r="AQ9" t="s">
        <v>1213</v>
      </c>
    </row>
    <row r="10" spans="1:43" ht="30" x14ac:dyDescent="0.25">
      <c r="A10" s="2" t="s">
        <v>459</v>
      </c>
      <c r="B10" s="3" t="s">
        <v>1411</v>
      </c>
      <c r="C10" t="s">
        <v>6</v>
      </c>
      <c r="D10" t="s">
        <v>7</v>
      </c>
      <c r="E10" s="8" t="s">
        <v>172</v>
      </c>
      <c r="F10" s="3" t="s">
        <v>980</v>
      </c>
      <c r="G10" s="3" t="s">
        <v>1008</v>
      </c>
      <c r="H10" s="1" t="s">
        <v>632</v>
      </c>
      <c r="I10" s="1" t="s">
        <v>1385</v>
      </c>
      <c r="J10" t="s">
        <v>1004</v>
      </c>
      <c r="K10" t="s">
        <v>1412</v>
      </c>
      <c r="L10" t="s">
        <v>594</v>
      </c>
      <c r="M10" s="1" t="s">
        <v>1413</v>
      </c>
      <c r="N10" t="s">
        <v>172</v>
      </c>
      <c r="O10" t="s">
        <v>172</v>
      </c>
      <c r="P10" t="s">
        <v>172</v>
      </c>
      <c r="Q10" t="s">
        <v>172</v>
      </c>
      <c r="R10" t="s">
        <v>172</v>
      </c>
      <c r="S10" t="s">
        <v>172</v>
      </c>
      <c r="T10" t="s">
        <v>172</v>
      </c>
      <c r="U10" t="s">
        <v>172</v>
      </c>
      <c r="V10" t="s">
        <v>172</v>
      </c>
      <c r="W10" t="s">
        <v>172</v>
      </c>
      <c r="X10" t="s">
        <v>172</v>
      </c>
      <c r="Y10" t="s">
        <v>172</v>
      </c>
      <c r="Z10" t="s">
        <v>172</v>
      </c>
      <c r="AA10" t="s">
        <v>172</v>
      </c>
      <c r="AB10" t="s">
        <v>172</v>
      </c>
      <c r="AC10" t="s">
        <v>172</v>
      </c>
      <c r="AD10" t="s">
        <v>172</v>
      </c>
      <c r="AE10" t="s">
        <v>172</v>
      </c>
      <c r="AF10" t="s">
        <v>172</v>
      </c>
      <c r="AG10" t="s">
        <v>172</v>
      </c>
      <c r="AH10" t="s">
        <v>172</v>
      </c>
      <c r="AI10" t="s">
        <v>172</v>
      </c>
      <c r="AJ10" t="s">
        <v>172</v>
      </c>
      <c r="AK10" t="s">
        <v>172</v>
      </c>
      <c r="AL10" t="s">
        <v>172</v>
      </c>
      <c r="AM10" t="s">
        <v>172</v>
      </c>
      <c r="AN10" t="s">
        <v>172</v>
      </c>
      <c r="AO10" t="s">
        <v>172</v>
      </c>
      <c r="AP10" t="s">
        <v>172</v>
      </c>
      <c r="AQ10" t="s">
        <v>1213</v>
      </c>
    </row>
    <row r="11" spans="1:43" ht="30" x14ac:dyDescent="0.25">
      <c r="A11" s="2" t="s">
        <v>459</v>
      </c>
      <c r="B11" s="7" t="s">
        <v>1888</v>
      </c>
      <c r="C11" t="s">
        <v>6</v>
      </c>
      <c r="D11" t="s">
        <v>7</v>
      </c>
      <c r="E11" s="8" t="s">
        <v>172</v>
      </c>
      <c r="F11" s="3" t="s">
        <v>980</v>
      </c>
      <c r="G11" s="3" t="s">
        <v>1020</v>
      </c>
      <c r="H11" s="1" t="s">
        <v>632</v>
      </c>
      <c r="I11" s="1" t="s">
        <v>1385</v>
      </c>
      <c r="J11" t="s">
        <v>1027</v>
      </c>
      <c r="K11" t="s">
        <v>1889</v>
      </c>
      <c r="L11" t="s">
        <v>594</v>
      </c>
      <c r="M11" s="1" t="s">
        <v>1711</v>
      </c>
      <c r="N11" t="s">
        <v>172</v>
      </c>
      <c r="O11" t="s">
        <v>172</v>
      </c>
      <c r="P11" t="s">
        <v>172</v>
      </c>
      <c r="Q11" t="s">
        <v>172</v>
      </c>
      <c r="R11" t="s">
        <v>172</v>
      </c>
      <c r="S11" t="s">
        <v>172</v>
      </c>
      <c r="T11" t="s">
        <v>172</v>
      </c>
      <c r="U11" t="s">
        <v>172</v>
      </c>
      <c r="V11" t="s">
        <v>172</v>
      </c>
      <c r="W11" t="s">
        <v>172</v>
      </c>
      <c r="X11" t="s">
        <v>172</v>
      </c>
      <c r="Y11" t="s">
        <v>172</v>
      </c>
      <c r="Z11" t="s">
        <v>172</v>
      </c>
      <c r="AA11" t="s">
        <v>172</v>
      </c>
      <c r="AB11" t="s">
        <v>172</v>
      </c>
      <c r="AC11" t="s">
        <v>172</v>
      </c>
      <c r="AD11" t="s">
        <v>172</v>
      </c>
      <c r="AE11" t="s">
        <v>172</v>
      </c>
      <c r="AF11" t="s">
        <v>172</v>
      </c>
      <c r="AG11" t="s">
        <v>172</v>
      </c>
      <c r="AH11" t="s">
        <v>172</v>
      </c>
      <c r="AI11" t="s">
        <v>172</v>
      </c>
      <c r="AJ11" t="s">
        <v>172</v>
      </c>
      <c r="AK11" t="s">
        <v>172</v>
      </c>
      <c r="AL11" t="s">
        <v>172</v>
      </c>
      <c r="AM11" t="s">
        <v>172</v>
      </c>
      <c r="AN11" t="s">
        <v>172</v>
      </c>
      <c r="AO11" t="s">
        <v>172</v>
      </c>
      <c r="AP11" t="s">
        <v>172</v>
      </c>
      <c r="AQ11" t="s">
        <v>1214</v>
      </c>
    </row>
    <row r="12" spans="1:43" ht="30" x14ac:dyDescent="0.25">
      <c r="A12" s="2" t="s">
        <v>189</v>
      </c>
      <c r="B12" s="3" t="s">
        <v>301</v>
      </c>
      <c r="C12" t="s">
        <v>6</v>
      </c>
      <c r="D12" t="s">
        <v>7</v>
      </c>
      <c r="E12" s="1" t="s">
        <v>8</v>
      </c>
      <c r="F12" s="1" t="s">
        <v>744</v>
      </c>
      <c r="G12" s="1" t="s">
        <v>1416</v>
      </c>
      <c r="H12" s="1" t="s">
        <v>632</v>
      </c>
      <c r="I12" s="1" t="s">
        <v>1385</v>
      </c>
      <c r="J12" t="s">
        <v>746</v>
      </c>
      <c r="K12" t="s">
        <v>1417</v>
      </c>
      <c r="L12" t="s">
        <v>598</v>
      </c>
      <c r="M12" s="1" t="s">
        <v>1387</v>
      </c>
      <c r="N12" t="s">
        <v>1388</v>
      </c>
      <c r="O12" s="1">
        <v>4</v>
      </c>
      <c r="Q12" s="1">
        <v>64</v>
      </c>
      <c r="R12">
        <v>512</v>
      </c>
      <c r="S12" t="s">
        <v>1389</v>
      </c>
      <c r="T12">
        <v>1200</v>
      </c>
      <c r="U12">
        <v>2</v>
      </c>
      <c r="V12">
        <v>0</v>
      </c>
      <c r="W12" t="s">
        <v>1389</v>
      </c>
      <c r="X12">
        <v>1200</v>
      </c>
      <c r="Y12">
        <v>20</v>
      </c>
      <c r="Z12">
        <v>10</v>
      </c>
      <c r="AA12" t="s">
        <v>1389</v>
      </c>
      <c r="AB12">
        <v>1200</v>
      </c>
      <c r="AC12">
        <v>2</v>
      </c>
      <c r="AD12" t="s">
        <v>1390</v>
      </c>
      <c r="AE12" t="s">
        <v>172</v>
      </c>
      <c r="AF12">
        <v>0</v>
      </c>
      <c r="AG12">
        <v>0</v>
      </c>
      <c r="AH12">
        <v>0</v>
      </c>
      <c r="AI12" t="s">
        <v>172</v>
      </c>
      <c r="AJ12">
        <v>0</v>
      </c>
      <c r="AK12">
        <v>0</v>
      </c>
      <c r="AL12">
        <v>0</v>
      </c>
      <c r="AM12" t="s">
        <v>172</v>
      </c>
      <c r="AN12">
        <v>0</v>
      </c>
      <c r="AO12">
        <v>0</v>
      </c>
      <c r="AP12">
        <v>0</v>
      </c>
      <c r="AQ12" t="s">
        <v>1242</v>
      </c>
    </row>
    <row r="13" spans="1:43" ht="30" x14ac:dyDescent="0.25">
      <c r="A13" s="2" t="s">
        <v>189</v>
      </c>
      <c r="B13" s="3" t="s">
        <v>303</v>
      </c>
      <c r="C13" t="s">
        <v>6</v>
      </c>
      <c r="D13" t="s">
        <v>7</v>
      </c>
      <c r="E13" s="1" t="s">
        <v>8</v>
      </c>
      <c r="F13" s="1" t="s">
        <v>748</v>
      </c>
      <c r="G13" s="1" t="s">
        <v>1418</v>
      </c>
      <c r="H13" s="1" t="s">
        <v>632</v>
      </c>
      <c r="I13" s="1" t="s">
        <v>1385</v>
      </c>
      <c r="J13" t="s">
        <v>746</v>
      </c>
      <c r="K13" t="s">
        <v>1419</v>
      </c>
      <c r="L13" t="s">
        <v>598</v>
      </c>
      <c r="M13" s="1" t="s">
        <v>1393</v>
      </c>
      <c r="N13" t="s">
        <v>1388</v>
      </c>
      <c r="O13" s="1">
        <v>4</v>
      </c>
      <c r="Q13" s="1">
        <v>64</v>
      </c>
      <c r="R13">
        <v>512</v>
      </c>
      <c r="S13" t="s">
        <v>1389</v>
      </c>
      <c r="T13">
        <v>1200</v>
      </c>
      <c r="U13">
        <v>2</v>
      </c>
      <c r="V13">
        <v>0</v>
      </c>
      <c r="W13" t="s">
        <v>1389</v>
      </c>
      <c r="X13">
        <v>1200</v>
      </c>
      <c r="Y13">
        <v>20</v>
      </c>
      <c r="Z13">
        <v>10</v>
      </c>
      <c r="AA13" t="s">
        <v>1389</v>
      </c>
      <c r="AB13">
        <v>1200</v>
      </c>
      <c r="AC13">
        <v>2</v>
      </c>
      <c r="AD13" t="s">
        <v>1390</v>
      </c>
      <c r="AE13" t="s">
        <v>172</v>
      </c>
      <c r="AF13">
        <v>0</v>
      </c>
      <c r="AG13">
        <v>0</v>
      </c>
      <c r="AH13">
        <v>0</v>
      </c>
      <c r="AI13" t="s">
        <v>172</v>
      </c>
      <c r="AJ13">
        <v>0</v>
      </c>
      <c r="AK13">
        <v>0</v>
      </c>
      <c r="AL13">
        <v>0</v>
      </c>
      <c r="AM13" t="s">
        <v>172</v>
      </c>
      <c r="AN13">
        <v>0</v>
      </c>
      <c r="AO13">
        <v>0</v>
      </c>
      <c r="AP13">
        <v>0</v>
      </c>
      <c r="AQ13" t="s">
        <v>1243</v>
      </c>
    </row>
    <row r="14" spans="1:43" ht="30" x14ac:dyDescent="0.25">
      <c r="A14" s="2" t="s">
        <v>189</v>
      </c>
      <c r="B14" s="3" t="s">
        <v>217</v>
      </c>
      <c r="C14" t="s">
        <v>6</v>
      </c>
      <c r="D14" t="s">
        <v>7</v>
      </c>
      <c r="E14" s="1" t="s">
        <v>203</v>
      </c>
      <c r="F14" s="1" t="s">
        <v>688</v>
      </c>
      <c r="G14" s="1" t="s">
        <v>1394</v>
      </c>
      <c r="H14" s="1" t="s">
        <v>632</v>
      </c>
      <c r="I14" s="1" t="s">
        <v>1385</v>
      </c>
      <c r="J14" t="s">
        <v>633</v>
      </c>
      <c r="K14" t="s">
        <v>1420</v>
      </c>
      <c r="L14" t="s">
        <v>598</v>
      </c>
      <c r="M14" s="1" t="s">
        <v>1396</v>
      </c>
      <c r="N14" t="s">
        <v>1397</v>
      </c>
      <c r="O14" s="1">
        <v>2</v>
      </c>
      <c r="Q14" s="1">
        <v>12</v>
      </c>
      <c r="R14">
        <v>64</v>
      </c>
      <c r="S14" t="s">
        <v>1389</v>
      </c>
      <c r="T14">
        <v>400</v>
      </c>
      <c r="U14">
        <v>3</v>
      </c>
      <c r="V14">
        <v>0</v>
      </c>
      <c r="W14" t="s">
        <v>1389</v>
      </c>
      <c r="X14">
        <v>240</v>
      </c>
      <c r="Y14">
        <v>2</v>
      </c>
      <c r="Z14">
        <v>1</v>
      </c>
      <c r="AA14" t="s">
        <v>1398</v>
      </c>
      <c r="AB14">
        <v>1200</v>
      </c>
      <c r="AC14">
        <v>18</v>
      </c>
      <c r="AD14">
        <v>0</v>
      </c>
      <c r="AE14" t="s">
        <v>1399</v>
      </c>
      <c r="AF14">
        <v>1000</v>
      </c>
      <c r="AG14">
        <v>2</v>
      </c>
      <c r="AH14">
        <v>0</v>
      </c>
      <c r="AI14" t="s">
        <v>1389</v>
      </c>
      <c r="AJ14">
        <v>200</v>
      </c>
      <c r="AK14">
        <v>1</v>
      </c>
      <c r="AL14">
        <v>0</v>
      </c>
      <c r="AM14" t="s">
        <v>172</v>
      </c>
      <c r="AN14">
        <v>0</v>
      </c>
      <c r="AO14">
        <v>0</v>
      </c>
      <c r="AP14">
        <v>0</v>
      </c>
      <c r="AQ14" t="s">
        <v>1421</v>
      </c>
    </row>
    <row r="15" spans="1:43" ht="30" x14ac:dyDescent="0.25">
      <c r="A15" s="2" t="s">
        <v>189</v>
      </c>
      <c r="B15" s="3" t="s">
        <v>219</v>
      </c>
      <c r="C15" t="s">
        <v>6</v>
      </c>
      <c r="D15" t="s">
        <v>7</v>
      </c>
      <c r="E15" s="1" t="s">
        <v>203</v>
      </c>
      <c r="F15" s="1" t="s">
        <v>688</v>
      </c>
      <c r="G15" s="1" t="s">
        <v>1394</v>
      </c>
      <c r="H15" s="1" t="s">
        <v>632</v>
      </c>
      <c r="I15" s="1" t="s">
        <v>1385</v>
      </c>
      <c r="J15" t="s">
        <v>633</v>
      </c>
      <c r="K15" t="s">
        <v>1422</v>
      </c>
      <c r="L15" t="s">
        <v>598</v>
      </c>
      <c r="M15" s="1" t="s">
        <v>1402</v>
      </c>
      <c r="N15" t="s">
        <v>1397</v>
      </c>
      <c r="O15" s="1">
        <v>2</v>
      </c>
      <c r="Q15" s="1">
        <v>12</v>
      </c>
      <c r="R15">
        <v>64</v>
      </c>
      <c r="S15" t="s">
        <v>1389</v>
      </c>
      <c r="T15">
        <v>400</v>
      </c>
      <c r="U15">
        <v>3</v>
      </c>
      <c r="V15">
        <v>0</v>
      </c>
      <c r="W15" t="s">
        <v>1389</v>
      </c>
      <c r="X15">
        <v>240</v>
      </c>
      <c r="Y15">
        <v>2</v>
      </c>
      <c r="Z15">
        <v>1</v>
      </c>
      <c r="AA15" t="s">
        <v>1398</v>
      </c>
      <c r="AB15">
        <v>1200</v>
      </c>
      <c r="AC15">
        <v>18</v>
      </c>
      <c r="AD15">
        <v>0</v>
      </c>
      <c r="AE15" t="s">
        <v>1399</v>
      </c>
      <c r="AF15">
        <v>1000</v>
      </c>
      <c r="AG15">
        <v>2</v>
      </c>
      <c r="AH15">
        <v>0</v>
      </c>
      <c r="AI15" t="s">
        <v>1389</v>
      </c>
      <c r="AJ15">
        <v>200</v>
      </c>
      <c r="AK15">
        <v>1</v>
      </c>
      <c r="AL15">
        <v>0</v>
      </c>
      <c r="AM15" t="s">
        <v>172</v>
      </c>
      <c r="AN15">
        <v>0</v>
      </c>
      <c r="AO15">
        <v>0</v>
      </c>
      <c r="AP15">
        <v>0</v>
      </c>
      <c r="AQ15" t="s">
        <v>1423</v>
      </c>
    </row>
    <row r="16" spans="1:43" ht="30" x14ac:dyDescent="0.25">
      <c r="A16" s="2" t="s">
        <v>189</v>
      </c>
      <c r="B16" s="3" t="s">
        <v>221</v>
      </c>
      <c r="C16" t="s">
        <v>6</v>
      </c>
      <c r="D16" t="s">
        <v>7</v>
      </c>
      <c r="E16" s="1" t="s">
        <v>203</v>
      </c>
      <c r="F16" s="1" t="s">
        <v>688</v>
      </c>
      <c r="G16" s="1" t="s">
        <v>1394</v>
      </c>
      <c r="H16" s="1" t="s">
        <v>632</v>
      </c>
      <c r="I16" s="1" t="s">
        <v>1385</v>
      </c>
      <c r="J16" t="s">
        <v>633</v>
      </c>
      <c r="K16" t="s">
        <v>1424</v>
      </c>
      <c r="L16" t="s">
        <v>598</v>
      </c>
      <c r="M16" s="1" t="s">
        <v>1405</v>
      </c>
      <c r="N16" t="s">
        <v>1397</v>
      </c>
      <c r="O16" s="1">
        <v>2</v>
      </c>
      <c r="Q16" s="1">
        <v>12</v>
      </c>
      <c r="R16">
        <v>64</v>
      </c>
      <c r="S16" t="s">
        <v>1389</v>
      </c>
      <c r="T16">
        <v>400</v>
      </c>
      <c r="U16">
        <v>3</v>
      </c>
      <c r="V16">
        <v>0</v>
      </c>
      <c r="W16" t="s">
        <v>1389</v>
      </c>
      <c r="X16">
        <v>240</v>
      </c>
      <c r="Y16">
        <v>2</v>
      </c>
      <c r="Z16">
        <v>1</v>
      </c>
      <c r="AA16" t="s">
        <v>1398</v>
      </c>
      <c r="AB16">
        <v>1200</v>
      </c>
      <c r="AC16">
        <v>18</v>
      </c>
      <c r="AD16">
        <v>0</v>
      </c>
      <c r="AE16" t="s">
        <v>1399</v>
      </c>
      <c r="AF16">
        <v>1000</v>
      </c>
      <c r="AG16">
        <v>2</v>
      </c>
      <c r="AH16">
        <v>0</v>
      </c>
      <c r="AI16" t="s">
        <v>1389</v>
      </c>
      <c r="AJ16">
        <v>200</v>
      </c>
      <c r="AK16">
        <v>1</v>
      </c>
      <c r="AL16">
        <v>0</v>
      </c>
      <c r="AM16" t="s">
        <v>172</v>
      </c>
      <c r="AN16">
        <v>0</v>
      </c>
      <c r="AO16">
        <v>0</v>
      </c>
      <c r="AP16">
        <v>0</v>
      </c>
      <c r="AQ16" t="s">
        <v>1425</v>
      </c>
    </row>
    <row r="17" spans="1:43" ht="30" x14ac:dyDescent="0.25">
      <c r="A17" s="2" t="s">
        <v>189</v>
      </c>
      <c r="B17" s="3" t="s">
        <v>213</v>
      </c>
      <c r="C17" t="s">
        <v>6</v>
      </c>
      <c r="D17" t="s">
        <v>7</v>
      </c>
      <c r="E17" s="1" t="s">
        <v>203</v>
      </c>
      <c r="F17" s="1" t="s">
        <v>688</v>
      </c>
      <c r="G17" s="1" t="s">
        <v>1394</v>
      </c>
      <c r="H17" s="1" t="s">
        <v>632</v>
      </c>
      <c r="I17" s="1" t="s">
        <v>1385</v>
      </c>
      <c r="J17" t="s">
        <v>633</v>
      </c>
      <c r="K17" t="s">
        <v>1426</v>
      </c>
      <c r="L17" t="s">
        <v>598</v>
      </c>
      <c r="M17" s="1" t="s">
        <v>1408</v>
      </c>
      <c r="N17" t="s">
        <v>1397</v>
      </c>
      <c r="O17" s="1">
        <v>2</v>
      </c>
      <c r="Q17" s="1">
        <v>12</v>
      </c>
      <c r="R17">
        <v>64</v>
      </c>
      <c r="S17" t="s">
        <v>1389</v>
      </c>
      <c r="T17">
        <v>400</v>
      </c>
      <c r="U17">
        <v>3</v>
      </c>
      <c r="V17">
        <v>0</v>
      </c>
      <c r="W17" t="s">
        <v>1389</v>
      </c>
      <c r="X17">
        <v>240</v>
      </c>
      <c r="Y17">
        <v>2</v>
      </c>
      <c r="Z17">
        <v>1</v>
      </c>
      <c r="AA17" t="s">
        <v>1398</v>
      </c>
      <c r="AB17">
        <v>1200</v>
      </c>
      <c r="AC17">
        <v>18</v>
      </c>
      <c r="AD17">
        <v>0</v>
      </c>
      <c r="AE17" t="s">
        <v>1399</v>
      </c>
      <c r="AF17">
        <v>1000</v>
      </c>
      <c r="AG17">
        <v>2</v>
      </c>
      <c r="AH17">
        <v>0</v>
      </c>
      <c r="AI17" t="s">
        <v>1389</v>
      </c>
      <c r="AJ17">
        <v>200</v>
      </c>
      <c r="AK17">
        <v>1</v>
      </c>
      <c r="AL17">
        <v>0</v>
      </c>
      <c r="AM17" t="s">
        <v>172</v>
      </c>
      <c r="AN17">
        <v>0</v>
      </c>
      <c r="AO17">
        <v>0</v>
      </c>
      <c r="AP17">
        <v>0</v>
      </c>
      <c r="AQ17" t="s">
        <v>1244</v>
      </c>
    </row>
    <row r="18" spans="1:43" ht="30" x14ac:dyDescent="0.25">
      <c r="A18" s="2" t="s">
        <v>189</v>
      </c>
      <c r="B18" s="3" t="s">
        <v>215</v>
      </c>
      <c r="C18" t="s">
        <v>6</v>
      </c>
      <c r="D18" t="s">
        <v>7</v>
      </c>
      <c r="E18" s="1" t="s">
        <v>203</v>
      </c>
      <c r="F18" s="1" t="s">
        <v>688</v>
      </c>
      <c r="G18" s="1" t="s">
        <v>1394</v>
      </c>
      <c r="H18" s="1" t="s">
        <v>632</v>
      </c>
      <c r="I18" s="1" t="s">
        <v>1385</v>
      </c>
      <c r="J18" t="s">
        <v>633</v>
      </c>
      <c r="K18" t="s">
        <v>1427</v>
      </c>
      <c r="L18" t="s">
        <v>598</v>
      </c>
      <c r="M18" s="1" t="s">
        <v>1410</v>
      </c>
      <c r="N18" t="s">
        <v>1397</v>
      </c>
      <c r="O18" s="1">
        <v>2</v>
      </c>
      <c r="Q18" s="1">
        <v>12</v>
      </c>
      <c r="R18">
        <v>64</v>
      </c>
      <c r="S18" t="s">
        <v>1389</v>
      </c>
      <c r="T18">
        <v>400</v>
      </c>
      <c r="U18">
        <v>3</v>
      </c>
      <c r="V18">
        <v>0</v>
      </c>
      <c r="W18" t="s">
        <v>1389</v>
      </c>
      <c r="X18">
        <v>240</v>
      </c>
      <c r="Y18">
        <v>2</v>
      </c>
      <c r="Z18">
        <v>1</v>
      </c>
      <c r="AA18" t="s">
        <v>1398</v>
      </c>
      <c r="AB18">
        <v>1200</v>
      </c>
      <c r="AC18">
        <v>18</v>
      </c>
      <c r="AD18">
        <v>0</v>
      </c>
      <c r="AE18" t="s">
        <v>1399</v>
      </c>
      <c r="AF18">
        <v>1000</v>
      </c>
      <c r="AG18">
        <v>2</v>
      </c>
      <c r="AH18">
        <v>0</v>
      </c>
      <c r="AI18" t="s">
        <v>1389</v>
      </c>
      <c r="AJ18">
        <v>200</v>
      </c>
      <c r="AK18">
        <v>1</v>
      </c>
      <c r="AL18">
        <v>0</v>
      </c>
      <c r="AM18" t="s">
        <v>172</v>
      </c>
      <c r="AN18">
        <v>0</v>
      </c>
      <c r="AO18">
        <v>0</v>
      </c>
      <c r="AP18">
        <v>0</v>
      </c>
      <c r="AQ18" t="s">
        <v>1245</v>
      </c>
    </row>
    <row r="19" spans="1:43" ht="30" x14ac:dyDescent="0.25">
      <c r="A19" s="2" t="s">
        <v>459</v>
      </c>
      <c r="B19" s="3" t="s">
        <v>1428</v>
      </c>
      <c r="C19" t="s">
        <v>6</v>
      </c>
      <c r="D19" t="s">
        <v>7</v>
      </c>
      <c r="E19" s="8" t="s">
        <v>172</v>
      </c>
      <c r="F19" s="3" t="s">
        <v>980</v>
      </c>
      <c r="G19" s="3" t="s">
        <v>1003</v>
      </c>
      <c r="H19" s="1" t="s">
        <v>632</v>
      </c>
      <c r="I19" s="1" t="s">
        <v>1385</v>
      </c>
      <c r="J19" t="s">
        <v>1004</v>
      </c>
      <c r="K19" t="s">
        <v>1429</v>
      </c>
      <c r="L19" t="s">
        <v>598</v>
      </c>
      <c r="M19" s="1" t="s">
        <v>1413</v>
      </c>
      <c r="N19" t="s">
        <v>172</v>
      </c>
      <c r="O19" t="s">
        <v>172</v>
      </c>
      <c r="P19" t="s">
        <v>172</v>
      </c>
      <c r="Q19" t="s">
        <v>172</v>
      </c>
      <c r="R19" t="s">
        <v>172</v>
      </c>
      <c r="S19" t="s">
        <v>172</v>
      </c>
      <c r="T19" t="s">
        <v>172</v>
      </c>
      <c r="U19" t="s">
        <v>172</v>
      </c>
      <c r="V19" t="s">
        <v>172</v>
      </c>
      <c r="W19" t="s">
        <v>172</v>
      </c>
      <c r="X19" t="s">
        <v>172</v>
      </c>
      <c r="Y19" t="s">
        <v>172</v>
      </c>
      <c r="Z19" t="s">
        <v>172</v>
      </c>
      <c r="AA19" t="s">
        <v>172</v>
      </c>
      <c r="AB19" t="s">
        <v>172</v>
      </c>
      <c r="AC19" t="s">
        <v>172</v>
      </c>
      <c r="AD19" t="s">
        <v>172</v>
      </c>
      <c r="AE19" t="s">
        <v>172</v>
      </c>
      <c r="AF19" t="s">
        <v>172</v>
      </c>
      <c r="AG19" t="s">
        <v>172</v>
      </c>
      <c r="AH19" t="s">
        <v>172</v>
      </c>
      <c r="AI19" t="s">
        <v>172</v>
      </c>
      <c r="AJ19" t="s">
        <v>172</v>
      </c>
      <c r="AK19" t="s">
        <v>172</v>
      </c>
      <c r="AL19" t="s">
        <v>172</v>
      </c>
      <c r="AM19" t="s">
        <v>172</v>
      </c>
      <c r="AN19" t="s">
        <v>172</v>
      </c>
      <c r="AO19" t="s">
        <v>172</v>
      </c>
      <c r="AP19" t="s">
        <v>172</v>
      </c>
      <c r="AQ19" t="s">
        <v>1246</v>
      </c>
    </row>
    <row r="20" spans="1:43" ht="30" x14ac:dyDescent="0.25">
      <c r="A20" s="2" t="s">
        <v>459</v>
      </c>
      <c r="B20" s="3" t="s">
        <v>1430</v>
      </c>
      <c r="C20" t="s">
        <v>6</v>
      </c>
      <c r="D20" t="s">
        <v>7</v>
      </c>
      <c r="E20" s="8" t="s">
        <v>172</v>
      </c>
      <c r="F20" s="3" t="s">
        <v>980</v>
      </c>
      <c r="G20" s="3" t="s">
        <v>1008</v>
      </c>
      <c r="H20" s="1" t="s">
        <v>632</v>
      </c>
      <c r="I20" s="1" t="s">
        <v>1385</v>
      </c>
      <c r="J20" t="s">
        <v>1004</v>
      </c>
      <c r="K20" t="s">
        <v>1431</v>
      </c>
      <c r="L20" t="s">
        <v>598</v>
      </c>
      <c r="M20" s="1" t="s">
        <v>1413</v>
      </c>
      <c r="N20" t="s">
        <v>172</v>
      </c>
      <c r="O20" t="s">
        <v>172</v>
      </c>
      <c r="P20" t="s">
        <v>172</v>
      </c>
      <c r="Q20" t="s">
        <v>172</v>
      </c>
      <c r="R20" t="s">
        <v>172</v>
      </c>
      <c r="S20" t="s">
        <v>172</v>
      </c>
      <c r="T20" t="s">
        <v>172</v>
      </c>
      <c r="U20" t="s">
        <v>172</v>
      </c>
      <c r="V20" t="s">
        <v>172</v>
      </c>
      <c r="W20" t="s">
        <v>172</v>
      </c>
      <c r="X20" t="s">
        <v>172</v>
      </c>
      <c r="Y20" t="s">
        <v>172</v>
      </c>
      <c r="Z20" t="s">
        <v>172</v>
      </c>
      <c r="AA20" t="s">
        <v>172</v>
      </c>
      <c r="AB20" t="s">
        <v>172</v>
      </c>
      <c r="AC20" t="s">
        <v>172</v>
      </c>
      <c r="AD20" t="s">
        <v>172</v>
      </c>
      <c r="AE20" t="s">
        <v>172</v>
      </c>
      <c r="AF20" t="s">
        <v>172</v>
      </c>
      <c r="AG20" t="s">
        <v>172</v>
      </c>
      <c r="AH20" t="s">
        <v>172</v>
      </c>
      <c r="AI20" t="s">
        <v>172</v>
      </c>
      <c r="AJ20" t="s">
        <v>172</v>
      </c>
      <c r="AK20" t="s">
        <v>172</v>
      </c>
      <c r="AL20" t="s">
        <v>172</v>
      </c>
      <c r="AM20" t="s">
        <v>172</v>
      </c>
      <c r="AN20" t="s">
        <v>172</v>
      </c>
      <c r="AO20" t="s">
        <v>172</v>
      </c>
      <c r="AP20" t="s">
        <v>172</v>
      </c>
      <c r="AQ20" t="s">
        <v>1246</v>
      </c>
    </row>
    <row r="21" spans="1:43" ht="30" x14ac:dyDescent="0.25">
      <c r="A21" s="2" t="s">
        <v>459</v>
      </c>
      <c r="B21" s="3" t="s">
        <v>1890</v>
      </c>
      <c r="C21" t="s">
        <v>6</v>
      </c>
      <c r="D21" t="s">
        <v>7</v>
      </c>
      <c r="E21" s="8" t="s">
        <v>172</v>
      </c>
      <c r="F21" s="3" t="s">
        <v>980</v>
      </c>
      <c r="G21" s="3" t="s">
        <v>1020</v>
      </c>
      <c r="H21" s="1" t="s">
        <v>632</v>
      </c>
      <c r="I21" s="1" t="s">
        <v>1385</v>
      </c>
      <c r="J21" t="s">
        <v>1027</v>
      </c>
      <c r="K21" t="s">
        <v>1891</v>
      </c>
      <c r="L21" t="s">
        <v>598</v>
      </c>
      <c r="M21" s="1" t="s">
        <v>1711</v>
      </c>
      <c r="N21" t="s">
        <v>172</v>
      </c>
      <c r="O21" t="s">
        <v>172</v>
      </c>
      <c r="P21" t="s">
        <v>172</v>
      </c>
      <c r="Q21" t="s">
        <v>172</v>
      </c>
      <c r="R21" t="s">
        <v>172</v>
      </c>
      <c r="S21" t="s">
        <v>172</v>
      </c>
      <c r="T21" t="s">
        <v>172</v>
      </c>
      <c r="U21" t="s">
        <v>172</v>
      </c>
      <c r="V21" t="s">
        <v>172</v>
      </c>
      <c r="W21" t="s">
        <v>172</v>
      </c>
      <c r="X21" t="s">
        <v>172</v>
      </c>
      <c r="Y21" t="s">
        <v>172</v>
      </c>
      <c r="Z21" t="s">
        <v>172</v>
      </c>
      <c r="AA21" t="s">
        <v>172</v>
      </c>
      <c r="AB21" t="s">
        <v>172</v>
      </c>
      <c r="AC21" t="s">
        <v>172</v>
      </c>
      <c r="AD21" t="s">
        <v>172</v>
      </c>
      <c r="AE21" t="s">
        <v>172</v>
      </c>
      <c r="AF21" t="s">
        <v>172</v>
      </c>
      <c r="AG21" t="s">
        <v>172</v>
      </c>
      <c r="AH21" t="s">
        <v>172</v>
      </c>
      <c r="AI21" t="s">
        <v>172</v>
      </c>
      <c r="AJ21" t="s">
        <v>172</v>
      </c>
      <c r="AK21" t="s">
        <v>172</v>
      </c>
      <c r="AL21" t="s">
        <v>172</v>
      </c>
      <c r="AM21" t="s">
        <v>172</v>
      </c>
      <c r="AN21" t="s">
        <v>172</v>
      </c>
      <c r="AO21" t="s">
        <v>172</v>
      </c>
      <c r="AP21" t="s">
        <v>172</v>
      </c>
      <c r="AQ21" t="s">
        <v>1247</v>
      </c>
    </row>
    <row r="22" spans="1:43" x14ac:dyDescent="0.25">
      <c r="A22" s="2" t="s">
        <v>189</v>
      </c>
      <c r="B22" s="3" t="s">
        <v>430</v>
      </c>
      <c r="C22" t="s">
        <v>41</v>
      </c>
      <c r="D22" t="s">
        <v>7</v>
      </c>
      <c r="E22" s="1" t="s">
        <v>8</v>
      </c>
      <c r="F22" s="1" t="s">
        <v>58</v>
      </c>
      <c r="G22" s="1" t="s">
        <v>1432</v>
      </c>
      <c r="H22" s="1" t="s">
        <v>632</v>
      </c>
      <c r="I22" s="1" t="s">
        <v>1385</v>
      </c>
      <c r="J22" t="s">
        <v>746</v>
      </c>
      <c r="K22" t="s">
        <v>754</v>
      </c>
      <c r="L22" t="s">
        <v>793</v>
      </c>
      <c r="M22" s="1" t="s">
        <v>1464</v>
      </c>
      <c r="N22" t="s">
        <v>1388</v>
      </c>
      <c r="O22" s="1">
        <v>4</v>
      </c>
      <c r="Q22" s="1">
        <v>64</v>
      </c>
      <c r="R22">
        <v>512</v>
      </c>
      <c r="S22" t="s">
        <v>1389</v>
      </c>
      <c r="T22">
        <v>1200</v>
      </c>
      <c r="U22">
        <v>2</v>
      </c>
      <c r="V22">
        <v>1</v>
      </c>
      <c r="W22" t="s">
        <v>1389</v>
      </c>
      <c r="X22">
        <v>1200</v>
      </c>
      <c r="Y22">
        <v>10</v>
      </c>
      <c r="Z22">
        <v>10</v>
      </c>
      <c r="AA22" t="s">
        <v>172</v>
      </c>
      <c r="AB22">
        <v>0</v>
      </c>
      <c r="AC22">
        <v>0</v>
      </c>
      <c r="AD22">
        <v>0</v>
      </c>
      <c r="AE22" t="s">
        <v>172</v>
      </c>
      <c r="AF22">
        <v>0</v>
      </c>
      <c r="AG22">
        <v>0</v>
      </c>
      <c r="AH22">
        <v>0</v>
      </c>
      <c r="AI22" t="s">
        <v>172</v>
      </c>
      <c r="AJ22">
        <v>0</v>
      </c>
      <c r="AK22">
        <v>0</v>
      </c>
      <c r="AL22">
        <v>0</v>
      </c>
      <c r="AM22" t="s">
        <v>172</v>
      </c>
      <c r="AN22">
        <v>0</v>
      </c>
      <c r="AO22">
        <v>0</v>
      </c>
      <c r="AP22">
        <v>0</v>
      </c>
      <c r="AQ22" t="s">
        <v>1433</v>
      </c>
    </row>
    <row r="23" spans="1:43" x14ac:dyDescent="0.25">
      <c r="A23" s="2" t="s">
        <v>189</v>
      </c>
      <c r="B23" s="3" t="s">
        <v>432</v>
      </c>
      <c r="C23" t="s">
        <v>41</v>
      </c>
      <c r="D23" t="s">
        <v>7</v>
      </c>
      <c r="E23" s="1" t="s">
        <v>8</v>
      </c>
      <c r="F23" s="1" t="s">
        <v>58</v>
      </c>
      <c r="G23" s="1" t="s">
        <v>1432</v>
      </c>
      <c r="H23" s="1" t="s">
        <v>632</v>
      </c>
      <c r="I23" s="1" t="s">
        <v>1385</v>
      </c>
      <c r="J23" t="s">
        <v>746</v>
      </c>
      <c r="K23" t="s">
        <v>752</v>
      </c>
      <c r="L23" t="s">
        <v>886</v>
      </c>
      <c r="M23" s="1" t="s">
        <v>1434</v>
      </c>
      <c r="N23" t="s">
        <v>1388</v>
      </c>
      <c r="O23" s="1">
        <v>4</v>
      </c>
      <c r="Q23" s="1">
        <v>64</v>
      </c>
      <c r="R23">
        <v>512</v>
      </c>
      <c r="S23" t="s">
        <v>1389</v>
      </c>
      <c r="T23">
        <v>1200</v>
      </c>
      <c r="U23">
        <v>2</v>
      </c>
      <c r="V23">
        <v>1</v>
      </c>
      <c r="W23" t="s">
        <v>1389</v>
      </c>
      <c r="X23">
        <v>1200</v>
      </c>
      <c r="Y23">
        <v>10</v>
      </c>
      <c r="Z23">
        <v>10</v>
      </c>
      <c r="AA23" t="s">
        <v>172</v>
      </c>
      <c r="AB23">
        <v>0</v>
      </c>
      <c r="AC23">
        <v>0</v>
      </c>
      <c r="AD23">
        <v>0</v>
      </c>
      <c r="AE23" t="s">
        <v>172</v>
      </c>
      <c r="AF23">
        <v>0</v>
      </c>
      <c r="AG23">
        <v>0</v>
      </c>
      <c r="AH23">
        <v>0</v>
      </c>
      <c r="AI23" t="s">
        <v>172</v>
      </c>
      <c r="AJ23">
        <v>0</v>
      </c>
      <c r="AK23">
        <v>0</v>
      </c>
      <c r="AL23">
        <v>0</v>
      </c>
      <c r="AM23" t="s">
        <v>172</v>
      </c>
      <c r="AN23">
        <v>0</v>
      </c>
      <c r="AO23">
        <v>0</v>
      </c>
      <c r="AP23">
        <v>0</v>
      </c>
      <c r="AQ23" t="s">
        <v>1435</v>
      </c>
    </row>
    <row r="24" spans="1:43" ht="30" x14ac:dyDescent="0.25">
      <c r="A24" s="2" t="s">
        <v>189</v>
      </c>
      <c r="B24" s="3" t="s">
        <v>305</v>
      </c>
      <c r="C24" t="s">
        <v>6</v>
      </c>
      <c r="D24" t="s">
        <v>7</v>
      </c>
      <c r="E24" s="1" t="s">
        <v>8</v>
      </c>
      <c r="F24" s="1" t="s">
        <v>748</v>
      </c>
      <c r="G24" s="1" t="s">
        <v>1436</v>
      </c>
      <c r="H24" s="1" t="s">
        <v>644</v>
      </c>
      <c r="I24" s="1" t="s">
        <v>1385</v>
      </c>
      <c r="J24" t="s">
        <v>746</v>
      </c>
      <c r="K24" t="s">
        <v>1437</v>
      </c>
      <c r="L24" t="s">
        <v>596</v>
      </c>
      <c r="M24" s="1" t="s">
        <v>1393</v>
      </c>
      <c r="N24" t="s">
        <v>1388</v>
      </c>
      <c r="O24" s="1">
        <v>4</v>
      </c>
      <c r="Q24" s="1">
        <v>64</v>
      </c>
      <c r="R24">
        <v>512</v>
      </c>
      <c r="S24" t="s">
        <v>1389</v>
      </c>
      <c r="T24">
        <v>1200</v>
      </c>
      <c r="U24">
        <v>2</v>
      </c>
      <c r="V24">
        <v>0</v>
      </c>
      <c r="W24" t="s">
        <v>1389</v>
      </c>
      <c r="X24">
        <v>1200</v>
      </c>
      <c r="Y24">
        <v>20</v>
      </c>
      <c r="Z24">
        <v>10</v>
      </c>
      <c r="AA24" t="s">
        <v>1389</v>
      </c>
      <c r="AB24">
        <v>1200</v>
      </c>
      <c r="AC24">
        <v>2</v>
      </c>
      <c r="AD24" t="s">
        <v>1390</v>
      </c>
      <c r="AE24" t="s">
        <v>172</v>
      </c>
      <c r="AF24">
        <v>0</v>
      </c>
      <c r="AG24">
        <v>0</v>
      </c>
      <c r="AH24">
        <v>0</v>
      </c>
      <c r="AI24" t="s">
        <v>172</v>
      </c>
      <c r="AJ24">
        <v>0</v>
      </c>
      <c r="AK24">
        <v>0</v>
      </c>
      <c r="AL24">
        <v>0</v>
      </c>
      <c r="AM24" t="s">
        <v>172</v>
      </c>
      <c r="AN24">
        <v>0</v>
      </c>
      <c r="AO24">
        <v>0</v>
      </c>
      <c r="AP24">
        <v>0</v>
      </c>
      <c r="AQ24" t="s">
        <v>1215</v>
      </c>
    </row>
    <row r="25" spans="1:43" ht="30" x14ac:dyDescent="0.25">
      <c r="A25" s="2" t="s">
        <v>189</v>
      </c>
      <c r="B25" s="3" t="s">
        <v>227</v>
      </c>
      <c r="C25" t="s">
        <v>6</v>
      </c>
      <c r="D25" t="s">
        <v>7</v>
      </c>
      <c r="E25" s="1" t="s">
        <v>203</v>
      </c>
      <c r="F25" s="1" t="s">
        <v>688</v>
      </c>
      <c r="G25" s="1" t="s">
        <v>1394</v>
      </c>
      <c r="H25" s="1" t="s">
        <v>644</v>
      </c>
      <c r="I25" s="1" t="s">
        <v>1385</v>
      </c>
      <c r="J25" t="s">
        <v>633</v>
      </c>
      <c r="K25" t="s">
        <v>1438</v>
      </c>
      <c r="L25" t="s">
        <v>596</v>
      </c>
      <c r="M25" s="1" t="s">
        <v>1396</v>
      </c>
      <c r="N25" t="s">
        <v>1397</v>
      </c>
      <c r="O25" s="1">
        <v>2</v>
      </c>
      <c r="Q25" s="1">
        <v>12</v>
      </c>
      <c r="R25">
        <v>64</v>
      </c>
      <c r="S25" t="s">
        <v>1389</v>
      </c>
      <c r="T25">
        <v>400</v>
      </c>
      <c r="U25">
        <v>3</v>
      </c>
      <c r="V25">
        <v>0</v>
      </c>
      <c r="W25" t="s">
        <v>1389</v>
      </c>
      <c r="X25">
        <v>240</v>
      </c>
      <c r="Y25">
        <v>2</v>
      </c>
      <c r="Z25">
        <v>1</v>
      </c>
      <c r="AA25" t="s">
        <v>1398</v>
      </c>
      <c r="AB25">
        <v>1200</v>
      </c>
      <c r="AC25">
        <v>18</v>
      </c>
      <c r="AD25">
        <v>0</v>
      </c>
      <c r="AE25" t="s">
        <v>1399</v>
      </c>
      <c r="AF25">
        <v>1000</v>
      </c>
      <c r="AG25">
        <v>2</v>
      </c>
      <c r="AH25">
        <v>0</v>
      </c>
      <c r="AI25" t="s">
        <v>1389</v>
      </c>
      <c r="AJ25">
        <v>200</v>
      </c>
      <c r="AK25">
        <v>1</v>
      </c>
      <c r="AL25">
        <v>0</v>
      </c>
      <c r="AM25" t="s">
        <v>172</v>
      </c>
      <c r="AN25">
        <v>0</v>
      </c>
      <c r="AO25">
        <v>0</v>
      </c>
      <c r="AP25">
        <v>0</v>
      </c>
      <c r="AQ25" t="s">
        <v>1439</v>
      </c>
    </row>
    <row r="26" spans="1:43" ht="30" x14ac:dyDescent="0.25">
      <c r="A26" s="2" t="s">
        <v>189</v>
      </c>
      <c r="B26" s="3" t="s">
        <v>229</v>
      </c>
      <c r="C26" t="s">
        <v>6</v>
      </c>
      <c r="D26" t="s">
        <v>7</v>
      </c>
      <c r="E26" s="1" t="s">
        <v>203</v>
      </c>
      <c r="F26" s="1" t="s">
        <v>688</v>
      </c>
      <c r="G26" s="1" t="s">
        <v>1394</v>
      </c>
      <c r="H26" s="1" t="s">
        <v>644</v>
      </c>
      <c r="I26" s="1" t="s">
        <v>1385</v>
      </c>
      <c r="J26" t="s">
        <v>633</v>
      </c>
      <c r="K26" t="s">
        <v>1440</v>
      </c>
      <c r="L26" t="s">
        <v>596</v>
      </c>
      <c r="M26" s="1" t="s">
        <v>1402</v>
      </c>
      <c r="N26" t="s">
        <v>1397</v>
      </c>
      <c r="O26" s="1">
        <v>2</v>
      </c>
      <c r="Q26" s="1">
        <v>12</v>
      </c>
      <c r="R26">
        <v>64</v>
      </c>
      <c r="S26" t="s">
        <v>1389</v>
      </c>
      <c r="T26">
        <v>400</v>
      </c>
      <c r="U26">
        <v>3</v>
      </c>
      <c r="V26">
        <v>0</v>
      </c>
      <c r="W26" t="s">
        <v>1389</v>
      </c>
      <c r="X26">
        <v>240</v>
      </c>
      <c r="Y26">
        <v>2</v>
      </c>
      <c r="Z26">
        <v>1</v>
      </c>
      <c r="AA26" t="s">
        <v>1398</v>
      </c>
      <c r="AB26">
        <v>1200</v>
      </c>
      <c r="AC26">
        <v>18</v>
      </c>
      <c r="AD26">
        <v>0</v>
      </c>
      <c r="AE26" t="s">
        <v>1399</v>
      </c>
      <c r="AF26">
        <v>1000</v>
      </c>
      <c r="AG26">
        <v>2</v>
      </c>
      <c r="AH26">
        <v>0</v>
      </c>
      <c r="AI26" t="s">
        <v>1389</v>
      </c>
      <c r="AJ26">
        <v>200</v>
      </c>
      <c r="AK26">
        <v>1</v>
      </c>
      <c r="AL26">
        <v>0</v>
      </c>
      <c r="AM26" t="s">
        <v>172</v>
      </c>
      <c r="AN26">
        <v>0</v>
      </c>
      <c r="AO26">
        <v>0</v>
      </c>
      <c r="AP26">
        <v>0</v>
      </c>
      <c r="AQ26" t="s">
        <v>1441</v>
      </c>
    </row>
    <row r="27" spans="1:43" ht="30" x14ac:dyDescent="0.25">
      <c r="A27" s="2" t="s">
        <v>189</v>
      </c>
      <c r="B27" s="3" t="s">
        <v>231</v>
      </c>
      <c r="C27" t="s">
        <v>6</v>
      </c>
      <c r="D27" t="s">
        <v>7</v>
      </c>
      <c r="E27" s="1" t="s">
        <v>203</v>
      </c>
      <c r="F27" s="1" t="s">
        <v>688</v>
      </c>
      <c r="G27" s="1" t="s">
        <v>1394</v>
      </c>
      <c r="H27" s="1" t="s">
        <v>644</v>
      </c>
      <c r="I27" s="1" t="s">
        <v>1385</v>
      </c>
      <c r="J27" t="s">
        <v>633</v>
      </c>
      <c r="K27" t="s">
        <v>1442</v>
      </c>
      <c r="L27" t="s">
        <v>596</v>
      </c>
      <c r="M27" s="1" t="s">
        <v>1405</v>
      </c>
      <c r="N27" t="s">
        <v>1397</v>
      </c>
      <c r="O27" s="1">
        <v>2</v>
      </c>
      <c r="Q27" s="1">
        <v>12</v>
      </c>
      <c r="R27">
        <v>64</v>
      </c>
      <c r="S27" t="s">
        <v>1389</v>
      </c>
      <c r="T27">
        <v>400</v>
      </c>
      <c r="U27">
        <v>3</v>
      </c>
      <c r="V27">
        <v>0</v>
      </c>
      <c r="W27" t="s">
        <v>1389</v>
      </c>
      <c r="X27">
        <v>240</v>
      </c>
      <c r="Y27">
        <v>2</v>
      </c>
      <c r="Z27">
        <v>1</v>
      </c>
      <c r="AA27" t="s">
        <v>1398</v>
      </c>
      <c r="AB27">
        <v>1200</v>
      </c>
      <c r="AC27">
        <v>18</v>
      </c>
      <c r="AD27">
        <v>0</v>
      </c>
      <c r="AE27" t="s">
        <v>1399</v>
      </c>
      <c r="AF27">
        <v>1000</v>
      </c>
      <c r="AG27">
        <v>2</v>
      </c>
      <c r="AH27">
        <v>0</v>
      </c>
      <c r="AI27" t="s">
        <v>1389</v>
      </c>
      <c r="AJ27">
        <v>200</v>
      </c>
      <c r="AK27">
        <v>1</v>
      </c>
      <c r="AL27">
        <v>0</v>
      </c>
      <c r="AM27" t="s">
        <v>172</v>
      </c>
      <c r="AN27">
        <v>0</v>
      </c>
      <c r="AO27">
        <v>0</v>
      </c>
      <c r="AP27">
        <v>0</v>
      </c>
      <c r="AQ27" t="s">
        <v>1443</v>
      </c>
    </row>
    <row r="28" spans="1:43" ht="30" x14ac:dyDescent="0.25">
      <c r="A28" s="2" t="s">
        <v>189</v>
      </c>
      <c r="B28" s="3" t="s">
        <v>223</v>
      </c>
      <c r="C28" t="s">
        <v>6</v>
      </c>
      <c r="D28" t="s">
        <v>7</v>
      </c>
      <c r="E28" s="1" t="s">
        <v>203</v>
      </c>
      <c r="F28" s="1" t="s">
        <v>688</v>
      </c>
      <c r="G28" s="1" t="s">
        <v>1394</v>
      </c>
      <c r="H28" s="1" t="s">
        <v>644</v>
      </c>
      <c r="I28" s="1" t="s">
        <v>1385</v>
      </c>
      <c r="J28" t="s">
        <v>633</v>
      </c>
      <c r="K28" t="s">
        <v>1444</v>
      </c>
      <c r="L28" t="s">
        <v>596</v>
      </c>
      <c r="M28" s="1" t="s">
        <v>1408</v>
      </c>
      <c r="N28" t="s">
        <v>1397</v>
      </c>
      <c r="O28" s="1">
        <v>2</v>
      </c>
      <c r="Q28" s="1">
        <v>12</v>
      </c>
      <c r="R28">
        <v>64</v>
      </c>
      <c r="S28" t="s">
        <v>1389</v>
      </c>
      <c r="T28">
        <v>400</v>
      </c>
      <c r="U28">
        <v>3</v>
      </c>
      <c r="V28">
        <v>0</v>
      </c>
      <c r="W28" t="s">
        <v>1389</v>
      </c>
      <c r="X28">
        <v>240</v>
      </c>
      <c r="Y28">
        <v>2</v>
      </c>
      <c r="Z28">
        <v>1</v>
      </c>
      <c r="AA28" t="s">
        <v>1398</v>
      </c>
      <c r="AB28">
        <v>1200</v>
      </c>
      <c r="AC28">
        <v>18</v>
      </c>
      <c r="AD28">
        <v>0</v>
      </c>
      <c r="AE28" t="s">
        <v>1399</v>
      </c>
      <c r="AF28">
        <v>1000</v>
      </c>
      <c r="AG28">
        <v>2</v>
      </c>
      <c r="AH28">
        <v>0</v>
      </c>
      <c r="AI28" t="s">
        <v>1389</v>
      </c>
      <c r="AJ28">
        <v>200</v>
      </c>
      <c r="AK28">
        <v>1</v>
      </c>
      <c r="AL28">
        <v>0</v>
      </c>
      <c r="AM28" t="s">
        <v>172</v>
      </c>
      <c r="AN28">
        <v>0</v>
      </c>
      <c r="AO28">
        <v>0</v>
      </c>
      <c r="AP28">
        <v>0</v>
      </c>
      <c r="AQ28" t="s">
        <v>1216</v>
      </c>
    </row>
    <row r="29" spans="1:43" ht="30" x14ac:dyDescent="0.25">
      <c r="A29" s="2" t="s">
        <v>189</v>
      </c>
      <c r="B29" s="3" t="s">
        <v>225</v>
      </c>
      <c r="C29" t="s">
        <v>6</v>
      </c>
      <c r="D29" t="s">
        <v>7</v>
      </c>
      <c r="E29" s="1" t="s">
        <v>203</v>
      </c>
      <c r="F29" s="1" t="s">
        <v>688</v>
      </c>
      <c r="G29" s="1" t="s">
        <v>1394</v>
      </c>
      <c r="H29" s="1" t="s">
        <v>644</v>
      </c>
      <c r="I29" s="1" t="s">
        <v>1385</v>
      </c>
      <c r="J29" t="s">
        <v>633</v>
      </c>
      <c r="K29" t="s">
        <v>1445</v>
      </c>
      <c r="L29" t="s">
        <v>596</v>
      </c>
      <c r="M29" s="1" t="s">
        <v>1410</v>
      </c>
      <c r="N29" t="s">
        <v>1397</v>
      </c>
      <c r="O29" s="1">
        <v>2</v>
      </c>
      <c r="Q29" s="1">
        <v>12</v>
      </c>
      <c r="R29">
        <v>64</v>
      </c>
      <c r="S29" t="s">
        <v>1389</v>
      </c>
      <c r="T29">
        <v>400</v>
      </c>
      <c r="U29">
        <v>3</v>
      </c>
      <c r="V29">
        <v>0</v>
      </c>
      <c r="W29" t="s">
        <v>1389</v>
      </c>
      <c r="X29">
        <v>240</v>
      </c>
      <c r="Y29">
        <v>2</v>
      </c>
      <c r="Z29">
        <v>1</v>
      </c>
      <c r="AA29" t="s">
        <v>1398</v>
      </c>
      <c r="AB29">
        <v>1200</v>
      </c>
      <c r="AC29">
        <v>18</v>
      </c>
      <c r="AD29">
        <v>0</v>
      </c>
      <c r="AE29" t="s">
        <v>1399</v>
      </c>
      <c r="AF29">
        <v>1000</v>
      </c>
      <c r="AG29">
        <v>2</v>
      </c>
      <c r="AH29">
        <v>0</v>
      </c>
      <c r="AI29" t="s">
        <v>1389</v>
      </c>
      <c r="AJ29">
        <v>200</v>
      </c>
      <c r="AK29">
        <v>1</v>
      </c>
      <c r="AL29">
        <v>0</v>
      </c>
      <c r="AM29" t="s">
        <v>172</v>
      </c>
      <c r="AN29">
        <v>0</v>
      </c>
      <c r="AO29">
        <v>0</v>
      </c>
      <c r="AP29">
        <v>0</v>
      </c>
      <c r="AQ29" t="s">
        <v>1217</v>
      </c>
    </row>
    <row r="30" spans="1:43" ht="30" x14ac:dyDescent="0.25">
      <c r="A30" s="2" t="s">
        <v>459</v>
      </c>
      <c r="B30" s="3" t="s">
        <v>1448</v>
      </c>
      <c r="C30" t="s">
        <v>6</v>
      </c>
      <c r="D30" t="s">
        <v>7</v>
      </c>
      <c r="E30" s="8" t="s">
        <v>172</v>
      </c>
      <c r="F30" s="3" t="s">
        <v>980</v>
      </c>
      <c r="G30" s="3" t="s">
        <v>1003</v>
      </c>
      <c r="H30" s="1" t="s">
        <v>644</v>
      </c>
      <c r="I30" s="1" t="s">
        <v>1385</v>
      </c>
      <c r="J30" t="s">
        <v>1004</v>
      </c>
      <c r="K30" t="s">
        <v>1449</v>
      </c>
      <c r="L30" t="s">
        <v>596</v>
      </c>
      <c r="M30" s="1" t="s">
        <v>1413</v>
      </c>
      <c r="N30" t="s">
        <v>172</v>
      </c>
      <c r="O30" t="s">
        <v>172</v>
      </c>
      <c r="P30" t="s">
        <v>172</v>
      </c>
      <c r="Q30" t="s">
        <v>172</v>
      </c>
      <c r="R30" t="s">
        <v>172</v>
      </c>
      <c r="S30" t="s">
        <v>172</v>
      </c>
      <c r="T30" t="s">
        <v>172</v>
      </c>
      <c r="U30" t="s">
        <v>172</v>
      </c>
      <c r="V30" t="s">
        <v>172</v>
      </c>
      <c r="W30" t="s">
        <v>172</v>
      </c>
      <c r="X30" t="s">
        <v>172</v>
      </c>
      <c r="Y30" t="s">
        <v>172</v>
      </c>
      <c r="Z30" t="s">
        <v>172</v>
      </c>
      <c r="AA30" t="s">
        <v>172</v>
      </c>
      <c r="AB30" t="s">
        <v>172</v>
      </c>
      <c r="AC30" t="s">
        <v>172</v>
      </c>
      <c r="AD30" t="s">
        <v>172</v>
      </c>
      <c r="AE30" t="s">
        <v>172</v>
      </c>
      <c r="AF30" t="s">
        <v>172</v>
      </c>
      <c r="AG30" t="s">
        <v>172</v>
      </c>
      <c r="AH30" t="s">
        <v>172</v>
      </c>
      <c r="AI30" t="s">
        <v>172</v>
      </c>
      <c r="AJ30" t="s">
        <v>172</v>
      </c>
      <c r="AK30" t="s">
        <v>172</v>
      </c>
      <c r="AL30" t="s">
        <v>172</v>
      </c>
      <c r="AM30" t="s">
        <v>172</v>
      </c>
      <c r="AN30" t="s">
        <v>172</v>
      </c>
      <c r="AO30" t="s">
        <v>172</v>
      </c>
      <c r="AP30" t="s">
        <v>172</v>
      </c>
      <c r="AQ30" t="s">
        <v>1218</v>
      </c>
    </row>
    <row r="31" spans="1:43" ht="30" x14ac:dyDescent="0.25">
      <c r="A31" s="2" t="s">
        <v>459</v>
      </c>
      <c r="B31" s="3" t="s">
        <v>1446</v>
      </c>
      <c r="C31" t="s">
        <v>6</v>
      </c>
      <c r="D31" t="s">
        <v>7</v>
      </c>
      <c r="E31" s="8" t="s">
        <v>172</v>
      </c>
      <c r="F31" s="3" t="s">
        <v>980</v>
      </c>
      <c r="G31" s="3" t="s">
        <v>1008</v>
      </c>
      <c r="H31" s="1" t="s">
        <v>644</v>
      </c>
      <c r="I31" s="1" t="s">
        <v>1385</v>
      </c>
      <c r="J31" t="s">
        <v>1004</v>
      </c>
      <c r="K31" t="s">
        <v>1447</v>
      </c>
      <c r="L31" t="s">
        <v>596</v>
      </c>
      <c r="M31" s="1" t="s">
        <v>1413</v>
      </c>
      <c r="N31" t="s">
        <v>172</v>
      </c>
      <c r="O31" t="s">
        <v>172</v>
      </c>
      <c r="P31" t="s">
        <v>172</v>
      </c>
      <c r="Q31" t="s">
        <v>172</v>
      </c>
      <c r="R31" t="s">
        <v>172</v>
      </c>
      <c r="S31" t="s">
        <v>172</v>
      </c>
      <c r="T31" t="s">
        <v>172</v>
      </c>
      <c r="U31" t="s">
        <v>172</v>
      </c>
      <c r="V31" t="s">
        <v>172</v>
      </c>
      <c r="W31" t="s">
        <v>172</v>
      </c>
      <c r="X31" t="s">
        <v>172</v>
      </c>
      <c r="Y31" t="s">
        <v>172</v>
      </c>
      <c r="Z31" t="s">
        <v>172</v>
      </c>
      <c r="AA31" t="s">
        <v>172</v>
      </c>
      <c r="AB31" t="s">
        <v>172</v>
      </c>
      <c r="AC31" t="s">
        <v>172</v>
      </c>
      <c r="AD31" t="s">
        <v>172</v>
      </c>
      <c r="AE31" t="s">
        <v>172</v>
      </c>
      <c r="AF31" t="s">
        <v>172</v>
      </c>
      <c r="AG31" t="s">
        <v>172</v>
      </c>
      <c r="AH31" t="s">
        <v>172</v>
      </c>
      <c r="AI31" t="s">
        <v>172</v>
      </c>
      <c r="AJ31" t="s">
        <v>172</v>
      </c>
      <c r="AK31" t="s">
        <v>172</v>
      </c>
      <c r="AL31" t="s">
        <v>172</v>
      </c>
      <c r="AM31" t="s">
        <v>172</v>
      </c>
      <c r="AN31" t="s">
        <v>172</v>
      </c>
      <c r="AO31" t="s">
        <v>172</v>
      </c>
      <c r="AP31" t="s">
        <v>172</v>
      </c>
      <c r="AQ31" t="s">
        <v>1218</v>
      </c>
    </row>
    <row r="32" spans="1:43" ht="30" x14ac:dyDescent="0.25">
      <c r="A32" s="2" t="s">
        <v>459</v>
      </c>
      <c r="B32" s="3" t="s">
        <v>1892</v>
      </c>
      <c r="C32" t="s">
        <v>6</v>
      </c>
      <c r="D32" t="s">
        <v>7</v>
      </c>
      <c r="E32" s="8" t="s">
        <v>172</v>
      </c>
      <c r="F32" s="3" t="s">
        <v>980</v>
      </c>
      <c r="G32" s="3" t="s">
        <v>1020</v>
      </c>
      <c r="H32" s="1" t="s">
        <v>644</v>
      </c>
      <c r="I32" s="1" t="s">
        <v>1385</v>
      </c>
      <c r="J32" t="s">
        <v>1027</v>
      </c>
      <c r="K32" t="s">
        <v>1893</v>
      </c>
      <c r="L32" t="s">
        <v>596</v>
      </c>
      <c r="M32" s="1" t="s">
        <v>1711</v>
      </c>
      <c r="N32" t="s">
        <v>172</v>
      </c>
      <c r="O32" t="s">
        <v>172</v>
      </c>
      <c r="P32" t="s">
        <v>172</v>
      </c>
      <c r="Q32" t="s">
        <v>172</v>
      </c>
      <c r="R32" t="s">
        <v>172</v>
      </c>
      <c r="S32" t="s">
        <v>172</v>
      </c>
      <c r="T32" t="s">
        <v>172</v>
      </c>
      <c r="U32" t="s">
        <v>172</v>
      </c>
      <c r="V32" t="s">
        <v>172</v>
      </c>
      <c r="W32" t="s">
        <v>172</v>
      </c>
      <c r="X32" t="s">
        <v>172</v>
      </c>
      <c r="Y32" t="s">
        <v>172</v>
      </c>
      <c r="Z32" t="s">
        <v>172</v>
      </c>
      <c r="AA32" t="s">
        <v>172</v>
      </c>
      <c r="AB32" t="s">
        <v>172</v>
      </c>
      <c r="AC32" t="s">
        <v>172</v>
      </c>
      <c r="AD32" t="s">
        <v>172</v>
      </c>
      <c r="AE32" t="s">
        <v>172</v>
      </c>
      <c r="AF32" t="s">
        <v>172</v>
      </c>
      <c r="AG32" t="s">
        <v>172</v>
      </c>
      <c r="AH32" t="s">
        <v>172</v>
      </c>
      <c r="AI32" t="s">
        <v>172</v>
      </c>
      <c r="AJ32" t="s">
        <v>172</v>
      </c>
      <c r="AK32" t="s">
        <v>172</v>
      </c>
      <c r="AL32" t="s">
        <v>172</v>
      </c>
      <c r="AM32" t="s">
        <v>172</v>
      </c>
      <c r="AN32" t="s">
        <v>172</v>
      </c>
      <c r="AO32" t="s">
        <v>172</v>
      </c>
      <c r="AP32" t="s">
        <v>172</v>
      </c>
      <c r="AQ32" t="s">
        <v>1219</v>
      </c>
    </row>
    <row r="33" spans="1:43" x14ac:dyDescent="0.25">
      <c r="A33" s="2" t="s">
        <v>189</v>
      </c>
      <c r="B33" s="3" t="s">
        <v>348</v>
      </c>
      <c r="C33" t="s">
        <v>24</v>
      </c>
      <c r="D33" t="s">
        <v>7</v>
      </c>
      <c r="E33" s="1" t="s">
        <v>203</v>
      </c>
      <c r="F33" s="1" t="s">
        <v>688</v>
      </c>
      <c r="G33" s="1" t="s">
        <v>1451</v>
      </c>
      <c r="H33" s="1" t="s">
        <v>668</v>
      </c>
      <c r="I33" s="1" t="s">
        <v>1385</v>
      </c>
      <c r="J33" t="s">
        <v>633</v>
      </c>
      <c r="K33" t="s">
        <v>1452</v>
      </c>
      <c r="L33" t="s">
        <v>805</v>
      </c>
      <c r="M33" s="1" t="s">
        <v>1396</v>
      </c>
      <c r="N33" t="s">
        <v>1453</v>
      </c>
      <c r="O33" s="1">
        <v>2</v>
      </c>
      <c r="Q33" s="1">
        <v>72</v>
      </c>
      <c r="R33">
        <v>256</v>
      </c>
      <c r="S33" t="s">
        <v>1389</v>
      </c>
      <c r="T33">
        <v>200</v>
      </c>
      <c r="U33">
        <v>2</v>
      </c>
      <c r="V33">
        <v>0</v>
      </c>
      <c r="W33" t="s">
        <v>1389</v>
      </c>
      <c r="X33">
        <v>240</v>
      </c>
      <c r="Y33">
        <v>2</v>
      </c>
      <c r="Z33">
        <v>1</v>
      </c>
      <c r="AA33" t="s">
        <v>1398</v>
      </c>
      <c r="AB33">
        <v>600</v>
      </c>
      <c r="AC33">
        <v>15</v>
      </c>
      <c r="AD33">
        <v>0</v>
      </c>
      <c r="AE33" t="s">
        <v>1399</v>
      </c>
      <c r="AF33">
        <v>1000</v>
      </c>
      <c r="AG33">
        <v>2</v>
      </c>
      <c r="AH33">
        <v>0</v>
      </c>
      <c r="AI33" t="s">
        <v>1454</v>
      </c>
      <c r="AJ33">
        <v>400</v>
      </c>
      <c r="AK33">
        <v>1</v>
      </c>
      <c r="AL33">
        <v>0</v>
      </c>
      <c r="AM33" t="s">
        <v>172</v>
      </c>
      <c r="AN33">
        <v>0</v>
      </c>
      <c r="AO33">
        <v>0</v>
      </c>
      <c r="AP33">
        <v>0</v>
      </c>
      <c r="AQ33" t="s">
        <v>1455</v>
      </c>
    </row>
    <row r="34" spans="1:43" x14ac:dyDescent="0.25">
      <c r="A34" s="2" t="s">
        <v>189</v>
      </c>
      <c r="B34" s="3" t="s">
        <v>352</v>
      </c>
      <c r="C34" t="s">
        <v>24</v>
      </c>
      <c r="D34" t="s">
        <v>7</v>
      </c>
      <c r="E34" s="1" t="s">
        <v>203</v>
      </c>
      <c r="F34" s="1" t="s">
        <v>688</v>
      </c>
      <c r="G34" s="1" t="s">
        <v>1451</v>
      </c>
      <c r="H34" s="1" t="s">
        <v>668</v>
      </c>
      <c r="I34" s="1" t="s">
        <v>1385</v>
      </c>
      <c r="J34" t="s">
        <v>633</v>
      </c>
      <c r="K34" t="s">
        <v>1456</v>
      </c>
      <c r="L34" t="s">
        <v>805</v>
      </c>
      <c r="M34" s="1" t="s">
        <v>1402</v>
      </c>
      <c r="N34" t="s">
        <v>1453</v>
      </c>
      <c r="O34" s="1">
        <v>2</v>
      </c>
      <c r="Q34" s="1">
        <v>72</v>
      </c>
      <c r="R34">
        <v>256</v>
      </c>
      <c r="S34" t="s">
        <v>1389</v>
      </c>
      <c r="T34">
        <v>200</v>
      </c>
      <c r="U34">
        <v>2</v>
      </c>
      <c r="V34">
        <v>0</v>
      </c>
      <c r="W34" t="s">
        <v>1389</v>
      </c>
      <c r="X34">
        <v>240</v>
      </c>
      <c r="Y34">
        <v>2</v>
      </c>
      <c r="Z34">
        <v>1</v>
      </c>
      <c r="AA34" t="s">
        <v>1398</v>
      </c>
      <c r="AB34">
        <v>600</v>
      </c>
      <c r="AC34">
        <v>15</v>
      </c>
      <c r="AD34">
        <v>0</v>
      </c>
      <c r="AE34" t="s">
        <v>1399</v>
      </c>
      <c r="AF34">
        <v>1000</v>
      </c>
      <c r="AG34">
        <v>2</v>
      </c>
      <c r="AH34">
        <v>0</v>
      </c>
      <c r="AI34" t="s">
        <v>1454</v>
      </c>
      <c r="AJ34">
        <v>400</v>
      </c>
      <c r="AK34">
        <v>1</v>
      </c>
      <c r="AL34">
        <v>0</v>
      </c>
      <c r="AM34" t="s">
        <v>172</v>
      </c>
      <c r="AN34">
        <v>0</v>
      </c>
      <c r="AO34">
        <v>0</v>
      </c>
      <c r="AP34">
        <v>0</v>
      </c>
      <c r="AQ34" t="s">
        <v>1457</v>
      </c>
    </row>
    <row r="35" spans="1:43" x14ac:dyDescent="0.25">
      <c r="A35" s="2" t="s">
        <v>189</v>
      </c>
      <c r="B35" s="3" t="s">
        <v>354</v>
      </c>
      <c r="C35" t="s">
        <v>24</v>
      </c>
      <c r="D35" t="s">
        <v>7</v>
      </c>
      <c r="E35" s="1" t="s">
        <v>203</v>
      </c>
      <c r="F35" s="1" t="s">
        <v>688</v>
      </c>
      <c r="G35" s="1" t="s">
        <v>1451</v>
      </c>
      <c r="H35" s="1" t="s">
        <v>668</v>
      </c>
      <c r="I35" s="1" t="s">
        <v>1385</v>
      </c>
      <c r="J35" t="s">
        <v>633</v>
      </c>
      <c r="K35" t="s">
        <v>1458</v>
      </c>
      <c r="L35" t="s">
        <v>805</v>
      </c>
      <c r="M35" s="1" t="s">
        <v>1405</v>
      </c>
      <c r="N35" t="s">
        <v>1453</v>
      </c>
      <c r="O35" s="1">
        <v>2</v>
      </c>
      <c r="Q35" s="1">
        <v>72</v>
      </c>
      <c r="R35">
        <v>256</v>
      </c>
      <c r="S35" t="s">
        <v>1389</v>
      </c>
      <c r="T35">
        <v>200</v>
      </c>
      <c r="U35">
        <v>2</v>
      </c>
      <c r="V35">
        <v>0</v>
      </c>
      <c r="W35" t="s">
        <v>1389</v>
      </c>
      <c r="X35">
        <v>240</v>
      </c>
      <c r="Y35">
        <v>2</v>
      </c>
      <c r="Z35">
        <v>1</v>
      </c>
      <c r="AA35" t="s">
        <v>1398</v>
      </c>
      <c r="AB35">
        <v>600</v>
      </c>
      <c r="AC35">
        <v>15</v>
      </c>
      <c r="AD35">
        <v>0</v>
      </c>
      <c r="AE35" t="s">
        <v>1399</v>
      </c>
      <c r="AF35">
        <v>1000</v>
      </c>
      <c r="AG35">
        <v>2</v>
      </c>
      <c r="AH35">
        <v>0</v>
      </c>
      <c r="AI35" t="s">
        <v>1454</v>
      </c>
      <c r="AJ35">
        <v>400</v>
      </c>
      <c r="AK35">
        <v>1</v>
      </c>
      <c r="AL35">
        <v>0</v>
      </c>
      <c r="AM35" t="s">
        <v>172</v>
      </c>
      <c r="AN35">
        <v>0</v>
      </c>
      <c r="AO35">
        <v>0</v>
      </c>
      <c r="AP35">
        <v>0</v>
      </c>
      <c r="AQ35" t="s">
        <v>1459</v>
      </c>
    </row>
    <row r="36" spans="1:43" x14ac:dyDescent="0.25">
      <c r="A36" s="2" t="s">
        <v>189</v>
      </c>
      <c r="B36" s="3" t="s">
        <v>336</v>
      </c>
      <c r="C36" t="s">
        <v>24</v>
      </c>
      <c r="D36" t="s">
        <v>7</v>
      </c>
      <c r="E36" s="1" t="s">
        <v>203</v>
      </c>
      <c r="F36" s="1" t="s">
        <v>688</v>
      </c>
      <c r="G36" s="1" t="s">
        <v>1451</v>
      </c>
      <c r="H36" s="1" t="s">
        <v>668</v>
      </c>
      <c r="I36" s="1" t="s">
        <v>1385</v>
      </c>
      <c r="J36" t="s">
        <v>633</v>
      </c>
      <c r="K36" t="s">
        <v>1460</v>
      </c>
      <c r="L36" t="s">
        <v>805</v>
      </c>
      <c r="M36" s="1" t="s">
        <v>1408</v>
      </c>
      <c r="N36" t="s">
        <v>1453</v>
      </c>
      <c r="O36" s="1">
        <v>2</v>
      </c>
      <c r="Q36" s="1">
        <v>72</v>
      </c>
      <c r="R36">
        <v>256</v>
      </c>
      <c r="S36" t="s">
        <v>1389</v>
      </c>
      <c r="T36">
        <v>200</v>
      </c>
      <c r="U36">
        <v>2</v>
      </c>
      <c r="V36">
        <v>0</v>
      </c>
      <c r="W36" t="s">
        <v>1389</v>
      </c>
      <c r="X36">
        <v>240</v>
      </c>
      <c r="Y36">
        <v>2</v>
      </c>
      <c r="Z36">
        <v>1</v>
      </c>
      <c r="AA36" t="s">
        <v>1398</v>
      </c>
      <c r="AB36">
        <v>600</v>
      </c>
      <c r="AC36">
        <v>15</v>
      </c>
      <c r="AD36">
        <v>0</v>
      </c>
      <c r="AE36" t="s">
        <v>1399</v>
      </c>
      <c r="AF36">
        <v>1000</v>
      </c>
      <c r="AG36">
        <v>2</v>
      </c>
      <c r="AH36">
        <v>0</v>
      </c>
      <c r="AI36" t="s">
        <v>1454</v>
      </c>
      <c r="AJ36">
        <v>400</v>
      </c>
      <c r="AK36">
        <v>1</v>
      </c>
      <c r="AL36">
        <v>0</v>
      </c>
      <c r="AM36" t="s">
        <v>172</v>
      </c>
      <c r="AN36">
        <v>0</v>
      </c>
      <c r="AO36">
        <v>0</v>
      </c>
      <c r="AP36">
        <v>0</v>
      </c>
      <c r="AQ36" t="s">
        <v>1193</v>
      </c>
    </row>
    <row r="37" spans="1:43" x14ac:dyDescent="0.25">
      <c r="A37" s="2" t="s">
        <v>189</v>
      </c>
      <c r="B37" s="3" t="s">
        <v>338</v>
      </c>
      <c r="C37" t="s">
        <v>24</v>
      </c>
      <c r="D37" t="s">
        <v>7</v>
      </c>
      <c r="E37" s="1" t="s">
        <v>203</v>
      </c>
      <c r="F37" s="1" t="s">
        <v>688</v>
      </c>
      <c r="G37" s="1" t="s">
        <v>1451</v>
      </c>
      <c r="H37" s="1" t="s">
        <v>668</v>
      </c>
      <c r="I37" s="1" t="s">
        <v>1385</v>
      </c>
      <c r="J37" t="s">
        <v>633</v>
      </c>
      <c r="K37" t="s">
        <v>1461</v>
      </c>
      <c r="L37" t="s">
        <v>805</v>
      </c>
      <c r="M37" s="1" t="s">
        <v>1410</v>
      </c>
      <c r="N37" t="s">
        <v>1453</v>
      </c>
      <c r="O37" s="1">
        <v>2</v>
      </c>
      <c r="Q37" s="1">
        <v>72</v>
      </c>
      <c r="R37">
        <v>256</v>
      </c>
      <c r="S37" t="s">
        <v>1389</v>
      </c>
      <c r="T37">
        <v>200</v>
      </c>
      <c r="U37">
        <v>2</v>
      </c>
      <c r="V37">
        <v>0</v>
      </c>
      <c r="W37" t="s">
        <v>1389</v>
      </c>
      <c r="X37">
        <v>240</v>
      </c>
      <c r="Y37">
        <v>2</v>
      </c>
      <c r="Z37">
        <v>1</v>
      </c>
      <c r="AA37" t="s">
        <v>1398</v>
      </c>
      <c r="AB37">
        <v>600</v>
      </c>
      <c r="AC37">
        <v>15</v>
      </c>
      <c r="AD37">
        <v>0</v>
      </c>
      <c r="AE37" t="s">
        <v>1399</v>
      </c>
      <c r="AF37">
        <v>1000</v>
      </c>
      <c r="AG37">
        <v>2</v>
      </c>
      <c r="AH37">
        <v>0</v>
      </c>
      <c r="AI37" t="s">
        <v>1454</v>
      </c>
      <c r="AJ37">
        <v>400</v>
      </c>
      <c r="AK37">
        <v>1</v>
      </c>
      <c r="AL37">
        <v>0</v>
      </c>
      <c r="AM37" t="s">
        <v>172</v>
      </c>
      <c r="AN37">
        <v>0</v>
      </c>
      <c r="AO37">
        <v>0</v>
      </c>
      <c r="AP37">
        <v>0</v>
      </c>
      <c r="AQ37" t="s">
        <v>1194</v>
      </c>
    </row>
    <row r="38" spans="1:43" x14ac:dyDescent="0.25">
      <c r="A38" s="2" t="s">
        <v>189</v>
      </c>
      <c r="B38" s="3" t="s">
        <v>340</v>
      </c>
      <c r="C38" t="s">
        <v>24</v>
      </c>
      <c r="D38" t="s">
        <v>7</v>
      </c>
      <c r="E38" s="1" t="s">
        <v>203</v>
      </c>
      <c r="F38" s="1" t="s">
        <v>688</v>
      </c>
      <c r="G38" s="1" t="s">
        <v>1451</v>
      </c>
      <c r="H38" s="1" t="s">
        <v>668</v>
      </c>
      <c r="I38" s="1" t="s">
        <v>1385</v>
      </c>
      <c r="J38" t="s">
        <v>633</v>
      </c>
      <c r="K38" t="s">
        <v>1462</v>
      </c>
      <c r="L38" t="s">
        <v>805</v>
      </c>
      <c r="M38" s="1" t="s">
        <v>1434</v>
      </c>
      <c r="N38" t="s">
        <v>1453</v>
      </c>
      <c r="O38" s="1">
        <v>2</v>
      </c>
      <c r="Q38" s="1">
        <v>72</v>
      </c>
      <c r="R38">
        <v>256</v>
      </c>
      <c r="S38" t="s">
        <v>1389</v>
      </c>
      <c r="T38">
        <v>200</v>
      </c>
      <c r="U38">
        <v>2</v>
      </c>
      <c r="V38">
        <v>0</v>
      </c>
      <c r="W38" t="s">
        <v>1389</v>
      </c>
      <c r="X38">
        <v>240</v>
      </c>
      <c r="Y38">
        <v>2</v>
      </c>
      <c r="Z38">
        <v>1</v>
      </c>
      <c r="AA38" t="s">
        <v>1398</v>
      </c>
      <c r="AB38">
        <v>600</v>
      </c>
      <c r="AC38">
        <v>15</v>
      </c>
      <c r="AD38">
        <v>0</v>
      </c>
      <c r="AE38" t="s">
        <v>1399</v>
      </c>
      <c r="AF38">
        <v>1000</v>
      </c>
      <c r="AG38">
        <v>2</v>
      </c>
      <c r="AH38">
        <v>0</v>
      </c>
      <c r="AI38" t="s">
        <v>1454</v>
      </c>
      <c r="AJ38">
        <v>400</v>
      </c>
      <c r="AK38">
        <v>1</v>
      </c>
      <c r="AL38">
        <v>0</v>
      </c>
      <c r="AM38" t="s">
        <v>1454</v>
      </c>
      <c r="AN38">
        <v>200</v>
      </c>
      <c r="AO38">
        <v>1</v>
      </c>
      <c r="AP38">
        <v>0</v>
      </c>
      <c r="AQ38" t="s">
        <v>1195</v>
      </c>
    </row>
    <row r="39" spans="1:43" x14ac:dyDescent="0.25">
      <c r="A39" s="2" t="s">
        <v>189</v>
      </c>
      <c r="B39" s="3" t="s">
        <v>342</v>
      </c>
      <c r="C39" t="s">
        <v>24</v>
      </c>
      <c r="D39" t="s">
        <v>7</v>
      </c>
      <c r="E39" s="1" t="s">
        <v>203</v>
      </c>
      <c r="F39" s="1" t="s">
        <v>688</v>
      </c>
      <c r="G39" s="1" t="s">
        <v>1451</v>
      </c>
      <c r="H39" s="1" t="s">
        <v>668</v>
      </c>
      <c r="I39" s="1" t="s">
        <v>1385</v>
      </c>
      <c r="J39" t="s">
        <v>633</v>
      </c>
      <c r="K39" t="s">
        <v>1463</v>
      </c>
      <c r="L39" t="s">
        <v>805</v>
      </c>
      <c r="M39" s="1" t="s">
        <v>1464</v>
      </c>
      <c r="N39" t="s">
        <v>1453</v>
      </c>
      <c r="O39" s="1">
        <v>2</v>
      </c>
      <c r="Q39" s="1">
        <v>72</v>
      </c>
      <c r="R39">
        <v>256</v>
      </c>
      <c r="S39" t="s">
        <v>1389</v>
      </c>
      <c r="T39">
        <v>200</v>
      </c>
      <c r="U39">
        <v>2</v>
      </c>
      <c r="V39">
        <v>0</v>
      </c>
      <c r="W39" t="s">
        <v>1389</v>
      </c>
      <c r="X39">
        <v>240</v>
      </c>
      <c r="Y39">
        <v>2</v>
      </c>
      <c r="Z39">
        <v>1</v>
      </c>
      <c r="AA39" t="s">
        <v>1398</v>
      </c>
      <c r="AB39">
        <v>600</v>
      </c>
      <c r="AC39">
        <v>15</v>
      </c>
      <c r="AD39">
        <v>0</v>
      </c>
      <c r="AE39" t="s">
        <v>1399</v>
      </c>
      <c r="AF39">
        <v>1000</v>
      </c>
      <c r="AG39">
        <v>2</v>
      </c>
      <c r="AH39">
        <v>0</v>
      </c>
      <c r="AI39" t="s">
        <v>1454</v>
      </c>
      <c r="AJ39">
        <v>400</v>
      </c>
      <c r="AK39">
        <v>1</v>
      </c>
      <c r="AL39">
        <v>0</v>
      </c>
      <c r="AM39" t="s">
        <v>1454</v>
      </c>
      <c r="AN39">
        <v>200</v>
      </c>
      <c r="AO39">
        <v>1</v>
      </c>
      <c r="AP39">
        <v>0</v>
      </c>
      <c r="AQ39" t="s">
        <v>1196</v>
      </c>
    </row>
    <row r="40" spans="1:43" x14ac:dyDescent="0.25">
      <c r="A40" s="2" t="s">
        <v>189</v>
      </c>
      <c r="B40" s="3" t="s">
        <v>344</v>
      </c>
      <c r="C40" t="s">
        <v>24</v>
      </c>
      <c r="D40" t="s">
        <v>7</v>
      </c>
      <c r="E40" s="1" t="s">
        <v>203</v>
      </c>
      <c r="F40" s="1" t="s">
        <v>688</v>
      </c>
      <c r="G40" s="1" t="s">
        <v>1451</v>
      </c>
      <c r="H40" s="1" t="s">
        <v>668</v>
      </c>
      <c r="I40" s="1" t="s">
        <v>1385</v>
      </c>
      <c r="J40" t="s">
        <v>633</v>
      </c>
      <c r="K40" t="s">
        <v>1465</v>
      </c>
      <c r="L40" t="s">
        <v>805</v>
      </c>
      <c r="M40" s="1" t="s">
        <v>1466</v>
      </c>
      <c r="N40" t="s">
        <v>1453</v>
      </c>
      <c r="O40" s="1">
        <v>2</v>
      </c>
      <c r="Q40" s="1">
        <v>72</v>
      </c>
      <c r="R40">
        <v>256</v>
      </c>
      <c r="S40" t="s">
        <v>1389</v>
      </c>
      <c r="T40">
        <v>200</v>
      </c>
      <c r="U40">
        <v>2</v>
      </c>
      <c r="V40">
        <v>0</v>
      </c>
      <c r="W40" t="s">
        <v>1389</v>
      </c>
      <c r="X40">
        <v>240</v>
      </c>
      <c r="Y40">
        <v>2</v>
      </c>
      <c r="Z40">
        <v>1</v>
      </c>
      <c r="AA40" t="s">
        <v>1398</v>
      </c>
      <c r="AB40">
        <v>600</v>
      </c>
      <c r="AC40">
        <v>15</v>
      </c>
      <c r="AD40">
        <v>0</v>
      </c>
      <c r="AE40" t="s">
        <v>1399</v>
      </c>
      <c r="AF40">
        <v>1000</v>
      </c>
      <c r="AG40">
        <v>2</v>
      </c>
      <c r="AH40">
        <v>0</v>
      </c>
      <c r="AI40" t="s">
        <v>1454</v>
      </c>
      <c r="AJ40">
        <v>400</v>
      </c>
      <c r="AK40">
        <v>1</v>
      </c>
      <c r="AL40">
        <v>0</v>
      </c>
      <c r="AM40" t="s">
        <v>1454</v>
      </c>
      <c r="AN40">
        <v>200</v>
      </c>
      <c r="AO40">
        <v>1</v>
      </c>
      <c r="AP40">
        <v>0</v>
      </c>
      <c r="AQ40" t="s">
        <v>1197</v>
      </c>
    </row>
    <row r="41" spans="1:43" x14ac:dyDescent="0.25">
      <c r="A41" s="2" t="s">
        <v>189</v>
      </c>
      <c r="B41" s="3" t="s">
        <v>346</v>
      </c>
      <c r="C41" t="s">
        <v>24</v>
      </c>
      <c r="D41" t="s">
        <v>7</v>
      </c>
      <c r="E41" s="1" t="s">
        <v>203</v>
      </c>
      <c r="F41" s="1" t="s">
        <v>688</v>
      </c>
      <c r="G41" s="1" t="s">
        <v>1451</v>
      </c>
      <c r="H41" s="1" t="s">
        <v>668</v>
      </c>
      <c r="I41" s="1" t="s">
        <v>1385</v>
      </c>
      <c r="J41" t="s">
        <v>633</v>
      </c>
      <c r="K41" t="s">
        <v>1467</v>
      </c>
      <c r="L41" t="s">
        <v>805</v>
      </c>
      <c r="M41" s="1" t="s">
        <v>1468</v>
      </c>
      <c r="N41" t="s">
        <v>1453</v>
      </c>
      <c r="O41" s="1">
        <v>2</v>
      </c>
      <c r="Q41" s="1">
        <v>72</v>
      </c>
      <c r="R41">
        <v>256</v>
      </c>
      <c r="S41" t="s">
        <v>1389</v>
      </c>
      <c r="T41">
        <v>200</v>
      </c>
      <c r="U41">
        <v>2</v>
      </c>
      <c r="V41">
        <v>0</v>
      </c>
      <c r="W41" t="s">
        <v>1389</v>
      </c>
      <c r="X41">
        <v>240</v>
      </c>
      <c r="Y41">
        <v>2</v>
      </c>
      <c r="Z41">
        <v>1</v>
      </c>
      <c r="AA41" t="s">
        <v>1398</v>
      </c>
      <c r="AB41">
        <v>600</v>
      </c>
      <c r="AC41">
        <v>15</v>
      </c>
      <c r="AD41">
        <v>0</v>
      </c>
      <c r="AE41" t="s">
        <v>1399</v>
      </c>
      <c r="AF41">
        <v>1000</v>
      </c>
      <c r="AG41">
        <v>2</v>
      </c>
      <c r="AH41">
        <v>0</v>
      </c>
      <c r="AI41" t="s">
        <v>1454</v>
      </c>
      <c r="AJ41">
        <v>400</v>
      </c>
      <c r="AK41">
        <v>1</v>
      </c>
      <c r="AL41">
        <v>0</v>
      </c>
      <c r="AM41" t="s">
        <v>1454</v>
      </c>
      <c r="AN41">
        <v>200</v>
      </c>
      <c r="AO41">
        <v>1</v>
      </c>
      <c r="AP41">
        <v>0</v>
      </c>
      <c r="AQ41" t="s">
        <v>1198</v>
      </c>
    </row>
    <row r="42" spans="1:43" x14ac:dyDescent="0.25">
      <c r="A42" s="2" t="s">
        <v>189</v>
      </c>
      <c r="B42" s="3" t="s">
        <v>350</v>
      </c>
      <c r="C42" t="s">
        <v>24</v>
      </c>
      <c r="D42" t="s">
        <v>7</v>
      </c>
      <c r="E42" s="1" t="s">
        <v>203</v>
      </c>
      <c r="F42" s="1" t="s">
        <v>688</v>
      </c>
      <c r="G42" s="1" t="s">
        <v>1451</v>
      </c>
      <c r="H42" s="1" t="s">
        <v>668</v>
      </c>
      <c r="I42" s="1" t="s">
        <v>1385</v>
      </c>
      <c r="J42" t="s">
        <v>633</v>
      </c>
      <c r="K42" t="s">
        <v>1469</v>
      </c>
      <c r="L42" t="s">
        <v>805</v>
      </c>
      <c r="M42" s="1" t="s">
        <v>1387</v>
      </c>
      <c r="N42" t="s">
        <v>1453</v>
      </c>
      <c r="O42" s="1">
        <v>2</v>
      </c>
      <c r="Q42" s="1">
        <v>72</v>
      </c>
      <c r="R42">
        <v>256</v>
      </c>
      <c r="S42" t="s">
        <v>1389</v>
      </c>
      <c r="T42">
        <v>200</v>
      </c>
      <c r="U42">
        <v>2</v>
      </c>
      <c r="V42">
        <v>0</v>
      </c>
      <c r="W42" t="s">
        <v>1389</v>
      </c>
      <c r="X42">
        <v>240</v>
      </c>
      <c r="Y42">
        <v>2</v>
      </c>
      <c r="Z42">
        <v>1</v>
      </c>
      <c r="AA42" t="s">
        <v>1398</v>
      </c>
      <c r="AB42">
        <v>600</v>
      </c>
      <c r="AC42">
        <v>15</v>
      </c>
      <c r="AD42">
        <v>0</v>
      </c>
      <c r="AE42" t="s">
        <v>1399</v>
      </c>
      <c r="AF42">
        <v>1000</v>
      </c>
      <c r="AG42">
        <v>2</v>
      </c>
      <c r="AH42">
        <v>0</v>
      </c>
      <c r="AI42" t="s">
        <v>1454</v>
      </c>
      <c r="AJ42">
        <v>400</v>
      </c>
      <c r="AK42">
        <v>1</v>
      </c>
      <c r="AL42">
        <v>0</v>
      </c>
      <c r="AM42" t="s">
        <v>1454</v>
      </c>
      <c r="AN42">
        <v>200</v>
      </c>
      <c r="AO42">
        <v>1</v>
      </c>
      <c r="AP42">
        <v>0</v>
      </c>
      <c r="AQ42" t="s">
        <v>1199</v>
      </c>
    </row>
    <row r="43" spans="1:43" x14ac:dyDescent="0.25">
      <c r="A43" s="2" t="s">
        <v>189</v>
      </c>
      <c r="B43" s="3" t="s">
        <v>334</v>
      </c>
      <c r="C43" t="s">
        <v>24</v>
      </c>
      <c r="D43" t="s">
        <v>7</v>
      </c>
      <c r="E43" s="1" t="s">
        <v>30</v>
      </c>
      <c r="F43" s="1" t="s">
        <v>36</v>
      </c>
      <c r="G43" s="1" t="s">
        <v>1470</v>
      </c>
      <c r="H43" s="1" t="s">
        <v>668</v>
      </c>
      <c r="I43" s="1" t="s">
        <v>1385</v>
      </c>
      <c r="J43" t="s">
        <v>633</v>
      </c>
      <c r="K43" t="s">
        <v>1471</v>
      </c>
      <c r="L43" t="s">
        <v>805</v>
      </c>
      <c r="M43" s="1" t="s">
        <v>1393</v>
      </c>
      <c r="N43" t="s">
        <v>1472</v>
      </c>
      <c r="O43" s="1">
        <v>2</v>
      </c>
      <c r="Q43" s="1">
        <v>20</v>
      </c>
      <c r="R43">
        <v>128</v>
      </c>
      <c r="S43" t="s">
        <v>1398</v>
      </c>
      <c r="T43">
        <v>2000</v>
      </c>
      <c r="U43">
        <v>10</v>
      </c>
      <c r="V43">
        <v>6</v>
      </c>
      <c r="W43" t="s">
        <v>1398</v>
      </c>
      <c r="X43">
        <v>2000</v>
      </c>
      <c r="Y43">
        <v>2</v>
      </c>
      <c r="Z43">
        <v>1</v>
      </c>
      <c r="AA43" t="s">
        <v>1398</v>
      </c>
      <c r="AB43">
        <v>600</v>
      </c>
      <c r="AC43">
        <v>4</v>
      </c>
      <c r="AD43">
        <v>10</v>
      </c>
      <c r="AE43" t="s">
        <v>172</v>
      </c>
      <c r="AF43">
        <v>0</v>
      </c>
      <c r="AG43">
        <v>0</v>
      </c>
      <c r="AH43">
        <v>0</v>
      </c>
      <c r="AI43" t="s">
        <v>172</v>
      </c>
      <c r="AJ43">
        <v>0</v>
      </c>
      <c r="AK43">
        <v>0</v>
      </c>
      <c r="AL43">
        <v>0</v>
      </c>
      <c r="AM43" t="s">
        <v>172</v>
      </c>
      <c r="AN43">
        <v>0</v>
      </c>
      <c r="AO43">
        <v>0</v>
      </c>
      <c r="AP43">
        <v>0</v>
      </c>
      <c r="AQ43" t="s">
        <v>1200</v>
      </c>
    </row>
    <row r="44" spans="1:43" ht="30" x14ac:dyDescent="0.25">
      <c r="A44" s="2" t="s">
        <v>459</v>
      </c>
      <c r="B44" s="3" t="s">
        <v>1475</v>
      </c>
      <c r="C44" t="s">
        <v>24</v>
      </c>
      <c r="D44" t="s">
        <v>7</v>
      </c>
      <c r="E44" s="8" t="s">
        <v>172</v>
      </c>
      <c r="F44" s="3" t="s">
        <v>980</v>
      </c>
      <c r="G44" s="3" t="s">
        <v>1003</v>
      </c>
      <c r="H44" s="1" t="s">
        <v>668</v>
      </c>
      <c r="I44" s="1" t="s">
        <v>1385</v>
      </c>
      <c r="J44" t="s">
        <v>1036</v>
      </c>
      <c r="K44" t="s">
        <v>1476</v>
      </c>
      <c r="L44" t="s">
        <v>805</v>
      </c>
      <c r="M44" s="1" t="s">
        <v>1477</v>
      </c>
      <c r="N44" t="s">
        <v>172</v>
      </c>
      <c r="O44" t="s">
        <v>172</v>
      </c>
      <c r="P44" t="s">
        <v>172</v>
      </c>
      <c r="Q44" t="s">
        <v>172</v>
      </c>
      <c r="R44" t="s">
        <v>172</v>
      </c>
      <c r="S44" t="s">
        <v>172</v>
      </c>
      <c r="T44" t="s">
        <v>172</v>
      </c>
      <c r="U44" t="s">
        <v>172</v>
      </c>
      <c r="V44" t="s">
        <v>172</v>
      </c>
      <c r="W44" t="s">
        <v>172</v>
      </c>
      <c r="X44" t="s">
        <v>172</v>
      </c>
      <c r="Y44" t="s">
        <v>172</v>
      </c>
      <c r="Z44" t="s">
        <v>172</v>
      </c>
      <c r="AA44" t="s">
        <v>172</v>
      </c>
      <c r="AB44" t="s">
        <v>172</v>
      </c>
      <c r="AC44" t="s">
        <v>172</v>
      </c>
      <c r="AD44" t="s">
        <v>172</v>
      </c>
      <c r="AE44" t="s">
        <v>172</v>
      </c>
      <c r="AF44" t="s">
        <v>172</v>
      </c>
      <c r="AG44" t="s">
        <v>172</v>
      </c>
      <c r="AH44" t="s">
        <v>172</v>
      </c>
      <c r="AI44" t="s">
        <v>172</v>
      </c>
      <c r="AJ44" t="s">
        <v>172</v>
      </c>
      <c r="AK44" t="s">
        <v>172</v>
      </c>
      <c r="AL44" t="s">
        <v>172</v>
      </c>
      <c r="AM44" t="s">
        <v>172</v>
      </c>
      <c r="AN44" t="s">
        <v>172</v>
      </c>
      <c r="AO44" t="s">
        <v>172</v>
      </c>
      <c r="AP44" t="s">
        <v>172</v>
      </c>
      <c r="AQ44" t="s">
        <v>1202</v>
      </c>
    </row>
    <row r="45" spans="1:43" ht="30" x14ac:dyDescent="0.25">
      <c r="A45" s="2" t="s">
        <v>459</v>
      </c>
      <c r="B45" s="3" t="s">
        <v>1473</v>
      </c>
      <c r="C45" t="s">
        <v>24</v>
      </c>
      <c r="D45" t="s">
        <v>7</v>
      </c>
      <c r="E45" s="8" t="s">
        <v>172</v>
      </c>
      <c r="F45" s="3" t="s">
        <v>980</v>
      </c>
      <c r="G45" s="3" t="s">
        <v>1008</v>
      </c>
      <c r="H45" s="1" t="s">
        <v>668</v>
      </c>
      <c r="I45" s="1" t="s">
        <v>1385</v>
      </c>
      <c r="J45" t="s">
        <v>1036</v>
      </c>
      <c r="K45" t="s">
        <v>1474</v>
      </c>
      <c r="L45" t="s">
        <v>805</v>
      </c>
      <c r="M45" s="1" t="s">
        <v>1413</v>
      </c>
      <c r="N45" t="s">
        <v>172</v>
      </c>
      <c r="O45" t="s">
        <v>172</v>
      </c>
      <c r="P45" t="s">
        <v>172</v>
      </c>
      <c r="Q45" t="s">
        <v>172</v>
      </c>
      <c r="R45" t="s">
        <v>172</v>
      </c>
      <c r="S45" t="s">
        <v>172</v>
      </c>
      <c r="T45" t="s">
        <v>172</v>
      </c>
      <c r="U45" t="s">
        <v>172</v>
      </c>
      <c r="V45" t="s">
        <v>172</v>
      </c>
      <c r="W45" t="s">
        <v>172</v>
      </c>
      <c r="X45" t="s">
        <v>172</v>
      </c>
      <c r="Y45" t="s">
        <v>172</v>
      </c>
      <c r="Z45" t="s">
        <v>172</v>
      </c>
      <c r="AA45" t="s">
        <v>172</v>
      </c>
      <c r="AB45" t="s">
        <v>172</v>
      </c>
      <c r="AC45" t="s">
        <v>172</v>
      </c>
      <c r="AD45" t="s">
        <v>172</v>
      </c>
      <c r="AE45" t="s">
        <v>172</v>
      </c>
      <c r="AF45" t="s">
        <v>172</v>
      </c>
      <c r="AG45" t="s">
        <v>172</v>
      </c>
      <c r="AH45" t="s">
        <v>172</v>
      </c>
      <c r="AI45" t="s">
        <v>172</v>
      </c>
      <c r="AJ45" t="s">
        <v>172</v>
      </c>
      <c r="AK45" t="s">
        <v>172</v>
      </c>
      <c r="AL45" t="s">
        <v>172</v>
      </c>
      <c r="AM45" t="s">
        <v>172</v>
      </c>
      <c r="AN45" t="s">
        <v>172</v>
      </c>
      <c r="AO45" t="s">
        <v>172</v>
      </c>
      <c r="AP45" t="s">
        <v>172</v>
      </c>
      <c r="AQ45" t="s">
        <v>1201</v>
      </c>
    </row>
    <row r="46" spans="1:43" ht="30" x14ac:dyDescent="0.25">
      <c r="A46" s="2" t="s">
        <v>459</v>
      </c>
      <c r="B46" s="3" t="s">
        <v>1894</v>
      </c>
      <c r="C46" t="s">
        <v>24</v>
      </c>
      <c r="D46" t="s">
        <v>7</v>
      </c>
      <c r="E46" s="8" t="s">
        <v>172</v>
      </c>
      <c r="F46" s="3" t="s">
        <v>980</v>
      </c>
      <c r="G46" s="3" t="s">
        <v>1020</v>
      </c>
      <c r="H46" s="1" t="s">
        <v>1167</v>
      </c>
      <c r="I46" s="1" t="s">
        <v>1385</v>
      </c>
      <c r="J46" t="s">
        <v>1027</v>
      </c>
      <c r="K46" t="s">
        <v>1895</v>
      </c>
      <c r="L46" t="s">
        <v>805</v>
      </c>
      <c r="M46" s="1" t="s">
        <v>1711</v>
      </c>
      <c r="N46" t="s">
        <v>172</v>
      </c>
      <c r="O46" t="s">
        <v>172</v>
      </c>
      <c r="P46" t="s">
        <v>172</v>
      </c>
      <c r="Q46" t="s">
        <v>172</v>
      </c>
      <c r="R46" t="s">
        <v>172</v>
      </c>
      <c r="S46" t="s">
        <v>172</v>
      </c>
      <c r="T46" t="s">
        <v>172</v>
      </c>
      <c r="U46" t="s">
        <v>172</v>
      </c>
      <c r="V46" t="s">
        <v>172</v>
      </c>
      <c r="W46" t="s">
        <v>172</v>
      </c>
      <c r="X46" t="s">
        <v>172</v>
      </c>
      <c r="Y46" t="s">
        <v>172</v>
      </c>
      <c r="Z46" t="s">
        <v>172</v>
      </c>
      <c r="AA46" t="s">
        <v>172</v>
      </c>
      <c r="AB46" t="s">
        <v>172</v>
      </c>
      <c r="AC46" t="s">
        <v>172</v>
      </c>
      <c r="AD46" t="s">
        <v>172</v>
      </c>
      <c r="AE46" t="s">
        <v>172</v>
      </c>
      <c r="AF46" t="s">
        <v>172</v>
      </c>
      <c r="AG46" t="s">
        <v>172</v>
      </c>
      <c r="AH46" t="s">
        <v>172</v>
      </c>
      <c r="AI46" t="s">
        <v>172</v>
      </c>
      <c r="AJ46" t="s">
        <v>172</v>
      </c>
      <c r="AK46" t="s">
        <v>172</v>
      </c>
      <c r="AL46" t="s">
        <v>172</v>
      </c>
      <c r="AM46" t="s">
        <v>172</v>
      </c>
      <c r="AN46" t="s">
        <v>172</v>
      </c>
      <c r="AO46" t="s">
        <v>172</v>
      </c>
      <c r="AP46" t="s">
        <v>172</v>
      </c>
      <c r="AQ46" t="s">
        <v>1203</v>
      </c>
    </row>
    <row r="47" spans="1:43" x14ac:dyDescent="0.25">
      <c r="A47" s="2" t="s">
        <v>189</v>
      </c>
      <c r="B47" s="3" t="s">
        <v>277</v>
      </c>
      <c r="C47" t="s">
        <v>6</v>
      </c>
      <c r="D47" t="s">
        <v>7</v>
      </c>
      <c r="E47" s="1" t="s">
        <v>203</v>
      </c>
      <c r="F47" s="1" t="s">
        <v>688</v>
      </c>
      <c r="G47" s="1" t="s">
        <v>1451</v>
      </c>
      <c r="H47" s="1" t="s">
        <v>668</v>
      </c>
      <c r="I47" s="1" t="s">
        <v>1385</v>
      </c>
      <c r="J47" t="s">
        <v>633</v>
      </c>
      <c r="K47" t="s">
        <v>1478</v>
      </c>
      <c r="L47" t="s">
        <v>675</v>
      </c>
      <c r="M47" s="1" t="s">
        <v>1396</v>
      </c>
      <c r="N47" t="s">
        <v>1453</v>
      </c>
      <c r="O47" s="1">
        <v>2</v>
      </c>
      <c r="Q47" s="1">
        <v>72</v>
      </c>
      <c r="R47">
        <v>256</v>
      </c>
      <c r="S47" t="s">
        <v>1389</v>
      </c>
      <c r="T47">
        <v>200</v>
      </c>
      <c r="U47">
        <v>2</v>
      </c>
      <c r="V47">
        <v>0</v>
      </c>
      <c r="W47" t="s">
        <v>1389</v>
      </c>
      <c r="X47">
        <v>240</v>
      </c>
      <c r="Y47">
        <v>2</v>
      </c>
      <c r="Z47">
        <v>1</v>
      </c>
      <c r="AA47" t="s">
        <v>1398</v>
      </c>
      <c r="AB47">
        <v>600</v>
      </c>
      <c r="AC47">
        <v>15</v>
      </c>
      <c r="AD47">
        <v>0</v>
      </c>
      <c r="AE47" t="s">
        <v>1399</v>
      </c>
      <c r="AF47">
        <v>1000</v>
      </c>
      <c r="AG47">
        <v>2</v>
      </c>
      <c r="AH47">
        <v>0</v>
      </c>
      <c r="AI47" t="s">
        <v>1389</v>
      </c>
      <c r="AJ47">
        <v>400</v>
      </c>
      <c r="AK47">
        <v>1</v>
      </c>
      <c r="AL47">
        <v>0</v>
      </c>
      <c r="AM47" t="s">
        <v>172</v>
      </c>
      <c r="AN47">
        <v>0</v>
      </c>
      <c r="AO47">
        <v>0</v>
      </c>
      <c r="AP47">
        <v>0</v>
      </c>
      <c r="AQ47" t="s">
        <v>1479</v>
      </c>
    </row>
    <row r="48" spans="1:43" x14ac:dyDescent="0.25">
      <c r="A48" s="2" t="s">
        <v>189</v>
      </c>
      <c r="B48" s="3" t="s">
        <v>281</v>
      </c>
      <c r="C48" t="s">
        <v>6</v>
      </c>
      <c r="D48" t="s">
        <v>7</v>
      </c>
      <c r="E48" s="1" t="s">
        <v>203</v>
      </c>
      <c r="F48" s="1" t="s">
        <v>688</v>
      </c>
      <c r="G48" s="1" t="s">
        <v>1451</v>
      </c>
      <c r="H48" s="1" t="s">
        <v>668</v>
      </c>
      <c r="I48" s="1" t="s">
        <v>1385</v>
      </c>
      <c r="J48" t="s">
        <v>633</v>
      </c>
      <c r="K48" t="s">
        <v>1480</v>
      </c>
      <c r="L48" t="s">
        <v>675</v>
      </c>
      <c r="M48" s="1" t="s">
        <v>1402</v>
      </c>
      <c r="N48" t="s">
        <v>1453</v>
      </c>
      <c r="O48" s="1">
        <v>2</v>
      </c>
      <c r="Q48" s="1">
        <v>72</v>
      </c>
      <c r="R48">
        <v>256</v>
      </c>
      <c r="S48" t="s">
        <v>1389</v>
      </c>
      <c r="T48">
        <v>200</v>
      </c>
      <c r="U48">
        <v>2</v>
      </c>
      <c r="V48">
        <v>0</v>
      </c>
      <c r="W48" t="s">
        <v>1389</v>
      </c>
      <c r="X48">
        <v>240</v>
      </c>
      <c r="Y48">
        <v>2</v>
      </c>
      <c r="Z48">
        <v>1</v>
      </c>
      <c r="AA48" t="s">
        <v>1398</v>
      </c>
      <c r="AB48">
        <v>600</v>
      </c>
      <c r="AC48">
        <v>15</v>
      </c>
      <c r="AD48">
        <v>0</v>
      </c>
      <c r="AE48" t="s">
        <v>1399</v>
      </c>
      <c r="AF48">
        <v>1000</v>
      </c>
      <c r="AG48">
        <v>2</v>
      </c>
      <c r="AH48">
        <v>0</v>
      </c>
      <c r="AI48" t="s">
        <v>1389</v>
      </c>
      <c r="AJ48">
        <v>400</v>
      </c>
      <c r="AK48">
        <v>1</v>
      </c>
      <c r="AL48">
        <v>0</v>
      </c>
      <c r="AM48" t="s">
        <v>172</v>
      </c>
      <c r="AN48">
        <v>0</v>
      </c>
      <c r="AO48">
        <v>0</v>
      </c>
      <c r="AP48">
        <v>0</v>
      </c>
      <c r="AQ48" t="s">
        <v>1481</v>
      </c>
    </row>
    <row r="49" spans="1:43" x14ac:dyDescent="0.25">
      <c r="A49" s="2" t="s">
        <v>189</v>
      </c>
      <c r="B49" s="3" t="s">
        <v>283</v>
      </c>
      <c r="C49" t="s">
        <v>6</v>
      </c>
      <c r="D49" t="s">
        <v>7</v>
      </c>
      <c r="E49" s="1" t="s">
        <v>203</v>
      </c>
      <c r="F49" s="1" t="s">
        <v>688</v>
      </c>
      <c r="G49" s="1" t="s">
        <v>1451</v>
      </c>
      <c r="H49" s="1" t="s">
        <v>668</v>
      </c>
      <c r="I49" s="1" t="s">
        <v>1385</v>
      </c>
      <c r="J49" t="s">
        <v>633</v>
      </c>
      <c r="K49" t="s">
        <v>1482</v>
      </c>
      <c r="L49" t="s">
        <v>675</v>
      </c>
      <c r="M49" s="1" t="s">
        <v>1405</v>
      </c>
      <c r="N49" t="s">
        <v>1453</v>
      </c>
      <c r="O49" s="1">
        <v>2</v>
      </c>
      <c r="Q49" s="1">
        <v>72</v>
      </c>
      <c r="R49">
        <v>256</v>
      </c>
      <c r="S49" t="s">
        <v>1389</v>
      </c>
      <c r="T49">
        <v>200</v>
      </c>
      <c r="U49">
        <v>2</v>
      </c>
      <c r="V49">
        <v>0</v>
      </c>
      <c r="W49" t="s">
        <v>1389</v>
      </c>
      <c r="X49">
        <v>240</v>
      </c>
      <c r="Y49">
        <v>2</v>
      </c>
      <c r="Z49">
        <v>1</v>
      </c>
      <c r="AA49" t="s">
        <v>1398</v>
      </c>
      <c r="AB49">
        <v>600</v>
      </c>
      <c r="AC49">
        <v>15</v>
      </c>
      <c r="AD49">
        <v>0</v>
      </c>
      <c r="AE49" t="s">
        <v>1399</v>
      </c>
      <c r="AF49">
        <v>1000</v>
      </c>
      <c r="AG49">
        <v>2</v>
      </c>
      <c r="AH49">
        <v>0</v>
      </c>
      <c r="AI49" t="s">
        <v>1389</v>
      </c>
      <c r="AJ49">
        <v>400</v>
      </c>
      <c r="AK49">
        <v>1</v>
      </c>
      <c r="AL49">
        <v>0</v>
      </c>
      <c r="AM49" t="s">
        <v>172</v>
      </c>
      <c r="AN49">
        <v>0</v>
      </c>
      <c r="AO49">
        <v>0</v>
      </c>
      <c r="AP49">
        <v>0</v>
      </c>
      <c r="AQ49" t="s">
        <v>1483</v>
      </c>
    </row>
    <row r="50" spans="1:43" x14ac:dyDescent="0.25">
      <c r="A50" s="2" t="s">
        <v>189</v>
      </c>
      <c r="B50" s="3" t="s">
        <v>264</v>
      </c>
      <c r="C50" t="s">
        <v>6</v>
      </c>
      <c r="D50" t="s">
        <v>7</v>
      </c>
      <c r="E50" s="1" t="s">
        <v>203</v>
      </c>
      <c r="F50" s="1" t="s">
        <v>688</v>
      </c>
      <c r="G50" s="1" t="s">
        <v>1451</v>
      </c>
      <c r="H50" s="1" t="s">
        <v>668</v>
      </c>
      <c r="I50" s="1" t="s">
        <v>1385</v>
      </c>
      <c r="J50" t="s">
        <v>633</v>
      </c>
      <c r="K50" t="s">
        <v>1484</v>
      </c>
      <c r="L50" t="s">
        <v>675</v>
      </c>
      <c r="M50" s="1" t="s">
        <v>1408</v>
      </c>
      <c r="N50" t="s">
        <v>1453</v>
      </c>
      <c r="O50" s="1">
        <v>2</v>
      </c>
      <c r="Q50" s="1">
        <v>72</v>
      </c>
      <c r="R50">
        <v>256</v>
      </c>
      <c r="S50" t="s">
        <v>1389</v>
      </c>
      <c r="T50">
        <v>200</v>
      </c>
      <c r="U50">
        <v>2</v>
      </c>
      <c r="V50">
        <v>0</v>
      </c>
      <c r="W50" t="s">
        <v>1389</v>
      </c>
      <c r="X50">
        <v>240</v>
      </c>
      <c r="Y50">
        <v>2</v>
      </c>
      <c r="Z50">
        <v>1</v>
      </c>
      <c r="AA50" t="s">
        <v>1398</v>
      </c>
      <c r="AB50">
        <v>600</v>
      </c>
      <c r="AC50">
        <v>15</v>
      </c>
      <c r="AD50">
        <v>0</v>
      </c>
      <c r="AE50" t="s">
        <v>1399</v>
      </c>
      <c r="AF50">
        <v>1000</v>
      </c>
      <c r="AG50">
        <v>2</v>
      </c>
      <c r="AH50">
        <v>0</v>
      </c>
      <c r="AI50" t="s">
        <v>1389</v>
      </c>
      <c r="AJ50">
        <v>400</v>
      </c>
      <c r="AK50">
        <v>1</v>
      </c>
      <c r="AL50">
        <v>0</v>
      </c>
      <c r="AM50" t="s">
        <v>172</v>
      </c>
      <c r="AN50">
        <v>0</v>
      </c>
      <c r="AO50">
        <v>0</v>
      </c>
      <c r="AP50">
        <v>0</v>
      </c>
      <c r="AQ50" t="s">
        <v>1248</v>
      </c>
    </row>
    <row r="51" spans="1:43" x14ac:dyDescent="0.25">
      <c r="A51" s="2" t="s">
        <v>189</v>
      </c>
      <c r="B51" s="3" t="s">
        <v>266</v>
      </c>
      <c r="C51" t="s">
        <v>6</v>
      </c>
      <c r="D51" t="s">
        <v>7</v>
      </c>
      <c r="E51" s="1" t="s">
        <v>203</v>
      </c>
      <c r="F51" s="1" t="s">
        <v>688</v>
      </c>
      <c r="G51" s="1" t="s">
        <v>1451</v>
      </c>
      <c r="H51" s="1" t="s">
        <v>668</v>
      </c>
      <c r="I51" s="1" t="s">
        <v>1385</v>
      </c>
      <c r="J51" t="s">
        <v>633</v>
      </c>
      <c r="K51" t="s">
        <v>1485</v>
      </c>
      <c r="L51" t="s">
        <v>675</v>
      </c>
      <c r="M51" s="1" t="s">
        <v>1410</v>
      </c>
      <c r="N51" t="s">
        <v>1453</v>
      </c>
      <c r="O51" s="1">
        <v>2</v>
      </c>
      <c r="Q51" s="1">
        <v>72</v>
      </c>
      <c r="R51">
        <v>256</v>
      </c>
      <c r="S51" t="s">
        <v>1389</v>
      </c>
      <c r="T51">
        <v>200</v>
      </c>
      <c r="U51">
        <v>2</v>
      </c>
      <c r="V51">
        <v>0</v>
      </c>
      <c r="W51" t="s">
        <v>1389</v>
      </c>
      <c r="X51">
        <v>240</v>
      </c>
      <c r="Y51">
        <v>2</v>
      </c>
      <c r="Z51">
        <v>1</v>
      </c>
      <c r="AA51" t="s">
        <v>1398</v>
      </c>
      <c r="AB51">
        <v>600</v>
      </c>
      <c r="AC51">
        <v>15</v>
      </c>
      <c r="AD51">
        <v>0</v>
      </c>
      <c r="AE51" t="s">
        <v>1399</v>
      </c>
      <c r="AF51">
        <v>1000</v>
      </c>
      <c r="AG51">
        <v>2</v>
      </c>
      <c r="AH51">
        <v>0</v>
      </c>
      <c r="AI51" t="s">
        <v>1389</v>
      </c>
      <c r="AJ51">
        <v>400</v>
      </c>
      <c r="AK51">
        <v>1</v>
      </c>
      <c r="AL51">
        <v>0</v>
      </c>
      <c r="AM51" t="s">
        <v>172</v>
      </c>
      <c r="AN51">
        <v>0</v>
      </c>
      <c r="AO51">
        <v>0</v>
      </c>
      <c r="AP51">
        <v>0</v>
      </c>
      <c r="AQ51" t="s">
        <v>1249</v>
      </c>
    </row>
    <row r="52" spans="1:43" x14ac:dyDescent="0.25">
      <c r="A52" s="2" t="s">
        <v>189</v>
      </c>
      <c r="B52" s="3" t="s">
        <v>268</v>
      </c>
      <c r="C52" t="s">
        <v>6</v>
      </c>
      <c r="D52" t="s">
        <v>7</v>
      </c>
      <c r="E52" s="1" t="s">
        <v>203</v>
      </c>
      <c r="F52" s="1" t="s">
        <v>688</v>
      </c>
      <c r="G52" s="1" t="s">
        <v>1451</v>
      </c>
      <c r="H52" s="1" t="s">
        <v>668</v>
      </c>
      <c r="I52" s="1" t="s">
        <v>1385</v>
      </c>
      <c r="J52" t="s">
        <v>633</v>
      </c>
      <c r="K52" t="s">
        <v>1486</v>
      </c>
      <c r="L52" t="s">
        <v>675</v>
      </c>
      <c r="M52" s="1" t="s">
        <v>1434</v>
      </c>
      <c r="N52" t="s">
        <v>1453</v>
      </c>
      <c r="O52" s="1">
        <v>2</v>
      </c>
      <c r="Q52" s="1">
        <v>72</v>
      </c>
      <c r="R52">
        <v>256</v>
      </c>
      <c r="S52" t="s">
        <v>1389</v>
      </c>
      <c r="T52">
        <v>200</v>
      </c>
      <c r="U52">
        <v>2</v>
      </c>
      <c r="V52">
        <v>0</v>
      </c>
      <c r="W52" t="s">
        <v>1389</v>
      </c>
      <c r="X52">
        <v>240</v>
      </c>
      <c r="Y52">
        <v>2</v>
      </c>
      <c r="Z52">
        <v>1</v>
      </c>
      <c r="AA52" t="s">
        <v>1398</v>
      </c>
      <c r="AB52">
        <v>600</v>
      </c>
      <c r="AC52">
        <v>15</v>
      </c>
      <c r="AD52">
        <v>0</v>
      </c>
      <c r="AE52" t="s">
        <v>1399</v>
      </c>
      <c r="AF52">
        <v>1000</v>
      </c>
      <c r="AG52">
        <v>2</v>
      </c>
      <c r="AH52">
        <v>0</v>
      </c>
      <c r="AI52" t="s">
        <v>1389</v>
      </c>
      <c r="AJ52">
        <v>400</v>
      </c>
      <c r="AK52">
        <v>1</v>
      </c>
      <c r="AL52">
        <v>0</v>
      </c>
      <c r="AM52" t="s">
        <v>1454</v>
      </c>
      <c r="AN52">
        <v>200</v>
      </c>
      <c r="AO52">
        <v>1</v>
      </c>
      <c r="AP52">
        <v>0</v>
      </c>
      <c r="AQ52" t="s">
        <v>1250</v>
      </c>
    </row>
    <row r="53" spans="1:43" x14ac:dyDescent="0.25">
      <c r="A53" s="2" t="s">
        <v>189</v>
      </c>
      <c r="B53" s="3" t="s">
        <v>270</v>
      </c>
      <c r="C53" t="s">
        <v>6</v>
      </c>
      <c r="D53" t="s">
        <v>7</v>
      </c>
      <c r="E53" s="1" t="s">
        <v>271</v>
      </c>
      <c r="F53" s="1" t="s">
        <v>688</v>
      </c>
      <c r="G53" s="1" t="s">
        <v>1451</v>
      </c>
      <c r="H53" s="1" t="s">
        <v>668</v>
      </c>
      <c r="I53" s="1" t="s">
        <v>1385</v>
      </c>
      <c r="J53" t="s">
        <v>633</v>
      </c>
      <c r="K53" t="s">
        <v>1487</v>
      </c>
      <c r="L53" t="s">
        <v>675</v>
      </c>
      <c r="M53" s="1" t="s">
        <v>1464</v>
      </c>
      <c r="N53" t="s">
        <v>1453</v>
      </c>
      <c r="O53" s="1">
        <v>2</v>
      </c>
      <c r="Q53" s="1">
        <v>72</v>
      </c>
      <c r="R53">
        <v>256</v>
      </c>
      <c r="S53" t="s">
        <v>1389</v>
      </c>
      <c r="T53">
        <v>200</v>
      </c>
      <c r="U53">
        <v>2</v>
      </c>
      <c r="V53">
        <v>0</v>
      </c>
      <c r="W53" t="s">
        <v>1389</v>
      </c>
      <c r="X53">
        <v>240</v>
      </c>
      <c r="Y53">
        <v>2</v>
      </c>
      <c r="Z53">
        <v>1</v>
      </c>
      <c r="AA53" t="s">
        <v>1398</v>
      </c>
      <c r="AB53">
        <v>600</v>
      </c>
      <c r="AC53">
        <v>15</v>
      </c>
      <c r="AD53">
        <v>0</v>
      </c>
      <c r="AE53" t="s">
        <v>1399</v>
      </c>
      <c r="AF53">
        <v>1000</v>
      </c>
      <c r="AG53">
        <v>2</v>
      </c>
      <c r="AH53">
        <v>0</v>
      </c>
      <c r="AI53" t="s">
        <v>1389</v>
      </c>
      <c r="AJ53">
        <v>400</v>
      </c>
      <c r="AK53">
        <v>1</v>
      </c>
      <c r="AL53">
        <v>0</v>
      </c>
      <c r="AM53" t="s">
        <v>1454</v>
      </c>
      <c r="AN53">
        <v>200</v>
      </c>
      <c r="AO53">
        <v>1</v>
      </c>
      <c r="AP53">
        <v>0</v>
      </c>
      <c r="AQ53" t="s">
        <v>1251</v>
      </c>
    </row>
    <row r="54" spans="1:43" x14ac:dyDescent="0.25">
      <c r="A54" s="2" t="s">
        <v>189</v>
      </c>
      <c r="B54" s="3" t="s">
        <v>273</v>
      </c>
      <c r="C54" t="s">
        <v>6</v>
      </c>
      <c r="D54" t="s">
        <v>7</v>
      </c>
      <c r="E54" s="1" t="s">
        <v>203</v>
      </c>
      <c r="F54" s="1" t="s">
        <v>688</v>
      </c>
      <c r="G54" s="1" t="s">
        <v>1451</v>
      </c>
      <c r="H54" s="1" t="s">
        <v>668</v>
      </c>
      <c r="I54" s="1" t="s">
        <v>1385</v>
      </c>
      <c r="J54" t="s">
        <v>633</v>
      </c>
      <c r="K54" t="s">
        <v>1488</v>
      </c>
      <c r="L54" t="s">
        <v>675</v>
      </c>
      <c r="M54" s="1" t="s">
        <v>1466</v>
      </c>
      <c r="N54" t="s">
        <v>1453</v>
      </c>
      <c r="O54" s="1">
        <v>2</v>
      </c>
      <c r="Q54" s="1">
        <v>72</v>
      </c>
      <c r="R54">
        <v>256</v>
      </c>
      <c r="S54" t="s">
        <v>1389</v>
      </c>
      <c r="T54">
        <v>200</v>
      </c>
      <c r="U54">
        <v>2</v>
      </c>
      <c r="V54">
        <v>0</v>
      </c>
      <c r="W54" t="s">
        <v>1389</v>
      </c>
      <c r="X54">
        <v>240</v>
      </c>
      <c r="Y54">
        <v>2</v>
      </c>
      <c r="Z54">
        <v>1</v>
      </c>
      <c r="AA54" t="s">
        <v>1398</v>
      </c>
      <c r="AB54">
        <v>600</v>
      </c>
      <c r="AC54">
        <v>15</v>
      </c>
      <c r="AD54">
        <v>0</v>
      </c>
      <c r="AE54" t="s">
        <v>1399</v>
      </c>
      <c r="AF54">
        <v>1000</v>
      </c>
      <c r="AG54">
        <v>2</v>
      </c>
      <c r="AH54">
        <v>0</v>
      </c>
      <c r="AI54" t="s">
        <v>1389</v>
      </c>
      <c r="AJ54">
        <v>400</v>
      </c>
      <c r="AK54">
        <v>1</v>
      </c>
      <c r="AL54">
        <v>0</v>
      </c>
      <c r="AM54" t="s">
        <v>1454</v>
      </c>
      <c r="AN54">
        <v>200</v>
      </c>
      <c r="AO54">
        <v>1</v>
      </c>
      <c r="AP54">
        <v>0</v>
      </c>
      <c r="AQ54" t="s">
        <v>1252</v>
      </c>
    </row>
    <row r="55" spans="1:43" x14ac:dyDescent="0.25">
      <c r="A55" s="2" t="s">
        <v>189</v>
      </c>
      <c r="B55" s="3" t="s">
        <v>275</v>
      </c>
      <c r="C55" t="s">
        <v>6</v>
      </c>
      <c r="D55" t="s">
        <v>7</v>
      </c>
      <c r="E55" s="1" t="s">
        <v>203</v>
      </c>
      <c r="F55" s="1" t="s">
        <v>688</v>
      </c>
      <c r="G55" s="1" t="s">
        <v>1451</v>
      </c>
      <c r="H55" s="1" t="s">
        <v>668</v>
      </c>
      <c r="I55" s="1" t="s">
        <v>1385</v>
      </c>
      <c r="J55" t="s">
        <v>633</v>
      </c>
      <c r="K55" t="s">
        <v>1489</v>
      </c>
      <c r="L55" t="s">
        <v>675</v>
      </c>
      <c r="M55" s="1" t="s">
        <v>1468</v>
      </c>
      <c r="N55" t="s">
        <v>1453</v>
      </c>
      <c r="O55" s="1">
        <v>2</v>
      </c>
      <c r="Q55" s="1">
        <v>72</v>
      </c>
      <c r="R55">
        <v>256</v>
      </c>
      <c r="S55" t="s">
        <v>1389</v>
      </c>
      <c r="T55">
        <v>200</v>
      </c>
      <c r="U55">
        <v>2</v>
      </c>
      <c r="V55">
        <v>0</v>
      </c>
      <c r="W55" t="s">
        <v>1389</v>
      </c>
      <c r="X55">
        <v>240</v>
      </c>
      <c r="Y55">
        <v>2</v>
      </c>
      <c r="Z55">
        <v>1</v>
      </c>
      <c r="AA55" t="s">
        <v>1398</v>
      </c>
      <c r="AB55">
        <v>600</v>
      </c>
      <c r="AC55">
        <v>15</v>
      </c>
      <c r="AD55">
        <v>0</v>
      </c>
      <c r="AE55" t="s">
        <v>1399</v>
      </c>
      <c r="AF55">
        <v>1000</v>
      </c>
      <c r="AG55">
        <v>2</v>
      </c>
      <c r="AH55">
        <v>0</v>
      </c>
      <c r="AI55" t="s">
        <v>1389</v>
      </c>
      <c r="AJ55">
        <v>400</v>
      </c>
      <c r="AK55">
        <v>1</v>
      </c>
      <c r="AL55">
        <v>0</v>
      </c>
      <c r="AM55" t="s">
        <v>1454</v>
      </c>
      <c r="AN55">
        <v>200</v>
      </c>
      <c r="AO55">
        <v>1</v>
      </c>
      <c r="AP55">
        <v>0</v>
      </c>
      <c r="AQ55" t="s">
        <v>1253</v>
      </c>
    </row>
    <row r="56" spans="1:43" x14ac:dyDescent="0.25">
      <c r="A56" s="2" t="s">
        <v>189</v>
      </c>
      <c r="B56" s="3" t="s">
        <v>279</v>
      </c>
      <c r="C56" t="s">
        <v>6</v>
      </c>
      <c r="D56" t="s">
        <v>7</v>
      </c>
      <c r="E56" s="1" t="s">
        <v>203</v>
      </c>
      <c r="F56" s="1" t="s">
        <v>688</v>
      </c>
      <c r="G56" s="1" t="s">
        <v>1451</v>
      </c>
      <c r="H56" s="1" t="s">
        <v>668</v>
      </c>
      <c r="I56" s="1" t="s">
        <v>1385</v>
      </c>
      <c r="J56" t="s">
        <v>633</v>
      </c>
      <c r="K56" t="s">
        <v>1490</v>
      </c>
      <c r="L56" t="s">
        <v>675</v>
      </c>
      <c r="M56" s="1" t="s">
        <v>1387</v>
      </c>
      <c r="N56" t="s">
        <v>1453</v>
      </c>
      <c r="O56" s="1">
        <v>2</v>
      </c>
      <c r="Q56" s="1">
        <v>72</v>
      </c>
      <c r="R56">
        <v>256</v>
      </c>
      <c r="S56" t="s">
        <v>1389</v>
      </c>
      <c r="T56">
        <v>200</v>
      </c>
      <c r="U56">
        <v>2</v>
      </c>
      <c r="V56">
        <v>0</v>
      </c>
      <c r="W56" t="s">
        <v>1389</v>
      </c>
      <c r="X56">
        <v>240</v>
      </c>
      <c r="Y56">
        <v>2</v>
      </c>
      <c r="Z56">
        <v>1</v>
      </c>
      <c r="AA56" t="s">
        <v>1398</v>
      </c>
      <c r="AB56">
        <v>600</v>
      </c>
      <c r="AC56">
        <v>15</v>
      </c>
      <c r="AD56">
        <v>0</v>
      </c>
      <c r="AE56" t="s">
        <v>1399</v>
      </c>
      <c r="AF56">
        <v>1000</v>
      </c>
      <c r="AG56">
        <v>2</v>
      </c>
      <c r="AH56">
        <v>0</v>
      </c>
      <c r="AI56" t="s">
        <v>1389</v>
      </c>
      <c r="AJ56">
        <v>400</v>
      </c>
      <c r="AK56">
        <v>1</v>
      </c>
      <c r="AL56">
        <v>0</v>
      </c>
      <c r="AM56" t="s">
        <v>1454</v>
      </c>
      <c r="AN56">
        <v>200</v>
      </c>
      <c r="AO56">
        <v>1</v>
      </c>
      <c r="AP56">
        <v>0</v>
      </c>
      <c r="AQ56" t="s">
        <v>1254</v>
      </c>
    </row>
    <row r="57" spans="1:43" x14ac:dyDescent="0.25">
      <c r="A57" s="2" t="s">
        <v>189</v>
      </c>
      <c r="B57" s="3" t="s">
        <v>236</v>
      </c>
      <c r="C57" t="s">
        <v>6</v>
      </c>
      <c r="D57" t="s">
        <v>7</v>
      </c>
      <c r="E57" s="1" t="s">
        <v>30</v>
      </c>
      <c r="F57" s="1" t="s">
        <v>36</v>
      </c>
      <c r="G57" s="1" t="s">
        <v>1470</v>
      </c>
      <c r="H57" s="1" t="s">
        <v>668</v>
      </c>
      <c r="I57" s="1" t="s">
        <v>1385</v>
      </c>
      <c r="J57" t="s">
        <v>633</v>
      </c>
      <c r="K57" t="s">
        <v>1491</v>
      </c>
      <c r="L57" t="s">
        <v>675</v>
      </c>
      <c r="M57" s="1" t="s">
        <v>1393</v>
      </c>
      <c r="N57" t="s">
        <v>1472</v>
      </c>
      <c r="O57" s="1">
        <v>2</v>
      </c>
      <c r="Q57" s="1">
        <v>20</v>
      </c>
      <c r="R57">
        <v>128</v>
      </c>
      <c r="S57" t="s">
        <v>1398</v>
      </c>
      <c r="T57">
        <v>2000</v>
      </c>
      <c r="U57">
        <v>10</v>
      </c>
      <c r="V57">
        <v>6</v>
      </c>
      <c r="W57" t="s">
        <v>1398</v>
      </c>
      <c r="X57">
        <v>2000</v>
      </c>
      <c r="Y57">
        <v>2</v>
      </c>
      <c r="Z57">
        <v>1</v>
      </c>
      <c r="AA57" t="s">
        <v>1398</v>
      </c>
      <c r="AB57">
        <v>600</v>
      </c>
      <c r="AC57">
        <v>4</v>
      </c>
      <c r="AD57">
        <v>10</v>
      </c>
      <c r="AE57" t="s">
        <v>172</v>
      </c>
      <c r="AF57">
        <v>0</v>
      </c>
      <c r="AG57">
        <v>0</v>
      </c>
      <c r="AH57">
        <v>0</v>
      </c>
      <c r="AI57" t="s">
        <v>172</v>
      </c>
      <c r="AJ57">
        <v>0</v>
      </c>
      <c r="AK57">
        <v>0</v>
      </c>
      <c r="AL57">
        <v>0</v>
      </c>
      <c r="AM57" t="s">
        <v>172</v>
      </c>
      <c r="AN57">
        <v>0</v>
      </c>
      <c r="AO57">
        <v>0</v>
      </c>
      <c r="AP57">
        <v>0</v>
      </c>
      <c r="AQ57" t="s">
        <v>1255</v>
      </c>
    </row>
    <row r="58" spans="1:43" ht="30" x14ac:dyDescent="0.25">
      <c r="A58" s="2" t="s">
        <v>459</v>
      </c>
      <c r="B58" s="3" t="s">
        <v>1494</v>
      </c>
      <c r="C58" t="s">
        <v>6</v>
      </c>
      <c r="D58" t="s">
        <v>7</v>
      </c>
      <c r="E58" s="8" t="s">
        <v>172</v>
      </c>
      <c r="F58" s="3" t="s">
        <v>980</v>
      </c>
      <c r="G58" s="3" t="s">
        <v>1003</v>
      </c>
      <c r="H58" s="1" t="s">
        <v>668</v>
      </c>
      <c r="I58" s="1" t="s">
        <v>1385</v>
      </c>
      <c r="J58" t="s">
        <v>1036</v>
      </c>
      <c r="K58" t="s">
        <v>1495</v>
      </c>
      <c r="L58" t="s">
        <v>675</v>
      </c>
      <c r="M58" s="1" t="s">
        <v>1477</v>
      </c>
      <c r="N58" t="s">
        <v>172</v>
      </c>
      <c r="O58" t="s">
        <v>172</v>
      </c>
      <c r="P58" t="s">
        <v>172</v>
      </c>
      <c r="Q58" t="s">
        <v>172</v>
      </c>
      <c r="R58" t="s">
        <v>172</v>
      </c>
      <c r="S58" t="s">
        <v>172</v>
      </c>
      <c r="T58" t="s">
        <v>172</v>
      </c>
      <c r="U58" t="s">
        <v>172</v>
      </c>
      <c r="V58" t="s">
        <v>172</v>
      </c>
      <c r="W58" t="s">
        <v>172</v>
      </c>
      <c r="X58" t="s">
        <v>172</v>
      </c>
      <c r="Y58" t="s">
        <v>172</v>
      </c>
      <c r="Z58" t="s">
        <v>172</v>
      </c>
      <c r="AA58" t="s">
        <v>172</v>
      </c>
      <c r="AB58" t="s">
        <v>172</v>
      </c>
      <c r="AC58" t="s">
        <v>172</v>
      </c>
      <c r="AD58" t="s">
        <v>172</v>
      </c>
      <c r="AE58" t="s">
        <v>172</v>
      </c>
      <c r="AF58" t="s">
        <v>172</v>
      </c>
      <c r="AG58" t="s">
        <v>172</v>
      </c>
      <c r="AH58" t="s">
        <v>172</v>
      </c>
      <c r="AI58" t="s">
        <v>172</v>
      </c>
      <c r="AJ58" t="s">
        <v>172</v>
      </c>
      <c r="AK58" t="s">
        <v>172</v>
      </c>
      <c r="AL58" t="s">
        <v>172</v>
      </c>
      <c r="AM58" t="s">
        <v>172</v>
      </c>
      <c r="AN58" t="s">
        <v>172</v>
      </c>
      <c r="AO58" t="s">
        <v>172</v>
      </c>
      <c r="AP58" t="s">
        <v>172</v>
      </c>
      <c r="AQ58" t="s">
        <v>1257</v>
      </c>
    </row>
    <row r="59" spans="1:43" ht="30" x14ac:dyDescent="0.25">
      <c r="A59" s="2" t="s">
        <v>459</v>
      </c>
      <c r="B59" s="3" t="s">
        <v>1492</v>
      </c>
      <c r="C59" t="s">
        <v>6</v>
      </c>
      <c r="D59" t="s">
        <v>7</v>
      </c>
      <c r="E59" s="8" t="s">
        <v>172</v>
      </c>
      <c r="F59" s="3" t="s">
        <v>980</v>
      </c>
      <c r="G59" s="3" t="s">
        <v>1008</v>
      </c>
      <c r="H59" s="1" t="s">
        <v>668</v>
      </c>
      <c r="I59" s="1" t="s">
        <v>1385</v>
      </c>
      <c r="J59" t="s">
        <v>1036</v>
      </c>
      <c r="K59" t="s">
        <v>1493</v>
      </c>
      <c r="L59" t="s">
        <v>675</v>
      </c>
      <c r="M59" s="1" t="s">
        <v>1413</v>
      </c>
      <c r="N59" t="s">
        <v>172</v>
      </c>
      <c r="O59" t="s">
        <v>172</v>
      </c>
      <c r="P59" t="s">
        <v>172</v>
      </c>
      <c r="Q59" t="s">
        <v>172</v>
      </c>
      <c r="R59" t="s">
        <v>172</v>
      </c>
      <c r="S59" t="s">
        <v>172</v>
      </c>
      <c r="T59" t="s">
        <v>172</v>
      </c>
      <c r="U59" t="s">
        <v>172</v>
      </c>
      <c r="V59" t="s">
        <v>172</v>
      </c>
      <c r="W59" t="s">
        <v>172</v>
      </c>
      <c r="X59" t="s">
        <v>172</v>
      </c>
      <c r="Y59" t="s">
        <v>172</v>
      </c>
      <c r="Z59" t="s">
        <v>172</v>
      </c>
      <c r="AA59" t="s">
        <v>172</v>
      </c>
      <c r="AB59" t="s">
        <v>172</v>
      </c>
      <c r="AC59" t="s">
        <v>172</v>
      </c>
      <c r="AD59" t="s">
        <v>172</v>
      </c>
      <c r="AE59" t="s">
        <v>172</v>
      </c>
      <c r="AF59" t="s">
        <v>172</v>
      </c>
      <c r="AG59" t="s">
        <v>172</v>
      </c>
      <c r="AH59" t="s">
        <v>172</v>
      </c>
      <c r="AI59" t="s">
        <v>172</v>
      </c>
      <c r="AJ59" t="s">
        <v>172</v>
      </c>
      <c r="AK59" t="s">
        <v>172</v>
      </c>
      <c r="AL59" t="s">
        <v>172</v>
      </c>
      <c r="AM59" t="s">
        <v>172</v>
      </c>
      <c r="AN59" t="s">
        <v>172</v>
      </c>
      <c r="AO59" t="s">
        <v>172</v>
      </c>
      <c r="AP59" t="s">
        <v>172</v>
      </c>
      <c r="AQ59" t="s">
        <v>1256</v>
      </c>
    </row>
    <row r="60" spans="1:43" ht="60" x14ac:dyDescent="0.25">
      <c r="A60" s="2" t="s">
        <v>459</v>
      </c>
      <c r="B60" s="3" t="s">
        <v>1998</v>
      </c>
      <c r="C60" t="s">
        <v>6</v>
      </c>
      <c r="D60" t="s">
        <v>7</v>
      </c>
      <c r="E60" s="8" t="s">
        <v>172</v>
      </c>
      <c r="F60" s="3" t="s">
        <v>980</v>
      </c>
      <c r="G60" s="3" t="s">
        <v>1020</v>
      </c>
      <c r="H60" s="1" t="s">
        <v>172</v>
      </c>
      <c r="I60" s="1" t="s">
        <v>1999</v>
      </c>
      <c r="J60" t="s">
        <v>1012</v>
      </c>
      <c r="K60" t="s">
        <v>2000</v>
      </c>
      <c r="L60" t="s">
        <v>675</v>
      </c>
      <c r="M60" s="1" t="s">
        <v>1711</v>
      </c>
      <c r="N60" t="s">
        <v>172</v>
      </c>
      <c r="O60" t="s">
        <v>172</v>
      </c>
      <c r="P60" t="s">
        <v>172</v>
      </c>
      <c r="Q60" t="s">
        <v>172</v>
      </c>
      <c r="R60" t="s">
        <v>172</v>
      </c>
      <c r="S60" t="s">
        <v>172</v>
      </c>
      <c r="T60" t="s">
        <v>172</v>
      </c>
      <c r="U60" t="s">
        <v>172</v>
      </c>
      <c r="V60" t="s">
        <v>172</v>
      </c>
      <c r="W60" t="s">
        <v>172</v>
      </c>
      <c r="X60" t="s">
        <v>172</v>
      </c>
      <c r="Y60" t="s">
        <v>172</v>
      </c>
      <c r="Z60" t="s">
        <v>172</v>
      </c>
      <c r="AA60" t="s">
        <v>172</v>
      </c>
      <c r="AB60" t="s">
        <v>172</v>
      </c>
      <c r="AC60" t="s">
        <v>172</v>
      </c>
      <c r="AD60" t="s">
        <v>172</v>
      </c>
      <c r="AE60" t="s">
        <v>172</v>
      </c>
      <c r="AF60" t="s">
        <v>172</v>
      </c>
      <c r="AG60" t="s">
        <v>172</v>
      </c>
      <c r="AH60" t="s">
        <v>172</v>
      </c>
      <c r="AI60" t="s">
        <v>172</v>
      </c>
      <c r="AJ60" t="s">
        <v>172</v>
      </c>
      <c r="AK60" t="s">
        <v>172</v>
      </c>
      <c r="AL60" t="s">
        <v>172</v>
      </c>
      <c r="AM60" t="s">
        <v>172</v>
      </c>
      <c r="AN60" t="s">
        <v>172</v>
      </c>
      <c r="AO60" t="s">
        <v>172</v>
      </c>
      <c r="AP60" t="s">
        <v>172</v>
      </c>
      <c r="AQ60" t="s">
        <v>1258</v>
      </c>
    </row>
    <row r="61" spans="1:43" x14ac:dyDescent="0.25">
      <c r="A61" s="2" t="s">
        <v>189</v>
      </c>
      <c r="B61" s="3" t="s">
        <v>319</v>
      </c>
      <c r="C61" t="s">
        <v>12</v>
      </c>
      <c r="D61" t="s">
        <v>7</v>
      </c>
      <c r="E61" s="1" t="s">
        <v>203</v>
      </c>
      <c r="F61" s="1" t="s">
        <v>688</v>
      </c>
      <c r="G61" s="1" t="s">
        <v>1451</v>
      </c>
      <c r="H61" s="1" t="s">
        <v>677</v>
      </c>
      <c r="I61" s="1" t="s">
        <v>1385</v>
      </c>
      <c r="J61" t="s">
        <v>633</v>
      </c>
      <c r="K61" t="s">
        <v>1496</v>
      </c>
      <c r="L61" t="s">
        <v>775</v>
      </c>
      <c r="M61" s="1" t="s">
        <v>1396</v>
      </c>
      <c r="N61" t="s">
        <v>1497</v>
      </c>
      <c r="O61" s="1">
        <v>2</v>
      </c>
      <c r="Q61" s="1">
        <v>72</v>
      </c>
      <c r="R61">
        <v>256</v>
      </c>
      <c r="S61" t="s">
        <v>1389</v>
      </c>
      <c r="T61">
        <v>200</v>
      </c>
      <c r="U61">
        <v>2</v>
      </c>
      <c r="V61">
        <v>0</v>
      </c>
      <c r="W61" t="s">
        <v>1389</v>
      </c>
      <c r="X61">
        <v>240</v>
      </c>
      <c r="Y61">
        <v>2</v>
      </c>
      <c r="Z61">
        <v>1</v>
      </c>
      <c r="AA61" t="s">
        <v>1398</v>
      </c>
      <c r="AB61">
        <v>600</v>
      </c>
      <c r="AC61">
        <v>5</v>
      </c>
      <c r="AD61">
        <v>0</v>
      </c>
      <c r="AE61" t="s">
        <v>1399</v>
      </c>
      <c r="AF61">
        <v>1000</v>
      </c>
      <c r="AG61">
        <v>2</v>
      </c>
      <c r="AH61">
        <v>0</v>
      </c>
      <c r="AI61" t="s">
        <v>172</v>
      </c>
      <c r="AJ61">
        <v>0</v>
      </c>
      <c r="AK61">
        <v>0</v>
      </c>
      <c r="AL61">
        <v>0</v>
      </c>
      <c r="AM61" t="s">
        <v>172</v>
      </c>
      <c r="AN61">
        <v>0</v>
      </c>
      <c r="AO61">
        <v>0</v>
      </c>
      <c r="AP61">
        <v>0</v>
      </c>
      <c r="AQ61" t="s">
        <v>1498</v>
      </c>
    </row>
    <row r="62" spans="1:43" x14ac:dyDescent="0.25">
      <c r="A62" s="2" t="s">
        <v>189</v>
      </c>
      <c r="B62" s="3" t="s">
        <v>323</v>
      </c>
      <c r="C62" t="s">
        <v>12</v>
      </c>
      <c r="D62" t="s">
        <v>7</v>
      </c>
      <c r="E62" s="1" t="s">
        <v>203</v>
      </c>
      <c r="F62" s="1" t="s">
        <v>688</v>
      </c>
      <c r="G62" s="1" t="s">
        <v>1451</v>
      </c>
      <c r="H62" s="1" t="s">
        <v>677</v>
      </c>
      <c r="I62" s="1" t="s">
        <v>1385</v>
      </c>
      <c r="J62" t="s">
        <v>633</v>
      </c>
      <c r="K62" t="s">
        <v>1499</v>
      </c>
      <c r="L62" t="s">
        <v>775</v>
      </c>
      <c r="M62" s="1" t="s">
        <v>1402</v>
      </c>
      <c r="N62" t="s">
        <v>1497</v>
      </c>
      <c r="O62" s="1">
        <v>2</v>
      </c>
      <c r="Q62" s="1">
        <v>72</v>
      </c>
      <c r="R62">
        <v>256</v>
      </c>
      <c r="S62" t="s">
        <v>1389</v>
      </c>
      <c r="T62">
        <v>200</v>
      </c>
      <c r="U62">
        <v>2</v>
      </c>
      <c r="V62">
        <v>0</v>
      </c>
      <c r="W62" t="s">
        <v>1389</v>
      </c>
      <c r="X62">
        <v>240</v>
      </c>
      <c r="Y62">
        <v>2</v>
      </c>
      <c r="Z62">
        <v>1</v>
      </c>
      <c r="AA62" t="s">
        <v>1398</v>
      </c>
      <c r="AB62">
        <v>600</v>
      </c>
      <c r="AC62">
        <v>5</v>
      </c>
      <c r="AD62">
        <v>0</v>
      </c>
      <c r="AE62" t="s">
        <v>1399</v>
      </c>
      <c r="AF62">
        <v>1000</v>
      </c>
      <c r="AG62">
        <v>2</v>
      </c>
      <c r="AH62">
        <v>0</v>
      </c>
      <c r="AI62" t="s">
        <v>172</v>
      </c>
      <c r="AJ62">
        <v>0</v>
      </c>
      <c r="AK62">
        <v>0</v>
      </c>
      <c r="AL62">
        <v>0</v>
      </c>
      <c r="AM62" t="s">
        <v>172</v>
      </c>
      <c r="AN62">
        <v>0</v>
      </c>
      <c r="AO62">
        <v>0</v>
      </c>
      <c r="AP62">
        <v>0</v>
      </c>
      <c r="AQ62" t="s">
        <v>1500</v>
      </c>
    </row>
    <row r="63" spans="1:43" x14ac:dyDescent="0.25">
      <c r="A63" s="2" t="s">
        <v>189</v>
      </c>
      <c r="B63" s="3" t="s">
        <v>325</v>
      </c>
      <c r="C63" t="s">
        <v>12</v>
      </c>
      <c r="D63" t="s">
        <v>7</v>
      </c>
      <c r="E63" s="1" t="s">
        <v>203</v>
      </c>
      <c r="F63" s="1" t="s">
        <v>688</v>
      </c>
      <c r="G63" s="1" t="s">
        <v>1451</v>
      </c>
      <c r="H63" s="1" t="s">
        <v>677</v>
      </c>
      <c r="I63" s="1" t="s">
        <v>1385</v>
      </c>
      <c r="J63" t="s">
        <v>633</v>
      </c>
      <c r="K63" t="s">
        <v>1501</v>
      </c>
      <c r="L63" t="s">
        <v>775</v>
      </c>
      <c r="M63" s="1" t="s">
        <v>1405</v>
      </c>
      <c r="N63" t="s">
        <v>1497</v>
      </c>
      <c r="O63" s="1">
        <v>2</v>
      </c>
      <c r="Q63" s="1">
        <v>72</v>
      </c>
      <c r="R63">
        <v>256</v>
      </c>
      <c r="S63" t="s">
        <v>1389</v>
      </c>
      <c r="T63">
        <v>200</v>
      </c>
      <c r="U63">
        <v>2</v>
      </c>
      <c r="V63">
        <v>0</v>
      </c>
      <c r="W63" t="s">
        <v>1389</v>
      </c>
      <c r="X63">
        <v>240</v>
      </c>
      <c r="Y63">
        <v>2</v>
      </c>
      <c r="Z63">
        <v>1</v>
      </c>
      <c r="AA63" t="s">
        <v>1398</v>
      </c>
      <c r="AB63">
        <v>600</v>
      </c>
      <c r="AC63">
        <v>5</v>
      </c>
      <c r="AD63">
        <v>0</v>
      </c>
      <c r="AE63" t="s">
        <v>1399</v>
      </c>
      <c r="AF63">
        <v>1000</v>
      </c>
      <c r="AG63">
        <v>2</v>
      </c>
      <c r="AH63">
        <v>0</v>
      </c>
      <c r="AI63" t="s">
        <v>172</v>
      </c>
      <c r="AJ63">
        <v>0</v>
      </c>
      <c r="AK63">
        <v>0</v>
      </c>
      <c r="AL63">
        <v>0</v>
      </c>
      <c r="AM63" t="s">
        <v>172</v>
      </c>
      <c r="AN63">
        <v>0</v>
      </c>
      <c r="AO63">
        <v>0</v>
      </c>
      <c r="AP63">
        <v>0</v>
      </c>
      <c r="AQ63" t="s">
        <v>1502</v>
      </c>
    </row>
    <row r="64" spans="1:43" x14ac:dyDescent="0.25">
      <c r="A64" s="2" t="s">
        <v>189</v>
      </c>
      <c r="B64" s="3" t="s">
        <v>315</v>
      </c>
      <c r="C64" t="s">
        <v>12</v>
      </c>
      <c r="D64" t="s">
        <v>7</v>
      </c>
      <c r="E64" s="1" t="s">
        <v>203</v>
      </c>
      <c r="F64" s="1" t="s">
        <v>688</v>
      </c>
      <c r="G64" s="1" t="s">
        <v>1451</v>
      </c>
      <c r="H64" s="1" t="s">
        <v>677</v>
      </c>
      <c r="I64" s="1" t="s">
        <v>1385</v>
      </c>
      <c r="J64" t="s">
        <v>633</v>
      </c>
      <c r="K64" t="s">
        <v>1503</v>
      </c>
      <c r="L64" t="s">
        <v>775</v>
      </c>
      <c r="M64" s="1" t="s">
        <v>1408</v>
      </c>
      <c r="N64" t="s">
        <v>1497</v>
      </c>
      <c r="O64" s="1">
        <v>2</v>
      </c>
      <c r="Q64" s="1">
        <v>72</v>
      </c>
      <c r="R64">
        <v>256</v>
      </c>
      <c r="S64" t="s">
        <v>1389</v>
      </c>
      <c r="T64">
        <v>200</v>
      </c>
      <c r="U64">
        <v>2</v>
      </c>
      <c r="V64">
        <v>0</v>
      </c>
      <c r="W64" t="s">
        <v>1389</v>
      </c>
      <c r="X64">
        <v>240</v>
      </c>
      <c r="Y64">
        <v>2</v>
      </c>
      <c r="Z64">
        <v>1</v>
      </c>
      <c r="AA64" t="s">
        <v>1398</v>
      </c>
      <c r="AB64">
        <v>600</v>
      </c>
      <c r="AC64">
        <v>5</v>
      </c>
      <c r="AD64">
        <v>0</v>
      </c>
      <c r="AE64" t="s">
        <v>1399</v>
      </c>
      <c r="AF64">
        <v>1000</v>
      </c>
      <c r="AG64">
        <v>2</v>
      </c>
      <c r="AH64">
        <v>0</v>
      </c>
      <c r="AI64" t="s">
        <v>172</v>
      </c>
      <c r="AJ64">
        <v>0</v>
      </c>
      <c r="AK64">
        <v>0</v>
      </c>
      <c r="AL64">
        <v>0</v>
      </c>
      <c r="AM64" t="s">
        <v>172</v>
      </c>
      <c r="AN64">
        <v>0</v>
      </c>
      <c r="AO64">
        <v>0</v>
      </c>
      <c r="AP64">
        <v>0</v>
      </c>
      <c r="AQ64" t="s">
        <v>1231</v>
      </c>
    </row>
    <row r="65" spans="1:43" x14ac:dyDescent="0.25">
      <c r="A65" s="2" t="s">
        <v>189</v>
      </c>
      <c r="B65" s="3" t="s">
        <v>317</v>
      </c>
      <c r="C65" t="s">
        <v>12</v>
      </c>
      <c r="D65" t="s">
        <v>7</v>
      </c>
      <c r="E65" s="1" t="s">
        <v>203</v>
      </c>
      <c r="F65" s="1" t="s">
        <v>688</v>
      </c>
      <c r="G65" s="1" t="s">
        <v>1451</v>
      </c>
      <c r="H65" s="1" t="s">
        <v>677</v>
      </c>
      <c r="I65" s="1" t="s">
        <v>1385</v>
      </c>
      <c r="J65" t="s">
        <v>633</v>
      </c>
      <c r="K65" t="s">
        <v>1504</v>
      </c>
      <c r="L65" t="s">
        <v>775</v>
      </c>
      <c r="M65" s="1" t="s">
        <v>1410</v>
      </c>
      <c r="N65" t="s">
        <v>1497</v>
      </c>
      <c r="O65" s="1">
        <v>2</v>
      </c>
      <c r="Q65" s="1">
        <v>72</v>
      </c>
      <c r="R65">
        <v>256</v>
      </c>
      <c r="S65" t="s">
        <v>1389</v>
      </c>
      <c r="T65">
        <v>200</v>
      </c>
      <c r="U65">
        <v>2</v>
      </c>
      <c r="V65">
        <v>0</v>
      </c>
      <c r="W65" t="s">
        <v>1389</v>
      </c>
      <c r="X65">
        <v>240</v>
      </c>
      <c r="Y65">
        <v>2</v>
      </c>
      <c r="Z65">
        <v>1</v>
      </c>
      <c r="AA65" t="s">
        <v>1398</v>
      </c>
      <c r="AB65">
        <v>600</v>
      </c>
      <c r="AC65">
        <v>5</v>
      </c>
      <c r="AD65">
        <v>0</v>
      </c>
      <c r="AE65" t="s">
        <v>1399</v>
      </c>
      <c r="AF65">
        <v>1000</v>
      </c>
      <c r="AG65">
        <v>2</v>
      </c>
      <c r="AH65">
        <v>0</v>
      </c>
      <c r="AI65" t="s">
        <v>172</v>
      </c>
      <c r="AJ65">
        <v>0</v>
      </c>
      <c r="AK65">
        <v>0</v>
      </c>
      <c r="AL65">
        <v>0</v>
      </c>
      <c r="AM65" t="s">
        <v>172</v>
      </c>
      <c r="AN65">
        <v>0</v>
      </c>
      <c r="AO65">
        <v>0</v>
      </c>
      <c r="AP65">
        <v>0</v>
      </c>
      <c r="AQ65" t="s">
        <v>1232</v>
      </c>
    </row>
    <row r="66" spans="1:43" x14ac:dyDescent="0.25">
      <c r="A66" s="2" t="s">
        <v>189</v>
      </c>
      <c r="B66" s="3" t="s">
        <v>321</v>
      </c>
      <c r="C66" t="s">
        <v>12</v>
      </c>
      <c r="D66" t="s">
        <v>7</v>
      </c>
      <c r="E66" s="1" t="s">
        <v>203</v>
      </c>
      <c r="F66" s="1" t="s">
        <v>688</v>
      </c>
      <c r="G66" s="1" t="s">
        <v>1451</v>
      </c>
      <c r="H66" s="1" t="s">
        <v>677</v>
      </c>
      <c r="I66" s="1" t="s">
        <v>1385</v>
      </c>
      <c r="J66" t="s">
        <v>633</v>
      </c>
      <c r="K66" t="s">
        <v>1505</v>
      </c>
      <c r="L66" t="s">
        <v>775</v>
      </c>
      <c r="M66" s="1" t="s">
        <v>1387</v>
      </c>
      <c r="N66" t="s">
        <v>1497</v>
      </c>
      <c r="O66" s="1">
        <v>2</v>
      </c>
      <c r="Q66" s="1">
        <v>72</v>
      </c>
      <c r="R66">
        <v>256</v>
      </c>
      <c r="S66" t="s">
        <v>1389</v>
      </c>
      <c r="T66">
        <v>200</v>
      </c>
      <c r="U66">
        <v>2</v>
      </c>
      <c r="V66">
        <v>0</v>
      </c>
      <c r="W66" t="s">
        <v>1389</v>
      </c>
      <c r="X66">
        <v>240</v>
      </c>
      <c r="Y66">
        <v>2</v>
      </c>
      <c r="Z66">
        <v>1</v>
      </c>
      <c r="AA66" t="s">
        <v>1398</v>
      </c>
      <c r="AB66">
        <v>600</v>
      </c>
      <c r="AC66">
        <v>5</v>
      </c>
      <c r="AD66">
        <v>0</v>
      </c>
      <c r="AE66" t="s">
        <v>1399</v>
      </c>
      <c r="AF66">
        <v>1000</v>
      </c>
      <c r="AG66">
        <v>2</v>
      </c>
      <c r="AH66">
        <v>0</v>
      </c>
      <c r="AI66" t="s">
        <v>172</v>
      </c>
      <c r="AJ66">
        <v>0</v>
      </c>
      <c r="AK66">
        <v>0</v>
      </c>
      <c r="AL66">
        <v>0</v>
      </c>
      <c r="AM66" t="s">
        <v>172</v>
      </c>
      <c r="AN66">
        <v>0</v>
      </c>
      <c r="AO66">
        <v>0</v>
      </c>
      <c r="AP66">
        <v>0</v>
      </c>
      <c r="AQ66" t="s">
        <v>1233</v>
      </c>
    </row>
    <row r="67" spans="1:43" x14ac:dyDescent="0.25">
      <c r="A67" s="2" t="s">
        <v>189</v>
      </c>
      <c r="B67" s="3" t="s">
        <v>313</v>
      </c>
      <c r="C67" t="s">
        <v>12</v>
      </c>
      <c r="D67" t="s">
        <v>7</v>
      </c>
      <c r="E67" s="1" t="s">
        <v>30</v>
      </c>
      <c r="F67" s="1" t="s">
        <v>36</v>
      </c>
      <c r="G67" s="1" t="s">
        <v>1470</v>
      </c>
      <c r="H67" s="1" t="s">
        <v>677</v>
      </c>
      <c r="I67" s="1" t="s">
        <v>1385</v>
      </c>
      <c r="J67" t="s">
        <v>633</v>
      </c>
      <c r="K67" t="s">
        <v>1506</v>
      </c>
      <c r="L67" t="s">
        <v>775</v>
      </c>
      <c r="M67" s="1" t="s">
        <v>1393</v>
      </c>
      <c r="N67" t="s">
        <v>1472</v>
      </c>
      <c r="O67" s="1">
        <v>2</v>
      </c>
      <c r="Q67" s="1">
        <v>20</v>
      </c>
      <c r="R67">
        <v>128</v>
      </c>
      <c r="S67" t="s">
        <v>1398</v>
      </c>
      <c r="T67">
        <v>2000</v>
      </c>
      <c r="U67">
        <v>10</v>
      </c>
      <c r="V67">
        <v>6</v>
      </c>
      <c r="W67" t="s">
        <v>1398</v>
      </c>
      <c r="X67">
        <v>2000</v>
      </c>
      <c r="Y67">
        <v>2</v>
      </c>
      <c r="Z67">
        <v>1</v>
      </c>
      <c r="AA67" t="s">
        <v>1398</v>
      </c>
      <c r="AB67">
        <v>600</v>
      </c>
      <c r="AC67">
        <v>4</v>
      </c>
      <c r="AD67">
        <v>10</v>
      </c>
      <c r="AE67" t="s">
        <v>172</v>
      </c>
      <c r="AF67">
        <v>0</v>
      </c>
      <c r="AG67">
        <v>0</v>
      </c>
      <c r="AH67">
        <v>0</v>
      </c>
      <c r="AI67" t="s">
        <v>172</v>
      </c>
      <c r="AJ67">
        <v>0</v>
      </c>
      <c r="AK67">
        <v>0</v>
      </c>
      <c r="AL67">
        <v>0</v>
      </c>
      <c r="AM67" t="s">
        <v>172</v>
      </c>
      <c r="AN67">
        <v>0</v>
      </c>
      <c r="AO67">
        <v>0</v>
      </c>
      <c r="AP67">
        <v>0</v>
      </c>
      <c r="AQ67" t="s">
        <v>1234</v>
      </c>
    </row>
    <row r="68" spans="1:43" ht="30" x14ac:dyDescent="0.25">
      <c r="A68" s="2" t="s">
        <v>459</v>
      </c>
      <c r="B68" s="3" t="s">
        <v>1507</v>
      </c>
      <c r="C68" t="s">
        <v>12</v>
      </c>
      <c r="D68" t="s">
        <v>7</v>
      </c>
      <c r="E68" s="8" t="s">
        <v>172</v>
      </c>
      <c r="F68" s="3" t="s">
        <v>980</v>
      </c>
      <c r="G68" s="3" t="s">
        <v>1003</v>
      </c>
      <c r="H68" s="1" t="s">
        <v>677</v>
      </c>
      <c r="I68" s="1" t="s">
        <v>1385</v>
      </c>
      <c r="J68" t="s">
        <v>1004</v>
      </c>
      <c r="K68" t="s">
        <v>1508</v>
      </c>
      <c r="L68" t="s">
        <v>775</v>
      </c>
      <c r="M68" s="1" t="s">
        <v>1413</v>
      </c>
      <c r="N68" t="s">
        <v>172</v>
      </c>
      <c r="O68" t="s">
        <v>172</v>
      </c>
      <c r="P68" t="s">
        <v>172</v>
      </c>
      <c r="Q68" t="s">
        <v>172</v>
      </c>
      <c r="R68" t="s">
        <v>172</v>
      </c>
      <c r="S68" t="s">
        <v>172</v>
      </c>
      <c r="T68" t="s">
        <v>172</v>
      </c>
      <c r="U68" t="s">
        <v>172</v>
      </c>
      <c r="V68" t="s">
        <v>172</v>
      </c>
      <c r="W68" t="s">
        <v>172</v>
      </c>
      <c r="X68" t="s">
        <v>172</v>
      </c>
      <c r="Y68" t="s">
        <v>172</v>
      </c>
      <c r="Z68" t="s">
        <v>172</v>
      </c>
      <c r="AA68" t="s">
        <v>172</v>
      </c>
      <c r="AB68" t="s">
        <v>172</v>
      </c>
      <c r="AC68" t="s">
        <v>172</v>
      </c>
      <c r="AD68" t="s">
        <v>172</v>
      </c>
      <c r="AE68" t="s">
        <v>172</v>
      </c>
      <c r="AF68" t="s">
        <v>172</v>
      </c>
      <c r="AG68" t="s">
        <v>172</v>
      </c>
      <c r="AH68" t="s">
        <v>172</v>
      </c>
      <c r="AI68" t="s">
        <v>172</v>
      </c>
      <c r="AJ68" t="s">
        <v>172</v>
      </c>
      <c r="AK68" t="s">
        <v>172</v>
      </c>
      <c r="AL68" t="s">
        <v>172</v>
      </c>
      <c r="AM68" t="s">
        <v>172</v>
      </c>
      <c r="AN68" t="s">
        <v>172</v>
      </c>
      <c r="AO68" t="s">
        <v>172</v>
      </c>
      <c r="AP68" t="s">
        <v>172</v>
      </c>
      <c r="AQ68" t="s">
        <v>1235</v>
      </c>
    </row>
    <row r="69" spans="1:43" ht="30" x14ac:dyDescent="0.25">
      <c r="A69" s="2" t="s">
        <v>459</v>
      </c>
      <c r="B69" s="3" t="s">
        <v>1509</v>
      </c>
      <c r="C69" t="s">
        <v>12</v>
      </c>
      <c r="D69" t="s">
        <v>7</v>
      </c>
      <c r="E69" s="8" t="s">
        <v>172</v>
      </c>
      <c r="F69" s="3" t="s">
        <v>980</v>
      </c>
      <c r="G69" s="3" t="s">
        <v>1008</v>
      </c>
      <c r="H69" s="1" t="s">
        <v>677</v>
      </c>
      <c r="I69" s="1" t="s">
        <v>1385</v>
      </c>
      <c r="J69" t="s">
        <v>1004</v>
      </c>
      <c r="K69" t="s">
        <v>1510</v>
      </c>
      <c r="L69" t="s">
        <v>775</v>
      </c>
      <c r="M69" s="1" t="s">
        <v>1413</v>
      </c>
      <c r="N69" t="s">
        <v>172</v>
      </c>
      <c r="O69" t="s">
        <v>172</v>
      </c>
      <c r="P69" t="s">
        <v>172</v>
      </c>
      <c r="Q69" t="s">
        <v>172</v>
      </c>
      <c r="R69" t="s">
        <v>172</v>
      </c>
      <c r="S69" t="s">
        <v>172</v>
      </c>
      <c r="T69" t="s">
        <v>172</v>
      </c>
      <c r="U69" t="s">
        <v>172</v>
      </c>
      <c r="V69" t="s">
        <v>172</v>
      </c>
      <c r="W69" t="s">
        <v>172</v>
      </c>
      <c r="X69" t="s">
        <v>172</v>
      </c>
      <c r="Y69" t="s">
        <v>172</v>
      </c>
      <c r="Z69" t="s">
        <v>172</v>
      </c>
      <c r="AA69" t="s">
        <v>172</v>
      </c>
      <c r="AB69" t="s">
        <v>172</v>
      </c>
      <c r="AC69" t="s">
        <v>172</v>
      </c>
      <c r="AD69" t="s">
        <v>172</v>
      </c>
      <c r="AE69" t="s">
        <v>172</v>
      </c>
      <c r="AF69" t="s">
        <v>172</v>
      </c>
      <c r="AG69" t="s">
        <v>172</v>
      </c>
      <c r="AH69" t="s">
        <v>172</v>
      </c>
      <c r="AI69" t="s">
        <v>172</v>
      </c>
      <c r="AJ69" t="s">
        <v>172</v>
      </c>
      <c r="AK69" t="s">
        <v>172</v>
      </c>
      <c r="AL69" t="s">
        <v>172</v>
      </c>
      <c r="AM69" t="s">
        <v>172</v>
      </c>
      <c r="AN69" t="s">
        <v>172</v>
      </c>
      <c r="AO69" t="s">
        <v>172</v>
      </c>
      <c r="AP69" t="s">
        <v>172</v>
      </c>
      <c r="AQ69" t="s">
        <v>1235</v>
      </c>
    </row>
    <row r="70" spans="1:43" ht="60" x14ac:dyDescent="0.25">
      <c r="A70" s="2" t="s">
        <v>459</v>
      </c>
      <c r="B70" s="3" t="s">
        <v>2001</v>
      </c>
      <c r="C70" t="s">
        <v>12</v>
      </c>
      <c r="D70" t="s">
        <v>7</v>
      </c>
      <c r="E70" s="8" t="s">
        <v>172</v>
      </c>
      <c r="F70" s="3" t="s">
        <v>980</v>
      </c>
      <c r="G70" s="3" t="s">
        <v>1020</v>
      </c>
      <c r="H70" s="1" t="s">
        <v>677</v>
      </c>
      <c r="I70" s="1" t="s">
        <v>1999</v>
      </c>
      <c r="J70" t="s">
        <v>1012</v>
      </c>
      <c r="K70" t="s">
        <v>2002</v>
      </c>
      <c r="L70" t="s">
        <v>775</v>
      </c>
      <c r="M70" s="1" t="s">
        <v>1711</v>
      </c>
      <c r="N70" t="s">
        <v>172</v>
      </c>
      <c r="O70" t="s">
        <v>172</v>
      </c>
      <c r="P70" t="s">
        <v>172</v>
      </c>
      <c r="Q70" t="s">
        <v>172</v>
      </c>
      <c r="R70" t="s">
        <v>172</v>
      </c>
      <c r="S70" t="s">
        <v>172</v>
      </c>
      <c r="T70" t="s">
        <v>172</v>
      </c>
      <c r="U70" t="s">
        <v>172</v>
      </c>
      <c r="V70" t="s">
        <v>172</v>
      </c>
      <c r="W70" t="s">
        <v>172</v>
      </c>
      <c r="X70" t="s">
        <v>172</v>
      </c>
      <c r="Y70" t="s">
        <v>172</v>
      </c>
      <c r="Z70" t="s">
        <v>172</v>
      </c>
      <c r="AA70" t="s">
        <v>172</v>
      </c>
      <c r="AB70" t="s">
        <v>172</v>
      </c>
      <c r="AC70" t="s">
        <v>172</v>
      </c>
      <c r="AD70" t="s">
        <v>172</v>
      </c>
      <c r="AE70" t="s">
        <v>172</v>
      </c>
      <c r="AF70" t="s">
        <v>172</v>
      </c>
      <c r="AG70" t="s">
        <v>172</v>
      </c>
      <c r="AH70" t="s">
        <v>172</v>
      </c>
      <c r="AI70" t="s">
        <v>172</v>
      </c>
      <c r="AJ70" t="s">
        <v>172</v>
      </c>
      <c r="AK70" t="s">
        <v>172</v>
      </c>
      <c r="AL70" t="s">
        <v>172</v>
      </c>
      <c r="AM70" t="s">
        <v>172</v>
      </c>
      <c r="AN70" t="s">
        <v>172</v>
      </c>
      <c r="AO70" t="s">
        <v>172</v>
      </c>
      <c r="AP70" t="s">
        <v>172</v>
      </c>
      <c r="AQ70" t="s">
        <v>1236</v>
      </c>
    </row>
    <row r="71" spans="1:43" x14ac:dyDescent="0.25">
      <c r="A71" s="2" t="s">
        <v>189</v>
      </c>
      <c r="B71" s="3" t="s">
        <v>289</v>
      </c>
      <c r="C71" t="s">
        <v>41</v>
      </c>
      <c r="D71" t="s">
        <v>16</v>
      </c>
      <c r="E71" s="1" t="s">
        <v>203</v>
      </c>
      <c r="F71" s="1" t="s">
        <v>688</v>
      </c>
      <c r="G71" s="1" t="s">
        <v>1451</v>
      </c>
      <c r="H71" s="1" t="s">
        <v>677</v>
      </c>
      <c r="I71" s="1" t="s">
        <v>1385</v>
      </c>
      <c r="J71" t="s">
        <v>633</v>
      </c>
      <c r="K71" t="s">
        <v>1511</v>
      </c>
      <c r="L71" t="s">
        <v>679</v>
      </c>
      <c r="M71" s="1" t="s">
        <v>1396</v>
      </c>
      <c r="N71" t="s">
        <v>1497</v>
      </c>
      <c r="O71" s="1">
        <v>2</v>
      </c>
      <c r="Q71" s="1">
        <v>72</v>
      </c>
      <c r="R71">
        <v>256</v>
      </c>
      <c r="S71" t="s">
        <v>1389</v>
      </c>
      <c r="T71">
        <v>200</v>
      </c>
      <c r="U71">
        <v>2</v>
      </c>
      <c r="V71">
        <v>0</v>
      </c>
      <c r="W71" t="s">
        <v>1389</v>
      </c>
      <c r="X71">
        <v>240</v>
      </c>
      <c r="Y71">
        <v>2</v>
      </c>
      <c r="Z71">
        <v>1</v>
      </c>
      <c r="AA71" t="s">
        <v>1398</v>
      </c>
      <c r="AB71">
        <v>600</v>
      </c>
      <c r="AC71">
        <v>7</v>
      </c>
      <c r="AD71">
        <v>0</v>
      </c>
      <c r="AE71" t="s">
        <v>1399</v>
      </c>
      <c r="AF71">
        <v>1000</v>
      </c>
      <c r="AG71">
        <v>2</v>
      </c>
      <c r="AH71">
        <v>0</v>
      </c>
      <c r="AI71" t="s">
        <v>172</v>
      </c>
      <c r="AJ71">
        <v>0</v>
      </c>
      <c r="AK71">
        <v>0</v>
      </c>
      <c r="AL71">
        <v>0</v>
      </c>
      <c r="AM71" t="s">
        <v>172</v>
      </c>
      <c r="AN71">
        <v>0</v>
      </c>
      <c r="AO71">
        <v>0</v>
      </c>
      <c r="AP71">
        <v>0</v>
      </c>
      <c r="AQ71" t="s">
        <v>1512</v>
      </c>
    </row>
    <row r="72" spans="1:43" x14ac:dyDescent="0.25">
      <c r="A72" s="2" t="s">
        <v>189</v>
      </c>
      <c r="B72" s="3" t="s">
        <v>293</v>
      </c>
      <c r="C72" t="s">
        <v>41</v>
      </c>
      <c r="D72" t="s">
        <v>16</v>
      </c>
      <c r="E72" s="1" t="s">
        <v>203</v>
      </c>
      <c r="F72" s="1" t="s">
        <v>688</v>
      </c>
      <c r="G72" s="1" t="s">
        <v>1451</v>
      </c>
      <c r="H72" s="1" t="s">
        <v>677</v>
      </c>
      <c r="I72" s="1" t="s">
        <v>1385</v>
      </c>
      <c r="J72" t="s">
        <v>633</v>
      </c>
      <c r="K72" t="s">
        <v>1513</v>
      </c>
      <c r="L72" t="s">
        <v>679</v>
      </c>
      <c r="M72" s="1" t="s">
        <v>1402</v>
      </c>
      <c r="N72" t="s">
        <v>1497</v>
      </c>
      <c r="O72" s="1">
        <v>2</v>
      </c>
      <c r="Q72" s="1">
        <v>72</v>
      </c>
      <c r="R72">
        <v>256</v>
      </c>
      <c r="S72" t="s">
        <v>1389</v>
      </c>
      <c r="T72">
        <v>200</v>
      </c>
      <c r="U72">
        <v>2</v>
      </c>
      <c r="V72">
        <v>0</v>
      </c>
      <c r="W72" t="s">
        <v>1389</v>
      </c>
      <c r="X72">
        <v>240</v>
      </c>
      <c r="Y72">
        <v>2</v>
      </c>
      <c r="Z72">
        <v>1</v>
      </c>
      <c r="AA72" t="s">
        <v>1398</v>
      </c>
      <c r="AB72">
        <v>600</v>
      </c>
      <c r="AC72">
        <v>7</v>
      </c>
      <c r="AD72">
        <v>0</v>
      </c>
      <c r="AE72" t="s">
        <v>1399</v>
      </c>
      <c r="AF72">
        <v>1000</v>
      </c>
      <c r="AG72">
        <v>2</v>
      </c>
      <c r="AH72">
        <v>0</v>
      </c>
      <c r="AI72" t="s">
        <v>172</v>
      </c>
      <c r="AJ72">
        <v>0</v>
      </c>
      <c r="AK72">
        <v>0</v>
      </c>
      <c r="AL72">
        <v>0</v>
      </c>
      <c r="AM72" t="s">
        <v>172</v>
      </c>
      <c r="AN72">
        <v>0</v>
      </c>
      <c r="AO72">
        <v>0</v>
      </c>
      <c r="AP72">
        <v>0</v>
      </c>
      <c r="AQ72" t="s">
        <v>1514</v>
      </c>
    </row>
    <row r="73" spans="1:43" x14ac:dyDescent="0.25">
      <c r="A73" s="2" t="s">
        <v>189</v>
      </c>
      <c r="B73" s="3" t="s">
        <v>295</v>
      </c>
      <c r="C73" t="s">
        <v>41</v>
      </c>
      <c r="D73" t="s">
        <v>16</v>
      </c>
      <c r="E73" s="1" t="s">
        <v>203</v>
      </c>
      <c r="F73" s="1" t="s">
        <v>688</v>
      </c>
      <c r="G73" s="1" t="s">
        <v>1451</v>
      </c>
      <c r="H73" s="1" t="s">
        <v>677</v>
      </c>
      <c r="I73" s="1" t="s">
        <v>1385</v>
      </c>
      <c r="J73" t="s">
        <v>633</v>
      </c>
      <c r="K73" t="s">
        <v>1515</v>
      </c>
      <c r="L73" t="s">
        <v>679</v>
      </c>
      <c r="M73" s="1" t="s">
        <v>1405</v>
      </c>
      <c r="N73" t="s">
        <v>1497</v>
      </c>
      <c r="O73" s="1">
        <v>2</v>
      </c>
      <c r="Q73" s="1">
        <v>72</v>
      </c>
      <c r="R73">
        <v>256</v>
      </c>
      <c r="S73" t="s">
        <v>1389</v>
      </c>
      <c r="T73">
        <v>200</v>
      </c>
      <c r="U73">
        <v>2</v>
      </c>
      <c r="V73">
        <v>0</v>
      </c>
      <c r="W73" t="s">
        <v>1389</v>
      </c>
      <c r="X73">
        <v>240</v>
      </c>
      <c r="Y73">
        <v>2</v>
      </c>
      <c r="Z73">
        <v>1</v>
      </c>
      <c r="AA73" t="s">
        <v>1398</v>
      </c>
      <c r="AB73">
        <v>600</v>
      </c>
      <c r="AC73">
        <v>7</v>
      </c>
      <c r="AD73">
        <v>0</v>
      </c>
      <c r="AE73" t="s">
        <v>1399</v>
      </c>
      <c r="AF73">
        <v>1000</v>
      </c>
      <c r="AG73">
        <v>2</v>
      </c>
      <c r="AH73">
        <v>0</v>
      </c>
      <c r="AI73" t="s">
        <v>172</v>
      </c>
      <c r="AJ73">
        <v>0</v>
      </c>
      <c r="AK73">
        <v>0</v>
      </c>
      <c r="AL73">
        <v>0</v>
      </c>
      <c r="AM73" t="s">
        <v>172</v>
      </c>
      <c r="AN73">
        <v>0</v>
      </c>
      <c r="AO73">
        <v>0</v>
      </c>
      <c r="AP73">
        <v>0</v>
      </c>
      <c r="AQ73" t="s">
        <v>1516</v>
      </c>
    </row>
    <row r="74" spans="1:43" x14ac:dyDescent="0.25">
      <c r="A74" s="2" t="s">
        <v>189</v>
      </c>
      <c r="B74" s="3" t="s">
        <v>285</v>
      </c>
      <c r="C74" t="s">
        <v>41</v>
      </c>
      <c r="D74" t="s">
        <v>16</v>
      </c>
      <c r="E74" s="1" t="s">
        <v>203</v>
      </c>
      <c r="F74" s="1" t="s">
        <v>688</v>
      </c>
      <c r="G74" s="1" t="s">
        <v>1451</v>
      </c>
      <c r="H74" s="1" t="s">
        <v>677</v>
      </c>
      <c r="I74" s="1" t="s">
        <v>1385</v>
      </c>
      <c r="J74" t="s">
        <v>633</v>
      </c>
      <c r="K74" t="s">
        <v>1517</v>
      </c>
      <c r="L74" t="s">
        <v>679</v>
      </c>
      <c r="M74" s="1" t="s">
        <v>1408</v>
      </c>
      <c r="N74" t="s">
        <v>1497</v>
      </c>
      <c r="O74" s="1">
        <v>2</v>
      </c>
      <c r="Q74" s="1">
        <v>72</v>
      </c>
      <c r="R74">
        <v>256</v>
      </c>
      <c r="S74" t="s">
        <v>1389</v>
      </c>
      <c r="T74">
        <v>200</v>
      </c>
      <c r="U74">
        <v>2</v>
      </c>
      <c r="V74">
        <v>0</v>
      </c>
      <c r="W74" t="s">
        <v>1389</v>
      </c>
      <c r="X74">
        <v>240</v>
      </c>
      <c r="Y74">
        <v>2</v>
      </c>
      <c r="Z74">
        <v>1</v>
      </c>
      <c r="AA74" t="s">
        <v>1398</v>
      </c>
      <c r="AB74">
        <v>600</v>
      </c>
      <c r="AC74">
        <v>7</v>
      </c>
      <c r="AD74">
        <v>0</v>
      </c>
      <c r="AE74" t="s">
        <v>1399</v>
      </c>
      <c r="AF74">
        <v>1000</v>
      </c>
      <c r="AG74">
        <v>2</v>
      </c>
      <c r="AH74">
        <v>0</v>
      </c>
      <c r="AI74" t="s">
        <v>172</v>
      </c>
      <c r="AJ74">
        <v>0</v>
      </c>
      <c r="AK74">
        <v>0</v>
      </c>
      <c r="AL74">
        <v>0</v>
      </c>
      <c r="AM74" t="s">
        <v>172</v>
      </c>
      <c r="AN74">
        <v>0</v>
      </c>
      <c r="AO74">
        <v>0</v>
      </c>
      <c r="AP74">
        <v>0</v>
      </c>
      <c r="AQ74" t="s">
        <v>1259</v>
      </c>
    </row>
    <row r="75" spans="1:43" x14ac:dyDescent="0.25">
      <c r="A75" s="2" t="s">
        <v>189</v>
      </c>
      <c r="B75" s="3" t="s">
        <v>287</v>
      </c>
      <c r="C75" t="s">
        <v>41</v>
      </c>
      <c r="D75" t="s">
        <v>16</v>
      </c>
      <c r="E75" s="1" t="s">
        <v>203</v>
      </c>
      <c r="F75" s="1" t="s">
        <v>688</v>
      </c>
      <c r="G75" s="1" t="s">
        <v>1451</v>
      </c>
      <c r="H75" s="1" t="s">
        <v>677</v>
      </c>
      <c r="I75" s="1" t="s">
        <v>1385</v>
      </c>
      <c r="J75" t="s">
        <v>633</v>
      </c>
      <c r="K75" t="s">
        <v>1518</v>
      </c>
      <c r="L75" t="s">
        <v>679</v>
      </c>
      <c r="M75" s="1" t="s">
        <v>1410</v>
      </c>
      <c r="N75" t="s">
        <v>1497</v>
      </c>
      <c r="O75" s="1">
        <v>2</v>
      </c>
      <c r="Q75" s="1">
        <v>72</v>
      </c>
      <c r="R75">
        <v>256</v>
      </c>
      <c r="S75" t="s">
        <v>1389</v>
      </c>
      <c r="T75">
        <v>200</v>
      </c>
      <c r="U75">
        <v>2</v>
      </c>
      <c r="V75">
        <v>0</v>
      </c>
      <c r="W75" t="s">
        <v>1389</v>
      </c>
      <c r="X75">
        <v>240</v>
      </c>
      <c r="Y75">
        <v>2</v>
      </c>
      <c r="Z75">
        <v>1</v>
      </c>
      <c r="AA75" t="s">
        <v>1398</v>
      </c>
      <c r="AB75">
        <v>600</v>
      </c>
      <c r="AC75">
        <v>7</v>
      </c>
      <c r="AD75">
        <v>0</v>
      </c>
      <c r="AE75" t="s">
        <v>1399</v>
      </c>
      <c r="AF75">
        <v>1000</v>
      </c>
      <c r="AG75">
        <v>2</v>
      </c>
      <c r="AH75">
        <v>0</v>
      </c>
      <c r="AI75" t="s">
        <v>172</v>
      </c>
      <c r="AJ75">
        <v>0</v>
      </c>
      <c r="AK75">
        <v>0</v>
      </c>
      <c r="AL75">
        <v>0</v>
      </c>
      <c r="AM75" t="s">
        <v>172</v>
      </c>
      <c r="AN75">
        <v>0</v>
      </c>
      <c r="AO75">
        <v>0</v>
      </c>
      <c r="AP75">
        <v>0</v>
      </c>
      <c r="AQ75" t="s">
        <v>1260</v>
      </c>
    </row>
    <row r="76" spans="1:43" x14ac:dyDescent="0.25">
      <c r="A76" s="2" t="s">
        <v>189</v>
      </c>
      <c r="B76" s="3" t="s">
        <v>291</v>
      </c>
      <c r="C76" t="s">
        <v>41</v>
      </c>
      <c r="D76" t="s">
        <v>16</v>
      </c>
      <c r="E76" s="1" t="s">
        <v>203</v>
      </c>
      <c r="F76" s="1" t="s">
        <v>688</v>
      </c>
      <c r="G76" s="1" t="s">
        <v>1451</v>
      </c>
      <c r="H76" s="1" t="s">
        <v>677</v>
      </c>
      <c r="I76" s="1" t="s">
        <v>1385</v>
      </c>
      <c r="J76" t="s">
        <v>633</v>
      </c>
      <c r="K76" t="s">
        <v>1519</v>
      </c>
      <c r="L76" t="s">
        <v>679</v>
      </c>
      <c r="M76" s="1" t="s">
        <v>1387</v>
      </c>
      <c r="N76" t="s">
        <v>1497</v>
      </c>
      <c r="O76" s="1">
        <v>2</v>
      </c>
      <c r="Q76" s="1">
        <v>72</v>
      </c>
      <c r="R76">
        <v>256</v>
      </c>
      <c r="S76" t="s">
        <v>1389</v>
      </c>
      <c r="T76">
        <v>200</v>
      </c>
      <c r="U76">
        <v>2</v>
      </c>
      <c r="V76">
        <v>0</v>
      </c>
      <c r="W76" t="s">
        <v>1389</v>
      </c>
      <c r="X76">
        <v>240</v>
      </c>
      <c r="Y76">
        <v>2</v>
      </c>
      <c r="Z76">
        <v>1</v>
      </c>
      <c r="AA76" t="s">
        <v>1398</v>
      </c>
      <c r="AB76">
        <v>600</v>
      </c>
      <c r="AC76">
        <v>7</v>
      </c>
      <c r="AD76">
        <v>0</v>
      </c>
      <c r="AE76" t="s">
        <v>1399</v>
      </c>
      <c r="AF76">
        <v>1000</v>
      </c>
      <c r="AG76">
        <v>2</v>
      </c>
      <c r="AH76">
        <v>0</v>
      </c>
      <c r="AI76" t="s">
        <v>172</v>
      </c>
      <c r="AJ76">
        <v>0</v>
      </c>
      <c r="AK76">
        <v>0</v>
      </c>
      <c r="AL76">
        <v>0</v>
      </c>
      <c r="AM76" t="s">
        <v>172</v>
      </c>
      <c r="AN76">
        <v>0</v>
      </c>
      <c r="AO76">
        <v>0</v>
      </c>
      <c r="AP76">
        <v>0</v>
      </c>
      <c r="AQ76" t="s">
        <v>1261</v>
      </c>
    </row>
    <row r="77" spans="1:43" x14ac:dyDescent="0.25">
      <c r="A77" s="2" t="s">
        <v>189</v>
      </c>
      <c r="B77" s="3" t="s">
        <v>238</v>
      </c>
      <c r="C77" t="s">
        <v>41</v>
      </c>
      <c r="D77" t="s">
        <v>7</v>
      </c>
      <c r="E77" s="1" t="s">
        <v>30</v>
      </c>
      <c r="F77" s="1" t="s">
        <v>36</v>
      </c>
      <c r="G77" s="1" t="s">
        <v>1470</v>
      </c>
      <c r="H77" s="1" t="s">
        <v>677</v>
      </c>
      <c r="I77" s="1" t="s">
        <v>1385</v>
      </c>
      <c r="J77" t="s">
        <v>633</v>
      </c>
      <c r="K77" t="s">
        <v>1520</v>
      </c>
      <c r="L77" t="s">
        <v>679</v>
      </c>
      <c r="M77" s="1" t="s">
        <v>1393</v>
      </c>
      <c r="N77" t="s">
        <v>1472</v>
      </c>
      <c r="O77" s="1">
        <v>2</v>
      </c>
      <c r="Q77" s="1">
        <v>20</v>
      </c>
      <c r="R77">
        <v>128</v>
      </c>
      <c r="S77" t="s">
        <v>1398</v>
      </c>
      <c r="T77">
        <v>2000</v>
      </c>
      <c r="U77">
        <v>10</v>
      </c>
      <c r="V77">
        <v>6</v>
      </c>
      <c r="W77" t="s">
        <v>1398</v>
      </c>
      <c r="X77">
        <v>2000</v>
      </c>
      <c r="Y77">
        <v>2</v>
      </c>
      <c r="Z77">
        <v>1</v>
      </c>
      <c r="AA77" t="s">
        <v>1398</v>
      </c>
      <c r="AB77">
        <v>600</v>
      </c>
      <c r="AC77">
        <v>4</v>
      </c>
      <c r="AD77">
        <v>10</v>
      </c>
      <c r="AE77" t="s">
        <v>172</v>
      </c>
      <c r="AF77">
        <v>0</v>
      </c>
      <c r="AG77">
        <v>0</v>
      </c>
      <c r="AH77">
        <v>0</v>
      </c>
      <c r="AI77" t="s">
        <v>172</v>
      </c>
      <c r="AJ77">
        <v>0</v>
      </c>
      <c r="AK77">
        <v>0</v>
      </c>
      <c r="AL77">
        <v>0</v>
      </c>
      <c r="AM77" t="s">
        <v>172</v>
      </c>
      <c r="AN77">
        <v>0</v>
      </c>
      <c r="AO77">
        <v>0</v>
      </c>
      <c r="AP77">
        <v>0</v>
      </c>
      <c r="AQ77" t="s">
        <v>1262</v>
      </c>
    </row>
    <row r="78" spans="1:43" ht="30" x14ac:dyDescent="0.25">
      <c r="A78" s="2" t="s">
        <v>459</v>
      </c>
      <c r="B78" s="3" t="s">
        <v>1521</v>
      </c>
      <c r="C78" t="s">
        <v>41</v>
      </c>
      <c r="D78" t="s">
        <v>16</v>
      </c>
      <c r="E78" s="8" t="s">
        <v>172</v>
      </c>
      <c r="F78" s="3" t="s">
        <v>980</v>
      </c>
      <c r="G78" s="3" t="s">
        <v>1003</v>
      </c>
      <c r="H78" s="1" t="s">
        <v>677</v>
      </c>
      <c r="I78" s="1" t="s">
        <v>1385</v>
      </c>
      <c r="J78" t="s">
        <v>1004</v>
      </c>
      <c r="K78" t="s">
        <v>1522</v>
      </c>
      <c r="L78" t="s">
        <v>679</v>
      </c>
      <c r="M78" s="1" t="s">
        <v>1413</v>
      </c>
      <c r="N78" t="s">
        <v>172</v>
      </c>
      <c r="O78" t="s">
        <v>172</v>
      </c>
      <c r="P78" t="s">
        <v>172</v>
      </c>
      <c r="Q78" t="s">
        <v>172</v>
      </c>
      <c r="R78" t="s">
        <v>172</v>
      </c>
      <c r="S78" t="s">
        <v>172</v>
      </c>
      <c r="T78" t="s">
        <v>172</v>
      </c>
      <c r="U78" t="s">
        <v>172</v>
      </c>
      <c r="V78" t="s">
        <v>172</v>
      </c>
      <c r="W78" t="s">
        <v>172</v>
      </c>
      <c r="X78" t="s">
        <v>172</v>
      </c>
      <c r="Y78" t="s">
        <v>172</v>
      </c>
      <c r="Z78" t="s">
        <v>172</v>
      </c>
      <c r="AA78" t="s">
        <v>172</v>
      </c>
      <c r="AB78" t="s">
        <v>172</v>
      </c>
      <c r="AC78" t="s">
        <v>172</v>
      </c>
      <c r="AD78" t="s">
        <v>172</v>
      </c>
      <c r="AE78" t="s">
        <v>172</v>
      </c>
      <c r="AF78" t="s">
        <v>172</v>
      </c>
      <c r="AG78" t="s">
        <v>172</v>
      </c>
      <c r="AH78" t="s">
        <v>172</v>
      </c>
      <c r="AI78" t="s">
        <v>172</v>
      </c>
      <c r="AJ78" t="s">
        <v>172</v>
      </c>
      <c r="AK78" t="s">
        <v>172</v>
      </c>
      <c r="AL78" t="s">
        <v>172</v>
      </c>
      <c r="AM78" t="s">
        <v>172</v>
      </c>
      <c r="AN78" t="s">
        <v>172</v>
      </c>
      <c r="AO78" t="s">
        <v>172</v>
      </c>
      <c r="AP78" t="s">
        <v>172</v>
      </c>
      <c r="AQ78" t="s">
        <v>1263</v>
      </c>
    </row>
    <row r="79" spans="1:43" ht="30" x14ac:dyDescent="0.25">
      <c r="A79" s="2" t="s">
        <v>459</v>
      </c>
      <c r="B79" s="3" t="s">
        <v>1523</v>
      </c>
      <c r="C79" t="s">
        <v>41</v>
      </c>
      <c r="D79" t="s">
        <v>16</v>
      </c>
      <c r="E79" s="8" t="s">
        <v>172</v>
      </c>
      <c r="F79" s="3" t="s">
        <v>980</v>
      </c>
      <c r="G79" s="3" t="s">
        <v>1008</v>
      </c>
      <c r="H79" s="1" t="s">
        <v>677</v>
      </c>
      <c r="I79" s="1" t="s">
        <v>1385</v>
      </c>
      <c r="J79" t="s">
        <v>1004</v>
      </c>
      <c r="K79" t="s">
        <v>1524</v>
      </c>
      <c r="L79" t="s">
        <v>679</v>
      </c>
      <c r="M79" s="1" t="s">
        <v>1413</v>
      </c>
      <c r="N79" t="s">
        <v>172</v>
      </c>
      <c r="O79" t="s">
        <v>172</v>
      </c>
      <c r="P79" t="s">
        <v>172</v>
      </c>
      <c r="Q79" t="s">
        <v>172</v>
      </c>
      <c r="R79" t="s">
        <v>172</v>
      </c>
      <c r="S79" t="s">
        <v>172</v>
      </c>
      <c r="T79" t="s">
        <v>172</v>
      </c>
      <c r="U79" t="s">
        <v>172</v>
      </c>
      <c r="V79" t="s">
        <v>172</v>
      </c>
      <c r="W79" t="s">
        <v>172</v>
      </c>
      <c r="X79" t="s">
        <v>172</v>
      </c>
      <c r="Y79" t="s">
        <v>172</v>
      </c>
      <c r="Z79" t="s">
        <v>172</v>
      </c>
      <c r="AA79" t="s">
        <v>172</v>
      </c>
      <c r="AB79" t="s">
        <v>172</v>
      </c>
      <c r="AC79" t="s">
        <v>172</v>
      </c>
      <c r="AD79" t="s">
        <v>172</v>
      </c>
      <c r="AE79" t="s">
        <v>172</v>
      </c>
      <c r="AF79" t="s">
        <v>172</v>
      </c>
      <c r="AG79" t="s">
        <v>172</v>
      </c>
      <c r="AH79" t="s">
        <v>172</v>
      </c>
      <c r="AI79" t="s">
        <v>172</v>
      </c>
      <c r="AJ79" t="s">
        <v>172</v>
      </c>
      <c r="AK79" t="s">
        <v>172</v>
      </c>
      <c r="AL79" t="s">
        <v>172</v>
      </c>
      <c r="AM79" t="s">
        <v>172</v>
      </c>
      <c r="AN79" t="s">
        <v>172</v>
      </c>
      <c r="AO79" t="s">
        <v>172</v>
      </c>
      <c r="AP79" t="s">
        <v>172</v>
      </c>
      <c r="AQ79" t="s">
        <v>1263</v>
      </c>
    </row>
    <row r="80" spans="1:43" ht="60" x14ac:dyDescent="0.25">
      <c r="A80" s="2" t="s">
        <v>459</v>
      </c>
      <c r="B80" s="3" t="s">
        <v>2003</v>
      </c>
      <c r="C80" t="s">
        <v>41</v>
      </c>
      <c r="D80" t="s">
        <v>16</v>
      </c>
      <c r="E80" s="8" t="s">
        <v>172</v>
      </c>
      <c r="F80" s="3" t="s">
        <v>980</v>
      </c>
      <c r="G80" s="3" t="s">
        <v>1020</v>
      </c>
      <c r="H80" s="1" t="s">
        <v>677</v>
      </c>
      <c r="I80" s="1" t="s">
        <v>1999</v>
      </c>
      <c r="J80" t="s">
        <v>1012</v>
      </c>
      <c r="K80" t="s">
        <v>2004</v>
      </c>
      <c r="L80" t="s">
        <v>679</v>
      </c>
      <c r="M80" s="1" t="s">
        <v>1711</v>
      </c>
      <c r="N80" t="s">
        <v>172</v>
      </c>
      <c r="O80" t="s">
        <v>172</v>
      </c>
      <c r="P80" t="s">
        <v>172</v>
      </c>
      <c r="Q80" t="s">
        <v>172</v>
      </c>
      <c r="R80" t="s">
        <v>172</v>
      </c>
      <c r="S80" t="s">
        <v>172</v>
      </c>
      <c r="T80" t="s">
        <v>172</v>
      </c>
      <c r="U80" t="s">
        <v>172</v>
      </c>
      <c r="V80" t="s">
        <v>172</v>
      </c>
      <c r="W80" t="s">
        <v>172</v>
      </c>
      <c r="X80" t="s">
        <v>172</v>
      </c>
      <c r="Y80" t="s">
        <v>172</v>
      </c>
      <c r="Z80" t="s">
        <v>172</v>
      </c>
      <c r="AA80" t="s">
        <v>172</v>
      </c>
      <c r="AB80" t="s">
        <v>172</v>
      </c>
      <c r="AC80" t="s">
        <v>172</v>
      </c>
      <c r="AD80" t="s">
        <v>172</v>
      </c>
      <c r="AE80" t="s">
        <v>172</v>
      </c>
      <c r="AF80" t="s">
        <v>172</v>
      </c>
      <c r="AG80" t="s">
        <v>172</v>
      </c>
      <c r="AH80" t="s">
        <v>172</v>
      </c>
      <c r="AI80" t="s">
        <v>172</v>
      </c>
      <c r="AJ80" t="s">
        <v>172</v>
      </c>
      <c r="AK80" t="s">
        <v>172</v>
      </c>
      <c r="AL80" t="s">
        <v>172</v>
      </c>
      <c r="AM80" t="s">
        <v>172</v>
      </c>
      <c r="AN80" t="s">
        <v>172</v>
      </c>
      <c r="AO80" t="s">
        <v>172</v>
      </c>
      <c r="AP80" t="s">
        <v>172</v>
      </c>
      <c r="AQ80" t="s">
        <v>1266</v>
      </c>
    </row>
    <row r="81" spans="1:43" x14ac:dyDescent="0.25">
      <c r="A81" s="2" t="s">
        <v>189</v>
      </c>
      <c r="B81" s="3" t="s">
        <v>380</v>
      </c>
      <c r="C81" t="s">
        <v>41</v>
      </c>
      <c r="D81" t="s">
        <v>7</v>
      </c>
      <c r="E81" s="1" t="s">
        <v>271</v>
      </c>
      <c r="F81" s="1" t="s">
        <v>58</v>
      </c>
      <c r="G81" s="1" t="s">
        <v>1525</v>
      </c>
      <c r="H81" s="1" t="s">
        <v>884</v>
      </c>
      <c r="I81" s="1" t="s">
        <v>1385</v>
      </c>
      <c r="J81" t="s">
        <v>633</v>
      </c>
      <c r="K81" t="s">
        <v>1526</v>
      </c>
      <c r="L81" t="s">
        <v>886</v>
      </c>
      <c r="M81" s="1" t="s">
        <v>1396</v>
      </c>
      <c r="N81" t="s">
        <v>1497</v>
      </c>
      <c r="O81" s="1">
        <v>2</v>
      </c>
      <c r="Q81" s="1">
        <v>40</v>
      </c>
      <c r="R81">
        <v>512</v>
      </c>
      <c r="S81" t="s">
        <v>1389</v>
      </c>
      <c r="T81">
        <v>400</v>
      </c>
      <c r="U81">
        <v>2</v>
      </c>
      <c r="V81">
        <v>0</v>
      </c>
      <c r="W81" t="s">
        <v>1389</v>
      </c>
      <c r="X81">
        <v>240</v>
      </c>
      <c r="Y81">
        <v>2</v>
      </c>
      <c r="Z81">
        <v>1</v>
      </c>
      <c r="AA81" t="s">
        <v>1398</v>
      </c>
      <c r="AB81">
        <v>600</v>
      </c>
      <c r="AC81">
        <v>14</v>
      </c>
      <c r="AD81" t="s">
        <v>1527</v>
      </c>
      <c r="AE81" t="s">
        <v>172</v>
      </c>
      <c r="AF81">
        <v>0</v>
      </c>
      <c r="AG81">
        <v>0</v>
      </c>
      <c r="AH81">
        <v>0</v>
      </c>
      <c r="AI81" t="s">
        <v>172</v>
      </c>
      <c r="AJ81">
        <v>0</v>
      </c>
      <c r="AK81">
        <v>0</v>
      </c>
      <c r="AL81">
        <v>0</v>
      </c>
      <c r="AM81" t="s">
        <v>172</v>
      </c>
      <c r="AN81">
        <v>0</v>
      </c>
      <c r="AO81">
        <v>0</v>
      </c>
      <c r="AP81">
        <v>0</v>
      </c>
      <c r="AQ81" t="s">
        <v>1528</v>
      </c>
    </row>
    <row r="82" spans="1:43" x14ac:dyDescent="0.25">
      <c r="A82" s="2" t="s">
        <v>189</v>
      </c>
      <c r="B82" s="3" t="s">
        <v>386</v>
      </c>
      <c r="C82" t="s">
        <v>41</v>
      </c>
      <c r="D82" t="s">
        <v>7</v>
      </c>
      <c r="E82" s="1" t="s">
        <v>271</v>
      </c>
      <c r="F82" s="1" t="s">
        <v>58</v>
      </c>
      <c r="G82" s="1" t="s">
        <v>1525</v>
      </c>
      <c r="H82" s="1" t="s">
        <v>884</v>
      </c>
      <c r="I82" s="1" t="s">
        <v>1385</v>
      </c>
      <c r="J82" t="s">
        <v>633</v>
      </c>
      <c r="K82" t="s">
        <v>1529</v>
      </c>
      <c r="L82" t="s">
        <v>886</v>
      </c>
      <c r="M82" s="1" t="s">
        <v>1402</v>
      </c>
      <c r="N82" t="s">
        <v>1497</v>
      </c>
      <c r="O82" s="1">
        <v>2</v>
      </c>
      <c r="Q82" s="1">
        <v>40</v>
      </c>
      <c r="R82">
        <v>512</v>
      </c>
      <c r="S82" t="s">
        <v>1389</v>
      </c>
      <c r="T82">
        <v>400</v>
      </c>
      <c r="U82">
        <v>2</v>
      </c>
      <c r="V82">
        <v>0</v>
      </c>
      <c r="W82" t="s">
        <v>1389</v>
      </c>
      <c r="X82">
        <v>240</v>
      </c>
      <c r="Y82">
        <v>2</v>
      </c>
      <c r="Z82">
        <v>1</v>
      </c>
      <c r="AA82" t="s">
        <v>1398</v>
      </c>
      <c r="AB82">
        <v>600</v>
      </c>
      <c r="AC82">
        <v>14</v>
      </c>
      <c r="AD82" t="s">
        <v>1527</v>
      </c>
      <c r="AE82" t="s">
        <v>172</v>
      </c>
      <c r="AF82">
        <v>0</v>
      </c>
      <c r="AG82">
        <v>0</v>
      </c>
      <c r="AH82">
        <v>0</v>
      </c>
      <c r="AI82" t="s">
        <v>172</v>
      </c>
      <c r="AJ82">
        <v>0</v>
      </c>
      <c r="AK82">
        <v>0</v>
      </c>
      <c r="AL82">
        <v>0</v>
      </c>
      <c r="AM82" t="s">
        <v>172</v>
      </c>
      <c r="AN82">
        <v>0</v>
      </c>
      <c r="AO82">
        <v>0</v>
      </c>
      <c r="AP82">
        <v>0</v>
      </c>
      <c r="AQ82" t="s">
        <v>1530</v>
      </c>
    </row>
    <row r="83" spans="1:43" x14ac:dyDescent="0.25">
      <c r="A83" s="2" t="s">
        <v>189</v>
      </c>
      <c r="B83" s="3" t="s">
        <v>388</v>
      </c>
      <c r="C83" t="s">
        <v>41</v>
      </c>
      <c r="D83" t="s">
        <v>7</v>
      </c>
      <c r="E83" s="1" t="s">
        <v>271</v>
      </c>
      <c r="F83" s="1" t="s">
        <v>58</v>
      </c>
      <c r="G83" s="1" t="s">
        <v>1525</v>
      </c>
      <c r="H83" s="1" t="s">
        <v>884</v>
      </c>
      <c r="I83" s="1" t="s">
        <v>1385</v>
      </c>
      <c r="J83" t="s">
        <v>633</v>
      </c>
      <c r="K83" t="s">
        <v>1531</v>
      </c>
      <c r="L83" t="s">
        <v>886</v>
      </c>
      <c r="M83" s="1" t="s">
        <v>1405</v>
      </c>
      <c r="N83" t="s">
        <v>1497</v>
      </c>
      <c r="O83" s="1">
        <v>2</v>
      </c>
      <c r="Q83" s="1">
        <v>40</v>
      </c>
      <c r="R83">
        <v>512</v>
      </c>
      <c r="S83" t="s">
        <v>1389</v>
      </c>
      <c r="T83">
        <v>400</v>
      </c>
      <c r="U83">
        <v>2</v>
      </c>
      <c r="V83">
        <v>0</v>
      </c>
      <c r="W83" t="s">
        <v>1389</v>
      </c>
      <c r="X83">
        <v>240</v>
      </c>
      <c r="Y83">
        <v>2</v>
      </c>
      <c r="Z83">
        <v>1</v>
      </c>
      <c r="AA83" t="s">
        <v>1398</v>
      </c>
      <c r="AB83">
        <v>600</v>
      </c>
      <c r="AC83">
        <v>14</v>
      </c>
      <c r="AD83" t="s">
        <v>1527</v>
      </c>
      <c r="AE83" t="s">
        <v>172</v>
      </c>
      <c r="AF83">
        <v>0</v>
      </c>
      <c r="AG83">
        <v>0</v>
      </c>
      <c r="AH83">
        <v>0</v>
      </c>
      <c r="AI83" t="s">
        <v>172</v>
      </c>
      <c r="AJ83">
        <v>0</v>
      </c>
      <c r="AK83">
        <v>0</v>
      </c>
      <c r="AL83">
        <v>0</v>
      </c>
      <c r="AM83" t="s">
        <v>172</v>
      </c>
      <c r="AN83">
        <v>0</v>
      </c>
      <c r="AO83">
        <v>0</v>
      </c>
      <c r="AP83">
        <v>0</v>
      </c>
      <c r="AQ83" t="s">
        <v>1532</v>
      </c>
    </row>
    <row r="84" spans="1:43" x14ac:dyDescent="0.25">
      <c r="A84" s="2" t="s">
        <v>189</v>
      </c>
      <c r="B84" s="3" t="s">
        <v>370</v>
      </c>
      <c r="C84" t="s">
        <v>41</v>
      </c>
      <c r="D84" t="s">
        <v>7</v>
      </c>
      <c r="E84" s="1" t="s">
        <v>271</v>
      </c>
      <c r="F84" s="1" t="s">
        <v>58</v>
      </c>
      <c r="G84" s="1" t="s">
        <v>1525</v>
      </c>
      <c r="H84" s="1" t="s">
        <v>884</v>
      </c>
      <c r="I84" s="1" t="s">
        <v>1385</v>
      </c>
      <c r="J84" t="s">
        <v>633</v>
      </c>
      <c r="K84" t="s">
        <v>1533</v>
      </c>
      <c r="L84" t="s">
        <v>886</v>
      </c>
      <c r="M84" s="1" t="s">
        <v>1408</v>
      </c>
      <c r="N84" t="s">
        <v>1497</v>
      </c>
      <c r="O84" s="1">
        <v>2</v>
      </c>
      <c r="Q84" s="1">
        <v>40</v>
      </c>
      <c r="R84">
        <v>512</v>
      </c>
      <c r="S84" t="s">
        <v>1389</v>
      </c>
      <c r="T84">
        <v>400</v>
      </c>
      <c r="U84">
        <v>2</v>
      </c>
      <c r="V84">
        <v>0</v>
      </c>
      <c r="W84" t="s">
        <v>1389</v>
      </c>
      <c r="X84">
        <v>240</v>
      </c>
      <c r="Y84">
        <v>2</v>
      </c>
      <c r="Z84">
        <v>1</v>
      </c>
      <c r="AA84" t="s">
        <v>1398</v>
      </c>
      <c r="AB84">
        <v>600</v>
      </c>
      <c r="AC84">
        <v>14</v>
      </c>
      <c r="AD84" t="s">
        <v>1527</v>
      </c>
      <c r="AE84" t="s">
        <v>172</v>
      </c>
      <c r="AF84">
        <v>0</v>
      </c>
      <c r="AG84">
        <v>0</v>
      </c>
      <c r="AH84">
        <v>0</v>
      </c>
      <c r="AI84" t="s">
        <v>172</v>
      </c>
      <c r="AJ84">
        <v>0</v>
      </c>
      <c r="AK84">
        <v>0</v>
      </c>
      <c r="AL84">
        <v>0</v>
      </c>
      <c r="AM84" t="s">
        <v>172</v>
      </c>
      <c r="AN84">
        <v>0</v>
      </c>
      <c r="AO84">
        <v>0</v>
      </c>
      <c r="AP84">
        <v>0</v>
      </c>
      <c r="AQ84" t="s">
        <v>1272</v>
      </c>
    </row>
    <row r="85" spans="1:43" x14ac:dyDescent="0.25">
      <c r="A85" s="2" t="s">
        <v>189</v>
      </c>
      <c r="B85" s="3" t="s">
        <v>372</v>
      </c>
      <c r="C85" t="s">
        <v>41</v>
      </c>
      <c r="D85" t="s">
        <v>7</v>
      </c>
      <c r="E85" s="1" t="s">
        <v>271</v>
      </c>
      <c r="F85" s="1" t="s">
        <v>58</v>
      </c>
      <c r="G85" s="1" t="s">
        <v>1525</v>
      </c>
      <c r="H85" s="1" t="s">
        <v>884</v>
      </c>
      <c r="I85" s="1" t="s">
        <v>1385</v>
      </c>
      <c r="J85" t="s">
        <v>633</v>
      </c>
      <c r="K85" t="s">
        <v>1534</v>
      </c>
      <c r="L85" t="s">
        <v>886</v>
      </c>
      <c r="M85" s="1" t="s">
        <v>1410</v>
      </c>
      <c r="N85" t="s">
        <v>1497</v>
      </c>
      <c r="O85" s="1">
        <v>2</v>
      </c>
      <c r="Q85" s="1">
        <v>40</v>
      </c>
      <c r="R85">
        <v>512</v>
      </c>
      <c r="S85" t="s">
        <v>1389</v>
      </c>
      <c r="T85">
        <v>400</v>
      </c>
      <c r="U85">
        <v>2</v>
      </c>
      <c r="V85">
        <v>0</v>
      </c>
      <c r="W85" t="s">
        <v>1389</v>
      </c>
      <c r="X85">
        <v>240</v>
      </c>
      <c r="Y85">
        <v>2</v>
      </c>
      <c r="Z85">
        <v>1</v>
      </c>
      <c r="AA85" t="s">
        <v>1398</v>
      </c>
      <c r="AB85">
        <v>600</v>
      </c>
      <c r="AC85">
        <v>14</v>
      </c>
      <c r="AD85" t="s">
        <v>1527</v>
      </c>
      <c r="AE85" t="s">
        <v>172</v>
      </c>
      <c r="AF85">
        <v>0</v>
      </c>
      <c r="AG85">
        <v>0</v>
      </c>
      <c r="AH85">
        <v>0</v>
      </c>
      <c r="AI85" t="s">
        <v>172</v>
      </c>
      <c r="AJ85">
        <v>0</v>
      </c>
      <c r="AK85">
        <v>0</v>
      </c>
      <c r="AL85">
        <v>0</v>
      </c>
      <c r="AM85" t="s">
        <v>172</v>
      </c>
      <c r="AN85">
        <v>0</v>
      </c>
      <c r="AO85">
        <v>0</v>
      </c>
      <c r="AP85">
        <v>0</v>
      </c>
      <c r="AQ85" t="s">
        <v>1273</v>
      </c>
    </row>
    <row r="86" spans="1:43" x14ac:dyDescent="0.25">
      <c r="A86" s="2" t="s">
        <v>189</v>
      </c>
      <c r="B86" s="3" t="s">
        <v>374</v>
      </c>
      <c r="C86" t="s">
        <v>41</v>
      </c>
      <c r="D86" t="s">
        <v>7</v>
      </c>
      <c r="E86" s="1" t="s">
        <v>271</v>
      </c>
      <c r="F86" s="1" t="s">
        <v>58</v>
      </c>
      <c r="G86" s="1" t="s">
        <v>1525</v>
      </c>
      <c r="H86" s="1" t="s">
        <v>884</v>
      </c>
      <c r="I86" s="1" t="s">
        <v>1385</v>
      </c>
      <c r="J86" t="s">
        <v>633</v>
      </c>
      <c r="K86" t="s">
        <v>1535</v>
      </c>
      <c r="L86" t="s">
        <v>886</v>
      </c>
      <c r="M86" s="1" t="s">
        <v>1464</v>
      </c>
      <c r="N86" t="s">
        <v>1497</v>
      </c>
      <c r="O86" s="1">
        <v>2</v>
      </c>
      <c r="Q86" s="1">
        <v>40</v>
      </c>
      <c r="R86">
        <v>512</v>
      </c>
      <c r="S86" t="s">
        <v>1389</v>
      </c>
      <c r="T86">
        <v>400</v>
      </c>
      <c r="U86">
        <v>3</v>
      </c>
      <c r="V86">
        <v>0</v>
      </c>
      <c r="W86" t="s">
        <v>1389</v>
      </c>
      <c r="X86">
        <v>240</v>
      </c>
      <c r="Y86">
        <v>2</v>
      </c>
      <c r="Z86">
        <v>1</v>
      </c>
      <c r="AA86" t="s">
        <v>1398</v>
      </c>
      <c r="AB86">
        <v>600</v>
      </c>
      <c r="AC86">
        <v>14</v>
      </c>
      <c r="AD86" t="s">
        <v>1527</v>
      </c>
      <c r="AE86" t="s">
        <v>172</v>
      </c>
      <c r="AF86">
        <v>0</v>
      </c>
      <c r="AG86">
        <v>0</v>
      </c>
      <c r="AH86">
        <v>0</v>
      </c>
      <c r="AI86" t="s">
        <v>172</v>
      </c>
      <c r="AJ86">
        <v>0</v>
      </c>
      <c r="AK86">
        <v>0</v>
      </c>
      <c r="AL86">
        <v>0</v>
      </c>
      <c r="AM86" t="s">
        <v>172</v>
      </c>
      <c r="AN86">
        <v>0</v>
      </c>
      <c r="AO86">
        <v>0</v>
      </c>
      <c r="AP86">
        <v>0</v>
      </c>
      <c r="AQ86" t="s">
        <v>1274</v>
      </c>
    </row>
    <row r="87" spans="1:43" x14ac:dyDescent="0.25">
      <c r="A87" s="2" t="s">
        <v>189</v>
      </c>
      <c r="B87" s="3" t="s">
        <v>376</v>
      </c>
      <c r="C87" t="s">
        <v>41</v>
      </c>
      <c r="D87" t="s">
        <v>7</v>
      </c>
      <c r="E87" s="1" t="s">
        <v>271</v>
      </c>
      <c r="F87" s="1" t="s">
        <v>58</v>
      </c>
      <c r="G87" s="1" t="s">
        <v>1525</v>
      </c>
      <c r="H87" s="1" t="s">
        <v>884</v>
      </c>
      <c r="I87" s="1" t="s">
        <v>1385</v>
      </c>
      <c r="J87" t="s">
        <v>633</v>
      </c>
      <c r="K87" t="s">
        <v>1536</v>
      </c>
      <c r="L87" t="s">
        <v>886</v>
      </c>
      <c r="M87" s="1" t="s">
        <v>1466</v>
      </c>
      <c r="N87" t="s">
        <v>1497</v>
      </c>
      <c r="O87" s="1">
        <v>2</v>
      </c>
      <c r="Q87" s="1">
        <v>40</v>
      </c>
      <c r="R87">
        <v>512</v>
      </c>
      <c r="S87" t="s">
        <v>1389</v>
      </c>
      <c r="T87">
        <v>400</v>
      </c>
      <c r="U87">
        <v>3</v>
      </c>
      <c r="V87">
        <v>0</v>
      </c>
      <c r="W87" t="s">
        <v>1389</v>
      </c>
      <c r="X87">
        <v>240</v>
      </c>
      <c r="Y87">
        <v>2</v>
      </c>
      <c r="Z87">
        <v>1</v>
      </c>
      <c r="AA87" t="s">
        <v>1398</v>
      </c>
      <c r="AB87">
        <v>600</v>
      </c>
      <c r="AC87">
        <v>14</v>
      </c>
      <c r="AD87" t="s">
        <v>1527</v>
      </c>
      <c r="AE87" t="s">
        <v>172</v>
      </c>
      <c r="AF87">
        <v>0</v>
      </c>
      <c r="AG87">
        <v>0</v>
      </c>
      <c r="AH87">
        <v>0</v>
      </c>
      <c r="AI87" t="s">
        <v>172</v>
      </c>
      <c r="AJ87">
        <v>0</v>
      </c>
      <c r="AK87">
        <v>0</v>
      </c>
      <c r="AL87">
        <v>0</v>
      </c>
      <c r="AM87" t="s">
        <v>172</v>
      </c>
      <c r="AN87">
        <v>0</v>
      </c>
      <c r="AO87">
        <v>0</v>
      </c>
      <c r="AP87">
        <v>0</v>
      </c>
      <c r="AQ87" t="s">
        <v>1275</v>
      </c>
    </row>
    <row r="88" spans="1:43" x14ac:dyDescent="0.25">
      <c r="A88" s="2" t="s">
        <v>189</v>
      </c>
      <c r="B88" s="3" t="s">
        <v>378</v>
      </c>
      <c r="C88" t="s">
        <v>41</v>
      </c>
      <c r="D88" t="s">
        <v>7</v>
      </c>
      <c r="E88" s="1" t="s">
        <v>271</v>
      </c>
      <c r="F88" s="1" t="s">
        <v>58</v>
      </c>
      <c r="G88" s="1" t="s">
        <v>1525</v>
      </c>
      <c r="H88" s="1" t="s">
        <v>884</v>
      </c>
      <c r="I88" s="1" t="s">
        <v>1385</v>
      </c>
      <c r="J88" t="s">
        <v>633</v>
      </c>
      <c r="K88" t="s">
        <v>1537</v>
      </c>
      <c r="L88" t="s">
        <v>886</v>
      </c>
      <c r="M88" s="1" t="s">
        <v>1468</v>
      </c>
      <c r="N88" t="s">
        <v>1497</v>
      </c>
      <c r="O88" s="1">
        <v>2</v>
      </c>
      <c r="Q88" s="1">
        <v>40</v>
      </c>
      <c r="R88">
        <v>512</v>
      </c>
      <c r="S88" t="s">
        <v>1389</v>
      </c>
      <c r="T88">
        <v>400</v>
      </c>
      <c r="U88">
        <v>3</v>
      </c>
      <c r="V88">
        <v>0</v>
      </c>
      <c r="W88" t="s">
        <v>1389</v>
      </c>
      <c r="X88">
        <v>240</v>
      </c>
      <c r="Y88">
        <v>2</v>
      </c>
      <c r="Z88">
        <v>1</v>
      </c>
      <c r="AA88" t="s">
        <v>1398</v>
      </c>
      <c r="AB88">
        <v>600</v>
      </c>
      <c r="AC88">
        <v>14</v>
      </c>
      <c r="AD88" t="s">
        <v>1527</v>
      </c>
      <c r="AE88" t="s">
        <v>172</v>
      </c>
      <c r="AF88">
        <v>0</v>
      </c>
      <c r="AG88">
        <v>0</v>
      </c>
      <c r="AH88">
        <v>0</v>
      </c>
      <c r="AI88" t="s">
        <v>172</v>
      </c>
      <c r="AJ88">
        <v>0</v>
      </c>
      <c r="AK88">
        <v>0</v>
      </c>
      <c r="AL88">
        <v>0</v>
      </c>
      <c r="AM88" t="s">
        <v>172</v>
      </c>
      <c r="AN88">
        <v>0</v>
      </c>
      <c r="AO88">
        <v>0</v>
      </c>
      <c r="AP88">
        <v>0</v>
      </c>
      <c r="AQ88" t="s">
        <v>1276</v>
      </c>
    </row>
    <row r="89" spans="1:43" x14ac:dyDescent="0.25">
      <c r="A89" s="2" t="s">
        <v>189</v>
      </c>
      <c r="B89" s="3" t="s">
        <v>382</v>
      </c>
      <c r="C89" t="s">
        <v>41</v>
      </c>
      <c r="D89" t="s">
        <v>7</v>
      </c>
      <c r="E89" s="1" t="s">
        <v>271</v>
      </c>
      <c r="F89" s="1" t="s">
        <v>58</v>
      </c>
      <c r="G89" s="1" t="s">
        <v>1525</v>
      </c>
      <c r="H89" s="1" t="s">
        <v>884</v>
      </c>
      <c r="I89" s="1" t="s">
        <v>1385</v>
      </c>
      <c r="J89" t="s">
        <v>633</v>
      </c>
      <c r="K89" t="s">
        <v>1538</v>
      </c>
      <c r="L89" t="s">
        <v>886</v>
      </c>
      <c r="M89" s="1" t="s">
        <v>1387</v>
      </c>
      <c r="N89" t="s">
        <v>1497</v>
      </c>
      <c r="O89" s="1">
        <v>2</v>
      </c>
      <c r="Q89" s="1">
        <v>40</v>
      </c>
      <c r="R89">
        <v>512</v>
      </c>
      <c r="S89" t="s">
        <v>1389</v>
      </c>
      <c r="T89">
        <v>400</v>
      </c>
      <c r="U89">
        <v>3</v>
      </c>
      <c r="V89">
        <v>0</v>
      </c>
      <c r="W89" t="s">
        <v>1389</v>
      </c>
      <c r="X89">
        <v>240</v>
      </c>
      <c r="Y89">
        <v>2</v>
      </c>
      <c r="Z89">
        <v>1</v>
      </c>
      <c r="AA89" t="s">
        <v>1398</v>
      </c>
      <c r="AB89">
        <v>600</v>
      </c>
      <c r="AC89">
        <v>14</v>
      </c>
      <c r="AD89" t="s">
        <v>1527</v>
      </c>
      <c r="AE89" t="s">
        <v>172</v>
      </c>
      <c r="AF89">
        <v>0</v>
      </c>
      <c r="AG89">
        <v>0</v>
      </c>
      <c r="AH89">
        <v>0</v>
      </c>
      <c r="AI89" t="s">
        <v>172</v>
      </c>
      <c r="AJ89">
        <v>0</v>
      </c>
      <c r="AK89">
        <v>0</v>
      </c>
      <c r="AL89">
        <v>0</v>
      </c>
      <c r="AM89" t="s">
        <v>172</v>
      </c>
      <c r="AN89">
        <v>0</v>
      </c>
      <c r="AO89">
        <v>0</v>
      </c>
      <c r="AP89">
        <v>0</v>
      </c>
      <c r="AQ89" t="s">
        <v>1277</v>
      </c>
    </row>
    <row r="90" spans="1:43" x14ac:dyDescent="0.25">
      <c r="A90" s="2" t="s">
        <v>189</v>
      </c>
      <c r="B90" s="3" t="s">
        <v>384</v>
      </c>
      <c r="C90" t="s">
        <v>41</v>
      </c>
      <c r="D90" t="s">
        <v>7</v>
      </c>
      <c r="E90" s="1" t="s">
        <v>271</v>
      </c>
      <c r="F90" s="1" t="s">
        <v>58</v>
      </c>
      <c r="G90" s="1" t="s">
        <v>1525</v>
      </c>
      <c r="H90" s="1" t="s">
        <v>884</v>
      </c>
      <c r="I90" s="1" t="s">
        <v>1385</v>
      </c>
      <c r="J90" t="s">
        <v>633</v>
      </c>
      <c r="K90" t="s">
        <v>1539</v>
      </c>
      <c r="L90" t="s">
        <v>886</v>
      </c>
      <c r="M90" s="1" t="s">
        <v>1393</v>
      </c>
      <c r="N90" t="s">
        <v>1497</v>
      </c>
      <c r="O90" s="1">
        <v>2</v>
      </c>
      <c r="Q90" s="1">
        <v>40</v>
      </c>
      <c r="R90">
        <v>512</v>
      </c>
      <c r="S90" t="s">
        <v>1389</v>
      </c>
      <c r="T90">
        <v>400</v>
      </c>
      <c r="U90">
        <v>3</v>
      </c>
      <c r="V90">
        <v>0</v>
      </c>
      <c r="W90" t="s">
        <v>1389</v>
      </c>
      <c r="X90">
        <v>240</v>
      </c>
      <c r="Y90">
        <v>2</v>
      </c>
      <c r="Z90">
        <v>1</v>
      </c>
      <c r="AA90" t="s">
        <v>1398</v>
      </c>
      <c r="AB90">
        <v>600</v>
      </c>
      <c r="AC90">
        <v>14</v>
      </c>
      <c r="AD90" t="s">
        <v>1527</v>
      </c>
      <c r="AE90" t="s">
        <v>172</v>
      </c>
      <c r="AF90">
        <v>0</v>
      </c>
      <c r="AG90">
        <v>0</v>
      </c>
      <c r="AH90">
        <v>0</v>
      </c>
      <c r="AI90" t="s">
        <v>172</v>
      </c>
      <c r="AJ90">
        <v>0</v>
      </c>
      <c r="AK90">
        <v>0</v>
      </c>
      <c r="AL90">
        <v>0</v>
      </c>
      <c r="AM90" t="s">
        <v>172</v>
      </c>
      <c r="AN90">
        <v>0</v>
      </c>
      <c r="AO90">
        <v>0</v>
      </c>
      <c r="AP90">
        <v>0</v>
      </c>
      <c r="AQ90" t="s">
        <v>1278</v>
      </c>
    </row>
    <row r="91" spans="1:43" ht="30" x14ac:dyDescent="0.25">
      <c r="A91" s="2" t="s">
        <v>459</v>
      </c>
      <c r="B91" s="3" t="s">
        <v>1542</v>
      </c>
      <c r="C91" t="s">
        <v>41</v>
      </c>
      <c r="D91" t="s">
        <v>7</v>
      </c>
      <c r="E91" s="8" t="s">
        <v>172</v>
      </c>
      <c r="F91" s="3" t="s">
        <v>980</v>
      </c>
      <c r="G91" s="3" t="s">
        <v>1003</v>
      </c>
      <c r="H91" s="1" t="s">
        <v>884</v>
      </c>
      <c r="I91" s="1" t="s">
        <v>1385</v>
      </c>
      <c r="J91" t="s">
        <v>1036</v>
      </c>
      <c r="K91" t="s">
        <v>1543</v>
      </c>
      <c r="L91" t="s">
        <v>886</v>
      </c>
      <c r="M91" s="1" t="s">
        <v>1477</v>
      </c>
      <c r="N91" t="s">
        <v>172</v>
      </c>
      <c r="O91" t="s">
        <v>172</v>
      </c>
      <c r="P91" t="s">
        <v>172</v>
      </c>
      <c r="Q91" t="s">
        <v>172</v>
      </c>
      <c r="R91" t="s">
        <v>172</v>
      </c>
      <c r="S91" t="s">
        <v>172</v>
      </c>
      <c r="T91" t="s">
        <v>172</v>
      </c>
      <c r="U91" t="s">
        <v>172</v>
      </c>
      <c r="V91" t="s">
        <v>172</v>
      </c>
      <c r="W91" t="s">
        <v>172</v>
      </c>
      <c r="X91" t="s">
        <v>172</v>
      </c>
      <c r="Y91" t="s">
        <v>172</v>
      </c>
      <c r="Z91" t="s">
        <v>172</v>
      </c>
      <c r="AA91" t="s">
        <v>172</v>
      </c>
      <c r="AB91" t="s">
        <v>172</v>
      </c>
      <c r="AC91" t="s">
        <v>172</v>
      </c>
      <c r="AD91" t="s">
        <v>172</v>
      </c>
      <c r="AE91" t="s">
        <v>172</v>
      </c>
      <c r="AF91" t="s">
        <v>172</v>
      </c>
      <c r="AG91" t="s">
        <v>172</v>
      </c>
      <c r="AH91" t="s">
        <v>172</v>
      </c>
      <c r="AI91" t="s">
        <v>172</v>
      </c>
      <c r="AJ91" t="s">
        <v>172</v>
      </c>
      <c r="AK91" t="s">
        <v>172</v>
      </c>
      <c r="AL91" t="s">
        <v>172</v>
      </c>
      <c r="AM91" t="s">
        <v>172</v>
      </c>
      <c r="AN91" t="s">
        <v>172</v>
      </c>
      <c r="AO91" t="s">
        <v>172</v>
      </c>
      <c r="AP91" t="s">
        <v>172</v>
      </c>
      <c r="AQ91" t="s">
        <v>1280</v>
      </c>
    </row>
    <row r="92" spans="1:43" ht="30" x14ac:dyDescent="0.25">
      <c r="A92" s="2" t="s">
        <v>459</v>
      </c>
      <c r="B92" s="3" t="s">
        <v>1540</v>
      </c>
      <c r="C92" t="s">
        <v>41</v>
      </c>
      <c r="D92" t="s">
        <v>7</v>
      </c>
      <c r="E92" s="8" t="s">
        <v>172</v>
      </c>
      <c r="F92" s="3" t="s">
        <v>980</v>
      </c>
      <c r="G92" s="3" t="s">
        <v>1008</v>
      </c>
      <c r="H92" s="1" t="s">
        <v>884</v>
      </c>
      <c r="I92" s="1" t="s">
        <v>1385</v>
      </c>
      <c r="J92" t="s">
        <v>1036</v>
      </c>
      <c r="K92" t="s">
        <v>1541</v>
      </c>
      <c r="L92" t="s">
        <v>886</v>
      </c>
      <c r="M92" s="1" t="s">
        <v>1413</v>
      </c>
      <c r="N92" t="s">
        <v>172</v>
      </c>
      <c r="O92" t="s">
        <v>172</v>
      </c>
      <c r="P92" t="s">
        <v>172</v>
      </c>
      <c r="Q92" t="s">
        <v>172</v>
      </c>
      <c r="R92" t="s">
        <v>172</v>
      </c>
      <c r="S92" t="s">
        <v>172</v>
      </c>
      <c r="T92" t="s">
        <v>172</v>
      </c>
      <c r="U92" t="s">
        <v>172</v>
      </c>
      <c r="V92" t="s">
        <v>172</v>
      </c>
      <c r="W92" t="s">
        <v>172</v>
      </c>
      <c r="X92" t="s">
        <v>172</v>
      </c>
      <c r="Y92" t="s">
        <v>172</v>
      </c>
      <c r="Z92" t="s">
        <v>172</v>
      </c>
      <c r="AA92" t="s">
        <v>172</v>
      </c>
      <c r="AB92" t="s">
        <v>172</v>
      </c>
      <c r="AC92" t="s">
        <v>172</v>
      </c>
      <c r="AD92" t="s">
        <v>172</v>
      </c>
      <c r="AE92" t="s">
        <v>172</v>
      </c>
      <c r="AF92" t="s">
        <v>172</v>
      </c>
      <c r="AG92" t="s">
        <v>172</v>
      </c>
      <c r="AH92" t="s">
        <v>172</v>
      </c>
      <c r="AI92" t="s">
        <v>172</v>
      </c>
      <c r="AJ92" t="s">
        <v>172</v>
      </c>
      <c r="AK92" t="s">
        <v>172</v>
      </c>
      <c r="AL92" t="s">
        <v>172</v>
      </c>
      <c r="AM92" t="s">
        <v>172</v>
      </c>
      <c r="AN92" t="s">
        <v>172</v>
      </c>
      <c r="AO92" t="s">
        <v>172</v>
      </c>
      <c r="AP92" t="s">
        <v>172</v>
      </c>
      <c r="AQ92" t="s">
        <v>1279</v>
      </c>
    </row>
    <row r="93" spans="1:43" ht="60" x14ac:dyDescent="0.25">
      <c r="A93" s="2" t="s">
        <v>459</v>
      </c>
      <c r="B93" s="3" t="s">
        <v>2005</v>
      </c>
      <c r="C93" t="s">
        <v>41</v>
      </c>
      <c r="D93" t="s">
        <v>7</v>
      </c>
      <c r="E93" s="8" t="s">
        <v>172</v>
      </c>
      <c r="F93" s="3" t="s">
        <v>980</v>
      </c>
      <c r="G93" s="3" t="s">
        <v>1020</v>
      </c>
      <c r="H93" s="1" t="s">
        <v>884</v>
      </c>
      <c r="I93" s="1" t="s">
        <v>1999</v>
      </c>
      <c r="J93" t="s">
        <v>1012</v>
      </c>
      <c r="K93" t="s">
        <v>2006</v>
      </c>
      <c r="L93" t="s">
        <v>886</v>
      </c>
      <c r="M93" s="1" t="s">
        <v>1711</v>
      </c>
      <c r="N93" t="s">
        <v>172</v>
      </c>
      <c r="O93" t="s">
        <v>172</v>
      </c>
      <c r="P93" t="s">
        <v>172</v>
      </c>
      <c r="Q93" t="s">
        <v>172</v>
      </c>
      <c r="R93" t="s">
        <v>172</v>
      </c>
      <c r="S93" t="s">
        <v>172</v>
      </c>
      <c r="T93" t="s">
        <v>172</v>
      </c>
      <c r="U93" t="s">
        <v>172</v>
      </c>
      <c r="V93" t="s">
        <v>172</v>
      </c>
      <c r="W93" t="s">
        <v>172</v>
      </c>
      <c r="X93" t="s">
        <v>172</v>
      </c>
      <c r="Y93" t="s">
        <v>172</v>
      </c>
      <c r="Z93" t="s">
        <v>172</v>
      </c>
      <c r="AA93" t="s">
        <v>172</v>
      </c>
      <c r="AB93" t="s">
        <v>172</v>
      </c>
      <c r="AC93" t="s">
        <v>172</v>
      </c>
      <c r="AD93" t="s">
        <v>172</v>
      </c>
      <c r="AE93" t="s">
        <v>172</v>
      </c>
      <c r="AF93" t="s">
        <v>172</v>
      </c>
      <c r="AG93" t="s">
        <v>172</v>
      </c>
      <c r="AH93" t="s">
        <v>172</v>
      </c>
      <c r="AI93" t="s">
        <v>172</v>
      </c>
      <c r="AJ93" t="s">
        <v>172</v>
      </c>
      <c r="AK93" t="s">
        <v>172</v>
      </c>
      <c r="AL93" t="s">
        <v>172</v>
      </c>
      <c r="AM93" t="s">
        <v>172</v>
      </c>
      <c r="AN93" t="s">
        <v>172</v>
      </c>
      <c r="AO93" t="s">
        <v>172</v>
      </c>
      <c r="AP93" t="s">
        <v>172</v>
      </c>
      <c r="AQ93" t="s">
        <v>1281</v>
      </c>
    </row>
    <row r="94" spans="1:43" x14ac:dyDescent="0.25">
      <c r="A94" s="2" t="s">
        <v>189</v>
      </c>
      <c r="B94" s="3" t="s">
        <v>400</v>
      </c>
      <c r="C94" t="s">
        <v>41</v>
      </c>
      <c r="D94" t="s">
        <v>7</v>
      </c>
      <c r="E94" s="1" t="s">
        <v>271</v>
      </c>
      <c r="F94" s="1" t="s">
        <v>58</v>
      </c>
      <c r="G94" s="1" t="s">
        <v>1525</v>
      </c>
      <c r="H94" s="1" t="s">
        <v>884</v>
      </c>
      <c r="I94" s="1" t="s">
        <v>1385</v>
      </c>
      <c r="J94" t="s">
        <v>633</v>
      </c>
      <c r="K94" t="s">
        <v>1544</v>
      </c>
      <c r="L94" t="s">
        <v>906</v>
      </c>
      <c r="M94" s="1" t="s">
        <v>1396</v>
      </c>
      <c r="N94" t="s">
        <v>1497</v>
      </c>
      <c r="O94" s="1">
        <v>2</v>
      </c>
      <c r="Q94" s="1">
        <v>40</v>
      </c>
      <c r="R94">
        <v>512</v>
      </c>
      <c r="S94" t="s">
        <v>1389</v>
      </c>
      <c r="T94">
        <v>400</v>
      </c>
      <c r="U94">
        <v>2</v>
      </c>
      <c r="V94">
        <v>0</v>
      </c>
      <c r="W94" t="s">
        <v>1389</v>
      </c>
      <c r="X94">
        <v>240</v>
      </c>
      <c r="Y94">
        <v>2</v>
      </c>
      <c r="Z94">
        <v>1</v>
      </c>
      <c r="AA94" t="s">
        <v>1398</v>
      </c>
      <c r="AB94">
        <v>600</v>
      </c>
      <c r="AC94">
        <v>14</v>
      </c>
      <c r="AD94" t="s">
        <v>1527</v>
      </c>
      <c r="AE94" t="s">
        <v>172</v>
      </c>
      <c r="AF94">
        <v>0</v>
      </c>
      <c r="AG94">
        <v>0</v>
      </c>
      <c r="AH94">
        <v>0</v>
      </c>
      <c r="AI94" t="s">
        <v>172</v>
      </c>
      <c r="AJ94">
        <v>0</v>
      </c>
      <c r="AK94">
        <v>0</v>
      </c>
      <c r="AL94">
        <v>0</v>
      </c>
      <c r="AM94" t="s">
        <v>172</v>
      </c>
      <c r="AN94">
        <v>0</v>
      </c>
      <c r="AO94">
        <v>0</v>
      </c>
      <c r="AP94">
        <v>0</v>
      </c>
      <c r="AQ94" t="s">
        <v>1545</v>
      </c>
    </row>
    <row r="95" spans="1:43" x14ac:dyDescent="0.25">
      <c r="A95" s="2" t="s">
        <v>189</v>
      </c>
      <c r="B95" s="3" t="s">
        <v>406</v>
      </c>
      <c r="C95" t="s">
        <v>41</v>
      </c>
      <c r="D95" t="s">
        <v>7</v>
      </c>
      <c r="E95" s="1" t="s">
        <v>271</v>
      </c>
      <c r="F95" s="1" t="s">
        <v>58</v>
      </c>
      <c r="G95" s="1" t="s">
        <v>1525</v>
      </c>
      <c r="H95" s="1" t="s">
        <v>884</v>
      </c>
      <c r="I95" s="1" t="s">
        <v>1385</v>
      </c>
      <c r="J95" t="s">
        <v>633</v>
      </c>
      <c r="K95" t="s">
        <v>1546</v>
      </c>
      <c r="L95" t="s">
        <v>906</v>
      </c>
      <c r="M95" s="1" t="s">
        <v>1402</v>
      </c>
      <c r="N95" t="s">
        <v>1497</v>
      </c>
      <c r="O95" s="1">
        <v>2</v>
      </c>
      <c r="Q95" s="1">
        <v>40</v>
      </c>
      <c r="R95">
        <v>512</v>
      </c>
      <c r="S95" t="s">
        <v>1389</v>
      </c>
      <c r="T95">
        <v>400</v>
      </c>
      <c r="U95">
        <v>2</v>
      </c>
      <c r="V95">
        <v>0</v>
      </c>
      <c r="W95" t="s">
        <v>1389</v>
      </c>
      <c r="X95">
        <v>240</v>
      </c>
      <c r="Y95">
        <v>2</v>
      </c>
      <c r="Z95">
        <v>1</v>
      </c>
      <c r="AA95" t="s">
        <v>1398</v>
      </c>
      <c r="AB95">
        <v>600</v>
      </c>
      <c r="AC95">
        <v>14</v>
      </c>
      <c r="AD95" t="s">
        <v>1527</v>
      </c>
      <c r="AE95" t="s">
        <v>172</v>
      </c>
      <c r="AF95">
        <v>0</v>
      </c>
      <c r="AG95">
        <v>0</v>
      </c>
      <c r="AH95">
        <v>0</v>
      </c>
      <c r="AI95" t="s">
        <v>172</v>
      </c>
      <c r="AJ95">
        <v>0</v>
      </c>
      <c r="AK95">
        <v>0</v>
      </c>
      <c r="AL95">
        <v>0</v>
      </c>
      <c r="AM95" t="s">
        <v>172</v>
      </c>
      <c r="AN95">
        <v>0</v>
      </c>
      <c r="AO95">
        <v>0</v>
      </c>
      <c r="AP95">
        <v>0</v>
      </c>
      <c r="AQ95" t="s">
        <v>1547</v>
      </c>
    </row>
    <row r="96" spans="1:43" x14ac:dyDescent="0.25">
      <c r="A96" s="2" t="s">
        <v>189</v>
      </c>
      <c r="B96" s="3" t="s">
        <v>408</v>
      </c>
      <c r="C96" t="s">
        <v>41</v>
      </c>
      <c r="D96" t="s">
        <v>7</v>
      </c>
      <c r="E96" s="1" t="s">
        <v>271</v>
      </c>
      <c r="F96" s="1" t="s">
        <v>58</v>
      </c>
      <c r="G96" s="1" t="s">
        <v>1525</v>
      </c>
      <c r="H96" s="1" t="s">
        <v>884</v>
      </c>
      <c r="I96" s="1" t="s">
        <v>1385</v>
      </c>
      <c r="J96" t="s">
        <v>633</v>
      </c>
      <c r="K96" t="s">
        <v>1548</v>
      </c>
      <c r="L96" t="s">
        <v>906</v>
      </c>
      <c r="M96" s="1" t="s">
        <v>1405</v>
      </c>
      <c r="N96" t="s">
        <v>1497</v>
      </c>
      <c r="O96" s="1">
        <v>2</v>
      </c>
      <c r="Q96" s="1">
        <v>40</v>
      </c>
      <c r="R96">
        <v>512</v>
      </c>
      <c r="S96" t="s">
        <v>1389</v>
      </c>
      <c r="T96">
        <v>400</v>
      </c>
      <c r="U96">
        <v>2</v>
      </c>
      <c r="V96">
        <v>0</v>
      </c>
      <c r="W96" t="s">
        <v>1389</v>
      </c>
      <c r="X96">
        <v>240</v>
      </c>
      <c r="Y96">
        <v>2</v>
      </c>
      <c r="Z96">
        <v>1</v>
      </c>
      <c r="AA96" t="s">
        <v>1398</v>
      </c>
      <c r="AB96">
        <v>600</v>
      </c>
      <c r="AC96">
        <v>14</v>
      </c>
      <c r="AD96" t="s">
        <v>1527</v>
      </c>
      <c r="AE96" t="s">
        <v>172</v>
      </c>
      <c r="AF96">
        <v>0</v>
      </c>
      <c r="AG96">
        <v>0</v>
      </c>
      <c r="AH96">
        <v>0</v>
      </c>
      <c r="AI96" t="s">
        <v>172</v>
      </c>
      <c r="AJ96">
        <v>0</v>
      </c>
      <c r="AK96">
        <v>0</v>
      </c>
      <c r="AL96">
        <v>0</v>
      </c>
      <c r="AM96" t="s">
        <v>172</v>
      </c>
      <c r="AN96">
        <v>0</v>
      </c>
      <c r="AO96">
        <v>0</v>
      </c>
      <c r="AP96">
        <v>0</v>
      </c>
      <c r="AQ96" t="s">
        <v>1549</v>
      </c>
    </row>
    <row r="97" spans="1:43" x14ac:dyDescent="0.25">
      <c r="A97" s="2" t="s">
        <v>189</v>
      </c>
      <c r="B97" s="3" t="s">
        <v>390</v>
      </c>
      <c r="C97" t="s">
        <v>41</v>
      </c>
      <c r="D97" t="s">
        <v>7</v>
      </c>
      <c r="E97" s="1" t="s">
        <v>271</v>
      </c>
      <c r="F97" s="1" t="s">
        <v>58</v>
      </c>
      <c r="G97" s="1" t="s">
        <v>1525</v>
      </c>
      <c r="H97" s="1" t="s">
        <v>884</v>
      </c>
      <c r="I97" s="1" t="s">
        <v>1385</v>
      </c>
      <c r="J97" t="s">
        <v>633</v>
      </c>
      <c r="K97" t="s">
        <v>1550</v>
      </c>
      <c r="L97" t="s">
        <v>906</v>
      </c>
      <c r="M97" s="1" t="s">
        <v>1408</v>
      </c>
      <c r="N97" t="s">
        <v>1497</v>
      </c>
      <c r="O97" s="1">
        <v>2</v>
      </c>
      <c r="Q97" s="1">
        <v>40</v>
      </c>
      <c r="R97">
        <v>512</v>
      </c>
      <c r="S97" t="s">
        <v>1389</v>
      </c>
      <c r="T97">
        <v>400</v>
      </c>
      <c r="U97">
        <v>2</v>
      </c>
      <c r="V97">
        <v>0</v>
      </c>
      <c r="W97" t="s">
        <v>1389</v>
      </c>
      <c r="X97">
        <v>240</v>
      </c>
      <c r="Y97">
        <v>2</v>
      </c>
      <c r="Z97">
        <v>1</v>
      </c>
      <c r="AA97" t="s">
        <v>1398</v>
      </c>
      <c r="AB97">
        <v>600</v>
      </c>
      <c r="AC97">
        <v>14</v>
      </c>
      <c r="AD97" t="s">
        <v>1527</v>
      </c>
      <c r="AE97" t="s">
        <v>172</v>
      </c>
      <c r="AF97">
        <v>0</v>
      </c>
      <c r="AG97">
        <v>0</v>
      </c>
      <c r="AH97">
        <v>0</v>
      </c>
      <c r="AI97" t="s">
        <v>172</v>
      </c>
      <c r="AJ97">
        <v>0</v>
      </c>
      <c r="AK97">
        <v>0</v>
      </c>
      <c r="AL97">
        <v>0</v>
      </c>
      <c r="AM97" t="s">
        <v>172</v>
      </c>
      <c r="AN97">
        <v>0</v>
      </c>
      <c r="AO97">
        <v>0</v>
      </c>
      <c r="AP97">
        <v>0</v>
      </c>
      <c r="AQ97" t="s">
        <v>1282</v>
      </c>
    </row>
    <row r="98" spans="1:43" x14ac:dyDescent="0.25">
      <c r="A98" s="2" t="s">
        <v>189</v>
      </c>
      <c r="B98" s="3" t="s">
        <v>392</v>
      </c>
      <c r="C98" t="s">
        <v>41</v>
      </c>
      <c r="D98" t="s">
        <v>7</v>
      </c>
      <c r="E98" s="1" t="s">
        <v>271</v>
      </c>
      <c r="F98" s="1" t="s">
        <v>58</v>
      </c>
      <c r="G98" s="1" t="s">
        <v>1525</v>
      </c>
      <c r="H98" s="1" t="s">
        <v>884</v>
      </c>
      <c r="I98" s="1" t="s">
        <v>1385</v>
      </c>
      <c r="J98" t="s">
        <v>633</v>
      </c>
      <c r="K98" t="s">
        <v>1551</v>
      </c>
      <c r="L98" t="s">
        <v>906</v>
      </c>
      <c r="M98" s="1" t="s">
        <v>1410</v>
      </c>
      <c r="N98" t="s">
        <v>1497</v>
      </c>
      <c r="O98" s="1">
        <v>2</v>
      </c>
      <c r="Q98" s="1">
        <v>40</v>
      </c>
      <c r="R98">
        <v>512</v>
      </c>
      <c r="S98" t="s">
        <v>1389</v>
      </c>
      <c r="T98">
        <v>400</v>
      </c>
      <c r="U98">
        <v>2</v>
      </c>
      <c r="V98">
        <v>0</v>
      </c>
      <c r="W98" t="s">
        <v>1389</v>
      </c>
      <c r="X98">
        <v>240</v>
      </c>
      <c r="Y98">
        <v>2</v>
      </c>
      <c r="Z98">
        <v>1</v>
      </c>
      <c r="AA98" t="s">
        <v>1398</v>
      </c>
      <c r="AB98">
        <v>600</v>
      </c>
      <c r="AC98">
        <v>14</v>
      </c>
      <c r="AD98" t="s">
        <v>1527</v>
      </c>
      <c r="AE98" t="s">
        <v>172</v>
      </c>
      <c r="AF98">
        <v>0</v>
      </c>
      <c r="AG98">
        <v>0</v>
      </c>
      <c r="AH98">
        <v>0</v>
      </c>
      <c r="AI98" t="s">
        <v>172</v>
      </c>
      <c r="AJ98">
        <v>0</v>
      </c>
      <c r="AK98">
        <v>0</v>
      </c>
      <c r="AL98">
        <v>0</v>
      </c>
      <c r="AM98" t="s">
        <v>172</v>
      </c>
      <c r="AN98">
        <v>0</v>
      </c>
      <c r="AO98">
        <v>0</v>
      </c>
      <c r="AP98">
        <v>0</v>
      </c>
      <c r="AQ98" t="s">
        <v>1283</v>
      </c>
    </row>
    <row r="99" spans="1:43" x14ac:dyDescent="0.25">
      <c r="A99" s="2" t="s">
        <v>189</v>
      </c>
      <c r="B99" s="3" t="s">
        <v>394</v>
      </c>
      <c r="C99" t="s">
        <v>41</v>
      </c>
      <c r="D99" t="s">
        <v>7</v>
      </c>
      <c r="E99" s="1" t="s">
        <v>271</v>
      </c>
      <c r="F99" s="1" t="s">
        <v>58</v>
      </c>
      <c r="G99" s="1" t="s">
        <v>1525</v>
      </c>
      <c r="H99" s="1" t="s">
        <v>884</v>
      </c>
      <c r="I99" s="1" t="s">
        <v>1385</v>
      </c>
      <c r="J99" t="s">
        <v>633</v>
      </c>
      <c r="K99" t="s">
        <v>1552</v>
      </c>
      <c r="L99" t="s">
        <v>906</v>
      </c>
      <c r="M99" s="1" t="s">
        <v>1464</v>
      </c>
      <c r="N99" t="s">
        <v>1497</v>
      </c>
      <c r="O99" s="1">
        <v>2</v>
      </c>
      <c r="Q99" s="1">
        <v>40</v>
      </c>
      <c r="R99">
        <v>512</v>
      </c>
      <c r="S99" t="s">
        <v>1389</v>
      </c>
      <c r="T99">
        <v>400</v>
      </c>
      <c r="U99">
        <v>3</v>
      </c>
      <c r="V99">
        <v>0</v>
      </c>
      <c r="W99" t="s">
        <v>1389</v>
      </c>
      <c r="X99">
        <v>240</v>
      </c>
      <c r="Y99">
        <v>2</v>
      </c>
      <c r="Z99">
        <v>1</v>
      </c>
      <c r="AA99" t="s">
        <v>1398</v>
      </c>
      <c r="AB99">
        <v>600</v>
      </c>
      <c r="AC99">
        <v>14</v>
      </c>
      <c r="AD99" t="s">
        <v>1527</v>
      </c>
      <c r="AE99" t="s">
        <v>172</v>
      </c>
      <c r="AF99">
        <v>0</v>
      </c>
      <c r="AG99">
        <v>0</v>
      </c>
      <c r="AH99">
        <v>0</v>
      </c>
      <c r="AI99" t="s">
        <v>172</v>
      </c>
      <c r="AJ99">
        <v>0</v>
      </c>
      <c r="AK99">
        <v>0</v>
      </c>
      <c r="AL99">
        <v>0</v>
      </c>
      <c r="AM99" t="s">
        <v>172</v>
      </c>
      <c r="AN99">
        <v>0</v>
      </c>
      <c r="AO99">
        <v>0</v>
      </c>
      <c r="AP99">
        <v>0</v>
      </c>
      <c r="AQ99" t="s">
        <v>1284</v>
      </c>
    </row>
    <row r="100" spans="1:43" x14ac:dyDescent="0.25">
      <c r="A100" s="2" t="s">
        <v>189</v>
      </c>
      <c r="B100" s="3" t="s">
        <v>396</v>
      </c>
      <c r="C100" t="s">
        <v>41</v>
      </c>
      <c r="D100" t="s">
        <v>7</v>
      </c>
      <c r="E100" s="1" t="s">
        <v>271</v>
      </c>
      <c r="F100" s="1" t="s">
        <v>58</v>
      </c>
      <c r="G100" s="1" t="s">
        <v>1525</v>
      </c>
      <c r="H100" s="1" t="s">
        <v>884</v>
      </c>
      <c r="I100" s="1" t="s">
        <v>1385</v>
      </c>
      <c r="J100" t="s">
        <v>633</v>
      </c>
      <c r="K100" t="s">
        <v>1553</v>
      </c>
      <c r="L100" t="s">
        <v>906</v>
      </c>
      <c r="M100" s="1" t="s">
        <v>1466</v>
      </c>
      <c r="N100" t="s">
        <v>1497</v>
      </c>
      <c r="O100" s="1">
        <v>2</v>
      </c>
      <c r="Q100" s="1">
        <v>40</v>
      </c>
      <c r="R100">
        <v>512</v>
      </c>
      <c r="S100" t="s">
        <v>1389</v>
      </c>
      <c r="T100">
        <v>400</v>
      </c>
      <c r="U100">
        <v>3</v>
      </c>
      <c r="V100">
        <v>0</v>
      </c>
      <c r="W100" t="s">
        <v>1389</v>
      </c>
      <c r="X100">
        <v>240</v>
      </c>
      <c r="Y100">
        <v>2</v>
      </c>
      <c r="Z100">
        <v>1</v>
      </c>
      <c r="AA100" t="s">
        <v>1398</v>
      </c>
      <c r="AB100">
        <v>600</v>
      </c>
      <c r="AC100">
        <v>14</v>
      </c>
      <c r="AD100" t="s">
        <v>1527</v>
      </c>
      <c r="AE100" t="s">
        <v>172</v>
      </c>
      <c r="AF100">
        <v>0</v>
      </c>
      <c r="AG100">
        <v>0</v>
      </c>
      <c r="AH100">
        <v>0</v>
      </c>
      <c r="AI100" t="s">
        <v>172</v>
      </c>
      <c r="AJ100">
        <v>0</v>
      </c>
      <c r="AK100">
        <v>0</v>
      </c>
      <c r="AL100">
        <v>0</v>
      </c>
      <c r="AM100" t="s">
        <v>172</v>
      </c>
      <c r="AN100">
        <v>0</v>
      </c>
      <c r="AO100">
        <v>0</v>
      </c>
      <c r="AP100">
        <v>0</v>
      </c>
      <c r="AQ100" t="s">
        <v>1285</v>
      </c>
    </row>
    <row r="101" spans="1:43" x14ac:dyDescent="0.25">
      <c r="A101" s="2" t="s">
        <v>189</v>
      </c>
      <c r="B101" s="3" t="s">
        <v>398</v>
      </c>
      <c r="C101" t="s">
        <v>41</v>
      </c>
      <c r="D101" t="s">
        <v>7</v>
      </c>
      <c r="E101" s="1" t="s">
        <v>271</v>
      </c>
      <c r="F101" s="1" t="s">
        <v>58</v>
      </c>
      <c r="G101" s="1" t="s">
        <v>1525</v>
      </c>
      <c r="H101" s="1" t="s">
        <v>884</v>
      </c>
      <c r="I101" s="1" t="s">
        <v>1385</v>
      </c>
      <c r="J101" t="s">
        <v>633</v>
      </c>
      <c r="K101" t="s">
        <v>1554</v>
      </c>
      <c r="L101" t="s">
        <v>906</v>
      </c>
      <c r="M101" s="1" t="s">
        <v>1468</v>
      </c>
      <c r="N101" t="s">
        <v>1497</v>
      </c>
      <c r="O101" s="1">
        <v>2</v>
      </c>
      <c r="Q101" s="1">
        <v>40</v>
      </c>
      <c r="R101">
        <v>512</v>
      </c>
      <c r="S101" t="s">
        <v>1389</v>
      </c>
      <c r="T101">
        <v>400</v>
      </c>
      <c r="U101">
        <v>2</v>
      </c>
      <c r="V101">
        <v>0</v>
      </c>
      <c r="W101" t="s">
        <v>1389</v>
      </c>
      <c r="X101">
        <v>240</v>
      </c>
      <c r="Y101">
        <v>2</v>
      </c>
      <c r="Z101">
        <v>1</v>
      </c>
      <c r="AA101" t="s">
        <v>1398</v>
      </c>
      <c r="AB101">
        <v>600</v>
      </c>
      <c r="AC101">
        <v>14</v>
      </c>
      <c r="AD101" t="s">
        <v>1527</v>
      </c>
      <c r="AE101" t="s">
        <v>172</v>
      </c>
      <c r="AF101">
        <v>0</v>
      </c>
      <c r="AG101">
        <v>0</v>
      </c>
      <c r="AH101">
        <v>0</v>
      </c>
      <c r="AI101" t="s">
        <v>172</v>
      </c>
      <c r="AJ101">
        <v>0</v>
      </c>
      <c r="AK101">
        <v>0</v>
      </c>
      <c r="AL101">
        <v>0</v>
      </c>
      <c r="AM101" t="s">
        <v>172</v>
      </c>
      <c r="AN101">
        <v>0</v>
      </c>
      <c r="AO101">
        <v>0</v>
      </c>
      <c r="AP101">
        <v>0</v>
      </c>
      <c r="AQ101" t="s">
        <v>1286</v>
      </c>
    </row>
    <row r="102" spans="1:43" x14ac:dyDescent="0.25">
      <c r="A102" s="2" t="s">
        <v>189</v>
      </c>
      <c r="B102" s="3" t="s">
        <v>402</v>
      </c>
      <c r="C102" t="s">
        <v>41</v>
      </c>
      <c r="D102" t="s">
        <v>7</v>
      </c>
      <c r="E102" s="1" t="s">
        <v>271</v>
      </c>
      <c r="F102" s="1" t="s">
        <v>58</v>
      </c>
      <c r="G102" s="1" t="s">
        <v>1525</v>
      </c>
      <c r="H102" s="1" t="s">
        <v>884</v>
      </c>
      <c r="I102" s="1" t="s">
        <v>1385</v>
      </c>
      <c r="J102" t="s">
        <v>633</v>
      </c>
      <c r="K102" t="s">
        <v>1555</v>
      </c>
      <c r="L102" t="s">
        <v>906</v>
      </c>
      <c r="M102" s="1" t="s">
        <v>1387</v>
      </c>
      <c r="N102" t="s">
        <v>1497</v>
      </c>
      <c r="O102" s="1">
        <v>2</v>
      </c>
      <c r="Q102" s="1">
        <v>40</v>
      </c>
      <c r="R102">
        <v>512</v>
      </c>
      <c r="S102" t="s">
        <v>1389</v>
      </c>
      <c r="T102">
        <v>400</v>
      </c>
      <c r="U102">
        <v>2</v>
      </c>
      <c r="V102">
        <v>0</v>
      </c>
      <c r="W102" t="s">
        <v>1389</v>
      </c>
      <c r="X102">
        <v>240</v>
      </c>
      <c r="Y102">
        <v>2</v>
      </c>
      <c r="Z102">
        <v>1</v>
      </c>
      <c r="AA102" t="s">
        <v>1398</v>
      </c>
      <c r="AB102">
        <v>600</v>
      </c>
      <c r="AC102">
        <v>14</v>
      </c>
      <c r="AD102" t="s">
        <v>1527</v>
      </c>
      <c r="AE102" t="s">
        <v>172</v>
      </c>
      <c r="AF102">
        <v>0</v>
      </c>
      <c r="AG102">
        <v>0</v>
      </c>
      <c r="AH102">
        <v>0</v>
      </c>
      <c r="AI102" t="s">
        <v>172</v>
      </c>
      <c r="AJ102">
        <v>0</v>
      </c>
      <c r="AK102">
        <v>0</v>
      </c>
      <c r="AL102">
        <v>0</v>
      </c>
      <c r="AM102" t="s">
        <v>172</v>
      </c>
      <c r="AN102">
        <v>0</v>
      </c>
      <c r="AO102">
        <v>0</v>
      </c>
      <c r="AP102">
        <v>0</v>
      </c>
      <c r="AQ102" t="s">
        <v>1287</v>
      </c>
    </row>
    <row r="103" spans="1:43" x14ac:dyDescent="0.25">
      <c r="A103" s="2" t="s">
        <v>189</v>
      </c>
      <c r="B103" s="3" t="s">
        <v>404</v>
      </c>
      <c r="C103" t="s">
        <v>41</v>
      </c>
      <c r="D103" t="s">
        <v>7</v>
      </c>
      <c r="E103" s="1" t="s">
        <v>271</v>
      </c>
      <c r="F103" s="1" t="s">
        <v>58</v>
      </c>
      <c r="G103" s="1" t="s">
        <v>1525</v>
      </c>
      <c r="H103" s="1" t="s">
        <v>884</v>
      </c>
      <c r="I103" s="1" t="s">
        <v>1385</v>
      </c>
      <c r="J103" t="s">
        <v>633</v>
      </c>
      <c r="K103" t="s">
        <v>1556</v>
      </c>
      <c r="L103" t="s">
        <v>906</v>
      </c>
      <c r="M103" s="1" t="s">
        <v>1393</v>
      </c>
      <c r="N103" t="s">
        <v>1497</v>
      </c>
      <c r="O103" s="1">
        <v>2</v>
      </c>
      <c r="Q103" s="1">
        <v>40</v>
      </c>
      <c r="R103">
        <v>512</v>
      </c>
      <c r="S103" t="s">
        <v>1389</v>
      </c>
      <c r="T103">
        <v>400</v>
      </c>
      <c r="U103">
        <v>2</v>
      </c>
      <c r="V103">
        <v>0</v>
      </c>
      <c r="W103" t="s">
        <v>1389</v>
      </c>
      <c r="X103">
        <v>240</v>
      </c>
      <c r="Y103">
        <v>2</v>
      </c>
      <c r="Z103">
        <v>1</v>
      </c>
      <c r="AA103" t="s">
        <v>1398</v>
      </c>
      <c r="AB103">
        <v>600</v>
      </c>
      <c r="AC103">
        <v>14</v>
      </c>
      <c r="AD103" t="s">
        <v>1527</v>
      </c>
      <c r="AE103" t="s">
        <v>172</v>
      </c>
      <c r="AF103">
        <v>0</v>
      </c>
      <c r="AG103">
        <v>0</v>
      </c>
      <c r="AH103">
        <v>0</v>
      </c>
      <c r="AI103" t="s">
        <v>172</v>
      </c>
      <c r="AJ103">
        <v>0</v>
      </c>
      <c r="AK103">
        <v>0</v>
      </c>
      <c r="AL103">
        <v>0</v>
      </c>
      <c r="AM103" t="s">
        <v>172</v>
      </c>
      <c r="AN103">
        <v>0</v>
      </c>
      <c r="AO103">
        <v>0</v>
      </c>
      <c r="AP103">
        <v>0</v>
      </c>
      <c r="AQ103" t="s">
        <v>1288</v>
      </c>
    </row>
    <row r="104" spans="1:43" ht="30" x14ac:dyDescent="0.25">
      <c r="A104" s="2" t="s">
        <v>459</v>
      </c>
      <c r="B104" s="3" t="s">
        <v>1559</v>
      </c>
      <c r="C104" t="s">
        <v>41</v>
      </c>
      <c r="D104" t="s">
        <v>7</v>
      </c>
      <c r="E104" s="8" t="s">
        <v>172</v>
      </c>
      <c r="F104" s="3" t="s">
        <v>980</v>
      </c>
      <c r="G104" s="3" t="s">
        <v>1003</v>
      </c>
      <c r="H104" s="1" t="s">
        <v>884</v>
      </c>
      <c r="I104" s="1" t="s">
        <v>1385</v>
      </c>
      <c r="J104" t="s">
        <v>1036</v>
      </c>
      <c r="K104" t="s">
        <v>1560</v>
      </c>
      <c r="L104" t="s">
        <v>906</v>
      </c>
      <c r="M104" s="1" t="s">
        <v>1477</v>
      </c>
      <c r="N104" t="s">
        <v>172</v>
      </c>
      <c r="O104" t="s">
        <v>172</v>
      </c>
      <c r="P104" t="s">
        <v>172</v>
      </c>
      <c r="Q104" t="s">
        <v>172</v>
      </c>
      <c r="R104" t="s">
        <v>172</v>
      </c>
      <c r="S104" t="s">
        <v>172</v>
      </c>
      <c r="T104" t="s">
        <v>172</v>
      </c>
      <c r="U104" t="s">
        <v>172</v>
      </c>
      <c r="V104" t="s">
        <v>172</v>
      </c>
      <c r="W104" t="s">
        <v>172</v>
      </c>
      <c r="X104" t="s">
        <v>172</v>
      </c>
      <c r="Y104" t="s">
        <v>172</v>
      </c>
      <c r="Z104" t="s">
        <v>172</v>
      </c>
      <c r="AA104" t="s">
        <v>172</v>
      </c>
      <c r="AB104" t="s">
        <v>172</v>
      </c>
      <c r="AC104" t="s">
        <v>172</v>
      </c>
      <c r="AD104" t="s">
        <v>172</v>
      </c>
      <c r="AE104" t="s">
        <v>172</v>
      </c>
      <c r="AF104" t="s">
        <v>172</v>
      </c>
      <c r="AG104" t="s">
        <v>172</v>
      </c>
      <c r="AH104" t="s">
        <v>172</v>
      </c>
      <c r="AI104" t="s">
        <v>172</v>
      </c>
      <c r="AJ104" t="s">
        <v>172</v>
      </c>
      <c r="AK104" t="s">
        <v>172</v>
      </c>
      <c r="AL104" t="s">
        <v>172</v>
      </c>
      <c r="AM104" t="s">
        <v>172</v>
      </c>
      <c r="AN104" t="s">
        <v>172</v>
      </c>
      <c r="AO104" t="s">
        <v>172</v>
      </c>
      <c r="AP104" t="s">
        <v>172</v>
      </c>
      <c r="AQ104" t="s">
        <v>1290</v>
      </c>
    </row>
    <row r="105" spans="1:43" ht="30" x14ac:dyDescent="0.25">
      <c r="A105" s="2" t="s">
        <v>459</v>
      </c>
      <c r="B105" s="3" t="s">
        <v>1557</v>
      </c>
      <c r="C105" t="s">
        <v>41</v>
      </c>
      <c r="D105" t="s">
        <v>7</v>
      </c>
      <c r="E105" s="8" t="s">
        <v>172</v>
      </c>
      <c r="F105" s="3" t="s">
        <v>980</v>
      </c>
      <c r="G105" s="3" t="s">
        <v>1008</v>
      </c>
      <c r="H105" s="1" t="s">
        <v>884</v>
      </c>
      <c r="I105" s="1" t="s">
        <v>1385</v>
      </c>
      <c r="J105" t="s">
        <v>1036</v>
      </c>
      <c r="K105" t="s">
        <v>1558</v>
      </c>
      <c r="L105" t="s">
        <v>906</v>
      </c>
      <c r="M105" s="1" t="s">
        <v>1413</v>
      </c>
      <c r="N105" t="s">
        <v>172</v>
      </c>
      <c r="O105" t="s">
        <v>172</v>
      </c>
      <c r="P105" t="s">
        <v>172</v>
      </c>
      <c r="Q105" t="s">
        <v>172</v>
      </c>
      <c r="R105" t="s">
        <v>172</v>
      </c>
      <c r="S105" t="s">
        <v>172</v>
      </c>
      <c r="T105" t="s">
        <v>172</v>
      </c>
      <c r="U105" t="s">
        <v>172</v>
      </c>
      <c r="V105" t="s">
        <v>172</v>
      </c>
      <c r="W105" t="s">
        <v>172</v>
      </c>
      <c r="X105" t="s">
        <v>172</v>
      </c>
      <c r="Y105" t="s">
        <v>172</v>
      </c>
      <c r="Z105" t="s">
        <v>172</v>
      </c>
      <c r="AA105" t="s">
        <v>172</v>
      </c>
      <c r="AB105" t="s">
        <v>172</v>
      </c>
      <c r="AC105" t="s">
        <v>172</v>
      </c>
      <c r="AD105" t="s">
        <v>172</v>
      </c>
      <c r="AE105" t="s">
        <v>172</v>
      </c>
      <c r="AF105" t="s">
        <v>172</v>
      </c>
      <c r="AG105" t="s">
        <v>172</v>
      </c>
      <c r="AH105" t="s">
        <v>172</v>
      </c>
      <c r="AI105" t="s">
        <v>172</v>
      </c>
      <c r="AJ105" t="s">
        <v>172</v>
      </c>
      <c r="AK105" t="s">
        <v>172</v>
      </c>
      <c r="AL105" t="s">
        <v>172</v>
      </c>
      <c r="AM105" t="s">
        <v>172</v>
      </c>
      <c r="AN105" t="s">
        <v>172</v>
      </c>
      <c r="AO105" t="s">
        <v>172</v>
      </c>
      <c r="AP105" t="s">
        <v>172</v>
      </c>
      <c r="AQ105" t="s">
        <v>1289</v>
      </c>
    </row>
    <row r="106" spans="1:43" ht="60" x14ac:dyDescent="0.25">
      <c r="A106" s="2" t="s">
        <v>459</v>
      </c>
      <c r="B106" s="3" t="s">
        <v>2007</v>
      </c>
      <c r="C106" t="s">
        <v>41</v>
      </c>
      <c r="D106" t="s">
        <v>7</v>
      </c>
      <c r="E106" s="8" t="s">
        <v>172</v>
      </c>
      <c r="F106" s="3" t="s">
        <v>980</v>
      </c>
      <c r="G106" s="3" t="s">
        <v>1020</v>
      </c>
      <c r="H106" s="1" t="s">
        <v>884</v>
      </c>
      <c r="I106" s="1" t="s">
        <v>1999</v>
      </c>
      <c r="J106" t="s">
        <v>1012</v>
      </c>
      <c r="K106" t="s">
        <v>2008</v>
      </c>
      <c r="L106" t="s">
        <v>906</v>
      </c>
      <c r="M106" s="1" t="s">
        <v>1711</v>
      </c>
      <c r="N106" t="s">
        <v>172</v>
      </c>
      <c r="O106" t="s">
        <v>172</v>
      </c>
      <c r="P106" t="s">
        <v>172</v>
      </c>
      <c r="Q106" t="s">
        <v>172</v>
      </c>
      <c r="R106" t="s">
        <v>172</v>
      </c>
      <c r="S106" t="s">
        <v>172</v>
      </c>
      <c r="T106" t="s">
        <v>172</v>
      </c>
      <c r="U106" t="s">
        <v>172</v>
      </c>
      <c r="V106" t="s">
        <v>172</v>
      </c>
      <c r="W106" t="s">
        <v>172</v>
      </c>
      <c r="X106" t="s">
        <v>172</v>
      </c>
      <c r="Y106" t="s">
        <v>172</v>
      </c>
      <c r="Z106" t="s">
        <v>172</v>
      </c>
      <c r="AA106" t="s">
        <v>172</v>
      </c>
      <c r="AB106" t="s">
        <v>172</v>
      </c>
      <c r="AC106" t="s">
        <v>172</v>
      </c>
      <c r="AD106" t="s">
        <v>172</v>
      </c>
      <c r="AE106" t="s">
        <v>172</v>
      </c>
      <c r="AF106" t="s">
        <v>172</v>
      </c>
      <c r="AG106" t="s">
        <v>172</v>
      </c>
      <c r="AH106" t="s">
        <v>172</v>
      </c>
      <c r="AI106" t="s">
        <v>172</v>
      </c>
      <c r="AJ106" t="s">
        <v>172</v>
      </c>
      <c r="AK106" t="s">
        <v>172</v>
      </c>
      <c r="AL106" t="s">
        <v>172</v>
      </c>
      <c r="AM106" t="s">
        <v>172</v>
      </c>
      <c r="AN106" t="s">
        <v>172</v>
      </c>
      <c r="AO106" t="s">
        <v>172</v>
      </c>
      <c r="AP106" t="s">
        <v>172</v>
      </c>
      <c r="AQ106" t="s">
        <v>1291</v>
      </c>
    </row>
    <row r="107" spans="1:43" x14ac:dyDescent="0.25">
      <c r="A107" s="2" t="s">
        <v>189</v>
      </c>
      <c r="B107" s="3" t="s">
        <v>420</v>
      </c>
      <c r="C107" t="s">
        <v>41</v>
      </c>
      <c r="D107" t="s">
        <v>7</v>
      </c>
      <c r="E107" s="1" t="s">
        <v>271</v>
      </c>
      <c r="F107" s="1" t="s">
        <v>58</v>
      </c>
      <c r="G107" s="1" t="s">
        <v>1525</v>
      </c>
      <c r="H107" s="1" t="s">
        <v>884</v>
      </c>
      <c r="I107" s="1" t="s">
        <v>1385</v>
      </c>
      <c r="J107" t="s">
        <v>633</v>
      </c>
      <c r="K107" t="s">
        <v>1561</v>
      </c>
      <c r="L107" t="s">
        <v>918</v>
      </c>
      <c r="M107" s="1" t="s">
        <v>1396</v>
      </c>
      <c r="N107" t="s">
        <v>1497</v>
      </c>
      <c r="O107" s="1">
        <v>2</v>
      </c>
      <c r="Q107" s="1">
        <v>40</v>
      </c>
      <c r="R107">
        <v>512</v>
      </c>
      <c r="S107" t="s">
        <v>1389</v>
      </c>
      <c r="T107">
        <v>400</v>
      </c>
      <c r="U107">
        <v>2</v>
      </c>
      <c r="V107">
        <v>0</v>
      </c>
      <c r="W107" t="s">
        <v>1389</v>
      </c>
      <c r="X107">
        <v>240</v>
      </c>
      <c r="Y107">
        <v>2</v>
      </c>
      <c r="Z107">
        <v>1</v>
      </c>
      <c r="AA107" t="s">
        <v>1398</v>
      </c>
      <c r="AB107">
        <v>600</v>
      </c>
      <c r="AC107">
        <v>14</v>
      </c>
      <c r="AD107" t="s">
        <v>1527</v>
      </c>
      <c r="AE107" t="s">
        <v>172</v>
      </c>
      <c r="AF107">
        <v>0</v>
      </c>
      <c r="AG107">
        <v>0</v>
      </c>
      <c r="AH107">
        <v>0</v>
      </c>
      <c r="AI107" t="s">
        <v>172</v>
      </c>
      <c r="AJ107">
        <v>0</v>
      </c>
      <c r="AK107">
        <v>0</v>
      </c>
      <c r="AL107">
        <v>0</v>
      </c>
      <c r="AM107" t="s">
        <v>172</v>
      </c>
      <c r="AN107">
        <v>0</v>
      </c>
      <c r="AO107">
        <v>0</v>
      </c>
      <c r="AP107">
        <v>0</v>
      </c>
      <c r="AQ107" t="s">
        <v>1562</v>
      </c>
    </row>
    <row r="108" spans="1:43" x14ac:dyDescent="0.25">
      <c r="A108" s="2" t="s">
        <v>189</v>
      </c>
      <c r="B108" s="3" t="s">
        <v>426</v>
      </c>
      <c r="C108" t="s">
        <v>41</v>
      </c>
      <c r="D108" t="s">
        <v>7</v>
      </c>
      <c r="E108" s="1" t="s">
        <v>271</v>
      </c>
      <c r="F108" s="1" t="s">
        <v>58</v>
      </c>
      <c r="G108" s="1" t="s">
        <v>1525</v>
      </c>
      <c r="H108" s="1" t="s">
        <v>884</v>
      </c>
      <c r="I108" s="1" t="s">
        <v>1385</v>
      </c>
      <c r="J108" t="s">
        <v>633</v>
      </c>
      <c r="K108" t="s">
        <v>1563</v>
      </c>
      <c r="L108" t="s">
        <v>918</v>
      </c>
      <c r="M108" s="1" t="s">
        <v>1402</v>
      </c>
      <c r="N108" t="s">
        <v>1497</v>
      </c>
      <c r="O108" s="1">
        <v>2</v>
      </c>
      <c r="Q108" s="1">
        <v>40</v>
      </c>
      <c r="R108">
        <v>512</v>
      </c>
      <c r="S108" t="s">
        <v>1389</v>
      </c>
      <c r="T108">
        <v>400</v>
      </c>
      <c r="U108">
        <v>2</v>
      </c>
      <c r="V108">
        <v>0</v>
      </c>
      <c r="W108" t="s">
        <v>1389</v>
      </c>
      <c r="X108">
        <v>240</v>
      </c>
      <c r="Y108">
        <v>2</v>
      </c>
      <c r="Z108">
        <v>1</v>
      </c>
      <c r="AA108" t="s">
        <v>1398</v>
      </c>
      <c r="AB108">
        <v>600</v>
      </c>
      <c r="AC108">
        <v>14</v>
      </c>
      <c r="AD108" t="s">
        <v>1527</v>
      </c>
      <c r="AE108" t="s">
        <v>172</v>
      </c>
      <c r="AF108">
        <v>0</v>
      </c>
      <c r="AG108">
        <v>0</v>
      </c>
      <c r="AH108">
        <v>0</v>
      </c>
      <c r="AI108" t="s">
        <v>172</v>
      </c>
      <c r="AJ108">
        <v>0</v>
      </c>
      <c r="AK108">
        <v>0</v>
      </c>
      <c r="AL108">
        <v>0</v>
      </c>
      <c r="AM108" t="s">
        <v>172</v>
      </c>
      <c r="AN108">
        <v>0</v>
      </c>
      <c r="AO108">
        <v>0</v>
      </c>
      <c r="AP108">
        <v>0</v>
      </c>
      <c r="AQ108" t="s">
        <v>1564</v>
      </c>
    </row>
    <row r="109" spans="1:43" x14ac:dyDescent="0.25">
      <c r="A109" s="2" t="s">
        <v>189</v>
      </c>
      <c r="B109" s="3" t="s">
        <v>428</v>
      </c>
      <c r="C109" t="s">
        <v>41</v>
      </c>
      <c r="D109" t="s">
        <v>7</v>
      </c>
      <c r="E109" s="1" t="s">
        <v>271</v>
      </c>
      <c r="F109" s="1" t="s">
        <v>58</v>
      </c>
      <c r="G109" s="1" t="s">
        <v>1525</v>
      </c>
      <c r="H109" s="1" t="s">
        <v>884</v>
      </c>
      <c r="I109" s="1" t="s">
        <v>1385</v>
      </c>
      <c r="J109" t="s">
        <v>633</v>
      </c>
      <c r="K109" t="s">
        <v>1565</v>
      </c>
      <c r="L109" t="s">
        <v>918</v>
      </c>
      <c r="M109" s="1" t="s">
        <v>1405</v>
      </c>
      <c r="N109" t="s">
        <v>1497</v>
      </c>
      <c r="O109" s="1">
        <v>2</v>
      </c>
      <c r="Q109" s="1">
        <v>40</v>
      </c>
      <c r="R109">
        <v>512</v>
      </c>
      <c r="S109" t="s">
        <v>1389</v>
      </c>
      <c r="T109">
        <v>400</v>
      </c>
      <c r="U109">
        <v>2</v>
      </c>
      <c r="V109">
        <v>0</v>
      </c>
      <c r="W109" t="s">
        <v>1389</v>
      </c>
      <c r="X109">
        <v>240</v>
      </c>
      <c r="Y109">
        <v>2</v>
      </c>
      <c r="Z109">
        <v>1</v>
      </c>
      <c r="AA109" t="s">
        <v>1398</v>
      </c>
      <c r="AB109">
        <v>600</v>
      </c>
      <c r="AC109">
        <v>14</v>
      </c>
      <c r="AD109" t="s">
        <v>1527</v>
      </c>
      <c r="AE109" t="s">
        <v>172</v>
      </c>
      <c r="AF109">
        <v>0</v>
      </c>
      <c r="AG109">
        <v>0</v>
      </c>
      <c r="AH109">
        <v>0</v>
      </c>
      <c r="AI109" t="s">
        <v>172</v>
      </c>
      <c r="AJ109">
        <v>0</v>
      </c>
      <c r="AK109">
        <v>0</v>
      </c>
      <c r="AL109">
        <v>0</v>
      </c>
      <c r="AM109" t="s">
        <v>172</v>
      </c>
      <c r="AN109">
        <v>0</v>
      </c>
      <c r="AO109">
        <v>0</v>
      </c>
      <c r="AP109">
        <v>0</v>
      </c>
      <c r="AQ109" t="s">
        <v>1566</v>
      </c>
    </row>
    <row r="110" spans="1:43" x14ac:dyDescent="0.25">
      <c r="A110" s="2" t="s">
        <v>189</v>
      </c>
      <c r="B110" s="3" t="s">
        <v>410</v>
      </c>
      <c r="C110" t="s">
        <v>41</v>
      </c>
      <c r="D110" t="s">
        <v>7</v>
      </c>
      <c r="E110" s="1" t="s">
        <v>271</v>
      </c>
      <c r="F110" s="1" t="s">
        <v>58</v>
      </c>
      <c r="G110" s="1" t="s">
        <v>1525</v>
      </c>
      <c r="H110" s="1" t="s">
        <v>884</v>
      </c>
      <c r="I110" s="1" t="s">
        <v>1385</v>
      </c>
      <c r="J110" t="s">
        <v>633</v>
      </c>
      <c r="K110" t="s">
        <v>1567</v>
      </c>
      <c r="L110" t="s">
        <v>918</v>
      </c>
      <c r="M110" s="1" t="s">
        <v>1408</v>
      </c>
      <c r="N110" t="s">
        <v>1497</v>
      </c>
      <c r="O110" s="1">
        <v>2</v>
      </c>
      <c r="Q110" s="1">
        <v>40</v>
      </c>
      <c r="R110">
        <v>512</v>
      </c>
      <c r="S110" t="s">
        <v>1389</v>
      </c>
      <c r="T110">
        <v>400</v>
      </c>
      <c r="U110">
        <v>2</v>
      </c>
      <c r="V110">
        <v>0</v>
      </c>
      <c r="W110" t="s">
        <v>1389</v>
      </c>
      <c r="X110">
        <v>240</v>
      </c>
      <c r="Y110">
        <v>2</v>
      </c>
      <c r="Z110">
        <v>1</v>
      </c>
      <c r="AA110" t="s">
        <v>1398</v>
      </c>
      <c r="AB110">
        <v>600</v>
      </c>
      <c r="AC110">
        <v>14</v>
      </c>
      <c r="AD110" t="s">
        <v>1527</v>
      </c>
      <c r="AE110" t="s">
        <v>172</v>
      </c>
      <c r="AF110">
        <v>0</v>
      </c>
      <c r="AG110">
        <v>0</v>
      </c>
      <c r="AH110">
        <v>0</v>
      </c>
      <c r="AI110" t="s">
        <v>172</v>
      </c>
      <c r="AJ110">
        <v>0</v>
      </c>
      <c r="AK110">
        <v>0</v>
      </c>
      <c r="AL110">
        <v>0</v>
      </c>
      <c r="AM110" t="s">
        <v>172</v>
      </c>
      <c r="AN110">
        <v>0</v>
      </c>
      <c r="AO110">
        <v>0</v>
      </c>
      <c r="AP110">
        <v>0</v>
      </c>
      <c r="AQ110" t="s">
        <v>1301</v>
      </c>
    </row>
    <row r="111" spans="1:43" x14ac:dyDescent="0.25">
      <c r="A111" s="2" t="s">
        <v>189</v>
      </c>
      <c r="B111" s="3" t="s">
        <v>412</v>
      </c>
      <c r="C111" t="s">
        <v>41</v>
      </c>
      <c r="D111" t="s">
        <v>7</v>
      </c>
      <c r="E111" s="1" t="s">
        <v>271</v>
      </c>
      <c r="F111" s="1" t="s">
        <v>58</v>
      </c>
      <c r="G111" s="1" t="s">
        <v>1525</v>
      </c>
      <c r="H111" s="1" t="s">
        <v>884</v>
      </c>
      <c r="I111" s="1" t="s">
        <v>1385</v>
      </c>
      <c r="J111" t="s">
        <v>633</v>
      </c>
      <c r="K111" t="s">
        <v>1568</v>
      </c>
      <c r="L111" t="s">
        <v>918</v>
      </c>
      <c r="M111" s="1" t="s">
        <v>1410</v>
      </c>
      <c r="N111" t="s">
        <v>1497</v>
      </c>
      <c r="O111" s="1">
        <v>2</v>
      </c>
      <c r="Q111" s="1">
        <v>40</v>
      </c>
      <c r="R111">
        <v>512</v>
      </c>
      <c r="S111" t="s">
        <v>1389</v>
      </c>
      <c r="T111">
        <v>400</v>
      </c>
      <c r="U111">
        <v>2</v>
      </c>
      <c r="V111">
        <v>0</v>
      </c>
      <c r="W111" t="s">
        <v>1389</v>
      </c>
      <c r="X111">
        <v>240</v>
      </c>
      <c r="Y111">
        <v>2</v>
      </c>
      <c r="Z111">
        <v>1</v>
      </c>
      <c r="AA111" t="s">
        <v>1398</v>
      </c>
      <c r="AB111">
        <v>600</v>
      </c>
      <c r="AC111">
        <v>14</v>
      </c>
      <c r="AD111" t="s">
        <v>1527</v>
      </c>
      <c r="AE111" t="s">
        <v>172</v>
      </c>
      <c r="AF111">
        <v>0</v>
      </c>
      <c r="AG111">
        <v>0</v>
      </c>
      <c r="AH111">
        <v>0</v>
      </c>
      <c r="AI111" t="s">
        <v>172</v>
      </c>
      <c r="AJ111">
        <v>0</v>
      </c>
      <c r="AK111">
        <v>0</v>
      </c>
      <c r="AL111">
        <v>0</v>
      </c>
      <c r="AM111" t="s">
        <v>172</v>
      </c>
      <c r="AN111">
        <v>0</v>
      </c>
      <c r="AO111">
        <v>0</v>
      </c>
      <c r="AP111">
        <v>0</v>
      </c>
      <c r="AQ111" t="s">
        <v>1302</v>
      </c>
    </row>
    <row r="112" spans="1:43" x14ac:dyDescent="0.25">
      <c r="A112" s="2" t="s">
        <v>189</v>
      </c>
      <c r="B112" s="3" t="s">
        <v>414</v>
      </c>
      <c r="C112" t="s">
        <v>41</v>
      </c>
      <c r="D112" t="s">
        <v>7</v>
      </c>
      <c r="E112" s="1" t="s">
        <v>271</v>
      </c>
      <c r="F112" s="1" t="s">
        <v>58</v>
      </c>
      <c r="G112" s="1" t="s">
        <v>1525</v>
      </c>
      <c r="H112" s="1" t="s">
        <v>884</v>
      </c>
      <c r="I112" s="1" t="s">
        <v>1385</v>
      </c>
      <c r="J112" t="s">
        <v>633</v>
      </c>
      <c r="K112" t="s">
        <v>1569</v>
      </c>
      <c r="L112" t="s">
        <v>918</v>
      </c>
      <c r="M112" s="1" t="s">
        <v>1464</v>
      </c>
      <c r="N112" t="s">
        <v>1497</v>
      </c>
      <c r="O112" s="1">
        <v>2</v>
      </c>
      <c r="Q112" s="1">
        <v>40</v>
      </c>
      <c r="R112">
        <v>512</v>
      </c>
      <c r="S112" t="s">
        <v>1389</v>
      </c>
      <c r="T112">
        <v>400</v>
      </c>
      <c r="U112">
        <v>3</v>
      </c>
      <c r="V112">
        <v>0</v>
      </c>
      <c r="W112" t="s">
        <v>1389</v>
      </c>
      <c r="X112">
        <v>240</v>
      </c>
      <c r="Y112">
        <v>2</v>
      </c>
      <c r="Z112">
        <v>1</v>
      </c>
      <c r="AA112" t="s">
        <v>1398</v>
      </c>
      <c r="AB112">
        <v>600</v>
      </c>
      <c r="AC112">
        <v>14</v>
      </c>
      <c r="AD112" t="s">
        <v>1527</v>
      </c>
      <c r="AE112" t="s">
        <v>172</v>
      </c>
      <c r="AF112">
        <v>0</v>
      </c>
      <c r="AG112">
        <v>0</v>
      </c>
      <c r="AH112">
        <v>0</v>
      </c>
      <c r="AI112" t="s">
        <v>172</v>
      </c>
      <c r="AJ112">
        <v>0</v>
      </c>
      <c r="AK112">
        <v>0</v>
      </c>
      <c r="AL112">
        <v>0</v>
      </c>
      <c r="AM112" t="s">
        <v>172</v>
      </c>
      <c r="AN112">
        <v>0</v>
      </c>
      <c r="AO112">
        <v>0</v>
      </c>
      <c r="AP112">
        <v>0</v>
      </c>
      <c r="AQ112" t="s">
        <v>1303</v>
      </c>
    </row>
    <row r="113" spans="1:43" x14ac:dyDescent="0.25">
      <c r="A113" s="2" t="s">
        <v>189</v>
      </c>
      <c r="B113" s="3" t="s">
        <v>416</v>
      </c>
      <c r="C113" t="s">
        <v>41</v>
      </c>
      <c r="D113" t="s">
        <v>7</v>
      </c>
      <c r="E113" s="1" t="s">
        <v>271</v>
      </c>
      <c r="F113" s="1" t="s">
        <v>58</v>
      </c>
      <c r="G113" s="1" t="s">
        <v>1525</v>
      </c>
      <c r="H113" s="1" t="s">
        <v>884</v>
      </c>
      <c r="I113" s="1" t="s">
        <v>1385</v>
      </c>
      <c r="J113" t="s">
        <v>633</v>
      </c>
      <c r="K113" t="s">
        <v>1570</v>
      </c>
      <c r="L113" t="s">
        <v>918</v>
      </c>
      <c r="M113" s="1" t="s">
        <v>1466</v>
      </c>
      <c r="N113" t="s">
        <v>1497</v>
      </c>
      <c r="O113" s="1">
        <v>2</v>
      </c>
      <c r="Q113" s="1">
        <v>40</v>
      </c>
      <c r="R113">
        <v>512</v>
      </c>
      <c r="S113" t="s">
        <v>1389</v>
      </c>
      <c r="T113">
        <v>400</v>
      </c>
      <c r="U113">
        <v>3</v>
      </c>
      <c r="V113">
        <v>0</v>
      </c>
      <c r="W113" t="s">
        <v>1389</v>
      </c>
      <c r="X113">
        <v>240</v>
      </c>
      <c r="Y113">
        <v>2</v>
      </c>
      <c r="Z113">
        <v>1</v>
      </c>
      <c r="AA113" t="s">
        <v>1398</v>
      </c>
      <c r="AB113">
        <v>600</v>
      </c>
      <c r="AC113">
        <v>14</v>
      </c>
      <c r="AD113" t="s">
        <v>1527</v>
      </c>
      <c r="AE113" t="s">
        <v>172</v>
      </c>
      <c r="AF113">
        <v>0</v>
      </c>
      <c r="AG113">
        <v>0</v>
      </c>
      <c r="AH113">
        <v>0</v>
      </c>
      <c r="AI113" t="s">
        <v>172</v>
      </c>
      <c r="AJ113">
        <v>0</v>
      </c>
      <c r="AK113">
        <v>0</v>
      </c>
      <c r="AL113">
        <v>0</v>
      </c>
      <c r="AM113" t="s">
        <v>172</v>
      </c>
      <c r="AN113">
        <v>0</v>
      </c>
      <c r="AO113">
        <v>0</v>
      </c>
      <c r="AP113">
        <v>0</v>
      </c>
      <c r="AQ113" t="s">
        <v>1304</v>
      </c>
    </row>
    <row r="114" spans="1:43" x14ac:dyDescent="0.25">
      <c r="A114" s="2" t="s">
        <v>189</v>
      </c>
      <c r="B114" s="3" t="s">
        <v>418</v>
      </c>
      <c r="C114" t="s">
        <v>41</v>
      </c>
      <c r="D114" t="s">
        <v>7</v>
      </c>
      <c r="E114" s="1" t="s">
        <v>271</v>
      </c>
      <c r="F114" s="1" t="s">
        <v>58</v>
      </c>
      <c r="G114" s="1" t="s">
        <v>1525</v>
      </c>
      <c r="H114" s="1" t="s">
        <v>884</v>
      </c>
      <c r="I114" s="1" t="s">
        <v>1385</v>
      </c>
      <c r="J114" t="s">
        <v>633</v>
      </c>
      <c r="K114" t="s">
        <v>1571</v>
      </c>
      <c r="L114" t="s">
        <v>918</v>
      </c>
      <c r="M114" s="1" t="s">
        <v>1468</v>
      </c>
      <c r="N114" t="s">
        <v>1497</v>
      </c>
      <c r="O114" s="1">
        <v>2</v>
      </c>
      <c r="Q114" s="1">
        <v>40</v>
      </c>
      <c r="R114">
        <v>512</v>
      </c>
      <c r="S114" t="s">
        <v>1389</v>
      </c>
      <c r="T114">
        <v>400</v>
      </c>
      <c r="U114">
        <v>3</v>
      </c>
      <c r="V114">
        <v>0</v>
      </c>
      <c r="W114" t="s">
        <v>1389</v>
      </c>
      <c r="X114">
        <v>240</v>
      </c>
      <c r="Y114">
        <v>2</v>
      </c>
      <c r="Z114">
        <v>1</v>
      </c>
      <c r="AA114" t="s">
        <v>1398</v>
      </c>
      <c r="AB114">
        <v>600</v>
      </c>
      <c r="AC114">
        <v>14</v>
      </c>
      <c r="AD114" t="s">
        <v>1527</v>
      </c>
      <c r="AE114" t="s">
        <v>172</v>
      </c>
      <c r="AF114">
        <v>0</v>
      </c>
      <c r="AG114">
        <v>0</v>
      </c>
      <c r="AH114">
        <v>0</v>
      </c>
      <c r="AI114" t="s">
        <v>172</v>
      </c>
      <c r="AJ114">
        <v>0</v>
      </c>
      <c r="AK114">
        <v>0</v>
      </c>
      <c r="AL114">
        <v>0</v>
      </c>
      <c r="AM114" t="s">
        <v>172</v>
      </c>
      <c r="AN114">
        <v>0</v>
      </c>
      <c r="AO114">
        <v>0</v>
      </c>
      <c r="AP114">
        <v>0</v>
      </c>
      <c r="AQ114" t="s">
        <v>1305</v>
      </c>
    </row>
    <row r="115" spans="1:43" x14ac:dyDescent="0.25">
      <c r="A115" s="2" t="s">
        <v>189</v>
      </c>
      <c r="B115" s="3" t="s">
        <v>422</v>
      </c>
      <c r="C115" t="s">
        <v>41</v>
      </c>
      <c r="D115" t="s">
        <v>7</v>
      </c>
      <c r="E115" s="1" t="s">
        <v>271</v>
      </c>
      <c r="F115" s="1" t="s">
        <v>58</v>
      </c>
      <c r="G115" s="1" t="s">
        <v>1525</v>
      </c>
      <c r="H115" s="1" t="s">
        <v>884</v>
      </c>
      <c r="I115" s="1" t="s">
        <v>1385</v>
      </c>
      <c r="J115" t="s">
        <v>633</v>
      </c>
      <c r="K115" t="s">
        <v>1572</v>
      </c>
      <c r="L115" t="s">
        <v>918</v>
      </c>
      <c r="M115" s="1" t="s">
        <v>1387</v>
      </c>
      <c r="N115" t="s">
        <v>1497</v>
      </c>
      <c r="O115" s="1">
        <v>2</v>
      </c>
      <c r="Q115" s="1">
        <v>40</v>
      </c>
      <c r="R115">
        <v>512</v>
      </c>
      <c r="S115" t="s">
        <v>1389</v>
      </c>
      <c r="T115">
        <v>400</v>
      </c>
      <c r="U115">
        <v>3</v>
      </c>
      <c r="V115">
        <v>0</v>
      </c>
      <c r="W115" t="s">
        <v>1389</v>
      </c>
      <c r="X115">
        <v>240</v>
      </c>
      <c r="Y115">
        <v>2</v>
      </c>
      <c r="Z115">
        <v>1</v>
      </c>
      <c r="AA115" t="s">
        <v>1398</v>
      </c>
      <c r="AB115">
        <v>600</v>
      </c>
      <c r="AC115">
        <v>14</v>
      </c>
      <c r="AD115" t="s">
        <v>1527</v>
      </c>
      <c r="AE115" t="s">
        <v>172</v>
      </c>
      <c r="AF115">
        <v>0</v>
      </c>
      <c r="AG115">
        <v>0</v>
      </c>
      <c r="AH115">
        <v>0</v>
      </c>
      <c r="AI115" t="s">
        <v>172</v>
      </c>
      <c r="AJ115">
        <v>0</v>
      </c>
      <c r="AK115">
        <v>0</v>
      </c>
      <c r="AL115">
        <v>0</v>
      </c>
      <c r="AM115" t="s">
        <v>172</v>
      </c>
      <c r="AN115">
        <v>0</v>
      </c>
      <c r="AO115">
        <v>0</v>
      </c>
      <c r="AP115">
        <v>0</v>
      </c>
      <c r="AQ115" t="s">
        <v>1306</v>
      </c>
    </row>
    <row r="116" spans="1:43" x14ac:dyDescent="0.25">
      <c r="A116" s="2" t="s">
        <v>189</v>
      </c>
      <c r="B116" s="3" t="s">
        <v>424</v>
      </c>
      <c r="C116" t="s">
        <v>41</v>
      </c>
      <c r="D116" t="s">
        <v>7</v>
      </c>
      <c r="E116" s="1" t="s">
        <v>271</v>
      </c>
      <c r="F116" s="1" t="s">
        <v>58</v>
      </c>
      <c r="G116" s="1" t="s">
        <v>1525</v>
      </c>
      <c r="H116" s="1" t="s">
        <v>884</v>
      </c>
      <c r="I116" s="1" t="s">
        <v>1385</v>
      </c>
      <c r="J116" t="s">
        <v>633</v>
      </c>
      <c r="K116" t="s">
        <v>1573</v>
      </c>
      <c r="L116" t="s">
        <v>918</v>
      </c>
      <c r="M116" s="1" t="s">
        <v>1393</v>
      </c>
      <c r="N116" t="s">
        <v>1497</v>
      </c>
      <c r="O116" s="1">
        <v>2</v>
      </c>
      <c r="Q116" s="1">
        <v>40</v>
      </c>
      <c r="R116">
        <v>512</v>
      </c>
      <c r="S116" t="s">
        <v>1389</v>
      </c>
      <c r="T116">
        <v>400</v>
      </c>
      <c r="U116">
        <v>3</v>
      </c>
      <c r="V116">
        <v>0</v>
      </c>
      <c r="W116" t="s">
        <v>1389</v>
      </c>
      <c r="X116">
        <v>240</v>
      </c>
      <c r="Y116">
        <v>2</v>
      </c>
      <c r="Z116">
        <v>1</v>
      </c>
      <c r="AA116" t="s">
        <v>1398</v>
      </c>
      <c r="AB116">
        <v>600</v>
      </c>
      <c r="AC116">
        <v>14</v>
      </c>
      <c r="AD116" t="s">
        <v>1527</v>
      </c>
      <c r="AE116" t="s">
        <v>172</v>
      </c>
      <c r="AF116">
        <v>0</v>
      </c>
      <c r="AG116">
        <v>0</v>
      </c>
      <c r="AH116">
        <v>0</v>
      </c>
      <c r="AI116" t="s">
        <v>172</v>
      </c>
      <c r="AJ116">
        <v>0</v>
      </c>
      <c r="AK116">
        <v>0</v>
      </c>
      <c r="AL116">
        <v>0</v>
      </c>
      <c r="AM116" t="s">
        <v>172</v>
      </c>
      <c r="AN116">
        <v>0</v>
      </c>
      <c r="AO116">
        <v>0</v>
      </c>
      <c r="AP116">
        <v>0</v>
      </c>
      <c r="AQ116" t="s">
        <v>1307</v>
      </c>
    </row>
    <row r="117" spans="1:43" ht="30" x14ac:dyDescent="0.25">
      <c r="A117" s="2" t="s">
        <v>459</v>
      </c>
      <c r="B117" s="3" t="s">
        <v>1576</v>
      </c>
      <c r="C117" t="s">
        <v>41</v>
      </c>
      <c r="D117" t="s">
        <v>7</v>
      </c>
      <c r="E117" s="8" t="s">
        <v>172</v>
      </c>
      <c r="F117" s="3" t="s">
        <v>980</v>
      </c>
      <c r="G117" s="3" t="s">
        <v>1003</v>
      </c>
      <c r="H117" s="1" t="s">
        <v>884</v>
      </c>
      <c r="I117" s="1" t="s">
        <v>1385</v>
      </c>
      <c r="J117" t="s">
        <v>1036</v>
      </c>
      <c r="K117" t="s">
        <v>1577</v>
      </c>
      <c r="L117" t="s">
        <v>918</v>
      </c>
      <c r="M117" s="1" t="s">
        <v>1477</v>
      </c>
      <c r="N117" t="s">
        <v>172</v>
      </c>
      <c r="O117" t="s">
        <v>172</v>
      </c>
      <c r="P117" t="s">
        <v>172</v>
      </c>
      <c r="Q117" t="s">
        <v>172</v>
      </c>
      <c r="R117" t="s">
        <v>172</v>
      </c>
      <c r="S117" t="s">
        <v>172</v>
      </c>
      <c r="T117" t="s">
        <v>172</v>
      </c>
      <c r="U117" t="s">
        <v>172</v>
      </c>
      <c r="V117" t="s">
        <v>172</v>
      </c>
      <c r="W117" t="s">
        <v>172</v>
      </c>
      <c r="X117" t="s">
        <v>172</v>
      </c>
      <c r="Y117" t="s">
        <v>172</v>
      </c>
      <c r="Z117" t="s">
        <v>172</v>
      </c>
      <c r="AA117" t="s">
        <v>172</v>
      </c>
      <c r="AB117" t="s">
        <v>172</v>
      </c>
      <c r="AC117" t="s">
        <v>172</v>
      </c>
      <c r="AD117" t="s">
        <v>172</v>
      </c>
      <c r="AE117" t="s">
        <v>172</v>
      </c>
      <c r="AF117" t="s">
        <v>172</v>
      </c>
      <c r="AG117" t="s">
        <v>172</v>
      </c>
      <c r="AH117" t="s">
        <v>172</v>
      </c>
      <c r="AI117" t="s">
        <v>172</v>
      </c>
      <c r="AJ117" t="s">
        <v>172</v>
      </c>
      <c r="AK117" t="s">
        <v>172</v>
      </c>
      <c r="AL117" t="s">
        <v>172</v>
      </c>
      <c r="AM117" t="s">
        <v>172</v>
      </c>
      <c r="AN117" t="s">
        <v>172</v>
      </c>
      <c r="AO117" t="s">
        <v>172</v>
      </c>
      <c r="AP117" t="s">
        <v>172</v>
      </c>
      <c r="AQ117" t="s">
        <v>1309</v>
      </c>
    </row>
    <row r="118" spans="1:43" ht="30" x14ac:dyDescent="0.25">
      <c r="A118" s="2" t="s">
        <v>459</v>
      </c>
      <c r="B118" s="3" t="s">
        <v>1574</v>
      </c>
      <c r="C118" t="s">
        <v>41</v>
      </c>
      <c r="D118" t="s">
        <v>7</v>
      </c>
      <c r="E118" s="8" t="s">
        <v>172</v>
      </c>
      <c r="F118" s="3" t="s">
        <v>980</v>
      </c>
      <c r="G118" s="3" t="s">
        <v>1008</v>
      </c>
      <c r="H118" s="1" t="s">
        <v>884</v>
      </c>
      <c r="I118" s="1" t="s">
        <v>1385</v>
      </c>
      <c r="J118" t="s">
        <v>1036</v>
      </c>
      <c r="K118" t="s">
        <v>1575</v>
      </c>
      <c r="L118" t="s">
        <v>918</v>
      </c>
      <c r="M118" s="1" t="s">
        <v>1413</v>
      </c>
      <c r="N118" t="s">
        <v>172</v>
      </c>
      <c r="O118" t="s">
        <v>172</v>
      </c>
      <c r="P118" t="s">
        <v>172</v>
      </c>
      <c r="Q118" t="s">
        <v>172</v>
      </c>
      <c r="R118" t="s">
        <v>172</v>
      </c>
      <c r="S118" t="s">
        <v>172</v>
      </c>
      <c r="T118" t="s">
        <v>172</v>
      </c>
      <c r="U118" t="s">
        <v>172</v>
      </c>
      <c r="V118" t="s">
        <v>172</v>
      </c>
      <c r="W118" t="s">
        <v>172</v>
      </c>
      <c r="X118" t="s">
        <v>172</v>
      </c>
      <c r="Y118" t="s">
        <v>172</v>
      </c>
      <c r="Z118" t="s">
        <v>172</v>
      </c>
      <c r="AA118" t="s">
        <v>172</v>
      </c>
      <c r="AB118" t="s">
        <v>172</v>
      </c>
      <c r="AC118" t="s">
        <v>172</v>
      </c>
      <c r="AD118" t="s">
        <v>172</v>
      </c>
      <c r="AE118" t="s">
        <v>172</v>
      </c>
      <c r="AF118" t="s">
        <v>172</v>
      </c>
      <c r="AG118" t="s">
        <v>172</v>
      </c>
      <c r="AH118" t="s">
        <v>172</v>
      </c>
      <c r="AI118" t="s">
        <v>172</v>
      </c>
      <c r="AJ118" t="s">
        <v>172</v>
      </c>
      <c r="AK118" t="s">
        <v>172</v>
      </c>
      <c r="AL118" t="s">
        <v>172</v>
      </c>
      <c r="AM118" t="s">
        <v>172</v>
      </c>
      <c r="AN118" t="s">
        <v>172</v>
      </c>
      <c r="AO118" t="s">
        <v>172</v>
      </c>
      <c r="AP118" t="s">
        <v>172</v>
      </c>
      <c r="AQ118" t="s">
        <v>1308</v>
      </c>
    </row>
    <row r="119" spans="1:43" ht="60" x14ac:dyDescent="0.25">
      <c r="A119" s="2" t="s">
        <v>459</v>
      </c>
      <c r="B119" s="3" t="s">
        <v>2009</v>
      </c>
      <c r="C119" t="s">
        <v>41</v>
      </c>
      <c r="D119" t="s">
        <v>7</v>
      </c>
      <c r="E119" s="8" t="s">
        <v>172</v>
      </c>
      <c r="F119" s="3" t="s">
        <v>980</v>
      </c>
      <c r="G119" s="3" t="s">
        <v>1020</v>
      </c>
      <c r="H119" s="1" t="s">
        <v>884</v>
      </c>
      <c r="I119" s="1" t="s">
        <v>1999</v>
      </c>
      <c r="J119" t="s">
        <v>1012</v>
      </c>
      <c r="K119" t="s">
        <v>2010</v>
      </c>
      <c r="L119" t="s">
        <v>918</v>
      </c>
      <c r="M119" s="1" t="s">
        <v>1711</v>
      </c>
      <c r="N119" t="s">
        <v>172</v>
      </c>
      <c r="O119" t="s">
        <v>172</v>
      </c>
      <c r="P119" t="s">
        <v>172</v>
      </c>
      <c r="Q119" t="s">
        <v>172</v>
      </c>
      <c r="R119" t="s">
        <v>172</v>
      </c>
      <c r="S119" t="s">
        <v>172</v>
      </c>
      <c r="T119" t="s">
        <v>172</v>
      </c>
      <c r="U119" t="s">
        <v>172</v>
      </c>
      <c r="V119" t="s">
        <v>172</v>
      </c>
      <c r="W119" t="s">
        <v>172</v>
      </c>
      <c r="X119" t="s">
        <v>172</v>
      </c>
      <c r="Y119" t="s">
        <v>172</v>
      </c>
      <c r="Z119" t="s">
        <v>172</v>
      </c>
      <c r="AA119" t="s">
        <v>172</v>
      </c>
      <c r="AB119" t="s">
        <v>172</v>
      </c>
      <c r="AC119" t="s">
        <v>172</v>
      </c>
      <c r="AD119" t="s">
        <v>172</v>
      </c>
      <c r="AE119" t="s">
        <v>172</v>
      </c>
      <c r="AF119" t="s">
        <v>172</v>
      </c>
      <c r="AG119" t="s">
        <v>172</v>
      </c>
      <c r="AH119" t="s">
        <v>172</v>
      </c>
      <c r="AI119" t="s">
        <v>172</v>
      </c>
      <c r="AJ119" t="s">
        <v>172</v>
      </c>
      <c r="AK119" t="s">
        <v>172</v>
      </c>
      <c r="AL119" t="s">
        <v>172</v>
      </c>
      <c r="AM119" t="s">
        <v>172</v>
      </c>
      <c r="AN119" t="s">
        <v>172</v>
      </c>
      <c r="AO119" t="s">
        <v>172</v>
      </c>
      <c r="AP119" t="s">
        <v>172</v>
      </c>
      <c r="AQ119" t="s">
        <v>1310</v>
      </c>
    </row>
    <row r="120" spans="1:43" x14ac:dyDescent="0.25">
      <c r="A120" s="2" t="s">
        <v>189</v>
      </c>
      <c r="B120" s="3" t="s">
        <v>1578</v>
      </c>
      <c r="C120" t="s">
        <v>41</v>
      </c>
      <c r="D120" t="s">
        <v>7</v>
      </c>
      <c r="E120" s="1" t="s">
        <v>271</v>
      </c>
      <c r="F120" s="1" t="s">
        <v>58</v>
      </c>
      <c r="G120" s="1" t="s">
        <v>1525</v>
      </c>
      <c r="H120" s="1" t="s">
        <v>884</v>
      </c>
      <c r="I120" s="1" t="s">
        <v>1385</v>
      </c>
      <c r="J120" t="s">
        <v>633</v>
      </c>
      <c r="K120" t="s">
        <v>1579</v>
      </c>
      <c r="L120" t="s">
        <v>1311</v>
      </c>
      <c r="M120" s="1" t="s">
        <v>1396</v>
      </c>
      <c r="N120" t="s">
        <v>1497</v>
      </c>
      <c r="O120" s="1">
        <v>2</v>
      </c>
      <c r="Q120" s="1">
        <v>40</v>
      </c>
      <c r="R120">
        <v>512</v>
      </c>
      <c r="S120" t="s">
        <v>1389</v>
      </c>
      <c r="T120">
        <v>400</v>
      </c>
      <c r="U120">
        <v>2</v>
      </c>
      <c r="V120">
        <v>0</v>
      </c>
      <c r="W120" t="s">
        <v>1389</v>
      </c>
      <c r="X120">
        <v>240</v>
      </c>
      <c r="Y120">
        <v>2</v>
      </c>
      <c r="Z120">
        <v>1</v>
      </c>
      <c r="AA120" t="s">
        <v>1398</v>
      </c>
      <c r="AB120">
        <v>600</v>
      </c>
      <c r="AC120">
        <v>14</v>
      </c>
      <c r="AD120" t="s">
        <v>1527</v>
      </c>
      <c r="AE120" t="s">
        <v>172</v>
      </c>
      <c r="AF120">
        <v>0</v>
      </c>
      <c r="AG120">
        <v>0</v>
      </c>
      <c r="AH120">
        <v>0</v>
      </c>
      <c r="AI120" t="s">
        <v>172</v>
      </c>
      <c r="AJ120">
        <v>0</v>
      </c>
      <c r="AK120">
        <v>0</v>
      </c>
      <c r="AL120">
        <v>0</v>
      </c>
      <c r="AM120" t="s">
        <v>172</v>
      </c>
      <c r="AN120">
        <v>0</v>
      </c>
      <c r="AO120">
        <v>0</v>
      </c>
      <c r="AP120">
        <v>0</v>
      </c>
      <c r="AQ120" t="s">
        <v>1580</v>
      </c>
    </row>
    <row r="121" spans="1:43" x14ac:dyDescent="0.25">
      <c r="A121" s="2" t="s">
        <v>189</v>
      </c>
      <c r="B121" s="3" t="s">
        <v>1581</v>
      </c>
      <c r="C121" t="s">
        <v>41</v>
      </c>
      <c r="D121" t="s">
        <v>7</v>
      </c>
      <c r="E121" s="1" t="s">
        <v>271</v>
      </c>
      <c r="F121" s="1" t="s">
        <v>58</v>
      </c>
      <c r="G121" s="1" t="s">
        <v>1525</v>
      </c>
      <c r="H121" s="1" t="s">
        <v>884</v>
      </c>
      <c r="I121" s="1" t="s">
        <v>1385</v>
      </c>
      <c r="J121" t="s">
        <v>633</v>
      </c>
      <c r="K121" t="s">
        <v>1582</v>
      </c>
      <c r="L121" t="s">
        <v>1311</v>
      </c>
      <c r="M121" s="1" t="s">
        <v>1402</v>
      </c>
      <c r="N121" t="s">
        <v>1497</v>
      </c>
      <c r="O121" s="1">
        <v>2</v>
      </c>
      <c r="Q121" s="1">
        <v>40</v>
      </c>
      <c r="R121">
        <v>512</v>
      </c>
      <c r="S121" t="s">
        <v>1389</v>
      </c>
      <c r="T121">
        <v>400</v>
      </c>
      <c r="U121">
        <v>2</v>
      </c>
      <c r="V121">
        <v>0</v>
      </c>
      <c r="W121" t="s">
        <v>1389</v>
      </c>
      <c r="X121">
        <v>240</v>
      </c>
      <c r="Y121">
        <v>2</v>
      </c>
      <c r="Z121">
        <v>1</v>
      </c>
      <c r="AA121" t="s">
        <v>1398</v>
      </c>
      <c r="AB121">
        <v>600</v>
      </c>
      <c r="AC121">
        <v>14</v>
      </c>
      <c r="AD121" t="s">
        <v>1527</v>
      </c>
      <c r="AE121" t="s">
        <v>172</v>
      </c>
      <c r="AF121">
        <v>0</v>
      </c>
      <c r="AG121">
        <v>0</v>
      </c>
      <c r="AH121">
        <v>0</v>
      </c>
      <c r="AI121" t="s">
        <v>172</v>
      </c>
      <c r="AJ121">
        <v>0</v>
      </c>
      <c r="AK121">
        <v>0</v>
      </c>
      <c r="AL121">
        <v>0</v>
      </c>
      <c r="AM121" t="s">
        <v>172</v>
      </c>
      <c r="AN121">
        <v>0</v>
      </c>
      <c r="AO121">
        <v>0</v>
      </c>
      <c r="AP121">
        <v>0</v>
      </c>
      <c r="AQ121" t="s">
        <v>1583</v>
      </c>
    </row>
    <row r="122" spans="1:43" x14ac:dyDescent="0.25">
      <c r="A122" s="2" t="s">
        <v>189</v>
      </c>
      <c r="B122" s="3" t="s">
        <v>1584</v>
      </c>
      <c r="C122" t="s">
        <v>41</v>
      </c>
      <c r="D122" t="s">
        <v>7</v>
      </c>
      <c r="E122" s="1" t="s">
        <v>271</v>
      </c>
      <c r="F122" s="1" t="s">
        <v>58</v>
      </c>
      <c r="G122" s="1" t="s">
        <v>1525</v>
      </c>
      <c r="H122" s="1" t="s">
        <v>884</v>
      </c>
      <c r="I122" s="1" t="s">
        <v>1385</v>
      </c>
      <c r="J122" t="s">
        <v>633</v>
      </c>
      <c r="K122" t="s">
        <v>1585</v>
      </c>
      <c r="L122" t="s">
        <v>1311</v>
      </c>
      <c r="M122" s="1" t="s">
        <v>1405</v>
      </c>
      <c r="N122" t="s">
        <v>1497</v>
      </c>
      <c r="O122" s="1">
        <v>2</v>
      </c>
      <c r="Q122" s="1">
        <v>40</v>
      </c>
      <c r="R122">
        <v>512</v>
      </c>
      <c r="S122" t="s">
        <v>1389</v>
      </c>
      <c r="T122">
        <v>400</v>
      </c>
      <c r="U122">
        <v>2</v>
      </c>
      <c r="V122">
        <v>0</v>
      </c>
      <c r="W122" t="s">
        <v>1389</v>
      </c>
      <c r="X122">
        <v>240</v>
      </c>
      <c r="Y122">
        <v>2</v>
      </c>
      <c r="Z122">
        <v>1</v>
      </c>
      <c r="AA122" t="s">
        <v>1398</v>
      </c>
      <c r="AB122">
        <v>600</v>
      </c>
      <c r="AC122">
        <v>14</v>
      </c>
      <c r="AD122" t="s">
        <v>1527</v>
      </c>
      <c r="AE122" t="s">
        <v>172</v>
      </c>
      <c r="AF122">
        <v>0</v>
      </c>
      <c r="AG122">
        <v>0</v>
      </c>
      <c r="AH122">
        <v>0</v>
      </c>
      <c r="AI122" t="s">
        <v>172</v>
      </c>
      <c r="AJ122">
        <v>0</v>
      </c>
      <c r="AK122">
        <v>0</v>
      </c>
      <c r="AL122">
        <v>0</v>
      </c>
      <c r="AM122" t="s">
        <v>172</v>
      </c>
      <c r="AN122">
        <v>0</v>
      </c>
      <c r="AO122">
        <v>0</v>
      </c>
      <c r="AP122">
        <v>0</v>
      </c>
      <c r="AQ122" t="s">
        <v>1586</v>
      </c>
    </row>
    <row r="123" spans="1:43" x14ac:dyDescent="0.25">
      <c r="A123" s="2" t="s">
        <v>189</v>
      </c>
      <c r="B123" s="3" t="s">
        <v>1587</v>
      </c>
      <c r="C123" t="s">
        <v>41</v>
      </c>
      <c r="D123" t="s">
        <v>7</v>
      </c>
      <c r="E123" s="1" t="s">
        <v>1588</v>
      </c>
      <c r="F123" s="1" t="s">
        <v>58</v>
      </c>
      <c r="G123" s="1" t="s">
        <v>1525</v>
      </c>
      <c r="H123" s="1" t="s">
        <v>884</v>
      </c>
      <c r="I123" s="1" t="s">
        <v>1385</v>
      </c>
      <c r="J123" t="s">
        <v>633</v>
      </c>
      <c r="K123" t="s">
        <v>1589</v>
      </c>
      <c r="L123" t="s">
        <v>1311</v>
      </c>
      <c r="M123" s="1" t="s">
        <v>1408</v>
      </c>
      <c r="N123" t="s">
        <v>1497</v>
      </c>
      <c r="O123" s="1">
        <v>2</v>
      </c>
      <c r="Q123" s="1">
        <v>40</v>
      </c>
      <c r="R123">
        <v>512</v>
      </c>
      <c r="S123" t="s">
        <v>1389</v>
      </c>
      <c r="T123">
        <v>400</v>
      </c>
      <c r="U123">
        <v>2</v>
      </c>
      <c r="V123">
        <v>0</v>
      </c>
      <c r="W123" t="s">
        <v>1389</v>
      </c>
      <c r="X123">
        <v>240</v>
      </c>
      <c r="Y123">
        <v>2</v>
      </c>
      <c r="Z123">
        <v>1</v>
      </c>
      <c r="AA123" t="s">
        <v>1398</v>
      </c>
      <c r="AB123">
        <v>600</v>
      </c>
      <c r="AC123">
        <v>14</v>
      </c>
      <c r="AD123" t="s">
        <v>1527</v>
      </c>
      <c r="AE123" t="s">
        <v>172</v>
      </c>
      <c r="AF123">
        <v>0</v>
      </c>
      <c r="AG123">
        <v>0</v>
      </c>
      <c r="AH123">
        <v>0</v>
      </c>
      <c r="AI123" t="s">
        <v>172</v>
      </c>
      <c r="AJ123">
        <v>0</v>
      </c>
      <c r="AK123">
        <v>0</v>
      </c>
      <c r="AL123">
        <v>0</v>
      </c>
      <c r="AM123" t="s">
        <v>172</v>
      </c>
      <c r="AN123">
        <v>0</v>
      </c>
      <c r="AO123">
        <v>0</v>
      </c>
      <c r="AP123">
        <v>0</v>
      </c>
      <c r="AQ123" t="s">
        <v>1312</v>
      </c>
    </row>
    <row r="124" spans="1:43" x14ac:dyDescent="0.25">
      <c r="A124" s="2" t="s">
        <v>189</v>
      </c>
      <c r="B124" s="3" t="s">
        <v>1590</v>
      </c>
      <c r="C124" t="s">
        <v>41</v>
      </c>
      <c r="D124" t="s">
        <v>7</v>
      </c>
      <c r="E124" s="1" t="s">
        <v>271</v>
      </c>
      <c r="F124" s="1" t="s">
        <v>58</v>
      </c>
      <c r="G124" s="1" t="s">
        <v>1525</v>
      </c>
      <c r="H124" s="1" t="s">
        <v>884</v>
      </c>
      <c r="I124" s="1" t="s">
        <v>1385</v>
      </c>
      <c r="J124" t="s">
        <v>633</v>
      </c>
      <c r="K124" t="s">
        <v>1591</v>
      </c>
      <c r="L124" t="s">
        <v>1311</v>
      </c>
      <c r="M124" s="1" t="s">
        <v>1410</v>
      </c>
      <c r="N124" t="s">
        <v>1497</v>
      </c>
      <c r="O124" s="1">
        <v>2</v>
      </c>
      <c r="Q124" s="1">
        <v>40</v>
      </c>
      <c r="R124">
        <v>512</v>
      </c>
      <c r="S124" t="s">
        <v>1389</v>
      </c>
      <c r="T124">
        <v>400</v>
      </c>
      <c r="U124">
        <v>2</v>
      </c>
      <c r="V124">
        <v>0</v>
      </c>
      <c r="W124" t="s">
        <v>1389</v>
      </c>
      <c r="X124">
        <v>240</v>
      </c>
      <c r="Y124">
        <v>2</v>
      </c>
      <c r="Z124">
        <v>1</v>
      </c>
      <c r="AA124" t="s">
        <v>1398</v>
      </c>
      <c r="AB124">
        <v>600</v>
      </c>
      <c r="AC124">
        <v>14</v>
      </c>
      <c r="AD124" t="s">
        <v>1527</v>
      </c>
      <c r="AE124" t="s">
        <v>172</v>
      </c>
      <c r="AF124">
        <v>0</v>
      </c>
      <c r="AG124">
        <v>0</v>
      </c>
      <c r="AH124">
        <v>0</v>
      </c>
      <c r="AI124" t="s">
        <v>172</v>
      </c>
      <c r="AJ124">
        <v>0</v>
      </c>
      <c r="AK124">
        <v>0</v>
      </c>
      <c r="AL124">
        <v>0</v>
      </c>
      <c r="AM124" t="s">
        <v>172</v>
      </c>
      <c r="AN124">
        <v>0</v>
      </c>
      <c r="AO124">
        <v>0</v>
      </c>
      <c r="AP124">
        <v>0</v>
      </c>
      <c r="AQ124" t="s">
        <v>1313</v>
      </c>
    </row>
    <row r="125" spans="1:43" x14ac:dyDescent="0.25">
      <c r="A125" s="2" t="s">
        <v>189</v>
      </c>
      <c r="B125" s="3" t="s">
        <v>1592</v>
      </c>
      <c r="C125" t="s">
        <v>41</v>
      </c>
      <c r="D125" t="s">
        <v>7</v>
      </c>
      <c r="E125" s="1" t="s">
        <v>271</v>
      </c>
      <c r="F125" s="1" t="s">
        <v>58</v>
      </c>
      <c r="G125" s="1" t="s">
        <v>1525</v>
      </c>
      <c r="H125" s="1" t="s">
        <v>884</v>
      </c>
      <c r="I125" s="1" t="s">
        <v>1385</v>
      </c>
      <c r="J125" t="s">
        <v>633</v>
      </c>
      <c r="K125" t="s">
        <v>1593</v>
      </c>
      <c r="L125" t="s">
        <v>1311</v>
      </c>
      <c r="M125" s="1" t="s">
        <v>1464</v>
      </c>
      <c r="N125" t="s">
        <v>1497</v>
      </c>
      <c r="O125" s="1">
        <v>2</v>
      </c>
      <c r="Q125" s="1">
        <v>40</v>
      </c>
      <c r="R125">
        <v>512</v>
      </c>
      <c r="S125" t="s">
        <v>1389</v>
      </c>
      <c r="T125">
        <v>400</v>
      </c>
      <c r="U125">
        <v>3</v>
      </c>
      <c r="V125">
        <v>0</v>
      </c>
      <c r="W125" t="s">
        <v>1389</v>
      </c>
      <c r="X125">
        <v>240</v>
      </c>
      <c r="Y125">
        <v>2</v>
      </c>
      <c r="Z125">
        <v>1</v>
      </c>
      <c r="AA125" t="s">
        <v>1398</v>
      </c>
      <c r="AB125">
        <v>600</v>
      </c>
      <c r="AC125">
        <v>14</v>
      </c>
      <c r="AD125" t="s">
        <v>1527</v>
      </c>
      <c r="AE125" t="s">
        <v>172</v>
      </c>
      <c r="AF125">
        <v>0</v>
      </c>
      <c r="AG125">
        <v>0</v>
      </c>
      <c r="AH125">
        <v>0</v>
      </c>
      <c r="AI125" t="s">
        <v>172</v>
      </c>
      <c r="AJ125">
        <v>0</v>
      </c>
      <c r="AK125">
        <v>0</v>
      </c>
      <c r="AL125">
        <v>0</v>
      </c>
      <c r="AM125" t="s">
        <v>172</v>
      </c>
      <c r="AN125">
        <v>0</v>
      </c>
      <c r="AO125">
        <v>0</v>
      </c>
      <c r="AP125">
        <v>0</v>
      </c>
      <c r="AQ125" t="s">
        <v>1314</v>
      </c>
    </row>
    <row r="126" spans="1:43" x14ac:dyDescent="0.25">
      <c r="A126" s="2" t="s">
        <v>189</v>
      </c>
      <c r="B126" s="3" t="s">
        <v>1594</v>
      </c>
      <c r="C126" t="s">
        <v>41</v>
      </c>
      <c r="D126" t="s">
        <v>7</v>
      </c>
      <c r="E126" s="1" t="s">
        <v>271</v>
      </c>
      <c r="F126" s="1" t="s">
        <v>58</v>
      </c>
      <c r="G126" s="1" t="s">
        <v>1525</v>
      </c>
      <c r="H126" s="1" t="s">
        <v>884</v>
      </c>
      <c r="I126" s="1" t="s">
        <v>1385</v>
      </c>
      <c r="J126" t="s">
        <v>633</v>
      </c>
      <c r="K126" t="s">
        <v>1595</v>
      </c>
      <c r="L126" t="s">
        <v>1311</v>
      </c>
      <c r="M126" s="1" t="s">
        <v>1466</v>
      </c>
      <c r="N126" t="s">
        <v>1497</v>
      </c>
      <c r="O126" s="1">
        <v>2</v>
      </c>
      <c r="Q126" s="1">
        <v>40</v>
      </c>
      <c r="R126">
        <v>512</v>
      </c>
      <c r="S126" t="s">
        <v>1389</v>
      </c>
      <c r="T126">
        <v>400</v>
      </c>
      <c r="U126">
        <v>3</v>
      </c>
      <c r="V126">
        <v>0</v>
      </c>
      <c r="W126" t="s">
        <v>1389</v>
      </c>
      <c r="X126">
        <v>240</v>
      </c>
      <c r="Y126">
        <v>2</v>
      </c>
      <c r="Z126">
        <v>1</v>
      </c>
      <c r="AA126" t="s">
        <v>1398</v>
      </c>
      <c r="AB126">
        <v>600</v>
      </c>
      <c r="AC126">
        <v>14</v>
      </c>
      <c r="AD126" t="s">
        <v>1527</v>
      </c>
      <c r="AE126" t="s">
        <v>172</v>
      </c>
      <c r="AF126">
        <v>0</v>
      </c>
      <c r="AG126">
        <v>0</v>
      </c>
      <c r="AH126">
        <v>0</v>
      </c>
      <c r="AI126" t="s">
        <v>172</v>
      </c>
      <c r="AJ126">
        <v>0</v>
      </c>
      <c r="AK126">
        <v>0</v>
      </c>
      <c r="AL126">
        <v>0</v>
      </c>
      <c r="AM126" t="s">
        <v>172</v>
      </c>
      <c r="AN126">
        <v>0</v>
      </c>
      <c r="AO126">
        <v>0</v>
      </c>
      <c r="AP126">
        <v>0</v>
      </c>
      <c r="AQ126" t="s">
        <v>1315</v>
      </c>
    </row>
    <row r="127" spans="1:43" x14ac:dyDescent="0.25">
      <c r="A127" s="2" t="s">
        <v>189</v>
      </c>
      <c r="B127" s="3" t="s">
        <v>1596</v>
      </c>
      <c r="C127" t="s">
        <v>41</v>
      </c>
      <c r="D127" t="s">
        <v>7</v>
      </c>
      <c r="E127" s="1" t="s">
        <v>271</v>
      </c>
      <c r="F127" s="1" t="s">
        <v>58</v>
      </c>
      <c r="G127" s="1" t="s">
        <v>1525</v>
      </c>
      <c r="H127" s="1" t="s">
        <v>884</v>
      </c>
      <c r="I127" s="1" t="s">
        <v>1385</v>
      </c>
      <c r="J127" t="s">
        <v>633</v>
      </c>
      <c r="K127" t="s">
        <v>1597</v>
      </c>
      <c r="L127" t="s">
        <v>1311</v>
      </c>
      <c r="M127" s="1" t="s">
        <v>1468</v>
      </c>
      <c r="N127" t="s">
        <v>1497</v>
      </c>
      <c r="O127" s="1">
        <v>2</v>
      </c>
      <c r="Q127" s="1">
        <v>40</v>
      </c>
      <c r="R127">
        <v>512</v>
      </c>
      <c r="S127" t="s">
        <v>1389</v>
      </c>
      <c r="T127">
        <v>400</v>
      </c>
      <c r="U127">
        <v>3</v>
      </c>
      <c r="V127">
        <v>0</v>
      </c>
      <c r="W127" t="s">
        <v>1389</v>
      </c>
      <c r="X127">
        <v>240</v>
      </c>
      <c r="Y127">
        <v>2</v>
      </c>
      <c r="Z127">
        <v>1</v>
      </c>
      <c r="AA127" t="s">
        <v>1398</v>
      </c>
      <c r="AB127">
        <v>600</v>
      </c>
      <c r="AC127">
        <v>14</v>
      </c>
      <c r="AD127" t="s">
        <v>1527</v>
      </c>
      <c r="AE127" t="s">
        <v>172</v>
      </c>
      <c r="AF127">
        <v>0</v>
      </c>
      <c r="AG127">
        <v>0</v>
      </c>
      <c r="AH127">
        <v>0</v>
      </c>
      <c r="AI127" t="s">
        <v>172</v>
      </c>
      <c r="AJ127">
        <v>0</v>
      </c>
      <c r="AK127">
        <v>0</v>
      </c>
      <c r="AL127">
        <v>0</v>
      </c>
      <c r="AM127" t="s">
        <v>172</v>
      </c>
      <c r="AN127">
        <v>0</v>
      </c>
      <c r="AO127">
        <v>0</v>
      </c>
      <c r="AP127">
        <v>0</v>
      </c>
      <c r="AQ127" t="s">
        <v>1316</v>
      </c>
    </row>
    <row r="128" spans="1:43" x14ac:dyDescent="0.25">
      <c r="A128" s="2" t="s">
        <v>189</v>
      </c>
      <c r="B128" s="3" t="s">
        <v>1598</v>
      </c>
      <c r="C128" t="s">
        <v>41</v>
      </c>
      <c r="D128" t="s">
        <v>7</v>
      </c>
      <c r="E128" s="1" t="s">
        <v>271</v>
      </c>
      <c r="F128" s="1" t="s">
        <v>58</v>
      </c>
      <c r="G128" s="1" t="s">
        <v>1525</v>
      </c>
      <c r="H128" s="1" t="s">
        <v>884</v>
      </c>
      <c r="I128" s="1" t="s">
        <v>1385</v>
      </c>
      <c r="J128" t="s">
        <v>633</v>
      </c>
      <c r="K128" t="s">
        <v>1599</v>
      </c>
      <c r="L128" t="s">
        <v>1311</v>
      </c>
      <c r="M128" s="1" t="s">
        <v>1387</v>
      </c>
      <c r="N128" t="s">
        <v>1497</v>
      </c>
      <c r="O128" s="1">
        <v>2</v>
      </c>
      <c r="Q128" s="1">
        <v>40</v>
      </c>
      <c r="R128">
        <v>512</v>
      </c>
      <c r="S128" t="s">
        <v>1389</v>
      </c>
      <c r="T128">
        <v>400</v>
      </c>
      <c r="U128">
        <v>3</v>
      </c>
      <c r="V128">
        <v>0</v>
      </c>
      <c r="W128" t="s">
        <v>1389</v>
      </c>
      <c r="X128">
        <v>240</v>
      </c>
      <c r="Y128">
        <v>2</v>
      </c>
      <c r="Z128">
        <v>1</v>
      </c>
      <c r="AA128" t="s">
        <v>1398</v>
      </c>
      <c r="AB128">
        <v>600</v>
      </c>
      <c r="AC128">
        <v>14</v>
      </c>
      <c r="AD128" t="s">
        <v>1527</v>
      </c>
      <c r="AE128" t="s">
        <v>172</v>
      </c>
      <c r="AF128">
        <v>0</v>
      </c>
      <c r="AG128">
        <v>0</v>
      </c>
      <c r="AH128">
        <v>0</v>
      </c>
      <c r="AI128" t="s">
        <v>172</v>
      </c>
      <c r="AJ128">
        <v>0</v>
      </c>
      <c r="AK128">
        <v>0</v>
      </c>
      <c r="AL128">
        <v>0</v>
      </c>
      <c r="AM128" t="s">
        <v>172</v>
      </c>
      <c r="AN128">
        <v>0</v>
      </c>
      <c r="AO128">
        <v>0</v>
      </c>
      <c r="AP128">
        <v>0</v>
      </c>
      <c r="AQ128" t="s">
        <v>1317</v>
      </c>
    </row>
    <row r="129" spans="1:43" x14ac:dyDescent="0.25">
      <c r="A129" s="2" t="s">
        <v>189</v>
      </c>
      <c r="B129" s="3" t="s">
        <v>1600</v>
      </c>
      <c r="C129" t="s">
        <v>41</v>
      </c>
      <c r="D129" t="s">
        <v>7</v>
      </c>
      <c r="E129" s="1" t="s">
        <v>271</v>
      </c>
      <c r="F129" s="1" t="s">
        <v>58</v>
      </c>
      <c r="G129" s="1" t="s">
        <v>1525</v>
      </c>
      <c r="H129" s="1" t="s">
        <v>884</v>
      </c>
      <c r="I129" s="1" t="s">
        <v>1385</v>
      </c>
      <c r="J129" t="s">
        <v>633</v>
      </c>
      <c r="K129" t="s">
        <v>1601</v>
      </c>
      <c r="L129" t="s">
        <v>1311</v>
      </c>
      <c r="M129" s="1" t="s">
        <v>1393</v>
      </c>
      <c r="N129" t="s">
        <v>1497</v>
      </c>
      <c r="O129" s="1">
        <v>2</v>
      </c>
      <c r="Q129" s="1">
        <v>40</v>
      </c>
      <c r="R129">
        <v>512</v>
      </c>
      <c r="S129" t="s">
        <v>1389</v>
      </c>
      <c r="T129">
        <v>400</v>
      </c>
      <c r="U129">
        <v>3</v>
      </c>
      <c r="V129">
        <v>0</v>
      </c>
      <c r="W129" t="s">
        <v>1389</v>
      </c>
      <c r="X129">
        <v>240</v>
      </c>
      <c r="Y129">
        <v>2</v>
      </c>
      <c r="Z129">
        <v>1</v>
      </c>
      <c r="AA129" t="s">
        <v>1398</v>
      </c>
      <c r="AB129">
        <v>600</v>
      </c>
      <c r="AC129">
        <v>14</v>
      </c>
      <c r="AD129" t="s">
        <v>1527</v>
      </c>
      <c r="AE129" t="s">
        <v>172</v>
      </c>
      <c r="AF129">
        <v>0</v>
      </c>
      <c r="AG129">
        <v>0</v>
      </c>
      <c r="AH129">
        <v>0</v>
      </c>
      <c r="AI129" t="s">
        <v>172</v>
      </c>
      <c r="AJ129">
        <v>0</v>
      </c>
      <c r="AK129">
        <v>0</v>
      </c>
      <c r="AL129">
        <v>0</v>
      </c>
      <c r="AM129" t="s">
        <v>172</v>
      </c>
      <c r="AN129">
        <v>0</v>
      </c>
      <c r="AO129">
        <v>0</v>
      </c>
      <c r="AP129">
        <v>0</v>
      </c>
      <c r="AQ129" t="s">
        <v>1318</v>
      </c>
    </row>
    <row r="130" spans="1:43" ht="30" x14ac:dyDescent="0.25">
      <c r="A130" s="2" t="s">
        <v>459</v>
      </c>
      <c r="B130" s="3" t="s">
        <v>1604</v>
      </c>
      <c r="C130" t="s">
        <v>41</v>
      </c>
      <c r="D130" t="s">
        <v>7</v>
      </c>
      <c r="E130" s="8" t="s">
        <v>172</v>
      </c>
      <c r="F130" s="3" t="s">
        <v>980</v>
      </c>
      <c r="G130" s="3" t="s">
        <v>1003</v>
      </c>
      <c r="H130" s="1" t="s">
        <v>884</v>
      </c>
      <c r="I130" s="1" t="s">
        <v>1385</v>
      </c>
      <c r="J130" t="s">
        <v>1036</v>
      </c>
      <c r="K130" t="s">
        <v>1605</v>
      </c>
      <c r="L130" t="s">
        <v>1311</v>
      </c>
      <c r="M130" s="1" t="s">
        <v>1477</v>
      </c>
      <c r="N130" t="s">
        <v>172</v>
      </c>
      <c r="O130" t="s">
        <v>172</v>
      </c>
      <c r="P130" t="s">
        <v>172</v>
      </c>
      <c r="Q130" t="s">
        <v>172</v>
      </c>
      <c r="R130" t="s">
        <v>172</v>
      </c>
      <c r="S130" t="s">
        <v>172</v>
      </c>
      <c r="T130" t="s">
        <v>172</v>
      </c>
      <c r="U130" t="s">
        <v>172</v>
      </c>
      <c r="V130" t="s">
        <v>172</v>
      </c>
      <c r="W130" t="s">
        <v>172</v>
      </c>
      <c r="X130" t="s">
        <v>172</v>
      </c>
      <c r="Y130" t="s">
        <v>172</v>
      </c>
      <c r="Z130" t="s">
        <v>172</v>
      </c>
      <c r="AA130" t="s">
        <v>172</v>
      </c>
      <c r="AB130" t="s">
        <v>172</v>
      </c>
      <c r="AC130" t="s">
        <v>172</v>
      </c>
      <c r="AD130" t="s">
        <v>172</v>
      </c>
      <c r="AE130" t="s">
        <v>172</v>
      </c>
      <c r="AF130" t="s">
        <v>172</v>
      </c>
      <c r="AG130" t="s">
        <v>172</v>
      </c>
      <c r="AH130" t="s">
        <v>172</v>
      </c>
      <c r="AI130" t="s">
        <v>172</v>
      </c>
      <c r="AJ130" t="s">
        <v>172</v>
      </c>
      <c r="AK130" t="s">
        <v>172</v>
      </c>
      <c r="AL130" t="s">
        <v>172</v>
      </c>
      <c r="AM130" t="s">
        <v>172</v>
      </c>
      <c r="AN130" t="s">
        <v>172</v>
      </c>
      <c r="AO130" t="s">
        <v>172</v>
      </c>
      <c r="AP130" t="s">
        <v>172</v>
      </c>
      <c r="AQ130" t="s">
        <v>1320</v>
      </c>
    </row>
    <row r="131" spans="1:43" ht="30" x14ac:dyDescent="0.25">
      <c r="A131" s="2" t="s">
        <v>459</v>
      </c>
      <c r="B131" s="3" t="s">
        <v>1602</v>
      </c>
      <c r="C131" t="s">
        <v>41</v>
      </c>
      <c r="D131" t="s">
        <v>7</v>
      </c>
      <c r="E131" s="8" t="s">
        <v>172</v>
      </c>
      <c r="F131" s="3" t="s">
        <v>980</v>
      </c>
      <c r="G131" s="3" t="s">
        <v>1008</v>
      </c>
      <c r="H131" s="1" t="s">
        <v>884</v>
      </c>
      <c r="I131" s="1" t="s">
        <v>1385</v>
      </c>
      <c r="J131" t="s">
        <v>1036</v>
      </c>
      <c r="K131" t="s">
        <v>1603</v>
      </c>
      <c r="L131" t="s">
        <v>1311</v>
      </c>
      <c r="M131" s="1" t="s">
        <v>1413</v>
      </c>
      <c r="N131" t="s">
        <v>172</v>
      </c>
      <c r="O131" t="s">
        <v>172</v>
      </c>
      <c r="P131" t="s">
        <v>172</v>
      </c>
      <c r="Q131" t="s">
        <v>172</v>
      </c>
      <c r="R131" t="s">
        <v>172</v>
      </c>
      <c r="S131" t="s">
        <v>172</v>
      </c>
      <c r="T131" t="s">
        <v>172</v>
      </c>
      <c r="U131" t="s">
        <v>172</v>
      </c>
      <c r="V131" t="s">
        <v>172</v>
      </c>
      <c r="W131" t="s">
        <v>172</v>
      </c>
      <c r="X131" t="s">
        <v>172</v>
      </c>
      <c r="Y131" t="s">
        <v>172</v>
      </c>
      <c r="Z131" t="s">
        <v>172</v>
      </c>
      <c r="AA131" t="s">
        <v>172</v>
      </c>
      <c r="AB131" t="s">
        <v>172</v>
      </c>
      <c r="AC131" t="s">
        <v>172</v>
      </c>
      <c r="AD131" t="s">
        <v>172</v>
      </c>
      <c r="AE131" t="s">
        <v>172</v>
      </c>
      <c r="AF131" t="s">
        <v>172</v>
      </c>
      <c r="AG131" t="s">
        <v>172</v>
      </c>
      <c r="AH131" t="s">
        <v>172</v>
      </c>
      <c r="AI131" t="s">
        <v>172</v>
      </c>
      <c r="AJ131" t="s">
        <v>172</v>
      </c>
      <c r="AK131" t="s">
        <v>172</v>
      </c>
      <c r="AL131" t="s">
        <v>172</v>
      </c>
      <c r="AM131" t="s">
        <v>172</v>
      </c>
      <c r="AN131" t="s">
        <v>172</v>
      </c>
      <c r="AO131" t="s">
        <v>172</v>
      </c>
      <c r="AP131" t="s">
        <v>172</v>
      </c>
      <c r="AQ131" t="s">
        <v>1319</v>
      </c>
    </row>
    <row r="132" spans="1:43" ht="60" x14ac:dyDescent="0.25">
      <c r="A132" s="2" t="s">
        <v>459</v>
      </c>
      <c r="B132" s="3" t="s">
        <v>2011</v>
      </c>
      <c r="C132" t="s">
        <v>41</v>
      </c>
      <c r="D132" t="s">
        <v>7</v>
      </c>
      <c r="E132" s="8" t="s">
        <v>172</v>
      </c>
      <c r="F132" s="3" t="s">
        <v>980</v>
      </c>
      <c r="G132" s="3" t="s">
        <v>1020</v>
      </c>
      <c r="H132" s="1" t="s">
        <v>884</v>
      </c>
      <c r="I132" s="1" t="s">
        <v>1999</v>
      </c>
      <c r="J132" t="s">
        <v>1012</v>
      </c>
      <c r="K132" t="s">
        <v>2012</v>
      </c>
      <c r="L132" t="s">
        <v>1311</v>
      </c>
      <c r="M132" s="1" t="s">
        <v>1711</v>
      </c>
      <c r="N132" t="s">
        <v>172</v>
      </c>
      <c r="O132" t="s">
        <v>172</v>
      </c>
      <c r="P132" t="s">
        <v>172</v>
      </c>
      <c r="Q132" t="s">
        <v>172</v>
      </c>
      <c r="R132" t="s">
        <v>172</v>
      </c>
      <c r="S132" t="s">
        <v>172</v>
      </c>
      <c r="T132" t="s">
        <v>172</v>
      </c>
      <c r="U132" t="s">
        <v>172</v>
      </c>
      <c r="V132" t="s">
        <v>172</v>
      </c>
      <c r="W132" t="s">
        <v>172</v>
      </c>
      <c r="X132" t="s">
        <v>172</v>
      </c>
      <c r="Y132" t="s">
        <v>172</v>
      </c>
      <c r="Z132" t="s">
        <v>172</v>
      </c>
      <c r="AA132" t="s">
        <v>172</v>
      </c>
      <c r="AB132" t="s">
        <v>172</v>
      </c>
      <c r="AC132" t="s">
        <v>172</v>
      </c>
      <c r="AD132" t="s">
        <v>172</v>
      </c>
      <c r="AE132" t="s">
        <v>172</v>
      </c>
      <c r="AF132" t="s">
        <v>172</v>
      </c>
      <c r="AG132" t="s">
        <v>172</v>
      </c>
      <c r="AH132" t="s">
        <v>172</v>
      </c>
      <c r="AI132" t="s">
        <v>172</v>
      </c>
      <c r="AJ132" t="s">
        <v>172</v>
      </c>
      <c r="AK132" t="s">
        <v>172</v>
      </c>
      <c r="AL132" t="s">
        <v>172</v>
      </c>
      <c r="AM132" t="s">
        <v>172</v>
      </c>
      <c r="AN132" t="s">
        <v>172</v>
      </c>
      <c r="AO132" t="s">
        <v>172</v>
      </c>
      <c r="AP132" t="s">
        <v>172</v>
      </c>
      <c r="AQ132" t="s">
        <v>1321</v>
      </c>
    </row>
    <row r="133" spans="1:43" ht="30" x14ac:dyDescent="0.25">
      <c r="A133" s="2" t="s">
        <v>189</v>
      </c>
      <c r="B133" s="3" t="s">
        <v>196</v>
      </c>
      <c r="C133" t="s">
        <v>6</v>
      </c>
      <c r="D133" t="s">
        <v>16</v>
      </c>
      <c r="E133" s="1" t="s">
        <v>192</v>
      </c>
      <c r="F133" s="1" t="s">
        <v>17</v>
      </c>
      <c r="G133" s="1" t="s">
        <v>1606</v>
      </c>
      <c r="H133" s="1" t="s">
        <v>1864</v>
      </c>
      <c r="I133" s="1" t="s">
        <v>1689</v>
      </c>
      <c r="J133" t="s">
        <v>615</v>
      </c>
      <c r="K133" t="s">
        <v>1865</v>
      </c>
      <c r="L133" t="s">
        <v>617</v>
      </c>
      <c r="M133" s="1" t="s">
        <v>1396</v>
      </c>
      <c r="N133" t="s">
        <v>1608</v>
      </c>
      <c r="O133" s="1">
        <v>2</v>
      </c>
      <c r="Q133" s="1">
        <v>16</v>
      </c>
      <c r="R133">
        <v>1024</v>
      </c>
      <c r="S133" t="s">
        <v>1389</v>
      </c>
      <c r="T133">
        <v>240</v>
      </c>
      <c r="U133">
        <v>2</v>
      </c>
      <c r="V133">
        <v>1</v>
      </c>
      <c r="W133" t="s">
        <v>1454</v>
      </c>
      <c r="X133">
        <v>800</v>
      </c>
      <c r="Y133">
        <v>4</v>
      </c>
      <c r="Z133">
        <v>10</v>
      </c>
      <c r="AA133" t="s">
        <v>172</v>
      </c>
      <c r="AB133">
        <v>0</v>
      </c>
      <c r="AC133">
        <v>0</v>
      </c>
      <c r="AD133">
        <v>0</v>
      </c>
      <c r="AE133" t="s">
        <v>172</v>
      </c>
      <c r="AF133">
        <v>0</v>
      </c>
      <c r="AG133">
        <v>0</v>
      </c>
      <c r="AH133">
        <v>0</v>
      </c>
      <c r="AI133" t="s">
        <v>172</v>
      </c>
      <c r="AJ133">
        <v>0</v>
      </c>
      <c r="AK133">
        <v>0</v>
      </c>
      <c r="AL133">
        <v>0</v>
      </c>
      <c r="AM133" t="s">
        <v>172</v>
      </c>
      <c r="AN133">
        <v>0</v>
      </c>
      <c r="AO133">
        <v>0</v>
      </c>
      <c r="AP133">
        <v>0</v>
      </c>
      <c r="AQ133" t="s">
        <v>1866</v>
      </c>
    </row>
    <row r="134" spans="1:43" ht="30" x14ac:dyDescent="0.25">
      <c r="A134" s="2" t="s">
        <v>189</v>
      </c>
      <c r="B134" s="3" t="s">
        <v>198</v>
      </c>
      <c r="C134" t="s">
        <v>6</v>
      </c>
      <c r="D134" t="s">
        <v>18</v>
      </c>
      <c r="E134" s="1">
        <v>0</v>
      </c>
      <c r="F134" s="1" t="s">
        <v>17</v>
      </c>
      <c r="G134" s="1" t="s">
        <v>1606</v>
      </c>
      <c r="H134" s="1" t="s">
        <v>613</v>
      </c>
      <c r="I134" s="1" t="s">
        <v>1385</v>
      </c>
      <c r="J134" t="s">
        <v>615</v>
      </c>
      <c r="K134" t="s">
        <v>1607</v>
      </c>
      <c r="L134" t="s">
        <v>617</v>
      </c>
      <c r="M134" s="1" t="s">
        <v>1402</v>
      </c>
      <c r="N134" t="s">
        <v>1608</v>
      </c>
      <c r="O134" s="1">
        <v>2</v>
      </c>
      <c r="Q134" s="1">
        <v>16</v>
      </c>
      <c r="R134">
        <v>1024</v>
      </c>
      <c r="S134" t="s">
        <v>1389</v>
      </c>
      <c r="T134">
        <v>240</v>
      </c>
      <c r="U134">
        <v>2</v>
      </c>
      <c r="V134">
        <v>1</v>
      </c>
      <c r="W134" t="s">
        <v>1389</v>
      </c>
      <c r="X134">
        <v>800</v>
      </c>
      <c r="Y134">
        <v>4</v>
      </c>
      <c r="Z134">
        <v>10</v>
      </c>
      <c r="AA134" t="s">
        <v>172</v>
      </c>
      <c r="AB134">
        <v>0</v>
      </c>
      <c r="AC134">
        <v>0</v>
      </c>
      <c r="AD134">
        <v>0</v>
      </c>
      <c r="AE134" t="s">
        <v>172</v>
      </c>
      <c r="AF134">
        <v>0</v>
      </c>
      <c r="AG134">
        <v>0</v>
      </c>
      <c r="AH134">
        <v>0</v>
      </c>
      <c r="AI134" t="s">
        <v>172</v>
      </c>
      <c r="AJ134">
        <v>0</v>
      </c>
      <c r="AK134">
        <v>0</v>
      </c>
      <c r="AL134">
        <v>0</v>
      </c>
      <c r="AM134" t="s">
        <v>172</v>
      </c>
      <c r="AN134">
        <v>0</v>
      </c>
      <c r="AO134">
        <v>0</v>
      </c>
      <c r="AP134">
        <v>0</v>
      </c>
      <c r="AQ134" t="s">
        <v>1609</v>
      </c>
    </row>
    <row r="135" spans="1:43" ht="30" x14ac:dyDescent="0.25">
      <c r="A135" s="2" t="s">
        <v>189</v>
      </c>
      <c r="B135" s="3" t="s">
        <v>200</v>
      </c>
      <c r="C135" t="s">
        <v>6</v>
      </c>
      <c r="D135" t="s">
        <v>18</v>
      </c>
      <c r="E135" s="1">
        <v>0</v>
      </c>
      <c r="F135" s="1" t="s">
        <v>17</v>
      </c>
      <c r="G135" s="1" t="s">
        <v>1606</v>
      </c>
      <c r="H135" s="1" t="s">
        <v>613</v>
      </c>
      <c r="I135" s="1" t="s">
        <v>1385</v>
      </c>
      <c r="J135" t="s">
        <v>615</v>
      </c>
      <c r="K135" t="s">
        <v>1610</v>
      </c>
      <c r="L135" t="s">
        <v>617</v>
      </c>
      <c r="M135" s="1" t="s">
        <v>1405</v>
      </c>
      <c r="N135" t="s">
        <v>1608</v>
      </c>
      <c r="O135" s="1">
        <v>2</v>
      </c>
      <c r="Q135" s="1">
        <v>16</v>
      </c>
      <c r="R135">
        <v>512</v>
      </c>
      <c r="S135" t="s">
        <v>1389</v>
      </c>
      <c r="T135">
        <v>240</v>
      </c>
      <c r="U135">
        <v>2</v>
      </c>
      <c r="V135">
        <v>1</v>
      </c>
      <c r="W135" t="s">
        <v>1389</v>
      </c>
      <c r="X135">
        <v>800</v>
      </c>
      <c r="Y135">
        <v>4</v>
      </c>
      <c r="Z135">
        <v>10</v>
      </c>
      <c r="AA135" t="s">
        <v>172</v>
      </c>
      <c r="AB135">
        <v>0</v>
      </c>
      <c r="AC135">
        <v>0</v>
      </c>
      <c r="AD135">
        <v>0</v>
      </c>
      <c r="AE135" t="s">
        <v>172</v>
      </c>
      <c r="AF135">
        <v>0</v>
      </c>
      <c r="AG135">
        <v>0</v>
      </c>
      <c r="AH135">
        <v>0</v>
      </c>
      <c r="AI135" t="s">
        <v>172</v>
      </c>
      <c r="AJ135">
        <v>0</v>
      </c>
      <c r="AK135">
        <v>0</v>
      </c>
      <c r="AL135">
        <v>0</v>
      </c>
      <c r="AM135" t="s">
        <v>172</v>
      </c>
      <c r="AN135">
        <v>0</v>
      </c>
      <c r="AO135">
        <v>0</v>
      </c>
      <c r="AP135">
        <v>0</v>
      </c>
      <c r="AQ135" t="s">
        <v>1611</v>
      </c>
    </row>
    <row r="136" spans="1:43" ht="30" x14ac:dyDescent="0.25">
      <c r="A136" s="2" t="s">
        <v>189</v>
      </c>
      <c r="B136" s="3" t="s">
        <v>191</v>
      </c>
      <c r="C136" t="s">
        <v>6</v>
      </c>
      <c r="D136" t="s">
        <v>18</v>
      </c>
      <c r="E136" s="1">
        <v>0</v>
      </c>
      <c r="F136" s="1" t="s">
        <v>17</v>
      </c>
      <c r="G136" s="1" t="s">
        <v>1606</v>
      </c>
      <c r="H136" s="1" t="s">
        <v>613</v>
      </c>
      <c r="I136" s="1" t="s">
        <v>1385</v>
      </c>
      <c r="J136" t="s">
        <v>615</v>
      </c>
      <c r="K136" t="s">
        <v>1612</v>
      </c>
      <c r="L136" t="s">
        <v>617</v>
      </c>
      <c r="M136" s="1" t="s">
        <v>1408</v>
      </c>
      <c r="N136" t="s">
        <v>1608</v>
      </c>
      <c r="O136" s="1">
        <v>2</v>
      </c>
      <c r="Q136" s="1">
        <v>16</v>
      </c>
      <c r="R136">
        <v>512</v>
      </c>
      <c r="S136" t="s">
        <v>1389</v>
      </c>
      <c r="T136">
        <v>240</v>
      </c>
      <c r="U136">
        <v>2</v>
      </c>
      <c r="V136">
        <v>1</v>
      </c>
      <c r="W136" t="s">
        <v>1389</v>
      </c>
      <c r="X136">
        <v>800</v>
      </c>
      <c r="Y136">
        <v>4</v>
      </c>
      <c r="Z136">
        <v>10</v>
      </c>
      <c r="AA136" t="s">
        <v>172</v>
      </c>
      <c r="AB136">
        <v>0</v>
      </c>
      <c r="AC136">
        <v>0</v>
      </c>
      <c r="AD136">
        <v>0</v>
      </c>
      <c r="AE136" t="s">
        <v>172</v>
      </c>
      <c r="AF136">
        <v>0</v>
      </c>
      <c r="AG136">
        <v>0</v>
      </c>
      <c r="AH136">
        <v>0</v>
      </c>
      <c r="AI136" t="s">
        <v>172</v>
      </c>
      <c r="AJ136">
        <v>0</v>
      </c>
      <c r="AK136">
        <v>0</v>
      </c>
      <c r="AL136">
        <v>0</v>
      </c>
      <c r="AM136" t="s">
        <v>172</v>
      </c>
      <c r="AN136">
        <v>0</v>
      </c>
      <c r="AO136">
        <v>0</v>
      </c>
      <c r="AP136">
        <v>0</v>
      </c>
      <c r="AQ136" t="s">
        <v>1613</v>
      </c>
    </row>
    <row r="137" spans="1:43" ht="30" x14ac:dyDescent="0.25">
      <c r="A137" s="2" t="s">
        <v>189</v>
      </c>
      <c r="B137" s="3" t="s">
        <v>194</v>
      </c>
      <c r="C137" t="s">
        <v>6</v>
      </c>
      <c r="D137" t="s">
        <v>18</v>
      </c>
      <c r="E137" s="1">
        <v>0</v>
      </c>
      <c r="F137" s="1" t="s">
        <v>17</v>
      </c>
      <c r="G137" s="1" t="s">
        <v>1606</v>
      </c>
      <c r="H137" s="1" t="s">
        <v>613</v>
      </c>
      <c r="I137" s="1" t="s">
        <v>1385</v>
      </c>
      <c r="J137" t="s">
        <v>615</v>
      </c>
      <c r="K137" t="s">
        <v>1614</v>
      </c>
      <c r="L137" t="s">
        <v>617</v>
      </c>
      <c r="M137" s="1" t="s">
        <v>1410</v>
      </c>
      <c r="N137" t="s">
        <v>1608</v>
      </c>
      <c r="O137" s="1">
        <v>2</v>
      </c>
      <c r="Q137" s="1">
        <v>16</v>
      </c>
      <c r="R137">
        <v>512</v>
      </c>
      <c r="S137" t="s">
        <v>1389</v>
      </c>
      <c r="T137">
        <v>240</v>
      </c>
      <c r="U137">
        <v>2</v>
      </c>
      <c r="V137">
        <v>1</v>
      </c>
      <c r="W137" t="s">
        <v>1389</v>
      </c>
      <c r="X137">
        <v>800</v>
      </c>
      <c r="Y137">
        <v>4</v>
      </c>
      <c r="Z137">
        <v>10</v>
      </c>
      <c r="AA137" t="s">
        <v>172</v>
      </c>
      <c r="AB137">
        <v>0</v>
      </c>
      <c r="AC137">
        <v>0</v>
      </c>
      <c r="AD137">
        <v>0</v>
      </c>
      <c r="AE137" t="s">
        <v>172</v>
      </c>
      <c r="AF137">
        <v>0</v>
      </c>
      <c r="AG137">
        <v>0</v>
      </c>
      <c r="AH137">
        <v>0</v>
      </c>
      <c r="AI137" t="s">
        <v>172</v>
      </c>
      <c r="AJ137">
        <v>0</v>
      </c>
      <c r="AK137">
        <v>0</v>
      </c>
      <c r="AL137">
        <v>0</v>
      </c>
      <c r="AM137" t="s">
        <v>172</v>
      </c>
      <c r="AN137">
        <v>0</v>
      </c>
      <c r="AO137">
        <v>0</v>
      </c>
      <c r="AP137">
        <v>0</v>
      </c>
      <c r="AQ137" t="s">
        <v>1615</v>
      </c>
    </row>
    <row r="138" spans="1:43" ht="30" x14ac:dyDescent="0.25">
      <c r="A138" s="2" t="s">
        <v>459</v>
      </c>
      <c r="B138" s="3" t="s">
        <v>1619</v>
      </c>
      <c r="C138" t="s">
        <v>6</v>
      </c>
      <c r="D138" t="s">
        <v>18</v>
      </c>
      <c r="E138" s="8" t="s">
        <v>172</v>
      </c>
      <c r="F138" s="3" t="s">
        <v>980</v>
      </c>
      <c r="G138" s="3" t="s">
        <v>1003</v>
      </c>
      <c r="H138" s="1" t="s">
        <v>613</v>
      </c>
      <c r="I138" s="1" t="s">
        <v>1385</v>
      </c>
      <c r="J138" t="s">
        <v>1004</v>
      </c>
      <c r="K138" t="s">
        <v>1620</v>
      </c>
      <c r="L138" t="s">
        <v>617</v>
      </c>
      <c r="M138" s="1" t="s">
        <v>1413</v>
      </c>
      <c r="N138" t="s">
        <v>172</v>
      </c>
      <c r="O138" t="s">
        <v>172</v>
      </c>
      <c r="P138" t="s">
        <v>172</v>
      </c>
      <c r="Q138" t="s">
        <v>172</v>
      </c>
      <c r="R138" t="s">
        <v>172</v>
      </c>
      <c r="S138" t="s">
        <v>172</v>
      </c>
      <c r="T138" t="s">
        <v>172</v>
      </c>
      <c r="U138" t="s">
        <v>172</v>
      </c>
      <c r="V138" t="s">
        <v>172</v>
      </c>
      <c r="W138" t="s">
        <v>172</v>
      </c>
      <c r="X138" t="s">
        <v>172</v>
      </c>
      <c r="Y138" t="s">
        <v>172</v>
      </c>
      <c r="Z138" t="s">
        <v>172</v>
      </c>
      <c r="AA138" t="s">
        <v>172</v>
      </c>
      <c r="AB138" t="s">
        <v>172</v>
      </c>
      <c r="AC138" t="s">
        <v>172</v>
      </c>
      <c r="AD138" t="s">
        <v>172</v>
      </c>
      <c r="AE138" t="s">
        <v>172</v>
      </c>
      <c r="AF138" t="s">
        <v>172</v>
      </c>
      <c r="AG138" t="s">
        <v>172</v>
      </c>
      <c r="AH138" t="s">
        <v>172</v>
      </c>
      <c r="AI138" t="s">
        <v>172</v>
      </c>
      <c r="AJ138" t="s">
        <v>172</v>
      </c>
      <c r="AK138" t="s">
        <v>172</v>
      </c>
      <c r="AL138" t="s">
        <v>172</v>
      </c>
      <c r="AM138" t="s">
        <v>172</v>
      </c>
      <c r="AN138" t="s">
        <v>172</v>
      </c>
      <c r="AO138" t="s">
        <v>172</v>
      </c>
      <c r="AP138" t="s">
        <v>172</v>
      </c>
      <c r="AQ138" t="s">
        <v>1618</v>
      </c>
    </row>
    <row r="139" spans="1:43" ht="30" x14ac:dyDescent="0.25">
      <c r="A139" s="2" t="s">
        <v>459</v>
      </c>
      <c r="B139" s="3" t="s">
        <v>1896</v>
      </c>
      <c r="C139" t="s">
        <v>6</v>
      </c>
      <c r="D139" t="s">
        <v>18</v>
      </c>
      <c r="E139" s="8" t="s">
        <v>172</v>
      </c>
      <c r="F139" s="3" t="s">
        <v>980</v>
      </c>
      <c r="G139" s="3" t="s">
        <v>1020</v>
      </c>
      <c r="H139" s="1" t="s">
        <v>613</v>
      </c>
      <c r="I139" s="1" t="s">
        <v>1385</v>
      </c>
      <c r="J139" t="s">
        <v>1027</v>
      </c>
      <c r="K139" t="s">
        <v>1897</v>
      </c>
      <c r="L139" t="s">
        <v>617</v>
      </c>
      <c r="M139" s="1" t="s">
        <v>1711</v>
      </c>
      <c r="N139" t="s">
        <v>172</v>
      </c>
      <c r="O139" t="s">
        <v>172</v>
      </c>
      <c r="P139" t="s">
        <v>172</v>
      </c>
      <c r="Q139" t="s">
        <v>172</v>
      </c>
      <c r="R139" t="s">
        <v>172</v>
      </c>
      <c r="S139" t="s">
        <v>172</v>
      </c>
      <c r="T139" t="s">
        <v>172</v>
      </c>
      <c r="U139" t="s">
        <v>172</v>
      </c>
      <c r="V139" t="s">
        <v>172</v>
      </c>
      <c r="W139" t="s">
        <v>172</v>
      </c>
      <c r="X139" t="s">
        <v>172</v>
      </c>
      <c r="Y139" t="s">
        <v>172</v>
      </c>
      <c r="Z139" t="s">
        <v>172</v>
      </c>
      <c r="AA139" t="s">
        <v>172</v>
      </c>
      <c r="AB139" t="s">
        <v>172</v>
      </c>
      <c r="AC139" t="s">
        <v>172</v>
      </c>
      <c r="AD139" t="s">
        <v>172</v>
      </c>
      <c r="AE139" t="s">
        <v>172</v>
      </c>
      <c r="AF139" t="s">
        <v>172</v>
      </c>
      <c r="AG139" t="s">
        <v>172</v>
      </c>
      <c r="AH139" t="s">
        <v>172</v>
      </c>
      <c r="AI139" t="s">
        <v>172</v>
      </c>
      <c r="AJ139" t="s">
        <v>172</v>
      </c>
      <c r="AK139" t="s">
        <v>172</v>
      </c>
      <c r="AL139" t="s">
        <v>172</v>
      </c>
      <c r="AM139" t="s">
        <v>172</v>
      </c>
      <c r="AN139" t="s">
        <v>172</v>
      </c>
      <c r="AO139" t="s">
        <v>172</v>
      </c>
      <c r="AP139" t="s">
        <v>172</v>
      </c>
      <c r="AQ139" t="s">
        <v>1898</v>
      </c>
    </row>
    <row r="140" spans="1:43" ht="30" x14ac:dyDescent="0.25">
      <c r="A140" s="2" t="s">
        <v>459</v>
      </c>
      <c r="B140" s="3" t="s">
        <v>1616</v>
      </c>
      <c r="C140" t="s">
        <v>6</v>
      </c>
      <c r="D140" t="s">
        <v>18</v>
      </c>
      <c r="E140" s="8" t="s">
        <v>172</v>
      </c>
      <c r="F140" s="3" t="s">
        <v>980</v>
      </c>
      <c r="G140" s="3" t="s">
        <v>1008</v>
      </c>
      <c r="H140" s="1" t="s">
        <v>613</v>
      </c>
      <c r="I140" s="1" t="s">
        <v>1385</v>
      </c>
      <c r="J140" t="s">
        <v>1004</v>
      </c>
      <c r="K140" t="s">
        <v>1617</v>
      </c>
      <c r="L140" t="s">
        <v>617</v>
      </c>
      <c r="M140" s="1" t="s">
        <v>1413</v>
      </c>
      <c r="N140" t="s">
        <v>172</v>
      </c>
      <c r="O140" t="s">
        <v>172</v>
      </c>
      <c r="P140" t="s">
        <v>172</v>
      </c>
      <c r="Q140" t="s">
        <v>172</v>
      </c>
      <c r="R140" t="s">
        <v>172</v>
      </c>
      <c r="S140" t="s">
        <v>172</v>
      </c>
      <c r="T140" t="s">
        <v>172</v>
      </c>
      <c r="U140" t="s">
        <v>172</v>
      </c>
      <c r="V140" t="s">
        <v>172</v>
      </c>
      <c r="W140" t="s">
        <v>172</v>
      </c>
      <c r="X140" t="s">
        <v>172</v>
      </c>
      <c r="Y140" t="s">
        <v>172</v>
      </c>
      <c r="Z140" t="s">
        <v>172</v>
      </c>
      <c r="AA140" t="s">
        <v>172</v>
      </c>
      <c r="AB140" t="s">
        <v>172</v>
      </c>
      <c r="AC140" t="s">
        <v>172</v>
      </c>
      <c r="AD140" t="s">
        <v>172</v>
      </c>
      <c r="AE140" t="s">
        <v>172</v>
      </c>
      <c r="AF140" t="s">
        <v>172</v>
      </c>
      <c r="AG140" t="s">
        <v>172</v>
      </c>
      <c r="AH140" t="s">
        <v>172</v>
      </c>
      <c r="AI140" t="s">
        <v>172</v>
      </c>
      <c r="AJ140" t="s">
        <v>172</v>
      </c>
      <c r="AK140" t="s">
        <v>172</v>
      </c>
      <c r="AL140" t="s">
        <v>172</v>
      </c>
      <c r="AM140" t="s">
        <v>172</v>
      </c>
      <c r="AN140" t="s">
        <v>172</v>
      </c>
      <c r="AO140" t="s">
        <v>172</v>
      </c>
      <c r="AP140" t="s">
        <v>172</v>
      </c>
      <c r="AQ140" t="s">
        <v>1618</v>
      </c>
    </row>
    <row r="141" spans="1:43" x14ac:dyDescent="0.25">
      <c r="A141" t="s">
        <v>189</v>
      </c>
      <c r="B141" s="3" t="s">
        <v>1621</v>
      </c>
      <c r="C141" s="12" t="s">
        <v>51</v>
      </c>
      <c r="D141" s="12" t="s">
        <v>7</v>
      </c>
      <c r="E141" s="13" t="s">
        <v>2035</v>
      </c>
      <c r="F141" s="13" t="s">
        <v>852</v>
      </c>
      <c r="G141" s="14" t="s">
        <v>2038</v>
      </c>
      <c r="H141" s="1" t="s">
        <v>791</v>
      </c>
      <c r="I141" s="1" t="s">
        <v>1385</v>
      </c>
      <c r="J141" t="s">
        <v>602</v>
      </c>
      <c r="K141" t="s">
        <v>1622</v>
      </c>
      <c r="L141" t="s">
        <v>846</v>
      </c>
      <c r="M141" s="1" t="s">
        <v>1623</v>
      </c>
      <c r="N141" t="s">
        <v>1624</v>
      </c>
      <c r="O141" s="1">
        <v>2</v>
      </c>
      <c r="Q141" s="1">
        <v>36</v>
      </c>
      <c r="R141">
        <v>64</v>
      </c>
      <c r="S141" t="s">
        <v>1625</v>
      </c>
      <c r="T141">
        <v>0</v>
      </c>
      <c r="U141">
        <v>2</v>
      </c>
      <c r="V141">
        <v>1</v>
      </c>
      <c r="W141" t="s">
        <v>172</v>
      </c>
      <c r="X141">
        <v>0</v>
      </c>
      <c r="Y141">
        <v>0</v>
      </c>
      <c r="Z141">
        <v>0</v>
      </c>
      <c r="AA141" t="s">
        <v>172</v>
      </c>
      <c r="AB141">
        <v>0</v>
      </c>
      <c r="AC141">
        <v>0</v>
      </c>
      <c r="AD141">
        <v>0</v>
      </c>
      <c r="AE141" t="s">
        <v>172</v>
      </c>
      <c r="AF141">
        <v>0</v>
      </c>
      <c r="AG141">
        <v>0</v>
      </c>
      <c r="AH141">
        <v>0</v>
      </c>
      <c r="AI141" t="s">
        <v>172</v>
      </c>
      <c r="AJ141">
        <v>0</v>
      </c>
      <c r="AK141">
        <v>0</v>
      </c>
      <c r="AL141">
        <v>0</v>
      </c>
      <c r="AM141" t="s">
        <v>172</v>
      </c>
      <c r="AN141">
        <v>0</v>
      </c>
      <c r="AO141">
        <v>0</v>
      </c>
      <c r="AP141">
        <v>0</v>
      </c>
      <c r="AQ141" t="s">
        <v>1176</v>
      </c>
    </row>
    <row r="142" spans="1:43" x14ac:dyDescent="0.25">
      <c r="A142" t="s">
        <v>189</v>
      </c>
      <c r="B142" s="3" t="s">
        <v>360</v>
      </c>
      <c r="C142" t="s">
        <v>51</v>
      </c>
      <c r="D142" t="s">
        <v>7</v>
      </c>
      <c r="E142" s="1" t="s">
        <v>30</v>
      </c>
      <c r="F142" s="1" t="s">
        <v>843</v>
      </c>
      <c r="G142" s="1" t="s">
        <v>844</v>
      </c>
      <c r="H142" s="1" t="s">
        <v>791</v>
      </c>
      <c r="I142" s="1" t="s">
        <v>1385</v>
      </c>
      <c r="J142" t="s">
        <v>602</v>
      </c>
      <c r="K142" t="s">
        <v>1626</v>
      </c>
      <c r="L142" t="s">
        <v>846</v>
      </c>
      <c r="M142" s="1" t="s">
        <v>1477</v>
      </c>
      <c r="N142" t="s">
        <v>1624</v>
      </c>
      <c r="O142" s="1">
        <v>2</v>
      </c>
      <c r="Q142" s="1">
        <v>36</v>
      </c>
      <c r="R142">
        <v>64</v>
      </c>
      <c r="S142" t="s">
        <v>1625</v>
      </c>
      <c r="T142">
        <v>0</v>
      </c>
      <c r="U142">
        <v>2</v>
      </c>
      <c r="V142">
        <v>1</v>
      </c>
      <c r="W142" t="s">
        <v>172</v>
      </c>
      <c r="X142">
        <v>0</v>
      </c>
      <c r="Y142">
        <v>0</v>
      </c>
      <c r="Z142">
        <v>0</v>
      </c>
      <c r="AA142" t="s">
        <v>172</v>
      </c>
      <c r="AB142">
        <v>0</v>
      </c>
      <c r="AC142">
        <v>0</v>
      </c>
      <c r="AD142">
        <v>0</v>
      </c>
      <c r="AE142" t="s">
        <v>172</v>
      </c>
      <c r="AF142">
        <v>0</v>
      </c>
      <c r="AG142">
        <v>0</v>
      </c>
      <c r="AH142">
        <v>0</v>
      </c>
      <c r="AI142" t="s">
        <v>172</v>
      </c>
      <c r="AJ142">
        <v>0</v>
      </c>
      <c r="AK142">
        <v>0</v>
      </c>
      <c r="AL142">
        <v>0</v>
      </c>
      <c r="AM142" t="s">
        <v>172</v>
      </c>
      <c r="AN142">
        <v>0</v>
      </c>
      <c r="AO142">
        <v>0</v>
      </c>
      <c r="AP142">
        <v>0</v>
      </c>
      <c r="AQ142" t="s">
        <v>1177</v>
      </c>
    </row>
    <row r="143" spans="1:43" x14ac:dyDescent="0.25">
      <c r="A143" t="s">
        <v>189</v>
      </c>
      <c r="B143" s="3" t="s">
        <v>1627</v>
      </c>
      <c r="C143" s="12" t="s">
        <v>51</v>
      </c>
      <c r="D143" s="12" t="s">
        <v>7</v>
      </c>
      <c r="E143" s="13" t="s">
        <v>2035</v>
      </c>
      <c r="F143" s="13" t="s">
        <v>852</v>
      </c>
      <c r="G143" s="14" t="s">
        <v>2038</v>
      </c>
      <c r="H143" s="1" t="s">
        <v>791</v>
      </c>
      <c r="I143" s="1" t="s">
        <v>1385</v>
      </c>
      <c r="J143" t="s">
        <v>602</v>
      </c>
      <c r="K143" t="s">
        <v>1628</v>
      </c>
      <c r="L143" t="s">
        <v>850</v>
      </c>
      <c r="M143" s="1" t="s">
        <v>1623</v>
      </c>
      <c r="N143" t="s">
        <v>1624</v>
      </c>
      <c r="O143" s="1">
        <v>2</v>
      </c>
      <c r="Q143" s="1">
        <v>36</v>
      </c>
      <c r="R143">
        <v>64</v>
      </c>
      <c r="S143" t="s">
        <v>1625</v>
      </c>
      <c r="T143">
        <v>0</v>
      </c>
      <c r="U143">
        <v>2</v>
      </c>
      <c r="V143">
        <v>1</v>
      </c>
      <c r="W143" t="s">
        <v>172</v>
      </c>
      <c r="X143">
        <v>0</v>
      </c>
      <c r="Y143">
        <v>0</v>
      </c>
      <c r="Z143">
        <v>0</v>
      </c>
      <c r="AA143" t="s">
        <v>172</v>
      </c>
      <c r="AB143">
        <v>0</v>
      </c>
      <c r="AC143">
        <v>0</v>
      </c>
      <c r="AD143">
        <v>0</v>
      </c>
      <c r="AE143" t="s">
        <v>172</v>
      </c>
      <c r="AF143">
        <v>0</v>
      </c>
      <c r="AG143">
        <v>0</v>
      </c>
      <c r="AH143">
        <v>0</v>
      </c>
      <c r="AI143" t="s">
        <v>172</v>
      </c>
      <c r="AJ143">
        <v>0</v>
      </c>
      <c r="AK143">
        <v>0</v>
      </c>
      <c r="AL143">
        <v>0</v>
      </c>
      <c r="AM143" t="s">
        <v>172</v>
      </c>
      <c r="AN143">
        <v>0</v>
      </c>
      <c r="AO143">
        <v>0</v>
      </c>
      <c r="AP143">
        <v>0</v>
      </c>
      <c r="AQ143" t="s">
        <v>1224</v>
      </c>
    </row>
    <row r="144" spans="1:43" x14ac:dyDescent="0.25">
      <c r="A144" t="s">
        <v>189</v>
      </c>
      <c r="B144" s="3" t="s">
        <v>362</v>
      </c>
      <c r="C144" t="s">
        <v>51</v>
      </c>
      <c r="D144" t="s">
        <v>7</v>
      </c>
      <c r="E144" s="1" t="s">
        <v>30</v>
      </c>
      <c r="F144" s="1" t="s">
        <v>843</v>
      </c>
      <c r="G144" s="1" t="s">
        <v>844</v>
      </c>
      <c r="H144" s="1" t="s">
        <v>791</v>
      </c>
      <c r="I144" s="1" t="s">
        <v>1385</v>
      </c>
      <c r="J144" t="s">
        <v>602</v>
      </c>
      <c r="K144" t="s">
        <v>1629</v>
      </c>
      <c r="L144" t="s">
        <v>850</v>
      </c>
      <c r="M144" s="1" t="s">
        <v>1477</v>
      </c>
      <c r="N144" t="s">
        <v>1624</v>
      </c>
      <c r="O144" s="1">
        <v>2</v>
      </c>
      <c r="Q144" s="1">
        <v>36</v>
      </c>
      <c r="R144">
        <v>64</v>
      </c>
      <c r="S144" t="s">
        <v>1625</v>
      </c>
      <c r="T144">
        <v>0</v>
      </c>
      <c r="U144">
        <v>2</v>
      </c>
      <c r="V144">
        <v>1</v>
      </c>
      <c r="W144" t="s">
        <v>172</v>
      </c>
      <c r="X144">
        <v>0</v>
      </c>
      <c r="Y144">
        <v>0</v>
      </c>
      <c r="Z144">
        <v>0</v>
      </c>
      <c r="AA144" t="s">
        <v>172</v>
      </c>
      <c r="AB144">
        <v>0</v>
      </c>
      <c r="AC144">
        <v>0</v>
      </c>
      <c r="AD144">
        <v>0</v>
      </c>
      <c r="AE144" t="s">
        <v>172</v>
      </c>
      <c r="AF144">
        <v>0</v>
      </c>
      <c r="AG144">
        <v>0</v>
      </c>
      <c r="AH144">
        <v>0</v>
      </c>
      <c r="AI144" t="s">
        <v>172</v>
      </c>
      <c r="AJ144">
        <v>0</v>
      </c>
      <c r="AK144">
        <v>0</v>
      </c>
      <c r="AL144">
        <v>0</v>
      </c>
      <c r="AM144" t="s">
        <v>172</v>
      </c>
      <c r="AN144">
        <v>0</v>
      </c>
      <c r="AO144">
        <v>0</v>
      </c>
      <c r="AP144">
        <v>0</v>
      </c>
      <c r="AQ144" t="s">
        <v>1225</v>
      </c>
    </row>
    <row r="145" spans="1:43" ht="30" x14ac:dyDescent="0.25">
      <c r="A145" t="s">
        <v>189</v>
      </c>
      <c r="B145" s="3" t="s">
        <v>434</v>
      </c>
      <c r="C145" t="s">
        <v>41</v>
      </c>
      <c r="D145" t="s">
        <v>7</v>
      </c>
      <c r="E145" s="1" t="s">
        <v>8</v>
      </c>
      <c r="F145" s="1" t="s">
        <v>59</v>
      </c>
      <c r="G145" s="1" t="s">
        <v>948</v>
      </c>
      <c r="H145" s="1" t="s">
        <v>791</v>
      </c>
      <c r="I145" s="1" t="s">
        <v>1385</v>
      </c>
      <c r="J145" t="s">
        <v>602</v>
      </c>
      <c r="K145" t="s">
        <v>1630</v>
      </c>
      <c r="L145" t="s">
        <v>793</v>
      </c>
      <c r="M145" s="1" t="s">
        <v>1631</v>
      </c>
      <c r="N145" t="s">
        <v>1624</v>
      </c>
      <c r="O145" s="1">
        <v>2</v>
      </c>
      <c r="Q145" s="1">
        <v>36</v>
      </c>
      <c r="R145">
        <v>64</v>
      </c>
      <c r="S145" t="s">
        <v>1398</v>
      </c>
      <c r="T145">
        <v>600</v>
      </c>
      <c r="U145">
        <v>2</v>
      </c>
      <c r="V145">
        <v>1</v>
      </c>
      <c r="W145" t="s">
        <v>172</v>
      </c>
      <c r="X145">
        <v>0</v>
      </c>
      <c r="Y145">
        <v>0</v>
      </c>
      <c r="Z145">
        <v>0</v>
      </c>
      <c r="AA145" t="s">
        <v>172</v>
      </c>
      <c r="AB145">
        <v>0</v>
      </c>
      <c r="AC145">
        <v>0</v>
      </c>
      <c r="AD145">
        <v>0</v>
      </c>
      <c r="AE145" t="s">
        <v>172</v>
      </c>
      <c r="AF145">
        <v>0</v>
      </c>
      <c r="AG145">
        <v>0</v>
      </c>
      <c r="AH145">
        <v>0</v>
      </c>
      <c r="AI145" t="s">
        <v>172</v>
      </c>
      <c r="AJ145">
        <v>0</v>
      </c>
      <c r="AK145">
        <v>0</v>
      </c>
      <c r="AL145">
        <v>0</v>
      </c>
      <c r="AM145" t="s">
        <v>172</v>
      </c>
      <c r="AN145">
        <v>0</v>
      </c>
      <c r="AO145">
        <v>0</v>
      </c>
      <c r="AP145">
        <v>0</v>
      </c>
      <c r="AQ145" t="s">
        <v>1632</v>
      </c>
    </row>
    <row r="146" spans="1:43" ht="45" x14ac:dyDescent="0.25">
      <c r="A146" t="s">
        <v>189</v>
      </c>
      <c r="B146" s="3" t="s">
        <v>436</v>
      </c>
      <c r="C146" t="s">
        <v>41</v>
      </c>
      <c r="D146" t="s">
        <v>7</v>
      </c>
      <c r="E146" s="1" t="s">
        <v>8</v>
      </c>
      <c r="F146" s="1" t="s">
        <v>59</v>
      </c>
      <c r="G146" s="1" t="s">
        <v>952</v>
      </c>
      <c r="H146" s="1" t="s">
        <v>791</v>
      </c>
      <c r="I146" s="1" t="s">
        <v>1385</v>
      </c>
      <c r="J146" t="s">
        <v>602</v>
      </c>
      <c r="K146" t="s">
        <v>1633</v>
      </c>
      <c r="L146" t="s">
        <v>793</v>
      </c>
      <c r="M146" s="1" t="s">
        <v>1634</v>
      </c>
      <c r="N146" t="s">
        <v>1624</v>
      </c>
      <c r="O146" s="1">
        <v>2</v>
      </c>
      <c r="Q146" s="1">
        <v>36</v>
      </c>
      <c r="R146">
        <v>64</v>
      </c>
      <c r="S146" t="s">
        <v>1398</v>
      </c>
      <c r="T146">
        <v>600</v>
      </c>
      <c r="U146">
        <v>2</v>
      </c>
      <c r="V146">
        <v>1</v>
      </c>
      <c r="W146" t="s">
        <v>172</v>
      </c>
      <c r="X146">
        <v>0</v>
      </c>
      <c r="Y146">
        <v>0</v>
      </c>
      <c r="Z146">
        <v>0</v>
      </c>
      <c r="AA146" t="s">
        <v>172</v>
      </c>
      <c r="AB146">
        <v>0</v>
      </c>
      <c r="AC146">
        <v>0</v>
      </c>
      <c r="AD146">
        <v>0</v>
      </c>
      <c r="AE146" t="s">
        <v>172</v>
      </c>
      <c r="AF146">
        <v>0</v>
      </c>
      <c r="AG146">
        <v>0</v>
      </c>
      <c r="AH146">
        <v>0</v>
      </c>
      <c r="AI146" t="s">
        <v>172</v>
      </c>
      <c r="AJ146">
        <v>0</v>
      </c>
      <c r="AK146">
        <v>0</v>
      </c>
      <c r="AL146">
        <v>0</v>
      </c>
      <c r="AM146" t="s">
        <v>172</v>
      </c>
      <c r="AN146">
        <v>0</v>
      </c>
      <c r="AO146">
        <v>0</v>
      </c>
      <c r="AP146">
        <v>0</v>
      </c>
      <c r="AQ146" t="s">
        <v>1635</v>
      </c>
    </row>
    <row r="147" spans="1:43" x14ac:dyDescent="0.25">
      <c r="A147" t="s">
        <v>189</v>
      </c>
      <c r="B147" s="3" t="s">
        <v>1636</v>
      </c>
      <c r="C147" t="s">
        <v>41</v>
      </c>
      <c r="D147" t="s">
        <v>18</v>
      </c>
      <c r="E147" s="1" t="s">
        <v>8</v>
      </c>
      <c r="F147" s="1">
        <v>0</v>
      </c>
      <c r="G147" s="1" t="s">
        <v>1637</v>
      </c>
      <c r="H147" s="1" t="s">
        <v>791</v>
      </c>
      <c r="I147" s="1" t="s">
        <v>1385</v>
      </c>
      <c r="J147" t="s">
        <v>602</v>
      </c>
      <c r="K147" t="s">
        <v>1638</v>
      </c>
      <c r="L147" t="s">
        <v>793</v>
      </c>
      <c r="M147" s="1" t="s">
        <v>1639</v>
      </c>
      <c r="N147" t="s">
        <v>1624</v>
      </c>
      <c r="O147" s="1">
        <v>2</v>
      </c>
      <c r="Q147" s="1">
        <v>36</v>
      </c>
      <c r="R147">
        <v>512</v>
      </c>
      <c r="S147" t="s">
        <v>1398</v>
      </c>
      <c r="T147">
        <v>600</v>
      </c>
      <c r="U147">
        <v>2</v>
      </c>
      <c r="V147">
        <v>1</v>
      </c>
      <c r="W147" t="s">
        <v>172</v>
      </c>
      <c r="X147">
        <v>0</v>
      </c>
      <c r="Y147">
        <v>0</v>
      </c>
      <c r="Z147">
        <v>0</v>
      </c>
      <c r="AA147" t="s">
        <v>172</v>
      </c>
      <c r="AB147">
        <v>0</v>
      </c>
      <c r="AC147">
        <v>0</v>
      </c>
      <c r="AD147">
        <v>0</v>
      </c>
      <c r="AE147" t="s">
        <v>172</v>
      </c>
      <c r="AF147">
        <v>0</v>
      </c>
      <c r="AG147">
        <v>0</v>
      </c>
      <c r="AH147">
        <v>0</v>
      </c>
      <c r="AI147" t="s">
        <v>172</v>
      </c>
      <c r="AJ147">
        <v>0</v>
      </c>
      <c r="AK147">
        <v>0</v>
      </c>
      <c r="AL147">
        <v>0</v>
      </c>
      <c r="AM147" t="s">
        <v>172</v>
      </c>
      <c r="AN147">
        <v>0</v>
      </c>
      <c r="AO147">
        <v>0</v>
      </c>
      <c r="AP147">
        <v>0</v>
      </c>
      <c r="AQ147" t="s">
        <v>1640</v>
      </c>
    </row>
    <row r="148" spans="1:43" x14ac:dyDescent="0.25">
      <c r="A148" t="s">
        <v>189</v>
      </c>
      <c r="B148" s="3" t="s">
        <v>327</v>
      </c>
      <c r="C148" t="s">
        <v>41</v>
      </c>
      <c r="D148" t="s">
        <v>7</v>
      </c>
      <c r="E148" s="1" t="s">
        <v>8</v>
      </c>
      <c r="F148" s="1" t="s">
        <v>58</v>
      </c>
      <c r="G148" s="1" t="s">
        <v>1432</v>
      </c>
      <c r="H148" s="1" t="s">
        <v>791</v>
      </c>
      <c r="I148" s="1" t="s">
        <v>1385</v>
      </c>
      <c r="J148" t="s">
        <v>602</v>
      </c>
      <c r="K148" t="s">
        <v>1641</v>
      </c>
      <c r="L148" t="s">
        <v>793</v>
      </c>
      <c r="M148" s="1" t="s">
        <v>1642</v>
      </c>
      <c r="N148" t="s">
        <v>1624</v>
      </c>
      <c r="O148" s="1">
        <v>2</v>
      </c>
      <c r="Q148" s="1">
        <v>36</v>
      </c>
      <c r="R148">
        <v>512</v>
      </c>
      <c r="S148" t="s">
        <v>1398</v>
      </c>
      <c r="T148">
        <v>600</v>
      </c>
      <c r="U148">
        <v>2</v>
      </c>
      <c r="V148">
        <v>1</v>
      </c>
      <c r="W148" t="s">
        <v>172</v>
      </c>
      <c r="X148">
        <v>0</v>
      </c>
      <c r="Y148">
        <v>0</v>
      </c>
      <c r="Z148">
        <v>0</v>
      </c>
      <c r="AA148" t="s">
        <v>172</v>
      </c>
      <c r="AB148">
        <v>0</v>
      </c>
      <c r="AC148">
        <v>0</v>
      </c>
      <c r="AD148">
        <v>0</v>
      </c>
      <c r="AE148" t="s">
        <v>172</v>
      </c>
      <c r="AF148">
        <v>0</v>
      </c>
      <c r="AG148">
        <v>0</v>
      </c>
      <c r="AH148">
        <v>0</v>
      </c>
      <c r="AI148" t="s">
        <v>172</v>
      </c>
      <c r="AJ148">
        <v>0</v>
      </c>
      <c r="AK148">
        <v>0</v>
      </c>
      <c r="AL148">
        <v>0</v>
      </c>
      <c r="AM148" t="s">
        <v>172</v>
      </c>
      <c r="AN148">
        <v>0</v>
      </c>
      <c r="AO148">
        <v>0</v>
      </c>
      <c r="AP148">
        <v>0</v>
      </c>
      <c r="AQ148" t="s">
        <v>1643</v>
      </c>
    </row>
    <row r="149" spans="1:43" ht="45" x14ac:dyDescent="0.25">
      <c r="A149" t="s">
        <v>189</v>
      </c>
      <c r="B149" s="3" t="s">
        <v>332</v>
      </c>
      <c r="C149" t="s">
        <v>24</v>
      </c>
      <c r="D149" t="s">
        <v>7</v>
      </c>
      <c r="E149" s="1" t="s">
        <v>30</v>
      </c>
      <c r="F149" s="1" t="s">
        <v>32</v>
      </c>
      <c r="G149" s="1" t="s">
        <v>33</v>
      </c>
      <c r="H149" s="1" t="s">
        <v>791</v>
      </c>
      <c r="I149" s="1" t="s">
        <v>1385</v>
      </c>
      <c r="J149" t="s">
        <v>602</v>
      </c>
      <c r="K149" t="s">
        <v>1644</v>
      </c>
      <c r="L149" t="s">
        <v>793</v>
      </c>
      <c r="M149" s="1" t="s">
        <v>1645</v>
      </c>
      <c r="N149" t="s">
        <v>1624</v>
      </c>
      <c r="O149" s="1">
        <v>2</v>
      </c>
      <c r="Q149" s="1">
        <v>36</v>
      </c>
      <c r="R149">
        <v>512</v>
      </c>
      <c r="S149" t="s">
        <v>1398</v>
      </c>
      <c r="T149">
        <v>600</v>
      </c>
      <c r="U149">
        <v>2</v>
      </c>
      <c r="V149">
        <v>1</v>
      </c>
      <c r="W149" t="s">
        <v>172</v>
      </c>
      <c r="X149">
        <v>0</v>
      </c>
      <c r="Y149">
        <v>0</v>
      </c>
      <c r="Z149">
        <v>0</v>
      </c>
      <c r="AA149" t="s">
        <v>172</v>
      </c>
      <c r="AB149">
        <v>0</v>
      </c>
      <c r="AC149">
        <v>0</v>
      </c>
      <c r="AD149">
        <v>0</v>
      </c>
      <c r="AE149" t="s">
        <v>172</v>
      </c>
      <c r="AF149">
        <v>0</v>
      </c>
      <c r="AG149">
        <v>0</v>
      </c>
      <c r="AH149">
        <v>0</v>
      </c>
      <c r="AI149" t="s">
        <v>172</v>
      </c>
      <c r="AJ149">
        <v>0</v>
      </c>
      <c r="AK149">
        <v>0</v>
      </c>
      <c r="AL149">
        <v>0</v>
      </c>
      <c r="AM149" t="s">
        <v>172</v>
      </c>
      <c r="AN149">
        <v>0</v>
      </c>
      <c r="AO149">
        <v>0</v>
      </c>
      <c r="AP149">
        <v>0</v>
      </c>
      <c r="AQ149" t="s">
        <v>1271</v>
      </c>
    </row>
    <row r="150" spans="1:43" ht="30" x14ac:dyDescent="0.25">
      <c r="A150" t="s">
        <v>189</v>
      </c>
      <c r="B150" s="3" t="s">
        <v>330</v>
      </c>
      <c r="C150" t="s">
        <v>24</v>
      </c>
      <c r="D150" t="s">
        <v>7</v>
      </c>
      <c r="E150" s="1" t="s">
        <v>30</v>
      </c>
      <c r="F150" s="1" t="s">
        <v>796</v>
      </c>
      <c r="G150" s="1" t="s">
        <v>790</v>
      </c>
      <c r="H150" s="1" t="s">
        <v>791</v>
      </c>
      <c r="I150" s="1" t="s">
        <v>1385</v>
      </c>
      <c r="J150" t="s">
        <v>602</v>
      </c>
      <c r="K150" t="s">
        <v>1646</v>
      </c>
      <c r="L150" t="s">
        <v>799</v>
      </c>
      <c r="M150" s="1" t="s">
        <v>1647</v>
      </c>
      <c r="N150" t="s">
        <v>1624</v>
      </c>
      <c r="O150" s="1">
        <v>2</v>
      </c>
      <c r="Q150" s="1">
        <v>36</v>
      </c>
      <c r="R150">
        <v>64</v>
      </c>
      <c r="S150" t="s">
        <v>1648</v>
      </c>
      <c r="T150">
        <v>1000</v>
      </c>
      <c r="U150">
        <v>2</v>
      </c>
      <c r="V150">
        <v>1</v>
      </c>
      <c r="W150" t="s">
        <v>172</v>
      </c>
      <c r="X150">
        <v>0</v>
      </c>
      <c r="Y150">
        <v>0</v>
      </c>
      <c r="Z150">
        <v>0</v>
      </c>
      <c r="AA150" t="s">
        <v>172</v>
      </c>
      <c r="AB150">
        <v>0</v>
      </c>
      <c r="AC150">
        <v>0</v>
      </c>
      <c r="AD150">
        <v>0</v>
      </c>
      <c r="AE150" t="s">
        <v>172</v>
      </c>
      <c r="AF150">
        <v>0</v>
      </c>
      <c r="AG150">
        <v>0</v>
      </c>
      <c r="AH150">
        <v>0</v>
      </c>
      <c r="AI150" t="s">
        <v>172</v>
      </c>
      <c r="AJ150">
        <v>0</v>
      </c>
      <c r="AK150">
        <v>0</v>
      </c>
      <c r="AL150">
        <v>0</v>
      </c>
      <c r="AM150" t="s">
        <v>172</v>
      </c>
      <c r="AN150">
        <v>0</v>
      </c>
      <c r="AO150">
        <v>0</v>
      </c>
      <c r="AP150">
        <v>0</v>
      </c>
      <c r="AQ150" t="s">
        <v>1322</v>
      </c>
    </row>
    <row r="151" spans="1:43" x14ac:dyDescent="0.25">
      <c r="A151" s="2" t="s">
        <v>189</v>
      </c>
      <c r="B151" s="3" t="s">
        <v>366</v>
      </c>
      <c r="C151" t="s">
        <v>51</v>
      </c>
      <c r="D151" t="s">
        <v>7</v>
      </c>
      <c r="E151" s="1" t="s">
        <v>30</v>
      </c>
      <c r="F151" s="1" t="s">
        <v>843</v>
      </c>
      <c r="G151" s="1" t="s">
        <v>859</v>
      </c>
      <c r="H151" s="1" t="s">
        <v>873</v>
      </c>
      <c r="I151" s="1" t="s">
        <v>1385</v>
      </c>
      <c r="J151" t="s">
        <v>861</v>
      </c>
      <c r="K151" t="s">
        <v>1649</v>
      </c>
      <c r="L151" t="s">
        <v>846</v>
      </c>
      <c r="M151" s="1" t="s">
        <v>1650</v>
      </c>
      <c r="N151" t="s">
        <v>1624</v>
      </c>
      <c r="O151" s="1">
        <v>2</v>
      </c>
      <c r="Q151" s="1">
        <v>36</v>
      </c>
      <c r="R151">
        <v>256</v>
      </c>
      <c r="S151" t="s">
        <v>1625</v>
      </c>
      <c r="T151">
        <v>0</v>
      </c>
      <c r="U151">
        <v>6</v>
      </c>
      <c r="V151">
        <v>10</v>
      </c>
      <c r="W151" t="s">
        <v>172</v>
      </c>
      <c r="X151">
        <v>0</v>
      </c>
      <c r="Y151">
        <v>0</v>
      </c>
      <c r="Z151">
        <v>0</v>
      </c>
      <c r="AA151" t="s">
        <v>172</v>
      </c>
      <c r="AB151">
        <v>0</v>
      </c>
      <c r="AC151">
        <v>0</v>
      </c>
      <c r="AD151">
        <v>0</v>
      </c>
      <c r="AE151" t="s">
        <v>172</v>
      </c>
      <c r="AF151">
        <v>0</v>
      </c>
      <c r="AG151">
        <v>0</v>
      </c>
      <c r="AH151">
        <v>0</v>
      </c>
      <c r="AI151" t="s">
        <v>172</v>
      </c>
      <c r="AJ151">
        <v>0</v>
      </c>
      <c r="AK151">
        <v>0</v>
      </c>
      <c r="AL151">
        <v>0</v>
      </c>
      <c r="AM151" t="s">
        <v>172</v>
      </c>
      <c r="AN151">
        <v>0</v>
      </c>
      <c r="AO151">
        <v>0</v>
      </c>
      <c r="AP151">
        <v>0</v>
      </c>
      <c r="AQ151" t="s">
        <v>1178</v>
      </c>
    </row>
    <row r="152" spans="1:43" x14ac:dyDescent="0.25">
      <c r="A152" s="2" t="s">
        <v>189</v>
      </c>
      <c r="B152" s="3" t="s">
        <v>368</v>
      </c>
      <c r="C152" t="s">
        <v>51</v>
      </c>
      <c r="D152" t="s">
        <v>7</v>
      </c>
      <c r="E152" s="1" t="s">
        <v>30</v>
      </c>
      <c r="F152" s="1" t="s">
        <v>843</v>
      </c>
      <c r="G152" s="1" t="s">
        <v>859</v>
      </c>
      <c r="H152" s="1" t="s">
        <v>873</v>
      </c>
      <c r="I152" s="1" t="s">
        <v>1385</v>
      </c>
      <c r="J152" t="s">
        <v>861</v>
      </c>
      <c r="K152" t="s">
        <v>1651</v>
      </c>
      <c r="L152" t="s">
        <v>850</v>
      </c>
      <c r="M152" s="1" t="s">
        <v>1650</v>
      </c>
      <c r="N152" t="s">
        <v>1624</v>
      </c>
      <c r="O152" s="1">
        <v>2</v>
      </c>
      <c r="Q152" s="1">
        <v>36</v>
      </c>
      <c r="R152">
        <v>256</v>
      </c>
      <c r="S152" t="s">
        <v>1625</v>
      </c>
      <c r="T152">
        <v>0</v>
      </c>
      <c r="U152">
        <v>6</v>
      </c>
      <c r="V152">
        <v>10</v>
      </c>
      <c r="W152" t="s">
        <v>172</v>
      </c>
      <c r="X152">
        <v>0</v>
      </c>
      <c r="Y152">
        <v>0</v>
      </c>
      <c r="Z152">
        <v>0</v>
      </c>
      <c r="AA152" t="s">
        <v>172</v>
      </c>
      <c r="AB152">
        <v>0</v>
      </c>
      <c r="AC152">
        <v>0</v>
      </c>
      <c r="AD152">
        <v>0</v>
      </c>
      <c r="AE152" t="s">
        <v>172</v>
      </c>
      <c r="AF152">
        <v>0</v>
      </c>
      <c r="AG152">
        <v>0</v>
      </c>
      <c r="AH152">
        <v>0</v>
      </c>
      <c r="AI152" t="s">
        <v>172</v>
      </c>
      <c r="AJ152">
        <v>0</v>
      </c>
      <c r="AK152">
        <v>0</v>
      </c>
      <c r="AL152">
        <v>0</v>
      </c>
      <c r="AM152" t="s">
        <v>172</v>
      </c>
      <c r="AN152">
        <v>0</v>
      </c>
      <c r="AO152">
        <v>0</v>
      </c>
      <c r="AP152">
        <v>0</v>
      </c>
      <c r="AQ152" t="s">
        <v>1226</v>
      </c>
    </row>
    <row r="153" spans="1:43" x14ac:dyDescent="0.25">
      <c r="A153" s="2" t="s">
        <v>189</v>
      </c>
      <c r="B153" s="3" t="s">
        <v>1652</v>
      </c>
      <c r="C153" t="s">
        <v>6</v>
      </c>
      <c r="D153" t="s">
        <v>7</v>
      </c>
      <c r="E153" s="1" t="s">
        <v>30</v>
      </c>
      <c r="F153" s="1" t="s">
        <v>36</v>
      </c>
      <c r="G153" s="1" t="s">
        <v>1653</v>
      </c>
      <c r="H153" s="1" t="s">
        <v>873</v>
      </c>
      <c r="I153" s="1" t="s">
        <v>1385</v>
      </c>
      <c r="J153" t="s">
        <v>861</v>
      </c>
      <c r="K153" t="s">
        <v>862</v>
      </c>
      <c r="L153" t="s">
        <v>793</v>
      </c>
      <c r="M153" s="1" t="s">
        <v>1654</v>
      </c>
      <c r="N153" t="s">
        <v>1624</v>
      </c>
      <c r="O153" s="1">
        <v>2</v>
      </c>
      <c r="Q153" s="1">
        <v>36</v>
      </c>
      <c r="R153">
        <v>256</v>
      </c>
      <c r="S153" t="s">
        <v>1625</v>
      </c>
      <c r="T153">
        <v>0</v>
      </c>
      <c r="U153">
        <v>0</v>
      </c>
      <c r="V153">
        <v>0</v>
      </c>
      <c r="W153" t="s">
        <v>172</v>
      </c>
      <c r="X153">
        <v>0</v>
      </c>
      <c r="Y153">
        <v>0</v>
      </c>
      <c r="Z153">
        <v>0</v>
      </c>
      <c r="AA153" t="s">
        <v>172</v>
      </c>
      <c r="AB153">
        <v>0</v>
      </c>
      <c r="AC153">
        <v>0</v>
      </c>
      <c r="AD153">
        <v>0</v>
      </c>
      <c r="AE153" t="s">
        <v>172</v>
      </c>
      <c r="AF153">
        <v>0</v>
      </c>
      <c r="AG153">
        <v>0</v>
      </c>
      <c r="AH153">
        <v>0</v>
      </c>
      <c r="AI153" t="s">
        <v>172</v>
      </c>
      <c r="AJ153">
        <v>0</v>
      </c>
      <c r="AK153">
        <v>0</v>
      </c>
      <c r="AL153">
        <v>0</v>
      </c>
      <c r="AM153" t="s">
        <v>172</v>
      </c>
      <c r="AN153">
        <v>0</v>
      </c>
      <c r="AO153">
        <v>0</v>
      </c>
      <c r="AP153">
        <v>0</v>
      </c>
      <c r="AQ153" t="s">
        <v>1655</v>
      </c>
    </row>
    <row r="154" spans="1:43" x14ac:dyDescent="0.25">
      <c r="A154" s="2" t="s">
        <v>189</v>
      </c>
      <c r="B154" s="3" t="s">
        <v>1656</v>
      </c>
      <c r="C154" t="s">
        <v>41</v>
      </c>
      <c r="D154" t="s">
        <v>7</v>
      </c>
      <c r="E154" s="1" t="s">
        <v>30</v>
      </c>
      <c r="F154" s="1" t="s">
        <v>36</v>
      </c>
      <c r="G154" s="1" t="s">
        <v>1653</v>
      </c>
      <c r="H154" s="1" t="s">
        <v>873</v>
      </c>
      <c r="I154" s="1" t="s">
        <v>1385</v>
      </c>
      <c r="J154" t="s">
        <v>861</v>
      </c>
      <c r="K154" t="s">
        <v>864</v>
      </c>
      <c r="L154" t="s">
        <v>793</v>
      </c>
      <c r="M154" s="1" t="s">
        <v>1413</v>
      </c>
      <c r="N154" t="s">
        <v>1624</v>
      </c>
      <c r="O154" s="1">
        <v>2</v>
      </c>
      <c r="Q154" s="1">
        <v>36</v>
      </c>
      <c r="R154">
        <v>256</v>
      </c>
      <c r="S154" t="s">
        <v>1625</v>
      </c>
      <c r="T154">
        <v>0</v>
      </c>
      <c r="U154">
        <v>0</v>
      </c>
      <c r="V154">
        <v>0</v>
      </c>
      <c r="W154" t="s">
        <v>172</v>
      </c>
      <c r="X154">
        <v>0</v>
      </c>
      <c r="Y154">
        <v>0</v>
      </c>
      <c r="Z154">
        <v>0</v>
      </c>
      <c r="AA154" t="s">
        <v>172</v>
      </c>
      <c r="AB154">
        <v>0</v>
      </c>
      <c r="AC154">
        <v>0</v>
      </c>
      <c r="AD154">
        <v>0</v>
      </c>
      <c r="AE154" t="s">
        <v>172</v>
      </c>
      <c r="AF154">
        <v>0</v>
      </c>
      <c r="AG154">
        <v>0</v>
      </c>
      <c r="AH154">
        <v>0</v>
      </c>
      <c r="AI154" t="s">
        <v>172</v>
      </c>
      <c r="AJ154">
        <v>0</v>
      </c>
      <c r="AK154">
        <v>0</v>
      </c>
      <c r="AL154">
        <v>0</v>
      </c>
      <c r="AM154" t="s">
        <v>172</v>
      </c>
      <c r="AN154">
        <v>0</v>
      </c>
      <c r="AO154">
        <v>0</v>
      </c>
      <c r="AP154">
        <v>0</v>
      </c>
      <c r="AQ154" t="s">
        <v>1657</v>
      </c>
    </row>
    <row r="155" spans="1:43" x14ac:dyDescent="0.25">
      <c r="A155" s="2" t="s">
        <v>189</v>
      </c>
      <c r="B155" s="3" t="s">
        <v>240</v>
      </c>
      <c r="C155" t="s">
        <v>6</v>
      </c>
      <c r="D155" t="s">
        <v>7</v>
      </c>
      <c r="E155" s="1" t="s">
        <v>30</v>
      </c>
      <c r="F155" s="1" t="s">
        <v>36</v>
      </c>
      <c r="G155" s="1" t="s">
        <v>1470</v>
      </c>
      <c r="H155" s="1" t="s">
        <v>682</v>
      </c>
      <c r="I155" s="1" t="s">
        <v>1385</v>
      </c>
      <c r="J155" t="s">
        <v>602</v>
      </c>
      <c r="K155" t="s">
        <v>1658</v>
      </c>
      <c r="L155" t="s">
        <v>585</v>
      </c>
      <c r="M155" s="1" t="s">
        <v>1647</v>
      </c>
      <c r="N155" t="s">
        <v>1624</v>
      </c>
      <c r="O155" s="1">
        <v>2</v>
      </c>
      <c r="Q155" s="1">
        <v>36</v>
      </c>
      <c r="R155">
        <v>64</v>
      </c>
      <c r="S155" t="s">
        <v>1398</v>
      </c>
      <c r="T155">
        <v>600</v>
      </c>
      <c r="U155">
        <v>2</v>
      </c>
      <c r="V155">
        <v>1</v>
      </c>
      <c r="W155" t="s">
        <v>172</v>
      </c>
      <c r="X155">
        <v>0</v>
      </c>
      <c r="Y155">
        <v>0</v>
      </c>
      <c r="Z155">
        <v>0</v>
      </c>
      <c r="AA155" t="s">
        <v>172</v>
      </c>
      <c r="AB155">
        <v>0</v>
      </c>
      <c r="AC155">
        <v>0</v>
      </c>
      <c r="AD155">
        <v>0</v>
      </c>
      <c r="AE155" t="s">
        <v>172</v>
      </c>
      <c r="AF155">
        <v>0</v>
      </c>
      <c r="AG155">
        <v>0</v>
      </c>
      <c r="AH155">
        <v>0</v>
      </c>
      <c r="AI155" t="s">
        <v>172</v>
      </c>
      <c r="AJ155">
        <v>0</v>
      </c>
      <c r="AK155">
        <v>0</v>
      </c>
      <c r="AL155">
        <v>0</v>
      </c>
      <c r="AM155" t="s">
        <v>172</v>
      </c>
      <c r="AN155">
        <v>0</v>
      </c>
      <c r="AO155">
        <v>0</v>
      </c>
      <c r="AP155">
        <v>0</v>
      </c>
      <c r="AQ155" t="s">
        <v>1204</v>
      </c>
    </row>
    <row r="156" spans="1:43" x14ac:dyDescent="0.25">
      <c r="A156" s="2" t="s">
        <v>189</v>
      </c>
      <c r="B156" s="3" t="s">
        <v>242</v>
      </c>
      <c r="C156" t="s">
        <v>6</v>
      </c>
      <c r="D156" t="s">
        <v>7</v>
      </c>
      <c r="E156" s="1" t="s">
        <v>30</v>
      </c>
      <c r="F156" s="1" t="s">
        <v>36</v>
      </c>
      <c r="G156" s="1" t="s">
        <v>1470</v>
      </c>
      <c r="H156" s="1" t="s">
        <v>682</v>
      </c>
      <c r="I156" s="1" t="s">
        <v>1385</v>
      </c>
      <c r="J156" t="s">
        <v>602</v>
      </c>
      <c r="K156" t="s">
        <v>1659</v>
      </c>
      <c r="L156" t="s">
        <v>589</v>
      </c>
      <c r="M156" s="1" t="s">
        <v>1647</v>
      </c>
      <c r="N156" t="s">
        <v>1624</v>
      </c>
      <c r="O156" s="1">
        <v>2</v>
      </c>
      <c r="Q156" s="1">
        <v>36</v>
      </c>
      <c r="R156">
        <v>64</v>
      </c>
      <c r="S156" t="s">
        <v>1398</v>
      </c>
      <c r="T156">
        <v>600</v>
      </c>
      <c r="U156">
        <v>2</v>
      </c>
      <c r="V156">
        <v>1</v>
      </c>
      <c r="W156" t="s">
        <v>172</v>
      </c>
      <c r="X156">
        <v>0</v>
      </c>
      <c r="Y156">
        <v>0</v>
      </c>
      <c r="Z156">
        <v>0</v>
      </c>
      <c r="AA156" t="s">
        <v>172</v>
      </c>
      <c r="AB156">
        <v>0</v>
      </c>
      <c r="AC156">
        <v>0</v>
      </c>
      <c r="AD156">
        <v>0</v>
      </c>
      <c r="AE156" t="s">
        <v>172</v>
      </c>
      <c r="AF156">
        <v>0</v>
      </c>
      <c r="AG156">
        <v>0</v>
      </c>
      <c r="AH156">
        <v>0</v>
      </c>
      <c r="AI156" t="s">
        <v>172</v>
      </c>
      <c r="AJ156">
        <v>0</v>
      </c>
      <c r="AK156">
        <v>0</v>
      </c>
      <c r="AL156">
        <v>0</v>
      </c>
      <c r="AM156" t="s">
        <v>172</v>
      </c>
      <c r="AN156">
        <v>0</v>
      </c>
      <c r="AO156">
        <v>0</v>
      </c>
      <c r="AP156">
        <v>0</v>
      </c>
      <c r="AQ156" t="s">
        <v>1237</v>
      </c>
    </row>
    <row r="157" spans="1:43" x14ac:dyDescent="0.25">
      <c r="A157" s="2" t="s">
        <v>189</v>
      </c>
      <c r="B157" s="3" t="s">
        <v>1660</v>
      </c>
      <c r="C157" t="s">
        <v>51</v>
      </c>
      <c r="D157" t="s">
        <v>7</v>
      </c>
      <c r="E157" s="13" t="s">
        <v>2035</v>
      </c>
      <c r="F157" s="15" t="s">
        <v>2036</v>
      </c>
      <c r="G157" s="14" t="s">
        <v>2037</v>
      </c>
      <c r="H157" s="1" t="s">
        <v>791</v>
      </c>
      <c r="I157" s="1" t="s">
        <v>24</v>
      </c>
      <c r="J157" t="s">
        <v>602</v>
      </c>
      <c r="K157" t="s">
        <v>1661</v>
      </c>
      <c r="L157" t="s">
        <v>846</v>
      </c>
      <c r="M157" s="1" t="s">
        <v>1642</v>
      </c>
      <c r="N157" t="s">
        <v>1662</v>
      </c>
      <c r="O157" s="1">
        <v>2</v>
      </c>
      <c r="Q157" s="1">
        <v>8</v>
      </c>
      <c r="R157">
        <v>8</v>
      </c>
      <c r="S157" t="s">
        <v>1625</v>
      </c>
      <c r="T157">
        <v>0</v>
      </c>
      <c r="U157">
        <v>2</v>
      </c>
      <c r="V157">
        <v>1</v>
      </c>
      <c r="W157" t="s">
        <v>172</v>
      </c>
      <c r="X157">
        <v>0</v>
      </c>
      <c r="Y157">
        <v>0</v>
      </c>
      <c r="Z157">
        <v>0</v>
      </c>
      <c r="AA157" t="s">
        <v>172</v>
      </c>
      <c r="AB157">
        <v>0</v>
      </c>
      <c r="AC157">
        <v>0</v>
      </c>
      <c r="AD157">
        <v>0</v>
      </c>
      <c r="AE157" t="s">
        <v>172</v>
      </c>
      <c r="AF157">
        <v>0</v>
      </c>
      <c r="AG157">
        <v>0</v>
      </c>
      <c r="AH157">
        <v>0</v>
      </c>
      <c r="AI157" t="s">
        <v>172</v>
      </c>
      <c r="AJ157">
        <v>0</v>
      </c>
      <c r="AK157">
        <v>0</v>
      </c>
      <c r="AL157">
        <v>0</v>
      </c>
      <c r="AM157" t="s">
        <v>172</v>
      </c>
      <c r="AN157">
        <v>0</v>
      </c>
      <c r="AO157">
        <v>0</v>
      </c>
      <c r="AP157">
        <v>0</v>
      </c>
      <c r="AQ157" t="s">
        <v>1179</v>
      </c>
    </row>
    <row r="158" spans="1:43" x14ac:dyDescent="0.25">
      <c r="A158" s="2" t="s">
        <v>189</v>
      </c>
      <c r="B158" s="3" t="s">
        <v>1663</v>
      </c>
      <c r="C158" t="s">
        <v>51</v>
      </c>
      <c r="D158" t="s">
        <v>7</v>
      </c>
      <c r="E158" s="8" t="s">
        <v>2039</v>
      </c>
      <c r="F158" s="15" t="s">
        <v>2036</v>
      </c>
      <c r="G158" s="16" t="s">
        <v>2041</v>
      </c>
      <c r="H158" s="1" t="s">
        <v>791</v>
      </c>
      <c r="I158" s="1" t="s">
        <v>24</v>
      </c>
      <c r="J158" t="s">
        <v>602</v>
      </c>
      <c r="K158" t="s">
        <v>1664</v>
      </c>
      <c r="L158" t="s">
        <v>846</v>
      </c>
      <c r="M158" s="1" t="s">
        <v>1665</v>
      </c>
      <c r="N158" t="s">
        <v>1662</v>
      </c>
      <c r="O158" s="1">
        <v>2</v>
      </c>
      <c r="Q158" s="1">
        <v>8</v>
      </c>
      <c r="R158">
        <v>8</v>
      </c>
      <c r="S158" t="s">
        <v>1625</v>
      </c>
      <c r="T158">
        <v>0</v>
      </c>
      <c r="U158">
        <v>2</v>
      </c>
      <c r="V158">
        <v>1</v>
      </c>
      <c r="W158" t="s">
        <v>172</v>
      </c>
      <c r="X158">
        <v>0</v>
      </c>
      <c r="Y158">
        <v>0</v>
      </c>
      <c r="Z158">
        <v>0</v>
      </c>
      <c r="AA158" t="s">
        <v>172</v>
      </c>
      <c r="AB158">
        <v>0</v>
      </c>
      <c r="AC158">
        <v>0</v>
      </c>
      <c r="AD158">
        <v>0</v>
      </c>
      <c r="AE158" t="s">
        <v>172</v>
      </c>
      <c r="AF158">
        <v>0</v>
      </c>
      <c r="AG158">
        <v>0</v>
      </c>
      <c r="AH158">
        <v>0</v>
      </c>
      <c r="AI158" t="s">
        <v>172</v>
      </c>
      <c r="AJ158">
        <v>0</v>
      </c>
      <c r="AK158">
        <v>0</v>
      </c>
      <c r="AL158">
        <v>0</v>
      </c>
      <c r="AM158" t="s">
        <v>172</v>
      </c>
      <c r="AN158">
        <v>0</v>
      </c>
      <c r="AO158">
        <v>0</v>
      </c>
      <c r="AP158">
        <v>0</v>
      </c>
      <c r="AQ158" t="s">
        <v>1180</v>
      </c>
    </row>
    <row r="159" spans="1:43" ht="30" x14ac:dyDescent="0.25">
      <c r="A159" s="2" t="s">
        <v>189</v>
      </c>
      <c r="B159" s="3" t="s">
        <v>1666</v>
      </c>
      <c r="C159" t="s">
        <v>24</v>
      </c>
      <c r="D159" t="s">
        <v>7</v>
      </c>
      <c r="E159" s="1" t="s">
        <v>30</v>
      </c>
      <c r="F159" s="1" t="s">
        <v>136</v>
      </c>
      <c r="G159" s="1" t="s">
        <v>838</v>
      </c>
      <c r="H159" s="1" t="s">
        <v>791</v>
      </c>
      <c r="I159" s="1" t="s">
        <v>24</v>
      </c>
      <c r="J159" t="s">
        <v>602</v>
      </c>
      <c r="K159" t="s">
        <v>1667</v>
      </c>
      <c r="L159" t="s">
        <v>585</v>
      </c>
      <c r="M159" s="1" t="s">
        <v>1477</v>
      </c>
      <c r="N159" t="s">
        <v>1662</v>
      </c>
      <c r="O159" s="1">
        <v>1</v>
      </c>
      <c r="Q159" s="1">
        <v>8</v>
      </c>
      <c r="R159">
        <v>8</v>
      </c>
      <c r="S159" t="s">
        <v>1399</v>
      </c>
      <c r="T159">
        <v>1000</v>
      </c>
      <c r="U159">
        <v>2</v>
      </c>
      <c r="V159">
        <v>1</v>
      </c>
      <c r="W159" t="s">
        <v>172</v>
      </c>
      <c r="X159">
        <v>0</v>
      </c>
      <c r="Y159">
        <v>0</v>
      </c>
      <c r="Z159">
        <v>0</v>
      </c>
      <c r="AA159" t="s">
        <v>172</v>
      </c>
      <c r="AB159">
        <v>0</v>
      </c>
      <c r="AC159">
        <v>0</v>
      </c>
      <c r="AD159">
        <v>0</v>
      </c>
      <c r="AE159" t="s">
        <v>172</v>
      </c>
      <c r="AF159">
        <v>0</v>
      </c>
      <c r="AG159">
        <v>0</v>
      </c>
      <c r="AH159">
        <v>0</v>
      </c>
      <c r="AI159" t="s">
        <v>172</v>
      </c>
      <c r="AJ159">
        <v>0</v>
      </c>
      <c r="AK159">
        <v>0</v>
      </c>
      <c r="AL159">
        <v>0</v>
      </c>
      <c r="AM159" t="s">
        <v>172</v>
      </c>
      <c r="AN159">
        <v>0</v>
      </c>
      <c r="AO159">
        <v>0</v>
      </c>
      <c r="AP159">
        <v>0</v>
      </c>
      <c r="AQ159" t="s">
        <v>1205</v>
      </c>
    </row>
    <row r="160" spans="1:43" x14ac:dyDescent="0.25">
      <c r="A160" s="2" t="s">
        <v>189</v>
      </c>
      <c r="B160" s="3" t="s">
        <v>1668</v>
      </c>
      <c r="C160" t="s">
        <v>51</v>
      </c>
      <c r="D160" t="s">
        <v>7</v>
      </c>
      <c r="E160" s="13" t="s">
        <v>2035</v>
      </c>
      <c r="F160" s="15" t="s">
        <v>2036</v>
      </c>
      <c r="G160" s="14" t="s">
        <v>2040</v>
      </c>
      <c r="H160" s="1" t="s">
        <v>791</v>
      </c>
      <c r="I160" s="1" t="s">
        <v>24</v>
      </c>
      <c r="J160" t="s">
        <v>602</v>
      </c>
      <c r="K160" t="s">
        <v>1669</v>
      </c>
      <c r="L160" t="s">
        <v>850</v>
      </c>
      <c r="M160" s="1" t="s">
        <v>1642</v>
      </c>
      <c r="N160" t="s">
        <v>1662</v>
      </c>
      <c r="O160" s="1">
        <v>2</v>
      </c>
      <c r="Q160" s="1">
        <v>8</v>
      </c>
      <c r="R160">
        <v>8</v>
      </c>
      <c r="S160" t="s">
        <v>1625</v>
      </c>
      <c r="T160">
        <v>0</v>
      </c>
      <c r="U160">
        <v>2</v>
      </c>
      <c r="V160">
        <v>1</v>
      </c>
      <c r="W160" t="s">
        <v>172</v>
      </c>
      <c r="X160">
        <v>0</v>
      </c>
      <c r="Y160">
        <v>0</v>
      </c>
      <c r="Z160">
        <v>0</v>
      </c>
      <c r="AA160" t="s">
        <v>172</v>
      </c>
      <c r="AB160">
        <v>0</v>
      </c>
      <c r="AC160">
        <v>0</v>
      </c>
      <c r="AD160">
        <v>0</v>
      </c>
      <c r="AE160" t="s">
        <v>172</v>
      </c>
      <c r="AF160">
        <v>0</v>
      </c>
      <c r="AG160">
        <v>0</v>
      </c>
      <c r="AH160">
        <v>0</v>
      </c>
      <c r="AI160" t="s">
        <v>172</v>
      </c>
      <c r="AJ160">
        <v>0</v>
      </c>
      <c r="AK160">
        <v>0</v>
      </c>
      <c r="AL160">
        <v>0</v>
      </c>
      <c r="AM160" t="s">
        <v>172</v>
      </c>
      <c r="AN160">
        <v>0</v>
      </c>
      <c r="AO160">
        <v>0</v>
      </c>
      <c r="AP160">
        <v>0</v>
      </c>
      <c r="AQ160" t="s">
        <v>1227</v>
      </c>
    </row>
    <row r="161" spans="1:43" x14ac:dyDescent="0.25">
      <c r="A161" s="2" t="s">
        <v>189</v>
      </c>
      <c r="B161" s="3" t="s">
        <v>1670</v>
      </c>
      <c r="C161" t="s">
        <v>51</v>
      </c>
      <c r="D161" t="s">
        <v>7</v>
      </c>
      <c r="E161" s="8" t="s">
        <v>2039</v>
      </c>
      <c r="F161" s="15" t="s">
        <v>2036</v>
      </c>
      <c r="G161" s="16" t="s">
        <v>2041</v>
      </c>
      <c r="H161" s="1" t="s">
        <v>791</v>
      </c>
      <c r="I161" s="1" t="s">
        <v>24</v>
      </c>
      <c r="J161" t="s">
        <v>602</v>
      </c>
      <c r="K161" t="s">
        <v>1671</v>
      </c>
      <c r="L161" t="s">
        <v>850</v>
      </c>
      <c r="M161" s="1" t="s">
        <v>1665</v>
      </c>
      <c r="N161" t="s">
        <v>1662</v>
      </c>
      <c r="O161" s="1">
        <v>2</v>
      </c>
      <c r="Q161" s="1">
        <v>8</v>
      </c>
      <c r="R161">
        <v>8</v>
      </c>
      <c r="S161" t="s">
        <v>1625</v>
      </c>
      <c r="T161">
        <v>0</v>
      </c>
      <c r="U161">
        <v>2</v>
      </c>
      <c r="V161">
        <v>1</v>
      </c>
      <c r="W161" t="s">
        <v>172</v>
      </c>
      <c r="X161">
        <v>0</v>
      </c>
      <c r="Y161">
        <v>0</v>
      </c>
      <c r="Z161">
        <v>0</v>
      </c>
      <c r="AA161" t="s">
        <v>172</v>
      </c>
      <c r="AB161">
        <v>0</v>
      </c>
      <c r="AC161">
        <v>0</v>
      </c>
      <c r="AD161">
        <v>0</v>
      </c>
      <c r="AE161" t="s">
        <v>172</v>
      </c>
      <c r="AF161">
        <v>0</v>
      </c>
      <c r="AG161">
        <v>0</v>
      </c>
      <c r="AH161">
        <v>0</v>
      </c>
      <c r="AI161" t="s">
        <v>172</v>
      </c>
      <c r="AJ161">
        <v>0</v>
      </c>
      <c r="AK161">
        <v>0</v>
      </c>
      <c r="AL161">
        <v>0</v>
      </c>
      <c r="AM161" t="s">
        <v>172</v>
      </c>
      <c r="AN161">
        <v>0</v>
      </c>
      <c r="AO161">
        <v>0</v>
      </c>
      <c r="AP161">
        <v>0</v>
      </c>
      <c r="AQ161" t="s">
        <v>1228</v>
      </c>
    </row>
    <row r="162" spans="1:43" ht="30" x14ac:dyDescent="0.25">
      <c r="A162" s="2" t="s">
        <v>189</v>
      </c>
      <c r="B162" s="3" t="s">
        <v>1672</v>
      </c>
      <c r="C162" t="s">
        <v>24</v>
      </c>
      <c r="D162" t="s">
        <v>7</v>
      </c>
      <c r="E162" s="1" t="s">
        <v>30</v>
      </c>
      <c r="F162" s="1" t="s">
        <v>136</v>
      </c>
      <c r="G162" s="1" t="s">
        <v>838</v>
      </c>
      <c r="H162" s="1" t="s">
        <v>791</v>
      </c>
      <c r="I162" s="1" t="s">
        <v>24</v>
      </c>
      <c r="J162" t="s">
        <v>602</v>
      </c>
      <c r="K162" t="s">
        <v>1673</v>
      </c>
      <c r="L162" t="s">
        <v>589</v>
      </c>
      <c r="M162" s="1" t="s">
        <v>1477</v>
      </c>
      <c r="N162" t="s">
        <v>1662</v>
      </c>
      <c r="O162" s="1">
        <v>1</v>
      </c>
      <c r="Q162" s="1">
        <v>8</v>
      </c>
      <c r="R162">
        <v>8</v>
      </c>
      <c r="S162" t="s">
        <v>1399</v>
      </c>
      <c r="T162">
        <v>1000</v>
      </c>
      <c r="U162">
        <v>2</v>
      </c>
      <c r="V162">
        <v>1</v>
      </c>
      <c r="W162" t="s">
        <v>1625</v>
      </c>
      <c r="X162">
        <v>0</v>
      </c>
      <c r="Y162">
        <v>0</v>
      </c>
      <c r="Z162">
        <v>0</v>
      </c>
      <c r="AA162" t="s">
        <v>172</v>
      </c>
      <c r="AB162">
        <v>0</v>
      </c>
      <c r="AC162">
        <v>0</v>
      </c>
      <c r="AD162">
        <v>0</v>
      </c>
      <c r="AE162" t="s">
        <v>172</v>
      </c>
      <c r="AF162">
        <v>0</v>
      </c>
      <c r="AG162">
        <v>0</v>
      </c>
      <c r="AH162">
        <v>0</v>
      </c>
      <c r="AI162" t="s">
        <v>172</v>
      </c>
      <c r="AJ162">
        <v>0</v>
      </c>
      <c r="AK162">
        <v>0</v>
      </c>
      <c r="AL162">
        <v>0</v>
      </c>
      <c r="AM162" t="s">
        <v>172</v>
      </c>
      <c r="AN162">
        <v>0</v>
      </c>
      <c r="AO162">
        <v>0</v>
      </c>
      <c r="AP162">
        <v>0</v>
      </c>
      <c r="AQ162" t="s">
        <v>1238</v>
      </c>
    </row>
    <row r="163" spans="1:43" ht="30" x14ac:dyDescent="0.25">
      <c r="A163" s="2" t="s">
        <v>189</v>
      </c>
      <c r="B163" s="3" t="s">
        <v>1674</v>
      </c>
      <c r="C163" t="s">
        <v>461</v>
      </c>
      <c r="D163" t="s">
        <v>7</v>
      </c>
      <c r="E163" s="1" t="s">
        <v>1676</v>
      </c>
      <c r="F163" s="1" t="s">
        <v>796</v>
      </c>
      <c r="G163" s="1" t="s">
        <v>1675</v>
      </c>
      <c r="H163" s="1" t="s">
        <v>791</v>
      </c>
      <c r="I163" s="1" t="s">
        <v>24</v>
      </c>
      <c r="J163" t="s">
        <v>602</v>
      </c>
      <c r="K163" t="s">
        <v>1677</v>
      </c>
      <c r="L163" t="s">
        <v>1267</v>
      </c>
      <c r="M163" s="1" t="s">
        <v>1413</v>
      </c>
      <c r="N163" t="s">
        <v>1662</v>
      </c>
      <c r="O163" s="1">
        <v>2</v>
      </c>
      <c r="Q163" s="1">
        <v>16</v>
      </c>
      <c r="R163">
        <v>8</v>
      </c>
      <c r="S163" t="s">
        <v>1648</v>
      </c>
      <c r="T163">
        <v>1000</v>
      </c>
      <c r="U163">
        <v>2</v>
      </c>
      <c r="V163">
        <v>1</v>
      </c>
      <c r="W163" t="s">
        <v>172</v>
      </c>
      <c r="X163">
        <v>0</v>
      </c>
      <c r="Y163">
        <v>0</v>
      </c>
      <c r="Z163">
        <v>0</v>
      </c>
      <c r="AA163" t="s">
        <v>172</v>
      </c>
      <c r="AB163">
        <v>0</v>
      </c>
      <c r="AC163">
        <v>0</v>
      </c>
      <c r="AD163">
        <v>0</v>
      </c>
      <c r="AE163" t="s">
        <v>172</v>
      </c>
      <c r="AF163">
        <v>0</v>
      </c>
      <c r="AG163">
        <v>0</v>
      </c>
      <c r="AH163">
        <v>0</v>
      </c>
      <c r="AI163" t="s">
        <v>172</v>
      </c>
      <c r="AJ163">
        <v>0</v>
      </c>
      <c r="AK163">
        <v>0</v>
      </c>
      <c r="AL163">
        <v>0</v>
      </c>
      <c r="AM163" t="s">
        <v>172</v>
      </c>
      <c r="AN163">
        <v>0</v>
      </c>
      <c r="AO163">
        <v>0</v>
      </c>
      <c r="AP163">
        <v>0</v>
      </c>
      <c r="AQ163" t="s">
        <v>1268</v>
      </c>
    </row>
    <row r="164" spans="1:43" ht="30" x14ac:dyDescent="0.25">
      <c r="A164" s="2" t="s">
        <v>189</v>
      </c>
      <c r="B164" s="3" t="s">
        <v>1678</v>
      </c>
      <c r="C164" t="s">
        <v>461</v>
      </c>
      <c r="D164" t="s">
        <v>18</v>
      </c>
      <c r="E164" s="1" t="s">
        <v>1676</v>
      </c>
      <c r="F164" s="1" t="s">
        <v>796</v>
      </c>
      <c r="G164" s="1" t="s">
        <v>1675</v>
      </c>
      <c r="H164" s="1" t="s">
        <v>791</v>
      </c>
      <c r="I164" s="1" t="s">
        <v>24</v>
      </c>
      <c r="J164" t="s">
        <v>602</v>
      </c>
      <c r="K164" t="s">
        <v>1679</v>
      </c>
      <c r="L164" t="s">
        <v>1267</v>
      </c>
      <c r="M164" s="1" t="s">
        <v>1680</v>
      </c>
      <c r="N164" t="s">
        <v>1662</v>
      </c>
      <c r="O164" s="1">
        <v>2</v>
      </c>
      <c r="Q164" s="1">
        <v>16</v>
      </c>
      <c r="R164">
        <v>8</v>
      </c>
      <c r="S164" t="s">
        <v>1648</v>
      </c>
      <c r="T164">
        <v>1000</v>
      </c>
      <c r="U164">
        <v>2</v>
      </c>
      <c r="V164">
        <v>1</v>
      </c>
      <c r="W164" t="s">
        <v>172</v>
      </c>
      <c r="X164">
        <v>0</v>
      </c>
      <c r="Y164">
        <v>0</v>
      </c>
      <c r="Z164">
        <v>0</v>
      </c>
      <c r="AA164" t="s">
        <v>172</v>
      </c>
      <c r="AB164">
        <v>0</v>
      </c>
      <c r="AC164">
        <v>0</v>
      </c>
      <c r="AD164">
        <v>0</v>
      </c>
      <c r="AE164" t="s">
        <v>172</v>
      </c>
      <c r="AF164">
        <v>0</v>
      </c>
      <c r="AG164">
        <v>0</v>
      </c>
      <c r="AH164">
        <v>0</v>
      </c>
      <c r="AI164" t="s">
        <v>172</v>
      </c>
      <c r="AJ164">
        <v>0</v>
      </c>
      <c r="AK164">
        <v>0</v>
      </c>
      <c r="AL164">
        <v>0</v>
      </c>
      <c r="AM164" t="s">
        <v>172</v>
      </c>
      <c r="AN164">
        <v>0</v>
      </c>
      <c r="AO164">
        <v>0</v>
      </c>
      <c r="AP164">
        <v>0</v>
      </c>
      <c r="AQ164" t="s">
        <v>1269</v>
      </c>
    </row>
    <row r="165" spans="1:43" ht="30" x14ac:dyDescent="0.25">
      <c r="A165" s="2" t="s">
        <v>189</v>
      </c>
      <c r="B165" s="3" t="s">
        <v>1681</v>
      </c>
      <c r="C165" t="s">
        <v>461</v>
      </c>
      <c r="D165" t="s">
        <v>18</v>
      </c>
      <c r="E165" s="1" t="s">
        <v>1676</v>
      </c>
      <c r="F165" s="1" t="s">
        <v>796</v>
      </c>
      <c r="G165" s="1" t="s">
        <v>1675</v>
      </c>
      <c r="H165" s="1" t="s">
        <v>791</v>
      </c>
      <c r="I165" s="1" t="s">
        <v>24</v>
      </c>
      <c r="J165" t="s">
        <v>602</v>
      </c>
      <c r="K165" t="s">
        <v>1682</v>
      </c>
      <c r="L165" t="s">
        <v>1267</v>
      </c>
      <c r="M165" s="1" t="s">
        <v>1477</v>
      </c>
      <c r="N165" t="s">
        <v>1624</v>
      </c>
      <c r="O165" s="1">
        <v>2</v>
      </c>
      <c r="Q165" s="1">
        <v>16</v>
      </c>
      <c r="R165">
        <v>64</v>
      </c>
      <c r="S165" t="s">
        <v>1648</v>
      </c>
      <c r="T165">
        <v>1000</v>
      </c>
      <c r="U165">
        <v>2</v>
      </c>
      <c r="V165">
        <v>1</v>
      </c>
      <c r="W165" t="s">
        <v>172</v>
      </c>
      <c r="X165">
        <v>0</v>
      </c>
      <c r="Y165">
        <v>0</v>
      </c>
      <c r="Z165">
        <v>0</v>
      </c>
      <c r="AA165" t="s">
        <v>172</v>
      </c>
      <c r="AB165">
        <v>0</v>
      </c>
      <c r="AC165">
        <v>0</v>
      </c>
      <c r="AD165">
        <v>0</v>
      </c>
      <c r="AE165" t="s">
        <v>172</v>
      </c>
      <c r="AF165">
        <v>0</v>
      </c>
      <c r="AG165">
        <v>0</v>
      </c>
      <c r="AH165">
        <v>0</v>
      </c>
      <c r="AI165" t="s">
        <v>172</v>
      </c>
      <c r="AJ165">
        <v>0</v>
      </c>
      <c r="AK165">
        <v>0</v>
      </c>
      <c r="AL165">
        <v>0</v>
      </c>
      <c r="AM165" t="s">
        <v>172</v>
      </c>
      <c r="AN165">
        <v>0</v>
      </c>
      <c r="AO165">
        <v>0</v>
      </c>
      <c r="AP165">
        <v>0</v>
      </c>
      <c r="AQ165" t="s">
        <v>1270</v>
      </c>
    </row>
    <row r="166" spans="1:43" ht="30" x14ac:dyDescent="0.25">
      <c r="A166" s="2" t="s">
        <v>189</v>
      </c>
      <c r="B166" s="3" t="s">
        <v>1683</v>
      </c>
      <c r="C166" t="s">
        <v>461</v>
      </c>
      <c r="D166" t="s">
        <v>7</v>
      </c>
      <c r="E166" s="1" t="s">
        <v>1676</v>
      </c>
      <c r="F166" s="1" t="s">
        <v>796</v>
      </c>
      <c r="G166" s="1" t="s">
        <v>1675</v>
      </c>
      <c r="H166" s="1" t="s">
        <v>791</v>
      </c>
      <c r="I166" s="1" t="s">
        <v>24</v>
      </c>
      <c r="J166" t="s">
        <v>602</v>
      </c>
      <c r="K166" t="s">
        <v>1684</v>
      </c>
      <c r="L166" t="s">
        <v>799</v>
      </c>
      <c r="M166" s="1" t="s">
        <v>1413</v>
      </c>
      <c r="N166" t="s">
        <v>1662</v>
      </c>
      <c r="O166" s="1">
        <v>2</v>
      </c>
      <c r="Q166" s="1">
        <v>16</v>
      </c>
      <c r="R166">
        <v>8</v>
      </c>
      <c r="S166" t="s">
        <v>1648</v>
      </c>
      <c r="T166">
        <v>1000</v>
      </c>
      <c r="U166">
        <v>2</v>
      </c>
      <c r="V166">
        <v>1</v>
      </c>
      <c r="W166" t="s">
        <v>172</v>
      </c>
      <c r="X166">
        <v>0</v>
      </c>
      <c r="Y166">
        <v>0</v>
      </c>
      <c r="Z166">
        <v>0</v>
      </c>
      <c r="AA166" t="s">
        <v>172</v>
      </c>
      <c r="AB166">
        <v>0</v>
      </c>
      <c r="AC166">
        <v>0</v>
      </c>
      <c r="AD166">
        <v>0</v>
      </c>
      <c r="AE166" t="s">
        <v>172</v>
      </c>
      <c r="AF166">
        <v>0</v>
      </c>
      <c r="AG166">
        <v>0</v>
      </c>
      <c r="AH166">
        <v>0</v>
      </c>
      <c r="AI166" t="s">
        <v>172</v>
      </c>
      <c r="AJ166">
        <v>0</v>
      </c>
      <c r="AK166">
        <v>0</v>
      </c>
      <c r="AL166">
        <v>0</v>
      </c>
      <c r="AM166" t="s">
        <v>172</v>
      </c>
      <c r="AN166">
        <v>0</v>
      </c>
      <c r="AO166">
        <v>0</v>
      </c>
      <c r="AP166">
        <v>0</v>
      </c>
      <c r="AQ166" t="s">
        <v>1323</v>
      </c>
    </row>
    <row r="167" spans="1:43" ht="30" x14ac:dyDescent="0.25">
      <c r="A167" s="2" t="s">
        <v>189</v>
      </c>
      <c r="B167" s="3" t="s">
        <v>1685</v>
      </c>
      <c r="C167" t="s">
        <v>461</v>
      </c>
      <c r="D167" t="s">
        <v>7</v>
      </c>
      <c r="E167" s="1" t="s">
        <v>1676</v>
      </c>
      <c r="F167" s="1" t="s">
        <v>796</v>
      </c>
      <c r="G167" s="1" t="s">
        <v>1675</v>
      </c>
      <c r="H167" s="1" t="s">
        <v>791</v>
      </c>
      <c r="I167" s="1" t="s">
        <v>24</v>
      </c>
      <c r="J167" t="s">
        <v>602</v>
      </c>
      <c r="K167" t="s">
        <v>1686</v>
      </c>
      <c r="L167" t="s">
        <v>799</v>
      </c>
      <c r="M167" s="1" t="s">
        <v>1680</v>
      </c>
      <c r="N167" t="s">
        <v>1662</v>
      </c>
      <c r="O167" s="1">
        <v>2</v>
      </c>
      <c r="Q167" s="1">
        <v>16</v>
      </c>
      <c r="R167">
        <v>8</v>
      </c>
      <c r="S167" t="s">
        <v>1648</v>
      </c>
      <c r="T167">
        <v>1000</v>
      </c>
      <c r="U167">
        <v>2</v>
      </c>
      <c r="V167">
        <v>1</v>
      </c>
      <c r="W167" t="s">
        <v>172</v>
      </c>
      <c r="X167">
        <v>0</v>
      </c>
      <c r="Y167">
        <v>0</v>
      </c>
      <c r="Z167">
        <v>0</v>
      </c>
      <c r="AA167" t="s">
        <v>172</v>
      </c>
      <c r="AB167">
        <v>0</v>
      </c>
      <c r="AC167">
        <v>0</v>
      </c>
      <c r="AD167">
        <v>0</v>
      </c>
      <c r="AE167" t="s">
        <v>172</v>
      </c>
      <c r="AF167">
        <v>0</v>
      </c>
      <c r="AG167">
        <v>0</v>
      </c>
      <c r="AH167">
        <v>0</v>
      </c>
      <c r="AI167" t="s">
        <v>172</v>
      </c>
      <c r="AJ167">
        <v>0</v>
      </c>
      <c r="AK167">
        <v>0</v>
      </c>
      <c r="AL167">
        <v>0</v>
      </c>
      <c r="AM167" t="s">
        <v>172</v>
      </c>
      <c r="AN167">
        <v>0</v>
      </c>
      <c r="AO167">
        <v>0</v>
      </c>
      <c r="AP167">
        <v>0</v>
      </c>
      <c r="AQ167" t="s">
        <v>1324</v>
      </c>
    </row>
    <row r="168" spans="1:43" ht="30" x14ac:dyDescent="0.25">
      <c r="A168" s="2" t="s">
        <v>189</v>
      </c>
      <c r="B168" s="3" t="s">
        <v>1687</v>
      </c>
      <c r="C168" t="s">
        <v>461</v>
      </c>
      <c r="D168" t="s">
        <v>7</v>
      </c>
      <c r="E168" s="1" t="s">
        <v>1676</v>
      </c>
      <c r="F168" s="1" t="s">
        <v>796</v>
      </c>
      <c r="G168" s="1" t="s">
        <v>1675</v>
      </c>
      <c r="H168" s="1" t="s">
        <v>791</v>
      </c>
      <c r="I168" s="1" t="s">
        <v>24</v>
      </c>
      <c r="J168" t="s">
        <v>602</v>
      </c>
      <c r="K168" t="s">
        <v>1688</v>
      </c>
      <c r="L168" t="s">
        <v>799</v>
      </c>
      <c r="M168" s="1" t="s">
        <v>1477</v>
      </c>
      <c r="N168" t="s">
        <v>1662</v>
      </c>
      <c r="O168" s="1">
        <v>2</v>
      </c>
      <c r="Q168" s="1">
        <v>16</v>
      </c>
      <c r="R168">
        <v>8</v>
      </c>
      <c r="S168" t="s">
        <v>1648</v>
      </c>
      <c r="T168">
        <v>1000</v>
      </c>
      <c r="U168">
        <v>2</v>
      </c>
      <c r="V168">
        <v>1</v>
      </c>
      <c r="W168" t="s">
        <v>172</v>
      </c>
      <c r="X168">
        <v>0</v>
      </c>
      <c r="Y168">
        <v>0</v>
      </c>
      <c r="Z168">
        <v>0</v>
      </c>
      <c r="AA168" t="s">
        <v>172</v>
      </c>
      <c r="AB168">
        <v>0</v>
      </c>
      <c r="AC168">
        <v>0</v>
      </c>
      <c r="AD168">
        <v>0</v>
      </c>
      <c r="AE168" t="s">
        <v>172</v>
      </c>
      <c r="AF168">
        <v>0</v>
      </c>
      <c r="AG168">
        <v>0</v>
      </c>
      <c r="AH168">
        <v>0</v>
      </c>
      <c r="AI168" t="s">
        <v>172</v>
      </c>
      <c r="AJ168">
        <v>0</v>
      </c>
      <c r="AK168">
        <v>0</v>
      </c>
      <c r="AL168">
        <v>0</v>
      </c>
      <c r="AM168" t="s">
        <v>172</v>
      </c>
      <c r="AN168">
        <v>0</v>
      </c>
      <c r="AO168">
        <v>0</v>
      </c>
      <c r="AP168">
        <v>0</v>
      </c>
      <c r="AQ168" t="s">
        <v>1325</v>
      </c>
    </row>
    <row r="169" spans="1:43" x14ac:dyDescent="0.25">
      <c r="A169" s="2" t="s">
        <v>189</v>
      </c>
      <c r="B169" s="3" t="s">
        <v>256</v>
      </c>
      <c r="C169" t="s">
        <v>6</v>
      </c>
      <c r="D169" t="s">
        <v>7</v>
      </c>
      <c r="E169" s="1" t="s">
        <v>203</v>
      </c>
      <c r="F169" s="1" t="s">
        <v>688</v>
      </c>
      <c r="G169" s="1" t="s">
        <v>1451</v>
      </c>
      <c r="H169" s="1" t="s">
        <v>668</v>
      </c>
      <c r="I169" s="1" t="s">
        <v>1689</v>
      </c>
      <c r="J169" t="s">
        <v>633</v>
      </c>
      <c r="K169" t="s">
        <v>1690</v>
      </c>
      <c r="L169" t="s">
        <v>671</v>
      </c>
      <c r="M169" s="1" t="s">
        <v>1396</v>
      </c>
      <c r="N169" t="s">
        <v>1453</v>
      </c>
      <c r="O169" s="1">
        <v>2</v>
      </c>
      <c r="Q169" s="1">
        <v>72</v>
      </c>
      <c r="R169">
        <v>256</v>
      </c>
      <c r="S169" t="s">
        <v>1389</v>
      </c>
      <c r="T169">
        <v>400</v>
      </c>
      <c r="U169">
        <v>1</v>
      </c>
      <c r="V169">
        <v>0</v>
      </c>
      <c r="W169" t="s">
        <v>1389</v>
      </c>
      <c r="X169">
        <v>240</v>
      </c>
      <c r="Y169">
        <v>2</v>
      </c>
      <c r="Z169">
        <v>1</v>
      </c>
      <c r="AA169" t="s">
        <v>1398</v>
      </c>
      <c r="AB169">
        <v>600</v>
      </c>
      <c r="AC169">
        <v>15</v>
      </c>
      <c r="AD169">
        <v>0</v>
      </c>
      <c r="AE169" t="s">
        <v>1399</v>
      </c>
      <c r="AF169">
        <v>1000</v>
      </c>
      <c r="AG169">
        <v>2</v>
      </c>
      <c r="AH169">
        <v>0</v>
      </c>
      <c r="AI169" t="s">
        <v>1454</v>
      </c>
      <c r="AJ169">
        <v>200</v>
      </c>
      <c r="AK169">
        <v>2</v>
      </c>
      <c r="AL169">
        <v>0</v>
      </c>
      <c r="AM169" t="s">
        <v>172</v>
      </c>
      <c r="AN169">
        <v>0</v>
      </c>
      <c r="AO169">
        <v>0</v>
      </c>
      <c r="AP169">
        <v>0</v>
      </c>
      <c r="AQ169" t="s">
        <v>1691</v>
      </c>
    </row>
    <row r="170" spans="1:43" x14ac:dyDescent="0.25">
      <c r="A170" s="2" t="s">
        <v>189</v>
      </c>
      <c r="B170" s="3" t="s">
        <v>260</v>
      </c>
      <c r="C170" t="s">
        <v>6</v>
      </c>
      <c r="D170" t="s">
        <v>7</v>
      </c>
      <c r="E170" s="1" t="s">
        <v>203</v>
      </c>
      <c r="F170" s="1" t="s">
        <v>688</v>
      </c>
      <c r="G170" s="1" t="s">
        <v>1451</v>
      </c>
      <c r="H170" s="1" t="s">
        <v>668</v>
      </c>
      <c r="I170" s="1" t="s">
        <v>1689</v>
      </c>
      <c r="J170" t="s">
        <v>633</v>
      </c>
      <c r="K170" t="s">
        <v>1692</v>
      </c>
      <c r="L170" t="s">
        <v>671</v>
      </c>
      <c r="M170" s="1" t="s">
        <v>1402</v>
      </c>
      <c r="N170" t="s">
        <v>1453</v>
      </c>
      <c r="O170" s="1">
        <v>2</v>
      </c>
      <c r="Q170" s="1">
        <v>72</v>
      </c>
      <c r="R170">
        <v>256</v>
      </c>
      <c r="S170" t="s">
        <v>1389</v>
      </c>
      <c r="T170">
        <v>400</v>
      </c>
      <c r="U170">
        <v>1</v>
      </c>
      <c r="V170">
        <v>0</v>
      </c>
      <c r="W170" t="s">
        <v>1389</v>
      </c>
      <c r="X170">
        <v>240</v>
      </c>
      <c r="Y170">
        <v>2</v>
      </c>
      <c r="Z170">
        <v>1</v>
      </c>
      <c r="AA170" t="s">
        <v>1398</v>
      </c>
      <c r="AB170">
        <v>600</v>
      </c>
      <c r="AC170">
        <v>15</v>
      </c>
      <c r="AD170">
        <v>0</v>
      </c>
      <c r="AE170" t="s">
        <v>1399</v>
      </c>
      <c r="AF170">
        <v>1000</v>
      </c>
      <c r="AG170">
        <v>2</v>
      </c>
      <c r="AH170">
        <v>0</v>
      </c>
      <c r="AI170" t="s">
        <v>1454</v>
      </c>
      <c r="AJ170">
        <v>200</v>
      </c>
      <c r="AK170">
        <v>2</v>
      </c>
      <c r="AL170">
        <v>0</v>
      </c>
      <c r="AM170" t="s">
        <v>172</v>
      </c>
      <c r="AN170">
        <v>0</v>
      </c>
      <c r="AO170">
        <v>0</v>
      </c>
      <c r="AP170">
        <v>0</v>
      </c>
      <c r="AQ170" t="s">
        <v>1693</v>
      </c>
    </row>
    <row r="171" spans="1:43" x14ac:dyDescent="0.25">
      <c r="A171" s="2" t="s">
        <v>189</v>
      </c>
      <c r="B171" s="3" t="s">
        <v>262</v>
      </c>
      <c r="C171" t="s">
        <v>6</v>
      </c>
      <c r="D171" t="s">
        <v>7</v>
      </c>
      <c r="E171" s="1" t="s">
        <v>203</v>
      </c>
      <c r="F171" s="1" t="s">
        <v>688</v>
      </c>
      <c r="G171" s="1" t="s">
        <v>1451</v>
      </c>
      <c r="H171" s="1" t="s">
        <v>668</v>
      </c>
      <c r="I171" s="1" t="s">
        <v>1689</v>
      </c>
      <c r="J171" t="s">
        <v>633</v>
      </c>
      <c r="K171" t="s">
        <v>1694</v>
      </c>
      <c r="L171" t="s">
        <v>671</v>
      </c>
      <c r="M171" s="1" t="s">
        <v>1405</v>
      </c>
      <c r="N171" t="s">
        <v>1453</v>
      </c>
      <c r="O171" s="1">
        <v>2</v>
      </c>
      <c r="Q171" s="1">
        <v>72</v>
      </c>
      <c r="R171">
        <v>256</v>
      </c>
      <c r="S171" t="s">
        <v>1389</v>
      </c>
      <c r="T171">
        <v>400</v>
      </c>
      <c r="U171">
        <v>1</v>
      </c>
      <c r="V171">
        <v>0</v>
      </c>
      <c r="W171" t="s">
        <v>1389</v>
      </c>
      <c r="X171">
        <v>240</v>
      </c>
      <c r="Y171">
        <v>2</v>
      </c>
      <c r="Z171">
        <v>1</v>
      </c>
      <c r="AA171" t="s">
        <v>1398</v>
      </c>
      <c r="AB171">
        <v>600</v>
      </c>
      <c r="AC171">
        <v>15</v>
      </c>
      <c r="AD171">
        <v>0</v>
      </c>
      <c r="AE171" t="s">
        <v>1389</v>
      </c>
      <c r="AF171">
        <v>480</v>
      </c>
      <c r="AG171">
        <v>2</v>
      </c>
      <c r="AH171">
        <v>0</v>
      </c>
      <c r="AI171" t="s">
        <v>1454</v>
      </c>
      <c r="AJ171">
        <v>200</v>
      </c>
      <c r="AK171">
        <v>2</v>
      </c>
      <c r="AL171">
        <v>0</v>
      </c>
      <c r="AM171" t="s">
        <v>172</v>
      </c>
      <c r="AN171">
        <v>0</v>
      </c>
      <c r="AO171">
        <v>0</v>
      </c>
      <c r="AP171">
        <v>0</v>
      </c>
      <c r="AQ171" t="s">
        <v>1695</v>
      </c>
    </row>
    <row r="172" spans="1:43" x14ac:dyDescent="0.25">
      <c r="A172" s="2" t="s">
        <v>189</v>
      </c>
      <c r="B172" s="3" t="s">
        <v>244</v>
      </c>
      <c r="C172" t="s">
        <v>6</v>
      </c>
      <c r="D172" t="s">
        <v>7</v>
      </c>
      <c r="E172" s="1" t="s">
        <v>203</v>
      </c>
      <c r="F172" s="1" t="s">
        <v>688</v>
      </c>
      <c r="G172" s="1" t="s">
        <v>1451</v>
      </c>
      <c r="H172" s="1" t="s">
        <v>668</v>
      </c>
      <c r="I172" s="1" t="s">
        <v>1689</v>
      </c>
      <c r="J172" t="s">
        <v>633</v>
      </c>
      <c r="K172" t="s">
        <v>1696</v>
      </c>
      <c r="L172" t="s">
        <v>671</v>
      </c>
      <c r="M172" s="1" t="s">
        <v>1408</v>
      </c>
      <c r="N172" t="s">
        <v>1453</v>
      </c>
      <c r="O172" s="1">
        <v>2</v>
      </c>
      <c r="Q172" s="1">
        <v>72</v>
      </c>
      <c r="R172">
        <v>256</v>
      </c>
      <c r="S172" t="s">
        <v>1389</v>
      </c>
      <c r="T172">
        <v>400</v>
      </c>
      <c r="U172">
        <v>1</v>
      </c>
      <c r="V172">
        <v>0</v>
      </c>
      <c r="W172" t="s">
        <v>1389</v>
      </c>
      <c r="X172">
        <v>240</v>
      </c>
      <c r="Y172">
        <v>2</v>
      </c>
      <c r="Z172">
        <v>1</v>
      </c>
      <c r="AA172" t="s">
        <v>1398</v>
      </c>
      <c r="AB172">
        <v>600</v>
      </c>
      <c r="AC172">
        <v>15</v>
      </c>
      <c r="AD172">
        <v>0</v>
      </c>
      <c r="AE172" t="s">
        <v>1389</v>
      </c>
      <c r="AF172">
        <v>480</v>
      </c>
      <c r="AG172">
        <v>2</v>
      </c>
      <c r="AH172">
        <v>0</v>
      </c>
      <c r="AI172" t="s">
        <v>1454</v>
      </c>
      <c r="AJ172">
        <v>200</v>
      </c>
      <c r="AK172">
        <v>2</v>
      </c>
      <c r="AL172">
        <v>0</v>
      </c>
      <c r="AM172" t="s">
        <v>172</v>
      </c>
      <c r="AN172">
        <v>0</v>
      </c>
      <c r="AO172">
        <v>0</v>
      </c>
      <c r="AP172">
        <v>0</v>
      </c>
      <c r="AQ172" t="s">
        <v>1183</v>
      </c>
    </row>
    <row r="173" spans="1:43" x14ac:dyDescent="0.25">
      <c r="A173" s="2" t="s">
        <v>189</v>
      </c>
      <c r="B173" s="3" t="s">
        <v>246</v>
      </c>
      <c r="C173" t="s">
        <v>6</v>
      </c>
      <c r="D173" t="s">
        <v>7</v>
      </c>
      <c r="E173" s="1" t="s">
        <v>203</v>
      </c>
      <c r="F173" s="1" t="s">
        <v>688</v>
      </c>
      <c r="G173" s="1" t="s">
        <v>1451</v>
      </c>
      <c r="H173" s="1" t="s">
        <v>668</v>
      </c>
      <c r="I173" s="1" t="s">
        <v>1689</v>
      </c>
      <c r="J173" t="s">
        <v>633</v>
      </c>
      <c r="K173" t="s">
        <v>1697</v>
      </c>
      <c r="L173" t="s">
        <v>671</v>
      </c>
      <c r="M173" s="1" t="s">
        <v>1410</v>
      </c>
      <c r="N173" t="s">
        <v>1453</v>
      </c>
      <c r="O173" s="1">
        <v>2</v>
      </c>
      <c r="Q173" s="1">
        <v>72</v>
      </c>
      <c r="R173">
        <v>256</v>
      </c>
      <c r="S173" t="s">
        <v>1389</v>
      </c>
      <c r="T173">
        <v>400</v>
      </c>
      <c r="U173">
        <v>1</v>
      </c>
      <c r="V173">
        <v>0</v>
      </c>
      <c r="W173" t="s">
        <v>1389</v>
      </c>
      <c r="X173">
        <v>240</v>
      </c>
      <c r="Y173">
        <v>2</v>
      </c>
      <c r="Z173">
        <v>1</v>
      </c>
      <c r="AA173" t="s">
        <v>1398</v>
      </c>
      <c r="AB173">
        <v>600</v>
      </c>
      <c r="AC173">
        <v>15</v>
      </c>
      <c r="AD173">
        <v>0</v>
      </c>
      <c r="AE173" t="s">
        <v>1389</v>
      </c>
      <c r="AF173">
        <v>480</v>
      </c>
      <c r="AG173">
        <v>2</v>
      </c>
      <c r="AH173">
        <v>0</v>
      </c>
      <c r="AI173" t="s">
        <v>1454</v>
      </c>
      <c r="AJ173">
        <v>200</v>
      </c>
      <c r="AK173">
        <v>2</v>
      </c>
      <c r="AL173">
        <v>0</v>
      </c>
      <c r="AM173" t="s">
        <v>172</v>
      </c>
      <c r="AN173">
        <v>0</v>
      </c>
      <c r="AO173">
        <v>0</v>
      </c>
      <c r="AP173">
        <v>0</v>
      </c>
      <c r="AQ173" t="s">
        <v>1184</v>
      </c>
    </row>
    <row r="174" spans="1:43" x14ac:dyDescent="0.25">
      <c r="A174" s="2" t="s">
        <v>189</v>
      </c>
      <c r="B174" s="3" t="s">
        <v>248</v>
      </c>
      <c r="C174" t="s">
        <v>6</v>
      </c>
      <c r="D174" t="s">
        <v>7</v>
      </c>
      <c r="E174" s="1" t="s">
        <v>203</v>
      </c>
      <c r="F174" s="1" t="s">
        <v>688</v>
      </c>
      <c r="G174" s="1" t="s">
        <v>1451</v>
      </c>
      <c r="H174" s="1" t="s">
        <v>668</v>
      </c>
      <c r="I174" s="1" t="s">
        <v>1689</v>
      </c>
      <c r="J174" t="s">
        <v>633</v>
      </c>
      <c r="K174" t="s">
        <v>1698</v>
      </c>
      <c r="L174" t="s">
        <v>671</v>
      </c>
      <c r="M174" s="1" t="s">
        <v>1434</v>
      </c>
      <c r="N174" t="s">
        <v>1453</v>
      </c>
      <c r="O174" s="1">
        <v>2</v>
      </c>
      <c r="Q174" s="1">
        <v>72</v>
      </c>
      <c r="R174">
        <v>256</v>
      </c>
      <c r="S174" t="s">
        <v>1389</v>
      </c>
      <c r="T174">
        <v>400</v>
      </c>
      <c r="U174">
        <v>1</v>
      </c>
      <c r="V174">
        <v>0</v>
      </c>
      <c r="W174" t="s">
        <v>1389</v>
      </c>
      <c r="X174">
        <v>240</v>
      </c>
      <c r="Y174">
        <v>2</v>
      </c>
      <c r="Z174">
        <v>1</v>
      </c>
      <c r="AA174" t="s">
        <v>1398</v>
      </c>
      <c r="AB174">
        <v>600</v>
      </c>
      <c r="AC174">
        <v>15</v>
      </c>
      <c r="AD174">
        <v>0</v>
      </c>
      <c r="AE174" t="s">
        <v>172</v>
      </c>
      <c r="AF174">
        <v>0</v>
      </c>
      <c r="AG174">
        <v>0</v>
      </c>
      <c r="AH174">
        <v>0</v>
      </c>
      <c r="AI174" t="s">
        <v>1454</v>
      </c>
      <c r="AJ174">
        <v>200</v>
      </c>
      <c r="AK174">
        <v>3</v>
      </c>
      <c r="AL174">
        <v>0</v>
      </c>
      <c r="AM174" t="s">
        <v>172</v>
      </c>
      <c r="AN174">
        <v>0</v>
      </c>
      <c r="AO174">
        <v>0</v>
      </c>
      <c r="AP174">
        <v>0</v>
      </c>
      <c r="AQ174" t="s">
        <v>1185</v>
      </c>
    </row>
    <row r="175" spans="1:43" x14ac:dyDescent="0.25">
      <c r="A175" s="2" t="s">
        <v>189</v>
      </c>
      <c r="B175" s="3" t="s">
        <v>250</v>
      </c>
      <c r="C175" t="s">
        <v>6</v>
      </c>
      <c r="D175" t="s">
        <v>7</v>
      </c>
      <c r="E175" s="1" t="s">
        <v>203</v>
      </c>
      <c r="F175" s="1" t="s">
        <v>688</v>
      </c>
      <c r="G175" s="1" t="s">
        <v>1451</v>
      </c>
      <c r="H175" s="1" t="s">
        <v>668</v>
      </c>
      <c r="I175" s="1" t="s">
        <v>1689</v>
      </c>
      <c r="J175" t="s">
        <v>633</v>
      </c>
      <c r="K175" t="s">
        <v>1699</v>
      </c>
      <c r="L175" t="s">
        <v>671</v>
      </c>
      <c r="M175" s="1" t="s">
        <v>1464</v>
      </c>
      <c r="N175" t="s">
        <v>1453</v>
      </c>
      <c r="O175" s="1">
        <v>2</v>
      </c>
      <c r="Q175" s="1">
        <v>72</v>
      </c>
      <c r="R175">
        <v>256</v>
      </c>
      <c r="S175" t="s">
        <v>1389</v>
      </c>
      <c r="T175">
        <v>400</v>
      </c>
      <c r="U175">
        <v>1</v>
      </c>
      <c r="V175">
        <v>0</v>
      </c>
      <c r="W175" t="s">
        <v>1389</v>
      </c>
      <c r="X175">
        <v>240</v>
      </c>
      <c r="Y175">
        <v>2</v>
      </c>
      <c r="Z175">
        <v>1</v>
      </c>
      <c r="AA175" t="s">
        <v>1398</v>
      </c>
      <c r="AB175">
        <v>600</v>
      </c>
      <c r="AC175">
        <v>15</v>
      </c>
      <c r="AD175">
        <v>0</v>
      </c>
      <c r="AE175" t="s">
        <v>1389</v>
      </c>
      <c r="AF175">
        <v>480</v>
      </c>
      <c r="AG175">
        <v>2</v>
      </c>
      <c r="AH175">
        <v>0</v>
      </c>
      <c r="AI175" t="s">
        <v>1454</v>
      </c>
      <c r="AJ175">
        <v>200</v>
      </c>
      <c r="AK175">
        <v>3</v>
      </c>
      <c r="AL175">
        <v>0</v>
      </c>
      <c r="AM175" t="s">
        <v>172</v>
      </c>
      <c r="AN175">
        <v>0</v>
      </c>
      <c r="AO175">
        <v>0</v>
      </c>
      <c r="AP175">
        <v>0</v>
      </c>
      <c r="AQ175" t="s">
        <v>1186</v>
      </c>
    </row>
    <row r="176" spans="1:43" x14ac:dyDescent="0.25">
      <c r="A176" s="2" t="s">
        <v>189</v>
      </c>
      <c r="B176" s="3" t="s">
        <v>252</v>
      </c>
      <c r="C176" t="s">
        <v>6</v>
      </c>
      <c r="D176" t="s">
        <v>7</v>
      </c>
      <c r="E176" s="1" t="s">
        <v>203</v>
      </c>
      <c r="F176" s="1" t="s">
        <v>688</v>
      </c>
      <c r="G176" s="1" t="s">
        <v>1451</v>
      </c>
      <c r="H176" s="1" t="s">
        <v>668</v>
      </c>
      <c r="I176" s="1" t="s">
        <v>1689</v>
      </c>
      <c r="J176" t="s">
        <v>633</v>
      </c>
      <c r="K176" t="s">
        <v>1700</v>
      </c>
      <c r="L176" t="s">
        <v>671</v>
      </c>
      <c r="M176" s="1" t="s">
        <v>1466</v>
      </c>
      <c r="N176" t="s">
        <v>1453</v>
      </c>
      <c r="O176" s="1">
        <v>2</v>
      </c>
      <c r="Q176" s="1">
        <v>72</v>
      </c>
      <c r="R176">
        <v>256</v>
      </c>
      <c r="S176" t="s">
        <v>1389</v>
      </c>
      <c r="T176">
        <v>400</v>
      </c>
      <c r="U176">
        <v>1</v>
      </c>
      <c r="V176">
        <v>0</v>
      </c>
      <c r="W176" t="s">
        <v>1389</v>
      </c>
      <c r="X176">
        <v>240</v>
      </c>
      <c r="Y176">
        <v>2</v>
      </c>
      <c r="Z176">
        <v>1</v>
      </c>
      <c r="AA176" t="s">
        <v>1398</v>
      </c>
      <c r="AB176">
        <v>600</v>
      </c>
      <c r="AC176">
        <v>15</v>
      </c>
      <c r="AD176">
        <v>0</v>
      </c>
      <c r="AE176" t="s">
        <v>1399</v>
      </c>
      <c r="AF176">
        <v>1000</v>
      </c>
      <c r="AG176">
        <v>2</v>
      </c>
      <c r="AH176">
        <v>0</v>
      </c>
      <c r="AI176" t="s">
        <v>1454</v>
      </c>
      <c r="AJ176">
        <v>200</v>
      </c>
      <c r="AK176">
        <v>3</v>
      </c>
      <c r="AL176">
        <v>0</v>
      </c>
      <c r="AM176" t="s">
        <v>172</v>
      </c>
      <c r="AN176">
        <v>0</v>
      </c>
      <c r="AO176">
        <v>0</v>
      </c>
      <c r="AP176">
        <v>0</v>
      </c>
      <c r="AQ176" t="s">
        <v>1187</v>
      </c>
    </row>
    <row r="177" spans="1:43" x14ac:dyDescent="0.25">
      <c r="A177" s="2" t="s">
        <v>189</v>
      </c>
      <c r="B177" s="3" t="s">
        <v>254</v>
      </c>
      <c r="C177" t="s">
        <v>6</v>
      </c>
      <c r="D177" t="s">
        <v>7</v>
      </c>
      <c r="E177" s="1" t="s">
        <v>203</v>
      </c>
      <c r="F177" s="1" t="s">
        <v>688</v>
      </c>
      <c r="G177" s="1" t="s">
        <v>1451</v>
      </c>
      <c r="H177" s="1" t="s">
        <v>668</v>
      </c>
      <c r="I177" s="1" t="s">
        <v>1689</v>
      </c>
      <c r="J177" t="s">
        <v>633</v>
      </c>
      <c r="K177" t="s">
        <v>1701</v>
      </c>
      <c r="L177" t="s">
        <v>671</v>
      </c>
      <c r="M177" s="1" t="s">
        <v>1468</v>
      </c>
      <c r="N177" t="s">
        <v>1453</v>
      </c>
      <c r="O177" s="1">
        <v>2</v>
      </c>
      <c r="Q177" s="1">
        <v>72</v>
      </c>
      <c r="R177">
        <v>256</v>
      </c>
      <c r="S177" t="s">
        <v>1389</v>
      </c>
      <c r="T177">
        <v>400</v>
      </c>
      <c r="U177">
        <v>1</v>
      </c>
      <c r="V177">
        <v>0</v>
      </c>
      <c r="W177" t="s">
        <v>1389</v>
      </c>
      <c r="X177">
        <v>240</v>
      </c>
      <c r="Y177">
        <v>2</v>
      </c>
      <c r="Z177">
        <v>1</v>
      </c>
      <c r="AA177" t="s">
        <v>1398</v>
      </c>
      <c r="AB177">
        <v>600</v>
      </c>
      <c r="AC177">
        <v>15</v>
      </c>
      <c r="AD177">
        <v>0</v>
      </c>
      <c r="AE177" t="s">
        <v>1399</v>
      </c>
      <c r="AF177">
        <v>1000</v>
      </c>
      <c r="AG177">
        <v>1</v>
      </c>
      <c r="AH177">
        <v>0</v>
      </c>
      <c r="AI177" t="s">
        <v>1454</v>
      </c>
      <c r="AJ177">
        <v>200</v>
      </c>
      <c r="AK177">
        <v>3</v>
      </c>
      <c r="AL177">
        <v>0</v>
      </c>
      <c r="AM177" t="s">
        <v>172</v>
      </c>
      <c r="AN177">
        <v>0</v>
      </c>
      <c r="AO177">
        <v>0</v>
      </c>
      <c r="AP177">
        <v>0</v>
      </c>
      <c r="AQ177" t="s">
        <v>1188</v>
      </c>
    </row>
    <row r="178" spans="1:43" x14ac:dyDescent="0.25">
      <c r="A178" s="2" t="s">
        <v>189</v>
      </c>
      <c r="B178" s="3" t="s">
        <v>258</v>
      </c>
      <c r="C178" t="s">
        <v>6</v>
      </c>
      <c r="D178" t="s">
        <v>7</v>
      </c>
      <c r="E178" s="1" t="s">
        <v>203</v>
      </c>
      <c r="F178" s="1" t="s">
        <v>688</v>
      </c>
      <c r="G178" s="1" t="s">
        <v>1451</v>
      </c>
      <c r="H178" s="1" t="s">
        <v>668</v>
      </c>
      <c r="I178" s="1" t="s">
        <v>1689</v>
      </c>
      <c r="J178" t="s">
        <v>633</v>
      </c>
      <c r="K178" t="s">
        <v>1702</v>
      </c>
      <c r="L178" t="s">
        <v>671</v>
      </c>
      <c r="M178" s="1" t="s">
        <v>1387</v>
      </c>
      <c r="N178" t="s">
        <v>1453</v>
      </c>
      <c r="O178" s="1">
        <v>2</v>
      </c>
      <c r="Q178" s="1">
        <v>72</v>
      </c>
      <c r="R178">
        <v>256</v>
      </c>
      <c r="S178" t="s">
        <v>1389</v>
      </c>
      <c r="T178">
        <v>400</v>
      </c>
      <c r="U178">
        <v>1</v>
      </c>
      <c r="V178">
        <v>0</v>
      </c>
      <c r="W178" t="s">
        <v>1389</v>
      </c>
      <c r="X178">
        <v>240</v>
      </c>
      <c r="Y178">
        <v>2</v>
      </c>
      <c r="Z178">
        <v>1</v>
      </c>
      <c r="AA178" t="s">
        <v>1398</v>
      </c>
      <c r="AB178">
        <v>600</v>
      </c>
      <c r="AC178">
        <v>15</v>
      </c>
      <c r="AD178">
        <v>0</v>
      </c>
      <c r="AE178" t="s">
        <v>1399</v>
      </c>
      <c r="AF178">
        <v>1000</v>
      </c>
      <c r="AG178">
        <v>2</v>
      </c>
      <c r="AH178">
        <v>0</v>
      </c>
      <c r="AI178" t="s">
        <v>1454</v>
      </c>
      <c r="AJ178">
        <v>200</v>
      </c>
      <c r="AK178">
        <v>3</v>
      </c>
      <c r="AL178">
        <v>0</v>
      </c>
      <c r="AM178" t="s">
        <v>172</v>
      </c>
      <c r="AN178">
        <v>0</v>
      </c>
      <c r="AO178">
        <v>0</v>
      </c>
      <c r="AP178">
        <v>0</v>
      </c>
      <c r="AQ178" t="s">
        <v>1189</v>
      </c>
    </row>
    <row r="179" spans="1:43" x14ac:dyDescent="0.25">
      <c r="A179" s="2" t="s">
        <v>189</v>
      </c>
      <c r="B179" s="3" t="s">
        <v>233</v>
      </c>
      <c r="C179" t="s">
        <v>6</v>
      </c>
      <c r="D179" t="s">
        <v>7</v>
      </c>
      <c r="E179" s="1" t="s">
        <v>8</v>
      </c>
      <c r="F179" s="1" t="s">
        <v>36</v>
      </c>
      <c r="G179" s="1" t="s">
        <v>1703</v>
      </c>
      <c r="H179" s="1" t="s">
        <v>668</v>
      </c>
      <c r="I179" s="1" t="s">
        <v>1689</v>
      </c>
      <c r="J179" t="s">
        <v>633</v>
      </c>
      <c r="K179" t="s">
        <v>1704</v>
      </c>
      <c r="L179" t="s">
        <v>671</v>
      </c>
      <c r="M179" s="1" t="s">
        <v>1393</v>
      </c>
      <c r="N179" t="s">
        <v>1472</v>
      </c>
      <c r="O179" s="1">
        <v>2</v>
      </c>
      <c r="Q179" s="1">
        <v>20</v>
      </c>
      <c r="R179">
        <v>128</v>
      </c>
      <c r="S179" t="s">
        <v>1398</v>
      </c>
      <c r="T179">
        <v>600</v>
      </c>
      <c r="U179">
        <v>2</v>
      </c>
      <c r="V179">
        <v>1</v>
      </c>
      <c r="W179" t="s">
        <v>1398</v>
      </c>
      <c r="X179">
        <v>2000</v>
      </c>
      <c r="Y179">
        <v>18</v>
      </c>
      <c r="Z179">
        <v>0</v>
      </c>
      <c r="AA179" t="s">
        <v>1398</v>
      </c>
      <c r="AB179">
        <v>2000</v>
      </c>
      <c r="AC179">
        <v>2</v>
      </c>
      <c r="AD179" t="s">
        <v>1390</v>
      </c>
      <c r="AE179" t="s">
        <v>172</v>
      </c>
      <c r="AF179">
        <v>0</v>
      </c>
      <c r="AG179">
        <v>0</v>
      </c>
      <c r="AH179">
        <v>0</v>
      </c>
      <c r="AI179" t="s">
        <v>172</v>
      </c>
      <c r="AJ179">
        <v>0</v>
      </c>
      <c r="AK179">
        <v>0</v>
      </c>
      <c r="AL179">
        <v>0</v>
      </c>
      <c r="AM179" t="s">
        <v>172</v>
      </c>
      <c r="AN179">
        <v>0</v>
      </c>
      <c r="AO179">
        <v>0</v>
      </c>
      <c r="AP179">
        <v>0</v>
      </c>
      <c r="AQ179" t="s">
        <v>1190</v>
      </c>
    </row>
    <row r="180" spans="1:43" ht="30" x14ac:dyDescent="0.25">
      <c r="A180" s="2" t="s">
        <v>459</v>
      </c>
      <c r="B180" s="3" t="s">
        <v>1705</v>
      </c>
      <c r="C180" t="s">
        <v>6</v>
      </c>
      <c r="D180" t="s">
        <v>7</v>
      </c>
      <c r="E180" s="8" t="s">
        <v>172</v>
      </c>
      <c r="F180" s="3" t="s">
        <v>980</v>
      </c>
      <c r="G180" s="3" t="s">
        <v>1003</v>
      </c>
      <c r="H180" s="1" t="s">
        <v>668</v>
      </c>
      <c r="I180" s="1" t="s">
        <v>1689</v>
      </c>
      <c r="J180" t="s">
        <v>1036</v>
      </c>
      <c r="K180" t="s">
        <v>1706</v>
      </c>
      <c r="L180" t="s">
        <v>671</v>
      </c>
      <c r="M180" s="1" t="s">
        <v>1413</v>
      </c>
      <c r="N180" s="8" t="s">
        <v>172</v>
      </c>
      <c r="O180" s="8" t="s">
        <v>172</v>
      </c>
      <c r="P180" s="8" t="s">
        <v>172</v>
      </c>
      <c r="Q180" s="8" t="s">
        <v>172</v>
      </c>
      <c r="R180" s="8" t="s">
        <v>172</v>
      </c>
      <c r="S180" s="8" t="s">
        <v>172</v>
      </c>
      <c r="T180" s="8" t="s">
        <v>172</v>
      </c>
      <c r="U180" s="8" t="s">
        <v>172</v>
      </c>
      <c r="V180" s="8" t="s">
        <v>172</v>
      </c>
      <c r="W180" s="8" t="s">
        <v>172</v>
      </c>
      <c r="X180" s="8" t="s">
        <v>172</v>
      </c>
      <c r="Y180" s="8" t="s">
        <v>172</v>
      </c>
      <c r="Z180" s="8" t="s">
        <v>172</v>
      </c>
      <c r="AA180" s="8" t="s">
        <v>172</v>
      </c>
      <c r="AB180" s="8" t="s">
        <v>172</v>
      </c>
      <c r="AC180" s="8" t="s">
        <v>172</v>
      </c>
      <c r="AD180" s="8" t="s">
        <v>172</v>
      </c>
      <c r="AE180" s="8" t="s">
        <v>172</v>
      </c>
      <c r="AF180" s="8" t="s">
        <v>172</v>
      </c>
      <c r="AG180" s="8" t="s">
        <v>172</v>
      </c>
      <c r="AH180" s="8" t="s">
        <v>172</v>
      </c>
      <c r="AI180" s="8" t="s">
        <v>172</v>
      </c>
      <c r="AJ180" s="8" t="s">
        <v>172</v>
      </c>
      <c r="AK180" s="8" t="s">
        <v>172</v>
      </c>
      <c r="AL180" s="8" t="s">
        <v>172</v>
      </c>
      <c r="AM180" s="8" t="s">
        <v>172</v>
      </c>
      <c r="AN180" s="8" t="s">
        <v>172</v>
      </c>
      <c r="AO180" s="8" t="s">
        <v>172</v>
      </c>
      <c r="AP180" s="8" t="s">
        <v>172</v>
      </c>
      <c r="AQ180" t="s">
        <v>1191</v>
      </c>
    </row>
    <row r="181" spans="1:43" ht="30" x14ac:dyDescent="0.25">
      <c r="A181" s="2" t="s">
        <v>459</v>
      </c>
      <c r="B181" s="3" t="s">
        <v>1707</v>
      </c>
      <c r="C181" t="s">
        <v>6</v>
      </c>
      <c r="D181" t="s">
        <v>7</v>
      </c>
      <c r="E181" s="8" t="s">
        <v>172</v>
      </c>
      <c r="F181" s="3" t="s">
        <v>980</v>
      </c>
      <c r="G181" s="3" t="s">
        <v>1008</v>
      </c>
      <c r="H181" s="1" t="s">
        <v>668</v>
      </c>
      <c r="I181" s="1" t="s">
        <v>1689</v>
      </c>
      <c r="J181" t="s">
        <v>1036</v>
      </c>
      <c r="K181" t="s">
        <v>1708</v>
      </c>
      <c r="L181" t="s">
        <v>671</v>
      </c>
      <c r="M181" s="1" t="s">
        <v>1413</v>
      </c>
      <c r="N181" s="8" t="s">
        <v>172</v>
      </c>
      <c r="O181" s="8" t="s">
        <v>172</v>
      </c>
      <c r="P181" s="8" t="s">
        <v>172</v>
      </c>
      <c r="Q181" s="8" t="s">
        <v>172</v>
      </c>
      <c r="R181" s="8" t="s">
        <v>172</v>
      </c>
      <c r="S181" s="8" t="s">
        <v>172</v>
      </c>
      <c r="T181" s="8" t="s">
        <v>172</v>
      </c>
      <c r="U181" s="8" t="s">
        <v>172</v>
      </c>
      <c r="V181" s="8" t="s">
        <v>172</v>
      </c>
      <c r="W181" s="8" t="s">
        <v>172</v>
      </c>
      <c r="X181" s="8" t="s">
        <v>172</v>
      </c>
      <c r="Y181" s="8" t="s">
        <v>172</v>
      </c>
      <c r="Z181" s="8" t="s">
        <v>172</v>
      </c>
      <c r="AA181" s="8" t="s">
        <v>172</v>
      </c>
      <c r="AB181" s="8" t="s">
        <v>172</v>
      </c>
      <c r="AC181" s="8" t="s">
        <v>172</v>
      </c>
      <c r="AD181" s="8" t="s">
        <v>172</v>
      </c>
      <c r="AE181" s="8" t="s">
        <v>172</v>
      </c>
      <c r="AF181" s="8" t="s">
        <v>172</v>
      </c>
      <c r="AG181" s="8" t="s">
        <v>172</v>
      </c>
      <c r="AH181" s="8" t="s">
        <v>172</v>
      </c>
      <c r="AI181" s="8" t="s">
        <v>172</v>
      </c>
      <c r="AJ181" s="8" t="s">
        <v>172</v>
      </c>
      <c r="AK181" s="8" t="s">
        <v>172</v>
      </c>
      <c r="AL181" s="8" t="s">
        <v>172</v>
      </c>
      <c r="AM181" s="8" t="s">
        <v>172</v>
      </c>
      <c r="AN181" s="8" t="s">
        <v>172</v>
      </c>
      <c r="AO181" s="8" t="s">
        <v>172</v>
      </c>
      <c r="AP181" s="8" t="s">
        <v>172</v>
      </c>
      <c r="AQ181" t="s">
        <v>1191</v>
      </c>
    </row>
    <row r="182" spans="1:43" ht="30" x14ac:dyDescent="0.25">
      <c r="A182" s="2" t="s">
        <v>459</v>
      </c>
      <c r="B182" s="3" t="s">
        <v>1709</v>
      </c>
      <c r="C182" t="s">
        <v>6</v>
      </c>
      <c r="D182" t="s">
        <v>7</v>
      </c>
      <c r="E182" s="8" t="s">
        <v>172</v>
      </c>
      <c r="F182" s="3" t="s">
        <v>980</v>
      </c>
      <c r="G182" s="3" t="s">
        <v>1020</v>
      </c>
      <c r="H182" s="1" t="s">
        <v>668</v>
      </c>
      <c r="I182" s="1" t="s">
        <v>1689</v>
      </c>
      <c r="J182" t="s">
        <v>1012</v>
      </c>
      <c r="K182" t="s">
        <v>1710</v>
      </c>
      <c r="L182" t="s">
        <v>671</v>
      </c>
      <c r="M182" s="1" t="s">
        <v>1711</v>
      </c>
      <c r="N182" s="8" t="s">
        <v>172</v>
      </c>
      <c r="O182" s="8" t="s">
        <v>172</v>
      </c>
      <c r="P182" s="8" t="s">
        <v>172</v>
      </c>
      <c r="Q182" s="8" t="s">
        <v>172</v>
      </c>
      <c r="R182" s="8" t="s">
        <v>172</v>
      </c>
      <c r="S182" s="8" t="s">
        <v>172</v>
      </c>
      <c r="T182" s="8" t="s">
        <v>172</v>
      </c>
      <c r="U182" s="8" t="s">
        <v>172</v>
      </c>
      <c r="V182" s="8" t="s">
        <v>172</v>
      </c>
      <c r="W182" s="8" t="s">
        <v>172</v>
      </c>
      <c r="X182" s="8" t="s">
        <v>172</v>
      </c>
      <c r="Y182" s="8" t="s">
        <v>172</v>
      </c>
      <c r="Z182" s="8" t="s">
        <v>172</v>
      </c>
      <c r="AA182" s="8" t="s">
        <v>172</v>
      </c>
      <c r="AB182" s="8" t="s">
        <v>172</v>
      </c>
      <c r="AC182" s="8" t="s">
        <v>172</v>
      </c>
      <c r="AD182" s="8" t="s">
        <v>172</v>
      </c>
      <c r="AE182" s="8" t="s">
        <v>172</v>
      </c>
      <c r="AF182" s="8" t="s">
        <v>172</v>
      </c>
      <c r="AG182" s="8" t="s">
        <v>172</v>
      </c>
      <c r="AH182" s="8" t="s">
        <v>172</v>
      </c>
      <c r="AI182" s="8" t="s">
        <v>172</v>
      </c>
      <c r="AJ182" s="8" t="s">
        <v>172</v>
      </c>
      <c r="AK182" s="8" t="s">
        <v>172</v>
      </c>
      <c r="AL182" s="8" t="s">
        <v>172</v>
      </c>
      <c r="AM182" s="8" t="s">
        <v>172</v>
      </c>
      <c r="AN182" s="8" t="s">
        <v>172</v>
      </c>
      <c r="AO182" s="8" t="s">
        <v>172</v>
      </c>
      <c r="AP182" s="8" t="s">
        <v>172</v>
      </c>
      <c r="AQ182" t="s">
        <v>1192</v>
      </c>
    </row>
    <row r="183" spans="1:43" x14ac:dyDescent="0.25">
      <c r="A183" s="2" t="s">
        <v>189</v>
      </c>
      <c r="B183" s="3" t="s">
        <v>452</v>
      </c>
      <c r="C183" t="s">
        <v>41</v>
      </c>
      <c r="D183" t="s">
        <v>7</v>
      </c>
      <c r="E183" s="1" t="s">
        <v>203</v>
      </c>
      <c r="F183" s="1" t="s">
        <v>688</v>
      </c>
      <c r="G183" s="1" t="s">
        <v>1451</v>
      </c>
      <c r="H183" s="1" t="s">
        <v>668</v>
      </c>
      <c r="I183" s="1" t="s">
        <v>1689</v>
      </c>
      <c r="J183" t="s">
        <v>633</v>
      </c>
      <c r="K183" t="s">
        <v>1712</v>
      </c>
      <c r="L183" t="s">
        <v>957</v>
      </c>
      <c r="M183" s="1" t="s">
        <v>1396</v>
      </c>
      <c r="N183" t="s">
        <v>1453</v>
      </c>
      <c r="O183" s="1">
        <v>2</v>
      </c>
      <c r="Q183" s="1">
        <v>40</v>
      </c>
      <c r="R183">
        <v>256</v>
      </c>
      <c r="S183" t="s">
        <v>1454</v>
      </c>
      <c r="T183">
        <v>200</v>
      </c>
      <c r="U183">
        <v>2</v>
      </c>
      <c r="V183">
        <v>0</v>
      </c>
      <c r="W183" t="s">
        <v>1389</v>
      </c>
      <c r="X183">
        <v>240</v>
      </c>
      <c r="Y183">
        <v>2</v>
      </c>
      <c r="Z183">
        <v>1</v>
      </c>
      <c r="AA183" t="s">
        <v>1398</v>
      </c>
      <c r="AB183">
        <v>600</v>
      </c>
      <c r="AC183">
        <v>15</v>
      </c>
      <c r="AD183">
        <v>0</v>
      </c>
      <c r="AE183" t="s">
        <v>1399</v>
      </c>
      <c r="AF183">
        <v>1000</v>
      </c>
      <c r="AG183">
        <v>2</v>
      </c>
      <c r="AH183">
        <v>0</v>
      </c>
      <c r="AI183" t="s">
        <v>1454</v>
      </c>
      <c r="AJ183">
        <v>400</v>
      </c>
      <c r="AK183">
        <v>1</v>
      </c>
      <c r="AL183">
        <v>0</v>
      </c>
      <c r="AM183" t="s">
        <v>172</v>
      </c>
      <c r="AN183">
        <v>0</v>
      </c>
      <c r="AO183">
        <v>0</v>
      </c>
      <c r="AP183">
        <v>0</v>
      </c>
      <c r="AQ183" t="s">
        <v>1713</v>
      </c>
    </row>
    <row r="184" spans="1:43" x14ac:dyDescent="0.25">
      <c r="A184" s="2" t="s">
        <v>189</v>
      </c>
      <c r="B184" s="3" t="s">
        <v>456</v>
      </c>
      <c r="C184" t="s">
        <v>41</v>
      </c>
      <c r="D184" t="s">
        <v>7</v>
      </c>
      <c r="E184" s="1" t="s">
        <v>203</v>
      </c>
      <c r="F184" s="1" t="s">
        <v>688</v>
      </c>
      <c r="G184" s="1" t="s">
        <v>1451</v>
      </c>
      <c r="H184" s="1" t="s">
        <v>668</v>
      </c>
      <c r="I184" s="1" t="s">
        <v>1689</v>
      </c>
      <c r="J184" t="s">
        <v>633</v>
      </c>
      <c r="K184" t="s">
        <v>1714</v>
      </c>
      <c r="L184" t="s">
        <v>957</v>
      </c>
      <c r="M184" s="1" t="s">
        <v>1402</v>
      </c>
      <c r="N184" t="s">
        <v>1453</v>
      </c>
      <c r="O184" s="1">
        <v>2</v>
      </c>
      <c r="Q184" s="1">
        <v>40</v>
      </c>
      <c r="R184">
        <v>256</v>
      </c>
      <c r="S184" t="s">
        <v>1454</v>
      </c>
      <c r="T184">
        <v>200</v>
      </c>
      <c r="U184">
        <v>2</v>
      </c>
      <c r="V184">
        <v>0</v>
      </c>
      <c r="W184" t="s">
        <v>1389</v>
      </c>
      <c r="X184">
        <v>240</v>
      </c>
      <c r="Y184">
        <v>2</v>
      </c>
      <c r="Z184">
        <v>1</v>
      </c>
      <c r="AA184" t="s">
        <v>1398</v>
      </c>
      <c r="AB184">
        <v>600</v>
      </c>
      <c r="AC184">
        <v>15</v>
      </c>
      <c r="AD184">
        <v>0</v>
      </c>
      <c r="AE184" t="s">
        <v>1399</v>
      </c>
      <c r="AF184">
        <v>1000</v>
      </c>
      <c r="AG184">
        <v>2</v>
      </c>
      <c r="AH184">
        <v>0</v>
      </c>
      <c r="AI184" t="s">
        <v>1454</v>
      </c>
      <c r="AJ184">
        <v>400</v>
      </c>
      <c r="AK184">
        <v>1</v>
      </c>
      <c r="AL184">
        <v>0</v>
      </c>
      <c r="AM184" t="s">
        <v>172</v>
      </c>
      <c r="AN184">
        <v>0</v>
      </c>
      <c r="AO184">
        <v>0</v>
      </c>
      <c r="AP184">
        <v>0</v>
      </c>
      <c r="AQ184" t="s">
        <v>1715</v>
      </c>
    </row>
    <row r="185" spans="1:43" x14ac:dyDescent="0.25">
      <c r="A185" s="2" t="s">
        <v>189</v>
      </c>
      <c r="B185" s="3" t="s">
        <v>458</v>
      </c>
      <c r="C185" t="s">
        <v>41</v>
      </c>
      <c r="D185" t="s">
        <v>7</v>
      </c>
      <c r="E185" s="1" t="s">
        <v>203</v>
      </c>
      <c r="F185" s="1" t="s">
        <v>688</v>
      </c>
      <c r="G185" s="1" t="s">
        <v>1451</v>
      </c>
      <c r="H185" s="1" t="s">
        <v>668</v>
      </c>
      <c r="I185" s="1" t="s">
        <v>1689</v>
      </c>
      <c r="J185" t="s">
        <v>633</v>
      </c>
      <c r="K185" t="s">
        <v>1716</v>
      </c>
      <c r="L185" t="s">
        <v>957</v>
      </c>
      <c r="M185" s="1" t="s">
        <v>1405</v>
      </c>
      <c r="N185" t="s">
        <v>1453</v>
      </c>
      <c r="O185" s="1">
        <v>2</v>
      </c>
      <c r="Q185" s="1">
        <v>40</v>
      </c>
      <c r="R185">
        <v>256</v>
      </c>
      <c r="S185" t="s">
        <v>1454</v>
      </c>
      <c r="T185">
        <v>200</v>
      </c>
      <c r="U185">
        <v>2</v>
      </c>
      <c r="V185">
        <v>0</v>
      </c>
      <c r="W185" t="s">
        <v>1389</v>
      </c>
      <c r="X185">
        <v>240</v>
      </c>
      <c r="Y185">
        <v>2</v>
      </c>
      <c r="Z185">
        <v>1</v>
      </c>
      <c r="AA185" t="s">
        <v>1398</v>
      </c>
      <c r="AB185">
        <v>600</v>
      </c>
      <c r="AC185">
        <v>15</v>
      </c>
      <c r="AD185">
        <v>0</v>
      </c>
      <c r="AE185" t="s">
        <v>1399</v>
      </c>
      <c r="AF185">
        <v>1000</v>
      </c>
      <c r="AG185">
        <v>2</v>
      </c>
      <c r="AH185">
        <v>0</v>
      </c>
      <c r="AI185" t="s">
        <v>1454</v>
      </c>
      <c r="AJ185">
        <v>400</v>
      </c>
      <c r="AK185">
        <v>1</v>
      </c>
      <c r="AL185">
        <v>0</v>
      </c>
      <c r="AM185" t="s">
        <v>172</v>
      </c>
      <c r="AN185">
        <v>0</v>
      </c>
      <c r="AO185">
        <v>0</v>
      </c>
      <c r="AP185">
        <v>0</v>
      </c>
      <c r="AQ185" t="s">
        <v>1717</v>
      </c>
    </row>
    <row r="186" spans="1:43" x14ac:dyDescent="0.25">
      <c r="A186" s="2" t="s">
        <v>189</v>
      </c>
      <c r="B186" s="3" t="s">
        <v>448</v>
      </c>
      <c r="C186" t="s">
        <v>41</v>
      </c>
      <c r="D186" t="s">
        <v>7</v>
      </c>
      <c r="E186" s="1" t="s">
        <v>203</v>
      </c>
      <c r="F186" s="1" t="s">
        <v>688</v>
      </c>
      <c r="G186" s="1" t="s">
        <v>1451</v>
      </c>
      <c r="H186" s="1" t="s">
        <v>668</v>
      </c>
      <c r="I186" s="1" t="s">
        <v>1689</v>
      </c>
      <c r="J186" t="s">
        <v>633</v>
      </c>
      <c r="K186" t="s">
        <v>1718</v>
      </c>
      <c r="L186" t="s">
        <v>957</v>
      </c>
      <c r="M186" s="1" t="s">
        <v>1408</v>
      </c>
      <c r="N186" t="s">
        <v>1453</v>
      </c>
      <c r="O186" s="1">
        <v>2</v>
      </c>
      <c r="Q186" s="1">
        <v>40</v>
      </c>
      <c r="R186">
        <v>256</v>
      </c>
      <c r="S186" t="s">
        <v>1454</v>
      </c>
      <c r="T186">
        <v>200</v>
      </c>
      <c r="U186">
        <v>2</v>
      </c>
      <c r="V186">
        <v>0</v>
      </c>
      <c r="W186" t="s">
        <v>1389</v>
      </c>
      <c r="X186">
        <v>240</v>
      </c>
      <c r="Y186">
        <v>2</v>
      </c>
      <c r="Z186">
        <v>1</v>
      </c>
      <c r="AA186" t="s">
        <v>1398</v>
      </c>
      <c r="AB186">
        <v>600</v>
      </c>
      <c r="AC186">
        <v>15</v>
      </c>
      <c r="AD186">
        <v>0</v>
      </c>
      <c r="AE186" t="s">
        <v>1399</v>
      </c>
      <c r="AF186">
        <v>1000</v>
      </c>
      <c r="AG186">
        <v>2</v>
      </c>
      <c r="AH186">
        <v>0</v>
      </c>
      <c r="AI186" t="s">
        <v>1454</v>
      </c>
      <c r="AJ186">
        <v>400</v>
      </c>
      <c r="AK186">
        <v>1</v>
      </c>
      <c r="AL186">
        <v>0</v>
      </c>
      <c r="AM186" t="s">
        <v>172</v>
      </c>
      <c r="AN186">
        <v>0</v>
      </c>
      <c r="AO186">
        <v>0</v>
      </c>
      <c r="AP186">
        <v>0</v>
      </c>
      <c r="AQ186" t="s">
        <v>1326</v>
      </c>
    </row>
    <row r="187" spans="1:43" x14ac:dyDescent="0.25">
      <c r="A187" s="2" t="s">
        <v>189</v>
      </c>
      <c r="B187" s="3" t="s">
        <v>450</v>
      </c>
      <c r="C187" t="s">
        <v>41</v>
      </c>
      <c r="D187" t="s">
        <v>7</v>
      </c>
      <c r="E187" s="1" t="s">
        <v>203</v>
      </c>
      <c r="F187" s="1" t="s">
        <v>688</v>
      </c>
      <c r="G187" s="1" t="s">
        <v>1451</v>
      </c>
      <c r="H187" s="1" t="s">
        <v>668</v>
      </c>
      <c r="I187" s="1" t="s">
        <v>1689</v>
      </c>
      <c r="J187" t="s">
        <v>633</v>
      </c>
      <c r="K187" t="s">
        <v>1719</v>
      </c>
      <c r="L187" t="s">
        <v>957</v>
      </c>
      <c r="M187" s="1" t="s">
        <v>1410</v>
      </c>
      <c r="N187" t="s">
        <v>1453</v>
      </c>
      <c r="O187" s="1">
        <v>2</v>
      </c>
      <c r="Q187" s="1">
        <v>40</v>
      </c>
      <c r="R187">
        <v>256</v>
      </c>
      <c r="S187" t="s">
        <v>1454</v>
      </c>
      <c r="T187">
        <v>200</v>
      </c>
      <c r="U187">
        <v>2</v>
      </c>
      <c r="V187">
        <v>0</v>
      </c>
      <c r="W187" t="s">
        <v>1389</v>
      </c>
      <c r="X187">
        <v>240</v>
      </c>
      <c r="Y187">
        <v>2</v>
      </c>
      <c r="Z187">
        <v>1</v>
      </c>
      <c r="AA187" t="s">
        <v>1398</v>
      </c>
      <c r="AB187">
        <v>600</v>
      </c>
      <c r="AC187">
        <v>15</v>
      </c>
      <c r="AD187">
        <v>0</v>
      </c>
      <c r="AE187" t="s">
        <v>1399</v>
      </c>
      <c r="AF187">
        <v>1000</v>
      </c>
      <c r="AG187">
        <v>2</v>
      </c>
      <c r="AH187">
        <v>0</v>
      </c>
      <c r="AI187" t="s">
        <v>1454</v>
      </c>
      <c r="AJ187">
        <v>400</v>
      </c>
      <c r="AK187">
        <v>1</v>
      </c>
      <c r="AL187">
        <v>0</v>
      </c>
      <c r="AM187" t="s">
        <v>172</v>
      </c>
      <c r="AN187">
        <v>0</v>
      </c>
      <c r="AO187">
        <v>0</v>
      </c>
      <c r="AP187">
        <v>0</v>
      </c>
      <c r="AQ187" t="s">
        <v>1327</v>
      </c>
    </row>
    <row r="188" spans="1:43" x14ac:dyDescent="0.25">
      <c r="A188" s="2" t="s">
        <v>189</v>
      </c>
      <c r="B188" s="3" t="s">
        <v>440</v>
      </c>
      <c r="C188" t="s">
        <v>41</v>
      </c>
      <c r="D188" t="s">
        <v>7</v>
      </c>
      <c r="E188" s="1" t="s">
        <v>203</v>
      </c>
      <c r="F188" s="1" t="s">
        <v>688</v>
      </c>
      <c r="G188" s="1" t="s">
        <v>1451</v>
      </c>
      <c r="H188" s="1" t="s">
        <v>668</v>
      </c>
      <c r="I188" s="1" t="s">
        <v>1689</v>
      </c>
      <c r="J188" t="s">
        <v>633</v>
      </c>
      <c r="K188" t="s">
        <v>1720</v>
      </c>
      <c r="L188" t="s">
        <v>957</v>
      </c>
      <c r="M188" s="1" t="s">
        <v>1434</v>
      </c>
      <c r="N188" t="s">
        <v>1453</v>
      </c>
      <c r="O188" s="1">
        <v>2</v>
      </c>
      <c r="Q188" s="1">
        <v>40</v>
      </c>
      <c r="R188">
        <v>256</v>
      </c>
      <c r="S188" t="s">
        <v>1454</v>
      </c>
      <c r="T188">
        <v>200</v>
      </c>
      <c r="U188">
        <v>3</v>
      </c>
      <c r="V188">
        <v>0</v>
      </c>
      <c r="W188" t="s">
        <v>1389</v>
      </c>
      <c r="X188">
        <v>240</v>
      </c>
      <c r="Y188">
        <v>2</v>
      </c>
      <c r="Z188">
        <v>1</v>
      </c>
      <c r="AA188" t="s">
        <v>1398</v>
      </c>
      <c r="AB188">
        <v>600</v>
      </c>
      <c r="AC188">
        <v>15</v>
      </c>
      <c r="AD188">
        <v>0</v>
      </c>
      <c r="AE188" t="s">
        <v>1399</v>
      </c>
      <c r="AF188">
        <v>1000</v>
      </c>
      <c r="AG188">
        <v>2</v>
      </c>
      <c r="AH188">
        <v>0</v>
      </c>
      <c r="AI188" t="s">
        <v>1454</v>
      </c>
      <c r="AJ188">
        <v>400</v>
      </c>
      <c r="AK188">
        <v>1</v>
      </c>
      <c r="AL188">
        <v>0</v>
      </c>
      <c r="AM188" t="s">
        <v>172</v>
      </c>
      <c r="AN188">
        <v>0</v>
      </c>
      <c r="AO188">
        <v>0</v>
      </c>
      <c r="AP188">
        <v>0</v>
      </c>
      <c r="AQ188" t="s">
        <v>1721</v>
      </c>
    </row>
    <row r="189" spans="1:43" x14ac:dyDescent="0.25">
      <c r="A189" s="2" t="s">
        <v>189</v>
      </c>
      <c r="B189" s="3" t="s">
        <v>442</v>
      </c>
      <c r="C189" t="s">
        <v>41</v>
      </c>
      <c r="D189" t="s">
        <v>7</v>
      </c>
      <c r="E189" s="1" t="s">
        <v>203</v>
      </c>
      <c r="F189" s="1" t="s">
        <v>688</v>
      </c>
      <c r="G189" s="1" t="s">
        <v>1451</v>
      </c>
      <c r="H189" s="1" t="s">
        <v>668</v>
      </c>
      <c r="I189" s="1" t="s">
        <v>1689</v>
      </c>
      <c r="J189" t="s">
        <v>633</v>
      </c>
      <c r="K189" t="s">
        <v>1722</v>
      </c>
      <c r="L189" t="s">
        <v>957</v>
      </c>
      <c r="M189" s="1" t="s">
        <v>1464</v>
      </c>
      <c r="N189" t="s">
        <v>1453</v>
      </c>
      <c r="O189" s="1">
        <v>2</v>
      </c>
      <c r="Q189" s="1">
        <v>40</v>
      </c>
      <c r="R189">
        <v>256</v>
      </c>
      <c r="S189" t="s">
        <v>1454</v>
      </c>
      <c r="T189">
        <v>200</v>
      </c>
      <c r="U189">
        <v>3</v>
      </c>
      <c r="V189">
        <v>0</v>
      </c>
      <c r="W189" t="s">
        <v>1389</v>
      </c>
      <c r="X189">
        <v>240</v>
      </c>
      <c r="Y189">
        <v>2</v>
      </c>
      <c r="Z189">
        <v>1</v>
      </c>
      <c r="AA189" t="s">
        <v>1398</v>
      </c>
      <c r="AB189">
        <v>600</v>
      </c>
      <c r="AC189">
        <v>15</v>
      </c>
      <c r="AD189">
        <v>0</v>
      </c>
      <c r="AE189" t="s">
        <v>1399</v>
      </c>
      <c r="AF189">
        <v>1000</v>
      </c>
      <c r="AG189">
        <v>2</v>
      </c>
      <c r="AH189">
        <v>0</v>
      </c>
      <c r="AI189" t="s">
        <v>1454</v>
      </c>
      <c r="AJ189">
        <v>400</v>
      </c>
      <c r="AK189">
        <v>1</v>
      </c>
      <c r="AL189">
        <v>0</v>
      </c>
      <c r="AM189" t="s">
        <v>172</v>
      </c>
      <c r="AN189">
        <v>0</v>
      </c>
      <c r="AO189">
        <v>0</v>
      </c>
      <c r="AP189">
        <v>0</v>
      </c>
      <c r="AQ189" t="s">
        <v>1723</v>
      </c>
    </row>
    <row r="190" spans="1:43" x14ac:dyDescent="0.25">
      <c r="A190" s="2" t="s">
        <v>189</v>
      </c>
      <c r="B190" s="3" t="s">
        <v>444</v>
      </c>
      <c r="C190" t="s">
        <v>41</v>
      </c>
      <c r="D190" t="s">
        <v>7</v>
      </c>
      <c r="E190" s="1" t="s">
        <v>203</v>
      </c>
      <c r="F190" s="1" t="s">
        <v>688</v>
      </c>
      <c r="G190" s="1" t="s">
        <v>1451</v>
      </c>
      <c r="H190" s="1" t="s">
        <v>668</v>
      </c>
      <c r="I190" s="1" t="s">
        <v>1689</v>
      </c>
      <c r="J190" t="s">
        <v>633</v>
      </c>
      <c r="K190" t="s">
        <v>1724</v>
      </c>
      <c r="L190" t="s">
        <v>957</v>
      </c>
      <c r="M190" s="1" t="s">
        <v>1466</v>
      </c>
      <c r="N190" t="s">
        <v>1453</v>
      </c>
      <c r="O190" s="1">
        <v>2</v>
      </c>
      <c r="Q190" s="1">
        <v>40</v>
      </c>
      <c r="R190">
        <v>256</v>
      </c>
      <c r="S190" t="s">
        <v>1454</v>
      </c>
      <c r="T190">
        <v>200</v>
      </c>
      <c r="U190">
        <v>3</v>
      </c>
      <c r="V190">
        <v>0</v>
      </c>
      <c r="W190" t="s">
        <v>1389</v>
      </c>
      <c r="X190">
        <v>240</v>
      </c>
      <c r="Y190">
        <v>2</v>
      </c>
      <c r="Z190">
        <v>1</v>
      </c>
      <c r="AA190" t="s">
        <v>1398</v>
      </c>
      <c r="AB190">
        <v>600</v>
      </c>
      <c r="AC190">
        <v>15</v>
      </c>
      <c r="AD190">
        <v>0</v>
      </c>
      <c r="AE190" t="s">
        <v>1399</v>
      </c>
      <c r="AF190">
        <v>1000</v>
      </c>
      <c r="AG190">
        <v>2</v>
      </c>
      <c r="AH190">
        <v>0</v>
      </c>
      <c r="AI190" t="s">
        <v>1454</v>
      </c>
      <c r="AJ190">
        <v>400</v>
      </c>
      <c r="AK190">
        <v>1</v>
      </c>
      <c r="AL190">
        <v>0</v>
      </c>
      <c r="AM190" t="s">
        <v>172</v>
      </c>
      <c r="AN190">
        <v>0</v>
      </c>
      <c r="AO190">
        <v>0</v>
      </c>
      <c r="AP190">
        <v>0</v>
      </c>
      <c r="AQ190" t="s">
        <v>1725</v>
      </c>
    </row>
    <row r="191" spans="1:43" x14ac:dyDescent="0.25">
      <c r="A191" s="2" t="s">
        <v>189</v>
      </c>
      <c r="B191" s="3" t="s">
        <v>446</v>
      </c>
      <c r="C191" t="s">
        <v>41</v>
      </c>
      <c r="D191" t="s">
        <v>7</v>
      </c>
      <c r="E191" s="1" t="s">
        <v>203</v>
      </c>
      <c r="F191" s="1" t="s">
        <v>688</v>
      </c>
      <c r="G191" s="1" t="s">
        <v>1451</v>
      </c>
      <c r="H191" s="1" t="s">
        <v>668</v>
      </c>
      <c r="I191" s="1" t="s">
        <v>1689</v>
      </c>
      <c r="J191" t="s">
        <v>633</v>
      </c>
      <c r="K191" t="s">
        <v>1726</v>
      </c>
      <c r="L191" t="s">
        <v>957</v>
      </c>
      <c r="M191" s="1" t="s">
        <v>1468</v>
      </c>
      <c r="N191" t="s">
        <v>1453</v>
      </c>
      <c r="O191" s="1">
        <v>2</v>
      </c>
      <c r="Q191" s="1">
        <v>40</v>
      </c>
      <c r="R191">
        <v>256</v>
      </c>
      <c r="S191" t="s">
        <v>1454</v>
      </c>
      <c r="T191">
        <v>200</v>
      </c>
      <c r="U191">
        <v>3</v>
      </c>
      <c r="V191">
        <v>0</v>
      </c>
      <c r="W191" t="s">
        <v>1389</v>
      </c>
      <c r="X191">
        <v>240</v>
      </c>
      <c r="Y191">
        <v>2</v>
      </c>
      <c r="Z191">
        <v>1</v>
      </c>
      <c r="AA191" t="s">
        <v>1398</v>
      </c>
      <c r="AB191">
        <v>600</v>
      </c>
      <c r="AC191">
        <v>15</v>
      </c>
      <c r="AD191">
        <v>0</v>
      </c>
      <c r="AE191" t="s">
        <v>1399</v>
      </c>
      <c r="AF191">
        <v>1000</v>
      </c>
      <c r="AG191">
        <v>2</v>
      </c>
      <c r="AH191">
        <v>0</v>
      </c>
      <c r="AI191" t="s">
        <v>1454</v>
      </c>
      <c r="AJ191">
        <v>400</v>
      </c>
      <c r="AK191">
        <v>1</v>
      </c>
      <c r="AL191">
        <v>0</v>
      </c>
      <c r="AM191" t="s">
        <v>172</v>
      </c>
      <c r="AN191">
        <v>0</v>
      </c>
      <c r="AO191">
        <v>0</v>
      </c>
      <c r="AP191">
        <v>0</v>
      </c>
      <c r="AQ191" t="s">
        <v>1727</v>
      </c>
    </row>
    <row r="192" spans="1:43" x14ac:dyDescent="0.25">
      <c r="A192" s="2" t="s">
        <v>189</v>
      </c>
      <c r="B192" s="3" t="s">
        <v>454</v>
      </c>
      <c r="C192" t="s">
        <v>41</v>
      </c>
      <c r="D192" t="s">
        <v>7</v>
      </c>
      <c r="E192" s="1" t="s">
        <v>203</v>
      </c>
      <c r="F192" s="1" t="s">
        <v>688</v>
      </c>
      <c r="G192" s="1" t="s">
        <v>1451</v>
      </c>
      <c r="H192" s="1" t="s">
        <v>668</v>
      </c>
      <c r="I192" s="1" t="s">
        <v>1689</v>
      </c>
      <c r="J192" t="s">
        <v>633</v>
      </c>
      <c r="K192" t="s">
        <v>1728</v>
      </c>
      <c r="L192" t="s">
        <v>957</v>
      </c>
      <c r="M192" s="1" t="s">
        <v>1387</v>
      </c>
      <c r="N192" t="s">
        <v>1453</v>
      </c>
      <c r="O192" s="1">
        <v>2</v>
      </c>
      <c r="Q192" s="1">
        <v>40</v>
      </c>
      <c r="R192">
        <v>256</v>
      </c>
      <c r="S192" t="s">
        <v>1454</v>
      </c>
      <c r="T192">
        <v>200</v>
      </c>
      <c r="U192">
        <v>3</v>
      </c>
      <c r="V192">
        <v>0</v>
      </c>
      <c r="W192" t="s">
        <v>1389</v>
      </c>
      <c r="X192">
        <v>240</v>
      </c>
      <c r="Y192">
        <v>2</v>
      </c>
      <c r="Z192">
        <v>1</v>
      </c>
      <c r="AA192" t="s">
        <v>1398</v>
      </c>
      <c r="AB192">
        <v>600</v>
      </c>
      <c r="AC192">
        <v>15</v>
      </c>
      <c r="AD192">
        <v>0</v>
      </c>
      <c r="AE192" t="s">
        <v>1399</v>
      </c>
      <c r="AF192">
        <v>1000</v>
      </c>
      <c r="AG192">
        <v>2</v>
      </c>
      <c r="AH192">
        <v>0</v>
      </c>
      <c r="AI192" t="s">
        <v>1454</v>
      </c>
      <c r="AJ192">
        <v>400</v>
      </c>
      <c r="AK192">
        <v>1</v>
      </c>
      <c r="AL192">
        <v>0</v>
      </c>
      <c r="AM192" t="s">
        <v>172</v>
      </c>
      <c r="AN192">
        <v>0</v>
      </c>
      <c r="AO192">
        <v>0</v>
      </c>
      <c r="AP192">
        <v>0</v>
      </c>
      <c r="AQ192" t="s">
        <v>1328</v>
      </c>
    </row>
    <row r="193" spans="1:43" x14ac:dyDescent="0.25">
      <c r="A193" s="2" t="s">
        <v>189</v>
      </c>
      <c r="B193" s="3" t="s">
        <v>438</v>
      </c>
      <c r="C193" t="s">
        <v>41</v>
      </c>
      <c r="D193" t="s">
        <v>7</v>
      </c>
      <c r="E193" s="1" t="s">
        <v>8</v>
      </c>
      <c r="F193" s="1" t="s">
        <v>36</v>
      </c>
      <c r="G193" s="1" t="s">
        <v>1703</v>
      </c>
      <c r="H193" s="1" t="s">
        <v>668</v>
      </c>
      <c r="I193" s="1" t="s">
        <v>1689</v>
      </c>
      <c r="J193" t="s">
        <v>633</v>
      </c>
      <c r="K193" t="s">
        <v>1729</v>
      </c>
      <c r="L193" t="s">
        <v>957</v>
      </c>
      <c r="M193" s="1" t="s">
        <v>1393</v>
      </c>
      <c r="N193" t="s">
        <v>1472</v>
      </c>
      <c r="O193" s="1">
        <v>2</v>
      </c>
      <c r="Q193" s="1">
        <v>20</v>
      </c>
      <c r="R193">
        <v>128</v>
      </c>
      <c r="S193" t="s">
        <v>1398</v>
      </c>
      <c r="T193">
        <v>600</v>
      </c>
      <c r="U193">
        <v>2</v>
      </c>
      <c r="V193">
        <v>1</v>
      </c>
      <c r="W193" t="s">
        <v>1398</v>
      </c>
      <c r="X193">
        <v>2000</v>
      </c>
      <c r="Y193">
        <v>16</v>
      </c>
      <c r="Z193">
        <v>0</v>
      </c>
      <c r="AA193" t="s">
        <v>1398</v>
      </c>
      <c r="AB193">
        <v>2000</v>
      </c>
      <c r="AC193">
        <v>4</v>
      </c>
      <c r="AD193" t="s">
        <v>1390</v>
      </c>
      <c r="AE193" t="s">
        <v>172</v>
      </c>
      <c r="AF193">
        <v>0</v>
      </c>
      <c r="AG193">
        <v>0</v>
      </c>
      <c r="AH193">
        <v>0</v>
      </c>
      <c r="AI193" t="s">
        <v>172</v>
      </c>
      <c r="AJ193">
        <v>0</v>
      </c>
      <c r="AK193">
        <v>0</v>
      </c>
      <c r="AL193">
        <v>0</v>
      </c>
      <c r="AM193" t="s">
        <v>172</v>
      </c>
      <c r="AN193">
        <v>0</v>
      </c>
      <c r="AO193">
        <v>0</v>
      </c>
      <c r="AP193">
        <v>0</v>
      </c>
      <c r="AQ193" t="s">
        <v>1329</v>
      </c>
    </row>
    <row r="194" spans="1:43" ht="30" x14ac:dyDescent="0.25">
      <c r="A194" s="2" t="s">
        <v>459</v>
      </c>
      <c r="B194" s="3" t="s">
        <v>1730</v>
      </c>
      <c r="C194" t="s">
        <v>41</v>
      </c>
      <c r="D194" t="s">
        <v>7</v>
      </c>
      <c r="E194" s="8" t="s">
        <v>172</v>
      </c>
      <c r="F194" s="3" t="s">
        <v>980</v>
      </c>
      <c r="G194" s="3" t="s">
        <v>1003</v>
      </c>
      <c r="H194" s="1" t="s">
        <v>668</v>
      </c>
      <c r="I194" s="1" t="s">
        <v>1689</v>
      </c>
      <c r="J194" t="s">
        <v>1036</v>
      </c>
      <c r="K194" t="s">
        <v>1731</v>
      </c>
      <c r="L194" t="s">
        <v>957</v>
      </c>
      <c r="M194" s="1" t="s">
        <v>1413</v>
      </c>
      <c r="N194" s="8" t="s">
        <v>172</v>
      </c>
      <c r="O194" s="8" t="s">
        <v>172</v>
      </c>
      <c r="P194" s="8" t="s">
        <v>172</v>
      </c>
      <c r="Q194" s="8" t="s">
        <v>172</v>
      </c>
      <c r="R194" s="8" t="s">
        <v>172</v>
      </c>
      <c r="S194" s="8" t="s">
        <v>172</v>
      </c>
      <c r="T194" s="8" t="s">
        <v>172</v>
      </c>
      <c r="U194" s="8" t="s">
        <v>172</v>
      </c>
      <c r="V194" s="8" t="s">
        <v>172</v>
      </c>
      <c r="W194" s="8" t="s">
        <v>172</v>
      </c>
      <c r="X194" s="8" t="s">
        <v>172</v>
      </c>
      <c r="Y194" s="8" t="s">
        <v>172</v>
      </c>
      <c r="Z194" s="8" t="s">
        <v>172</v>
      </c>
      <c r="AA194" s="8" t="s">
        <v>172</v>
      </c>
      <c r="AB194" s="8" t="s">
        <v>172</v>
      </c>
      <c r="AC194" s="8" t="s">
        <v>172</v>
      </c>
      <c r="AD194" s="8" t="s">
        <v>172</v>
      </c>
      <c r="AE194" s="8" t="s">
        <v>172</v>
      </c>
      <c r="AF194" s="8" t="s">
        <v>172</v>
      </c>
      <c r="AG194" s="8" t="s">
        <v>172</v>
      </c>
      <c r="AH194" s="8" t="s">
        <v>172</v>
      </c>
      <c r="AI194" s="8" t="s">
        <v>172</v>
      </c>
      <c r="AJ194" s="8" t="s">
        <v>172</v>
      </c>
      <c r="AK194" s="8" t="s">
        <v>172</v>
      </c>
      <c r="AL194" s="8" t="s">
        <v>172</v>
      </c>
      <c r="AM194" s="8" t="s">
        <v>172</v>
      </c>
      <c r="AN194" s="8" t="s">
        <v>172</v>
      </c>
      <c r="AO194" s="8" t="s">
        <v>172</v>
      </c>
      <c r="AP194" s="8" t="s">
        <v>172</v>
      </c>
      <c r="AQ194" t="s">
        <v>1330</v>
      </c>
    </row>
    <row r="195" spans="1:43" ht="30" x14ac:dyDescent="0.25">
      <c r="A195" s="2" t="s">
        <v>459</v>
      </c>
      <c r="B195" s="3" t="s">
        <v>1732</v>
      </c>
      <c r="C195" t="s">
        <v>41</v>
      </c>
      <c r="D195" t="s">
        <v>7</v>
      </c>
      <c r="E195" s="8" t="s">
        <v>172</v>
      </c>
      <c r="F195" s="3" t="s">
        <v>980</v>
      </c>
      <c r="G195" s="3" t="s">
        <v>1008</v>
      </c>
      <c r="H195" s="1" t="s">
        <v>668</v>
      </c>
      <c r="I195" s="1" t="s">
        <v>1689</v>
      </c>
      <c r="J195" t="s">
        <v>1036</v>
      </c>
      <c r="K195" t="s">
        <v>1733</v>
      </c>
      <c r="L195" t="s">
        <v>957</v>
      </c>
      <c r="M195" s="1" t="s">
        <v>1413</v>
      </c>
      <c r="N195" s="8" t="s">
        <v>172</v>
      </c>
      <c r="O195" s="8" t="s">
        <v>172</v>
      </c>
      <c r="P195" s="8" t="s">
        <v>172</v>
      </c>
      <c r="Q195" s="8" t="s">
        <v>172</v>
      </c>
      <c r="R195" s="8" t="s">
        <v>172</v>
      </c>
      <c r="S195" s="8" t="s">
        <v>172</v>
      </c>
      <c r="T195" s="8" t="s">
        <v>172</v>
      </c>
      <c r="U195" s="8" t="s">
        <v>172</v>
      </c>
      <c r="V195" s="8" t="s">
        <v>172</v>
      </c>
      <c r="W195" s="8" t="s">
        <v>172</v>
      </c>
      <c r="X195" s="8" t="s">
        <v>172</v>
      </c>
      <c r="Y195" s="8" t="s">
        <v>172</v>
      </c>
      <c r="Z195" s="8" t="s">
        <v>172</v>
      </c>
      <c r="AA195" s="8" t="s">
        <v>172</v>
      </c>
      <c r="AB195" s="8" t="s">
        <v>172</v>
      </c>
      <c r="AC195" s="8" t="s">
        <v>172</v>
      </c>
      <c r="AD195" s="8" t="s">
        <v>172</v>
      </c>
      <c r="AE195" s="8" t="s">
        <v>172</v>
      </c>
      <c r="AF195" s="8" t="s">
        <v>172</v>
      </c>
      <c r="AG195" s="8" t="s">
        <v>172</v>
      </c>
      <c r="AH195" s="8" t="s">
        <v>172</v>
      </c>
      <c r="AI195" s="8" t="s">
        <v>172</v>
      </c>
      <c r="AJ195" s="8" t="s">
        <v>172</v>
      </c>
      <c r="AK195" s="8" t="s">
        <v>172</v>
      </c>
      <c r="AL195" s="8" t="s">
        <v>172</v>
      </c>
      <c r="AM195" s="8" t="s">
        <v>172</v>
      </c>
      <c r="AN195" s="8" t="s">
        <v>172</v>
      </c>
      <c r="AO195" s="8" t="s">
        <v>172</v>
      </c>
      <c r="AP195" s="8" t="s">
        <v>172</v>
      </c>
      <c r="AQ195" t="s">
        <v>1330</v>
      </c>
    </row>
    <row r="196" spans="1:43" ht="30" x14ac:dyDescent="0.25">
      <c r="A196" s="2" t="s">
        <v>459</v>
      </c>
      <c r="B196" s="3" t="s">
        <v>1734</v>
      </c>
      <c r="C196" t="s">
        <v>41</v>
      </c>
      <c r="D196" t="s">
        <v>7</v>
      </c>
      <c r="E196" s="8" t="s">
        <v>172</v>
      </c>
      <c r="F196" s="3" t="s">
        <v>980</v>
      </c>
      <c r="G196" s="3" t="s">
        <v>1020</v>
      </c>
      <c r="H196" s="1" t="s">
        <v>668</v>
      </c>
      <c r="I196" s="1" t="s">
        <v>1689</v>
      </c>
      <c r="J196" t="s">
        <v>1012</v>
      </c>
      <c r="K196" t="s">
        <v>1735</v>
      </c>
      <c r="L196" t="s">
        <v>957</v>
      </c>
      <c r="M196" s="1" t="s">
        <v>1711</v>
      </c>
      <c r="N196" s="8" t="s">
        <v>172</v>
      </c>
      <c r="O196" s="8" t="s">
        <v>172</v>
      </c>
      <c r="P196" s="8" t="s">
        <v>172</v>
      </c>
      <c r="Q196" s="8" t="s">
        <v>172</v>
      </c>
      <c r="R196" s="8" t="s">
        <v>172</v>
      </c>
      <c r="S196" s="8" t="s">
        <v>172</v>
      </c>
      <c r="T196" s="8" t="s">
        <v>172</v>
      </c>
      <c r="U196" s="8" t="s">
        <v>172</v>
      </c>
      <c r="V196" s="8" t="s">
        <v>172</v>
      </c>
      <c r="W196" s="8" t="s">
        <v>172</v>
      </c>
      <c r="X196" s="8" t="s">
        <v>172</v>
      </c>
      <c r="Y196" s="8" t="s">
        <v>172</v>
      </c>
      <c r="Z196" s="8" t="s">
        <v>172</v>
      </c>
      <c r="AA196" s="8" t="s">
        <v>172</v>
      </c>
      <c r="AB196" s="8" t="s">
        <v>172</v>
      </c>
      <c r="AC196" s="8" t="s">
        <v>172</v>
      </c>
      <c r="AD196" s="8" t="s">
        <v>172</v>
      </c>
      <c r="AE196" s="8" t="s">
        <v>172</v>
      </c>
      <c r="AF196" s="8" t="s">
        <v>172</v>
      </c>
      <c r="AG196" s="8" t="s">
        <v>172</v>
      </c>
      <c r="AH196" s="8" t="s">
        <v>172</v>
      </c>
      <c r="AI196" s="8" t="s">
        <v>172</v>
      </c>
      <c r="AJ196" s="8" t="s">
        <v>172</v>
      </c>
      <c r="AK196" s="8" t="s">
        <v>172</v>
      </c>
      <c r="AL196" s="8" t="s">
        <v>172</v>
      </c>
      <c r="AM196" s="8" t="s">
        <v>172</v>
      </c>
      <c r="AN196" s="8" t="s">
        <v>172</v>
      </c>
      <c r="AO196" s="8" t="s">
        <v>172</v>
      </c>
      <c r="AP196" s="8" t="s">
        <v>172</v>
      </c>
      <c r="AQ196" t="s">
        <v>1331</v>
      </c>
    </row>
    <row r="197" spans="1:43" x14ac:dyDescent="0.25">
      <c r="A197" s="2" t="s">
        <v>189</v>
      </c>
      <c r="B197" s="3" t="s">
        <v>1736</v>
      </c>
      <c r="C197" t="s">
        <v>41</v>
      </c>
      <c r="D197" t="s">
        <v>7</v>
      </c>
      <c r="E197" s="1" t="s">
        <v>271</v>
      </c>
      <c r="F197" s="1" t="s">
        <v>58</v>
      </c>
      <c r="G197" s="1" t="s">
        <v>1525</v>
      </c>
      <c r="H197" s="1" t="s">
        <v>884</v>
      </c>
      <c r="I197" s="1" t="s">
        <v>1689</v>
      </c>
      <c r="J197" t="s">
        <v>633</v>
      </c>
      <c r="K197" t="s">
        <v>1737</v>
      </c>
      <c r="L197" t="s">
        <v>1332</v>
      </c>
      <c r="M197" s="1" t="s">
        <v>1396</v>
      </c>
      <c r="N197" t="s">
        <v>1738</v>
      </c>
      <c r="O197" s="1">
        <v>2</v>
      </c>
      <c r="Q197" s="1">
        <v>56</v>
      </c>
      <c r="R197">
        <v>512</v>
      </c>
      <c r="S197" t="s">
        <v>1454</v>
      </c>
      <c r="T197">
        <v>400</v>
      </c>
      <c r="U197">
        <v>2</v>
      </c>
      <c r="V197">
        <v>0</v>
      </c>
      <c r="W197" t="s">
        <v>1389</v>
      </c>
      <c r="X197">
        <v>240</v>
      </c>
      <c r="Y197">
        <v>2</v>
      </c>
      <c r="Z197">
        <v>1</v>
      </c>
      <c r="AA197" t="s">
        <v>1398</v>
      </c>
      <c r="AB197">
        <v>600</v>
      </c>
      <c r="AC197">
        <v>14</v>
      </c>
      <c r="AD197" t="s">
        <v>1527</v>
      </c>
      <c r="AE197" t="s">
        <v>172</v>
      </c>
      <c r="AF197">
        <v>0</v>
      </c>
      <c r="AG197">
        <v>0</v>
      </c>
      <c r="AH197">
        <v>0</v>
      </c>
      <c r="AI197" t="s">
        <v>172</v>
      </c>
      <c r="AJ197">
        <v>0</v>
      </c>
      <c r="AK197">
        <v>0</v>
      </c>
      <c r="AL197">
        <v>0</v>
      </c>
      <c r="AM197" t="s">
        <v>172</v>
      </c>
      <c r="AN197">
        <v>0</v>
      </c>
      <c r="AO197">
        <v>0</v>
      </c>
      <c r="AP197">
        <v>0</v>
      </c>
      <c r="AQ197" t="s">
        <v>1739</v>
      </c>
    </row>
    <row r="198" spans="1:43" x14ac:dyDescent="0.25">
      <c r="A198" s="2" t="s">
        <v>189</v>
      </c>
      <c r="B198" s="3" t="s">
        <v>1740</v>
      </c>
      <c r="C198" t="s">
        <v>41</v>
      </c>
      <c r="D198" t="s">
        <v>7</v>
      </c>
      <c r="E198" s="1" t="s">
        <v>271</v>
      </c>
      <c r="F198" s="1" t="s">
        <v>58</v>
      </c>
      <c r="G198" s="1" t="s">
        <v>1525</v>
      </c>
      <c r="H198" s="1" t="s">
        <v>884</v>
      </c>
      <c r="I198" s="1" t="s">
        <v>1689</v>
      </c>
      <c r="J198" t="s">
        <v>633</v>
      </c>
      <c r="K198" t="s">
        <v>1741</v>
      </c>
      <c r="L198" t="s">
        <v>1332</v>
      </c>
      <c r="M198" s="1" t="s">
        <v>1402</v>
      </c>
      <c r="N198" t="s">
        <v>1738</v>
      </c>
      <c r="O198" s="1">
        <v>2</v>
      </c>
      <c r="Q198" s="1">
        <v>56</v>
      </c>
      <c r="R198">
        <v>512</v>
      </c>
      <c r="S198" t="s">
        <v>1454</v>
      </c>
      <c r="T198">
        <v>400</v>
      </c>
      <c r="U198">
        <v>2</v>
      </c>
      <c r="V198">
        <v>0</v>
      </c>
      <c r="W198" t="s">
        <v>1389</v>
      </c>
      <c r="X198">
        <v>240</v>
      </c>
      <c r="Y198">
        <v>2</v>
      </c>
      <c r="Z198">
        <v>1</v>
      </c>
      <c r="AA198" t="s">
        <v>1398</v>
      </c>
      <c r="AB198">
        <v>600</v>
      </c>
      <c r="AC198">
        <v>14</v>
      </c>
      <c r="AD198" t="s">
        <v>1527</v>
      </c>
      <c r="AE198" t="s">
        <v>172</v>
      </c>
      <c r="AF198">
        <v>0</v>
      </c>
      <c r="AG198">
        <v>0</v>
      </c>
      <c r="AH198">
        <v>0</v>
      </c>
      <c r="AI198" t="s">
        <v>172</v>
      </c>
      <c r="AJ198">
        <v>0</v>
      </c>
      <c r="AK198">
        <v>0</v>
      </c>
      <c r="AL198">
        <v>0</v>
      </c>
      <c r="AM198" t="s">
        <v>172</v>
      </c>
      <c r="AN198">
        <v>0</v>
      </c>
      <c r="AO198">
        <v>0</v>
      </c>
      <c r="AP198">
        <v>0</v>
      </c>
      <c r="AQ198" t="s">
        <v>1742</v>
      </c>
    </row>
    <row r="199" spans="1:43" x14ac:dyDescent="0.25">
      <c r="A199" s="2" t="s">
        <v>189</v>
      </c>
      <c r="B199" s="3" t="s">
        <v>1743</v>
      </c>
      <c r="C199" t="s">
        <v>41</v>
      </c>
      <c r="D199" t="s">
        <v>7</v>
      </c>
      <c r="E199" s="1" t="s">
        <v>271</v>
      </c>
      <c r="F199" s="1" t="s">
        <v>58</v>
      </c>
      <c r="G199" s="1" t="s">
        <v>1525</v>
      </c>
      <c r="H199" s="1" t="s">
        <v>884</v>
      </c>
      <c r="I199" s="1" t="s">
        <v>1689</v>
      </c>
      <c r="J199" t="s">
        <v>633</v>
      </c>
      <c r="K199" t="s">
        <v>1744</v>
      </c>
      <c r="L199" t="s">
        <v>1332</v>
      </c>
      <c r="M199" s="1" t="s">
        <v>1405</v>
      </c>
      <c r="N199" t="s">
        <v>1738</v>
      </c>
      <c r="O199" s="1">
        <v>2</v>
      </c>
      <c r="Q199" s="1">
        <v>56</v>
      </c>
      <c r="R199">
        <v>512</v>
      </c>
      <c r="S199" t="s">
        <v>1454</v>
      </c>
      <c r="T199">
        <v>400</v>
      </c>
      <c r="U199">
        <v>2</v>
      </c>
      <c r="V199">
        <v>0</v>
      </c>
      <c r="W199" t="s">
        <v>1389</v>
      </c>
      <c r="X199">
        <v>240</v>
      </c>
      <c r="Y199">
        <v>2</v>
      </c>
      <c r="Z199">
        <v>1</v>
      </c>
      <c r="AA199" t="s">
        <v>1398</v>
      </c>
      <c r="AB199">
        <v>600</v>
      </c>
      <c r="AC199">
        <v>14</v>
      </c>
      <c r="AD199" t="s">
        <v>1527</v>
      </c>
      <c r="AE199" t="s">
        <v>172</v>
      </c>
      <c r="AF199">
        <v>0</v>
      </c>
      <c r="AG199">
        <v>0</v>
      </c>
      <c r="AH199">
        <v>0</v>
      </c>
      <c r="AI199" t="s">
        <v>172</v>
      </c>
      <c r="AJ199">
        <v>0</v>
      </c>
      <c r="AK199">
        <v>0</v>
      </c>
      <c r="AL199">
        <v>0</v>
      </c>
      <c r="AM199" t="s">
        <v>172</v>
      </c>
      <c r="AN199">
        <v>0</v>
      </c>
      <c r="AO199">
        <v>0</v>
      </c>
      <c r="AP199">
        <v>0</v>
      </c>
      <c r="AQ199" t="s">
        <v>1745</v>
      </c>
    </row>
    <row r="200" spans="1:43" x14ac:dyDescent="0.25">
      <c r="A200" s="2" t="s">
        <v>189</v>
      </c>
      <c r="B200" s="3" t="s">
        <v>1746</v>
      </c>
      <c r="C200" t="s">
        <v>41</v>
      </c>
      <c r="D200" t="s">
        <v>7</v>
      </c>
      <c r="E200" s="1" t="s">
        <v>271</v>
      </c>
      <c r="F200" s="1" t="s">
        <v>58</v>
      </c>
      <c r="G200" s="1" t="s">
        <v>1525</v>
      </c>
      <c r="H200" s="1" t="s">
        <v>884</v>
      </c>
      <c r="I200" s="1" t="s">
        <v>1689</v>
      </c>
      <c r="J200" t="s">
        <v>633</v>
      </c>
      <c r="K200" t="s">
        <v>1747</v>
      </c>
      <c r="L200" t="s">
        <v>1332</v>
      </c>
      <c r="M200" s="1" t="s">
        <v>1408</v>
      </c>
      <c r="N200" t="s">
        <v>1738</v>
      </c>
      <c r="O200" s="1">
        <v>2</v>
      </c>
      <c r="Q200" s="1">
        <v>56</v>
      </c>
      <c r="R200">
        <v>512</v>
      </c>
      <c r="S200" t="s">
        <v>1454</v>
      </c>
      <c r="T200">
        <v>400</v>
      </c>
      <c r="U200">
        <v>2</v>
      </c>
      <c r="V200">
        <v>0</v>
      </c>
      <c r="W200" t="s">
        <v>1389</v>
      </c>
      <c r="X200">
        <v>240</v>
      </c>
      <c r="Y200">
        <v>2</v>
      </c>
      <c r="Z200">
        <v>1</v>
      </c>
      <c r="AA200" t="s">
        <v>1398</v>
      </c>
      <c r="AB200">
        <v>600</v>
      </c>
      <c r="AC200">
        <v>14</v>
      </c>
      <c r="AD200" t="s">
        <v>1527</v>
      </c>
      <c r="AE200" t="s">
        <v>172</v>
      </c>
      <c r="AF200">
        <v>0</v>
      </c>
      <c r="AG200">
        <v>0</v>
      </c>
      <c r="AH200">
        <v>0</v>
      </c>
      <c r="AI200" t="s">
        <v>172</v>
      </c>
      <c r="AJ200">
        <v>0</v>
      </c>
      <c r="AK200">
        <v>0</v>
      </c>
      <c r="AL200">
        <v>0</v>
      </c>
      <c r="AM200" t="s">
        <v>172</v>
      </c>
      <c r="AN200">
        <v>0</v>
      </c>
      <c r="AO200">
        <v>0</v>
      </c>
      <c r="AP200">
        <v>0</v>
      </c>
      <c r="AQ200" t="s">
        <v>1333</v>
      </c>
    </row>
    <row r="201" spans="1:43" x14ac:dyDescent="0.25">
      <c r="A201" s="2" t="s">
        <v>189</v>
      </c>
      <c r="B201" s="3" t="s">
        <v>1748</v>
      </c>
      <c r="C201" t="s">
        <v>41</v>
      </c>
      <c r="D201" t="s">
        <v>7</v>
      </c>
      <c r="E201" s="1" t="s">
        <v>271</v>
      </c>
      <c r="F201" s="1" t="s">
        <v>58</v>
      </c>
      <c r="G201" s="1" t="s">
        <v>1525</v>
      </c>
      <c r="H201" s="1" t="s">
        <v>884</v>
      </c>
      <c r="I201" s="1" t="s">
        <v>1689</v>
      </c>
      <c r="J201" t="s">
        <v>633</v>
      </c>
      <c r="K201" t="s">
        <v>1749</v>
      </c>
      <c r="L201" t="s">
        <v>1332</v>
      </c>
      <c r="M201" s="1" t="s">
        <v>1410</v>
      </c>
      <c r="N201" t="s">
        <v>1738</v>
      </c>
      <c r="O201" s="1">
        <v>2</v>
      </c>
      <c r="Q201" s="1">
        <v>56</v>
      </c>
      <c r="R201">
        <v>512</v>
      </c>
      <c r="S201" t="s">
        <v>1454</v>
      </c>
      <c r="T201">
        <v>400</v>
      </c>
      <c r="U201">
        <v>3</v>
      </c>
      <c r="V201">
        <v>0</v>
      </c>
      <c r="W201" t="s">
        <v>1389</v>
      </c>
      <c r="X201">
        <v>240</v>
      </c>
      <c r="Y201">
        <v>2</v>
      </c>
      <c r="Z201">
        <v>1</v>
      </c>
      <c r="AA201" t="s">
        <v>1398</v>
      </c>
      <c r="AB201">
        <v>600</v>
      </c>
      <c r="AC201">
        <v>14</v>
      </c>
      <c r="AD201" t="s">
        <v>1527</v>
      </c>
      <c r="AE201" t="s">
        <v>172</v>
      </c>
      <c r="AF201">
        <v>0</v>
      </c>
      <c r="AG201">
        <v>0</v>
      </c>
      <c r="AH201">
        <v>0</v>
      </c>
      <c r="AI201" t="s">
        <v>172</v>
      </c>
      <c r="AJ201">
        <v>0</v>
      </c>
      <c r="AK201">
        <v>0</v>
      </c>
      <c r="AL201">
        <v>0</v>
      </c>
      <c r="AM201" t="s">
        <v>172</v>
      </c>
      <c r="AN201">
        <v>0</v>
      </c>
      <c r="AO201">
        <v>0</v>
      </c>
      <c r="AP201">
        <v>0</v>
      </c>
      <c r="AQ201" t="s">
        <v>1334</v>
      </c>
    </row>
    <row r="202" spans="1:43" x14ac:dyDescent="0.25">
      <c r="A202" s="2" t="s">
        <v>189</v>
      </c>
      <c r="B202" s="3" t="s">
        <v>1750</v>
      </c>
      <c r="C202" t="s">
        <v>41</v>
      </c>
      <c r="D202" t="s">
        <v>7</v>
      </c>
      <c r="E202" s="1" t="s">
        <v>271</v>
      </c>
      <c r="F202" s="1" t="s">
        <v>58</v>
      </c>
      <c r="G202" s="1" t="s">
        <v>1525</v>
      </c>
      <c r="H202" s="1" t="s">
        <v>884</v>
      </c>
      <c r="I202" s="1" t="s">
        <v>1689</v>
      </c>
      <c r="J202" t="s">
        <v>633</v>
      </c>
      <c r="K202" t="s">
        <v>1751</v>
      </c>
      <c r="L202" t="s">
        <v>1332</v>
      </c>
      <c r="M202" s="1" t="s">
        <v>1434</v>
      </c>
      <c r="N202" t="s">
        <v>1738</v>
      </c>
      <c r="O202" s="1">
        <v>2</v>
      </c>
      <c r="Q202" s="1">
        <v>56</v>
      </c>
      <c r="R202">
        <v>512</v>
      </c>
      <c r="S202" t="s">
        <v>1454</v>
      </c>
      <c r="T202">
        <v>400</v>
      </c>
      <c r="U202">
        <v>3</v>
      </c>
      <c r="V202">
        <v>0</v>
      </c>
      <c r="W202" t="s">
        <v>1389</v>
      </c>
      <c r="X202">
        <v>240</v>
      </c>
      <c r="Y202">
        <v>2</v>
      </c>
      <c r="Z202">
        <v>1</v>
      </c>
      <c r="AA202" t="s">
        <v>1398</v>
      </c>
      <c r="AB202">
        <v>600</v>
      </c>
      <c r="AC202">
        <v>14</v>
      </c>
      <c r="AD202" t="s">
        <v>1527</v>
      </c>
      <c r="AE202" t="s">
        <v>172</v>
      </c>
      <c r="AF202">
        <v>0</v>
      </c>
      <c r="AG202">
        <v>0</v>
      </c>
      <c r="AH202">
        <v>0</v>
      </c>
      <c r="AI202" t="s">
        <v>172</v>
      </c>
      <c r="AJ202">
        <v>0</v>
      </c>
      <c r="AK202">
        <v>0</v>
      </c>
      <c r="AL202">
        <v>0</v>
      </c>
      <c r="AM202" t="s">
        <v>172</v>
      </c>
      <c r="AN202">
        <v>0</v>
      </c>
      <c r="AO202">
        <v>0</v>
      </c>
      <c r="AP202">
        <v>0</v>
      </c>
      <c r="AQ202" t="s">
        <v>1335</v>
      </c>
    </row>
    <row r="203" spans="1:43" x14ac:dyDescent="0.25">
      <c r="A203" s="2" t="s">
        <v>189</v>
      </c>
      <c r="B203" s="3" t="s">
        <v>1752</v>
      </c>
      <c r="C203" t="s">
        <v>41</v>
      </c>
      <c r="D203" t="s">
        <v>7</v>
      </c>
      <c r="E203" s="1" t="s">
        <v>271</v>
      </c>
      <c r="F203" s="1" t="s">
        <v>58</v>
      </c>
      <c r="G203" s="1" t="s">
        <v>1525</v>
      </c>
      <c r="H203" s="1" t="s">
        <v>884</v>
      </c>
      <c r="I203" s="1" t="s">
        <v>1689</v>
      </c>
      <c r="J203" t="s">
        <v>633</v>
      </c>
      <c r="K203" t="s">
        <v>1753</v>
      </c>
      <c r="L203" t="s">
        <v>1332</v>
      </c>
      <c r="M203" s="1" t="s">
        <v>1464</v>
      </c>
      <c r="N203" t="s">
        <v>1738</v>
      </c>
      <c r="O203" s="1">
        <v>2</v>
      </c>
      <c r="Q203" s="1">
        <v>56</v>
      </c>
      <c r="R203">
        <v>512</v>
      </c>
      <c r="S203" t="s">
        <v>1454</v>
      </c>
      <c r="T203">
        <v>400</v>
      </c>
      <c r="U203">
        <v>3</v>
      </c>
      <c r="V203">
        <v>0</v>
      </c>
      <c r="W203" t="s">
        <v>1389</v>
      </c>
      <c r="X203">
        <v>240</v>
      </c>
      <c r="Y203">
        <v>2</v>
      </c>
      <c r="Z203">
        <v>1</v>
      </c>
      <c r="AA203" t="s">
        <v>1398</v>
      </c>
      <c r="AB203">
        <v>600</v>
      </c>
      <c r="AC203">
        <v>14</v>
      </c>
      <c r="AD203" t="s">
        <v>1527</v>
      </c>
      <c r="AE203" t="s">
        <v>172</v>
      </c>
      <c r="AF203">
        <v>0</v>
      </c>
      <c r="AG203">
        <v>0</v>
      </c>
      <c r="AH203">
        <v>0</v>
      </c>
      <c r="AI203" t="s">
        <v>172</v>
      </c>
      <c r="AJ203">
        <v>0</v>
      </c>
      <c r="AK203">
        <v>0</v>
      </c>
      <c r="AL203">
        <v>0</v>
      </c>
      <c r="AM203" t="s">
        <v>172</v>
      </c>
      <c r="AN203">
        <v>0</v>
      </c>
      <c r="AO203">
        <v>0</v>
      </c>
      <c r="AP203">
        <v>0</v>
      </c>
      <c r="AQ203" t="s">
        <v>1336</v>
      </c>
    </row>
    <row r="204" spans="1:43" x14ac:dyDescent="0.25">
      <c r="A204" s="2" t="s">
        <v>189</v>
      </c>
      <c r="B204" s="3" t="s">
        <v>1754</v>
      </c>
      <c r="C204" t="s">
        <v>41</v>
      </c>
      <c r="D204" t="s">
        <v>7</v>
      </c>
      <c r="E204" s="1" t="s">
        <v>203</v>
      </c>
      <c r="F204" s="1" t="s">
        <v>58</v>
      </c>
      <c r="G204" s="1" t="s">
        <v>1525</v>
      </c>
      <c r="H204" s="1" t="s">
        <v>884</v>
      </c>
      <c r="I204" s="1" t="s">
        <v>1689</v>
      </c>
      <c r="J204" t="s">
        <v>633</v>
      </c>
      <c r="K204" t="s">
        <v>1755</v>
      </c>
      <c r="L204" t="s">
        <v>1332</v>
      </c>
      <c r="M204" s="1" t="s">
        <v>1466</v>
      </c>
      <c r="N204" t="s">
        <v>1738</v>
      </c>
      <c r="O204" s="1">
        <v>2</v>
      </c>
      <c r="Q204" s="1">
        <v>56</v>
      </c>
      <c r="R204">
        <v>512</v>
      </c>
      <c r="S204" t="s">
        <v>1454</v>
      </c>
      <c r="T204">
        <v>400</v>
      </c>
      <c r="U204">
        <v>3</v>
      </c>
      <c r="V204">
        <v>0</v>
      </c>
      <c r="W204" t="s">
        <v>1389</v>
      </c>
      <c r="X204">
        <v>240</v>
      </c>
      <c r="Y204">
        <v>2</v>
      </c>
      <c r="Z204">
        <v>1</v>
      </c>
      <c r="AA204" t="s">
        <v>1398</v>
      </c>
      <c r="AB204">
        <v>600</v>
      </c>
      <c r="AC204">
        <v>14</v>
      </c>
      <c r="AD204" t="s">
        <v>1527</v>
      </c>
      <c r="AE204" t="s">
        <v>172</v>
      </c>
      <c r="AF204">
        <v>0</v>
      </c>
      <c r="AG204">
        <v>0</v>
      </c>
      <c r="AH204">
        <v>0</v>
      </c>
      <c r="AI204" t="s">
        <v>172</v>
      </c>
      <c r="AJ204">
        <v>0</v>
      </c>
      <c r="AK204">
        <v>0</v>
      </c>
      <c r="AL204">
        <v>0</v>
      </c>
      <c r="AM204" t="s">
        <v>172</v>
      </c>
      <c r="AN204">
        <v>0</v>
      </c>
      <c r="AO204">
        <v>0</v>
      </c>
      <c r="AP204">
        <v>0</v>
      </c>
      <c r="AQ204" t="s">
        <v>1337</v>
      </c>
    </row>
    <row r="205" spans="1:43" x14ac:dyDescent="0.25">
      <c r="A205" s="2" t="s">
        <v>189</v>
      </c>
      <c r="B205" s="3" t="s">
        <v>1756</v>
      </c>
      <c r="C205" t="s">
        <v>41</v>
      </c>
      <c r="D205" t="s">
        <v>7</v>
      </c>
      <c r="E205" s="1" t="s">
        <v>271</v>
      </c>
      <c r="F205" s="1" t="s">
        <v>58</v>
      </c>
      <c r="G205" s="1" t="s">
        <v>1525</v>
      </c>
      <c r="H205" s="1" t="s">
        <v>884</v>
      </c>
      <c r="I205" s="1" t="s">
        <v>1689</v>
      </c>
      <c r="J205" t="s">
        <v>633</v>
      </c>
      <c r="K205" t="s">
        <v>1757</v>
      </c>
      <c r="L205" t="s">
        <v>1332</v>
      </c>
      <c r="M205" s="1" t="s">
        <v>1468</v>
      </c>
      <c r="N205" t="s">
        <v>1738</v>
      </c>
      <c r="O205" s="1">
        <v>2</v>
      </c>
      <c r="Q205" s="1">
        <v>56</v>
      </c>
      <c r="R205">
        <v>512</v>
      </c>
      <c r="S205" t="s">
        <v>1454</v>
      </c>
      <c r="T205">
        <v>400</v>
      </c>
      <c r="U205">
        <v>3</v>
      </c>
      <c r="V205">
        <v>0</v>
      </c>
      <c r="W205" t="s">
        <v>1389</v>
      </c>
      <c r="X205">
        <v>240</v>
      </c>
      <c r="Y205">
        <v>2</v>
      </c>
      <c r="Z205">
        <v>1</v>
      </c>
      <c r="AA205" t="s">
        <v>1398</v>
      </c>
      <c r="AB205">
        <v>600</v>
      </c>
      <c r="AC205">
        <v>14</v>
      </c>
      <c r="AD205" t="s">
        <v>1527</v>
      </c>
      <c r="AE205" t="s">
        <v>172</v>
      </c>
      <c r="AF205">
        <v>0</v>
      </c>
      <c r="AG205">
        <v>0</v>
      </c>
      <c r="AH205">
        <v>0</v>
      </c>
      <c r="AI205" t="s">
        <v>172</v>
      </c>
      <c r="AJ205">
        <v>0</v>
      </c>
      <c r="AK205">
        <v>0</v>
      </c>
      <c r="AL205">
        <v>0</v>
      </c>
      <c r="AM205" t="s">
        <v>172</v>
      </c>
      <c r="AN205">
        <v>0</v>
      </c>
      <c r="AO205">
        <v>0</v>
      </c>
      <c r="AP205">
        <v>0</v>
      </c>
      <c r="AQ205" t="s">
        <v>1338</v>
      </c>
    </row>
    <row r="206" spans="1:43" x14ac:dyDescent="0.25">
      <c r="A206" s="2" t="s">
        <v>189</v>
      </c>
      <c r="B206" s="3" t="s">
        <v>1758</v>
      </c>
      <c r="C206" t="s">
        <v>41</v>
      </c>
      <c r="D206" t="s">
        <v>7</v>
      </c>
      <c r="E206" s="1" t="s">
        <v>271</v>
      </c>
      <c r="F206" s="1" t="s">
        <v>58</v>
      </c>
      <c r="G206" s="1" t="s">
        <v>1525</v>
      </c>
      <c r="H206" s="1" t="s">
        <v>884</v>
      </c>
      <c r="I206" s="1" t="s">
        <v>1689</v>
      </c>
      <c r="J206" t="s">
        <v>633</v>
      </c>
      <c r="K206" t="s">
        <v>1759</v>
      </c>
      <c r="L206" t="s">
        <v>1332</v>
      </c>
      <c r="M206" s="1" t="s">
        <v>1387</v>
      </c>
      <c r="N206" t="s">
        <v>1738</v>
      </c>
      <c r="O206" s="1">
        <v>2</v>
      </c>
      <c r="Q206" s="1">
        <v>56</v>
      </c>
      <c r="R206">
        <v>512</v>
      </c>
      <c r="S206" t="s">
        <v>1454</v>
      </c>
      <c r="T206">
        <v>400</v>
      </c>
      <c r="U206">
        <v>3</v>
      </c>
      <c r="V206">
        <v>0</v>
      </c>
      <c r="W206" t="s">
        <v>1389</v>
      </c>
      <c r="X206">
        <v>240</v>
      </c>
      <c r="Y206">
        <v>2</v>
      </c>
      <c r="Z206">
        <v>1</v>
      </c>
      <c r="AA206" t="s">
        <v>1398</v>
      </c>
      <c r="AB206">
        <v>600</v>
      </c>
      <c r="AC206">
        <v>14</v>
      </c>
      <c r="AD206" t="s">
        <v>1527</v>
      </c>
      <c r="AE206" t="s">
        <v>172</v>
      </c>
      <c r="AF206">
        <v>0</v>
      </c>
      <c r="AG206">
        <v>0</v>
      </c>
      <c r="AH206">
        <v>0</v>
      </c>
      <c r="AI206" t="s">
        <v>172</v>
      </c>
      <c r="AJ206">
        <v>0</v>
      </c>
      <c r="AK206">
        <v>0</v>
      </c>
      <c r="AL206">
        <v>0</v>
      </c>
      <c r="AM206" t="s">
        <v>172</v>
      </c>
      <c r="AN206">
        <v>0</v>
      </c>
      <c r="AO206">
        <v>0</v>
      </c>
      <c r="AP206">
        <v>0</v>
      </c>
      <c r="AQ206" t="s">
        <v>1339</v>
      </c>
    </row>
    <row r="207" spans="1:43" ht="30" x14ac:dyDescent="0.25">
      <c r="A207" s="2" t="s">
        <v>459</v>
      </c>
      <c r="B207" s="3" t="s">
        <v>1760</v>
      </c>
      <c r="C207" t="s">
        <v>41</v>
      </c>
      <c r="D207" t="s">
        <v>7</v>
      </c>
      <c r="E207" s="8" t="s">
        <v>172</v>
      </c>
      <c r="F207" s="3" t="s">
        <v>980</v>
      </c>
      <c r="G207" s="3" t="s">
        <v>1003</v>
      </c>
      <c r="H207" s="1" t="s">
        <v>884</v>
      </c>
      <c r="I207" s="1" t="s">
        <v>1689</v>
      </c>
      <c r="J207" t="s">
        <v>1036</v>
      </c>
      <c r="K207" t="s">
        <v>1761</v>
      </c>
      <c r="L207" t="s">
        <v>1332</v>
      </c>
      <c r="M207" s="1" t="s">
        <v>1413</v>
      </c>
      <c r="N207" s="8" t="s">
        <v>172</v>
      </c>
      <c r="O207" s="8" t="s">
        <v>172</v>
      </c>
      <c r="P207" s="8" t="s">
        <v>172</v>
      </c>
      <c r="Q207" s="8" t="s">
        <v>172</v>
      </c>
      <c r="R207" s="8" t="s">
        <v>172</v>
      </c>
      <c r="S207" s="8" t="s">
        <v>172</v>
      </c>
      <c r="T207" s="8" t="s">
        <v>172</v>
      </c>
      <c r="U207" s="8" t="s">
        <v>172</v>
      </c>
      <c r="V207" s="8" t="s">
        <v>172</v>
      </c>
      <c r="W207" s="8" t="s">
        <v>172</v>
      </c>
      <c r="X207" s="8" t="s">
        <v>172</v>
      </c>
      <c r="Y207" s="8" t="s">
        <v>172</v>
      </c>
      <c r="Z207" s="8" t="s">
        <v>172</v>
      </c>
      <c r="AA207" s="8" t="s">
        <v>172</v>
      </c>
      <c r="AB207" s="8" t="s">
        <v>172</v>
      </c>
      <c r="AC207" s="8" t="s">
        <v>172</v>
      </c>
      <c r="AD207" s="8" t="s">
        <v>172</v>
      </c>
      <c r="AE207" s="8" t="s">
        <v>172</v>
      </c>
      <c r="AF207" s="8" t="s">
        <v>172</v>
      </c>
      <c r="AG207" s="8" t="s">
        <v>172</v>
      </c>
      <c r="AH207" s="8" t="s">
        <v>172</v>
      </c>
      <c r="AI207" s="8" t="s">
        <v>172</v>
      </c>
      <c r="AJ207" s="8" t="s">
        <v>172</v>
      </c>
      <c r="AK207" s="8" t="s">
        <v>172</v>
      </c>
      <c r="AL207" s="8" t="s">
        <v>172</v>
      </c>
      <c r="AM207" s="8" t="s">
        <v>172</v>
      </c>
      <c r="AN207" s="8" t="s">
        <v>172</v>
      </c>
      <c r="AO207" s="8" t="s">
        <v>172</v>
      </c>
      <c r="AP207" s="8" t="s">
        <v>172</v>
      </c>
      <c r="AQ207" t="s">
        <v>1340</v>
      </c>
    </row>
    <row r="208" spans="1:43" ht="30" x14ac:dyDescent="0.25">
      <c r="A208" s="2" t="s">
        <v>459</v>
      </c>
      <c r="B208" s="3" t="s">
        <v>1762</v>
      </c>
      <c r="C208" t="s">
        <v>41</v>
      </c>
      <c r="D208" t="s">
        <v>7</v>
      </c>
      <c r="E208" s="8" t="s">
        <v>172</v>
      </c>
      <c r="F208" s="3" t="s">
        <v>980</v>
      </c>
      <c r="G208" s="3" t="s">
        <v>1008</v>
      </c>
      <c r="H208" s="1" t="s">
        <v>884</v>
      </c>
      <c r="I208" s="1" t="s">
        <v>1689</v>
      </c>
      <c r="J208" t="s">
        <v>1036</v>
      </c>
      <c r="K208" t="s">
        <v>1763</v>
      </c>
      <c r="L208" t="s">
        <v>1332</v>
      </c>
      <c r="M208" s="1" t="s">
        <v>1413</v>
      </c>
      <c r="N208" s="8" t="s">
        <v>172</v>
      </c>
      <c r="O208" s="8" t="s">
        <v>172</v>
      </c>
      <c r="P208" s="8" t="s">
        <v>172</v>
      </c>
      <c r="Q208" s="8" t="s">
        <v>172</v>
      </c>
      <c r="R208" s="8" t="s">
        <v>172</v>
      </c>
      <c r="S208" s="8" t="s">
        <v>172</v>
      </c>
      <c r="T208" s="8" t="s">
        <v>172</v>
      </c>
      <c r="U208" s="8" t="s">
        <v>172</v>
      </c>
      <c r="V208" s="8" t="s">
        <v>172</v>
      </c>
      <c r="W208" s="8" t="s">
        <v>172</v>
      </c>
      <c r="X208" s="8" t="s">
        <v>172</v>
      </c>
      <c r="Y208" s="8" t="s">
        <v>172</v>
      </c>
      <c r="Z208" s="8" t="s">
        <v>172</v>
      </c>
      <c r="AA208" s="8" t="s">
        <v>172</v>
      </c>
      <c r="AB208" s="8" t="s">
        <v>172</v>
      </c>
      <c r="AC208" s="8" t="s">
        <v>172</v>
      </c>
      <c r="AD208" s="8" t="s">
        <v>172</v>
      </c>
      <c r="AE208" s="8" t="s">
        <v>172</v>
      </c>
      <c r="AF208" s="8" t="s">
        <v>172</v>
      </c>
      <c r="AG208" s="8" t="s">
        <v>172</v>
      </c>
      <c r="AH208" s="8" t="s">
        <v>172</v>
      </c>
      <c r="AI208" s="8" t="s">
        <v>172</v>
      </c>
      <c r="AJ208" s="8" t="s">
        <v>172</v>
      </c>
      <c r="AK208" s="8" t="s">
        <v>172</v>
      </c>
      <c r="AL208" s="8" t="s">
        <v>172</v>
      </c>
      <c r="AM208" s="8" t="s">
        <v>172</v>
      </c>
      <c r="AN208" s="8" t="s">
        <v>172</v>
      </c>
      <c r="AO208" s="8" t="s">
        <v>172</v>
      </c>
      <c r="AP208" s="8" t="s">
        <v>172</v>
      </c>
      <c r="AQ208" t="s">
        <v>1340</v>
      </c>
    </row>
    <row r="209" spans="1:43" ht="30" x14ac:dyDescent="0.25">
      <c r="A209" s="2" t="s">
        <v>459</v>
      </c>
      <c r="B209" s="3" t="s">
        <v>1764</v>
      </c>
      <c r="C209" t="s">
        <v>41</v>
      </c>
      <c r="D209" t="s">
        <v>7</v>
      </c>
      <c r="E209" s="8" t="s">
        <v>172</v>
      </c>
      <c r="F209" s="3" t="s">
        <v>980</v>
      </c>
      <c r="G209" s="3" t="s">
        <v>1020</v>
      </c>
      <c r="H209" s="1" t="s">
        <v>884</v>
      </c>
      <c r="I209" s="1" t="s">
        <v>1689</v>
      </c>
      <c r="J209" t="s">
        <v>1012</v>
      </c>
      <c r="K209" t="s">
        <v>1765</v>
      </c>
      <c r="L209" t="s">
        <v>1332</v>
      </c>
      <c r="M209" s="1" t="s">
        <v>1711</v>
      </c>
      <c r="N209" s="8" t="s">
        <v>172</v>
      </c>
      <c r="O209" s="8" t="s">
        <v>172</v>
      </c>
      <c r="P209" s="8" t="s">
        <v>172</v>
      </c>
      <c r="Q209" s="8" t="s">
        <v>172</v>
      </c>
      <c r="R209" s="8" t="s">
        <v>172</v>
      </c>
      <c r="S209" s="8" t="s">
        <v>172</v>
      </c>
      <c r="T209" s="8" t="s">
        <v>172</v>
      </c>
      <c r="U209" s="8" t="s">
        <v>172</v>
      </c>
      <c r="V209" s="8" t="s">
        <v>172</v>
      </c>
      <c r="W209" s="8" t="s">
        <v>172</v>
      </c>
      <c r="X209" s="8" t="s">
        <v>172</v>
      </c>
      <c r="Y209" s="8" t="s">
        <v>172</v>
      </c>
      <c r="Z209" s="8" t="s">
        <v>172</v>
      </c>
      <c r="AA209" s="8" t="s">
        <v>172</v>
      </c>
      <c r="AB209" s="8" t="s">
        <v>172</v>
      </c>
      <c r="AC209" s="8" t="s">
        <v>172</v>
      </c>
      <c r="AD209" s="8" t="s">
        <v>172</v>
      </c>
      <c r="AE209" s="8" t="s">
        <v>172</v>
      </c>
      <c r="AF209" s="8" t="s">
        <v>172</v>
      </c>
      <c r="AG209" s="8" t="s">
        <v>172</v>
      </c>
      <c r="AH209" s="8" t="s">
        <v>172</v>
      </c>
      <c r="AI209" s="8" t="s">
        <v>172</v>
      </c>
      <c r="AJ209" s="8" t="s">
        <v>172</v>
      </c>
      <c r="AK209" s="8" t="s">
        <v>172</v>
      </c>
      <c r="AL209" s="8" t="s">
        <v>172</v>
      </c>
      <c r="AM209" s="8" t="s">
        <v>172</v>
      </c>
      <c r="AN209" s="8" t="s">
        <v>172</v>
      </c>
      <c r="AO209" s="8" t="s">
        <v>172</v>
      </c>
      <c r="AP209" s="8" t="s">
        <v>172</v>
      </c>
      <c r="AQ209" t="s">
        <v>1341</v>
      </c>
    </row>
    <row r="210" spans="1:43" x14ac:dyDescent="0.25">
      <c r="A210" s="2" t="s">
        <v>189</v>
      </c>
      <c r="B210" s="3" t="s">
        <v>1766</v>
      </c>
      <c r="C210" t="s">
        <v>41</v>
      </c>
      <c r="D210" t="s">
        <v>7</v>
      </c>
      <c r="E210" s="1" t="s">
        <v>271</v>
      </c>
      <c r="F210" s="1" t="s">
        <v>58</v>
      </c>
      <c r="G210" s="1" t="s">
        <v>1525</v>
      </c>
      <c r="H210" s="1" t="s">
        <v>884</v>
      </c>
      <c r="I210" s="1" t="s">
        <v>1689</v>
      </c>
      <c r="J210" t="s">
        <v>633</v>
      </c>
      <c r="K210" t="s">
        <v>1767</v>
      </c>
      <c r="L210" t="s">
        <v>1342</v>
      </c>
      <c r="M210" s="1" t="s">
        <v>1396</v>
      </c>
      <c r="N210" t="s">
        <v>1738</v>
      </c>
      <c r="O210" s="1">
        <v>2</v>
      </c>
      <c r="Q210" s="1">
        <v>56</v>
      </c>
      <c r="R210">
        <v>512</v>
      </c>
      <c r="S210" t="s">
        <v>1454</v>
      </c>
      <c r="T210">
        <v>400</v>
      </c>
      <c r="U210">
        <v>2</v>
      </c>
      <c r="V210">
        <v>0</v>
      </c>
      <c r="W210" t="s">
        <v>1389</v>
      </c>
      <c r="X210">
        <v>240</v>
      </c>
      <c r="Y210">
        <v>2</v>
      </c>
      <c r="Z210">
        <v>1</v>
      </c>
      <c r="AA210" t="s">
        <v>1398</v>
      </c>
      <c r="AB210">
        <v>600</v>
      </c>
      <c r="AC210">
        <v>14</v>
      </c>
      <c r="AD210" t="s">
        <v>1527</v>
      </c>
      <c r="AE210" t="s">
        <v>172</v>
      </c>
      <c r="AF210">
        <v>0</v>
      </c>
      <c r="AG210">
        <v>0</v>
      </c>
      <c r="AH210">
        <v>0</v>
      </c>
      <c r="AI210" t="s">
        <v>172</v>
      </c>
      <c r="AJ210">
        <v>0</v>
      </c>
      <c r="AK210">
        <v>0</v>
      </c>
      <c r="AL210">
        <v>0</v>
      </c>
      <c r="AM210" t="s">
        <v>172</v>
      </c>
      <c r="AN210">
        <v>0</v>
      </c>
      <c r="AO210">
        <v>0</v>
      </c>
      <c r="AP210">
        <v>0</v>
      </c>
      <c r="AQ210" t="s">
        <v>1768</v>
      </c>
    </row>
    <row r="211" spans="1:43" x14ac:dyDescent="0.25">
      <c r="A211" s="2" t="s">
        <v>189</v>
      </c>
      <c r="B211" s="3" t="s">
        <v>1769</v>
      </c>
      <c r="C211" t="s">
        <v>41</v>
      </c>
      <c r="D211" t="s">
        <v>7</v>
      </c>
      <c r="E211" s="1" t="s">
        <v>271</v>
      </c>
      <c r="F211" s="1" t="s">
        <v>58</v>
      </c>
      <c r="G211" s="1" t="s">
        <v>1525</v>
      </c>
      <c r="H211" s="1" t="s">
        <v>884</v>
      </c>
      <c r="I211" s="1" t="s">
        <v>1689</v>
      </c>
      <c r="J211" t="s">
        <v>633</v>
      </c>
      <c r="K211" t="s">
        <v>1770</v>
      </c>
      <c r="L211" t="s">
        <v>1342</v>
      </c>
      <c r="M211" s="1" t="s">
        <v>1402</v>
      </c>
      <c r="N211" t="s">
        <v>1738</v>
      </c>
      <c r="O211" s="1">
        <v>2</v>
      </c>
      <c r="Q211" s="1">
        <v>56</v>
      </c>
      <c r="R211">
        <v>512</v>
      </c>
      <c r="S211" t="s">
        <v>1454</v>
      </c>
      <c r="T211">
        <v>400</v>
      </c>
      <c r="U211">
        <v>2</v>
      </c>
      <c r="V211">
        <v>0</v>
      </c>
      <c r="W211" t="s">
        <v>1389</v>
      </c>
      <c r="X211">
        <v>240</v>
      </c>
      <c r="Y211">
        <v>2</v>
      </c>
      <c r="Z211">
        <v>1</v>
      </c>
      <c r="AA211" t="s">
        <v>1398</v>
      </c>
      <c r="AB211">
        <v>600</v>
      </c>
      <c r="AC211">
        <v>14</v>
      </c>
      <c r="AD211" t="s">
        <v>1527</v>
      </c>
      <c r="AE211" t="s">
        <v>172</v>
      </c>
      <c r="AF211">
        <v>0</v>
      </c>
      <c r="AG211">
        <v>0</v>
      </c>
      <c r="AH211">
        <v>0</v>
      </c>
      <c r="AI211" t="s">
        <v>172</v>
      </c>
      <c r="AJ211">
        <v>0</v>
      </c>
      <c r="AK211">
        <v>0</v>
      </c>
      <c r="AL211">
        <v>0</v>
      </c>
      <c r="AM211" t="s">
        <v>172</v>
      </c>
      <c r="AN211">
        <v>0</v>
      </c>
      <c r="AO211">
        <v>0</v>
      </c>
      <c r="AP211">
        <v>0</v>
      </c>
      <c r="AQ211" t="s">
        <v>1771</v>
      </c>
    </row>
    <row r="212" spans="1:43" x14ac:dyDescent="0.25">
      <c r="A212" s="2" t="s">
        <v>189</v>
      </c>
      <c r="B212" s="3" t="s">
        <v>1772</v>
      </c>
      <c r="C212" t="s">
        <v>41</v>
      </c>
      <c r="D212" t="s">
        <v>7</v>
      </c>
      <c r="E212" s="1" t="s">
        <v>271</v>
      </c>
      <c r="F212" s="1" t="s">
        <v>58</v>
      </c>
      <c r="G212" s="1" t="s">
        <v>1525</v>
      </c>
      <c r="H212" s="1" t="s">
        <v>884</v>
      </c>
      <c r="I212" s="1" t="s">
        <v>1689</v>
      </c>
      <c r="J212" t="s">
        <v>633</v>
      </c>
      <c r="K212" t="s">
        <v>1773</v>
      </c>
      <c r="L212" t="s">
        <v>1342</v>
      </c>
      <c r="M212" s="1" t="s">
        <v>1405</v>
      </c>
      <c r="N212" t="s">
        <v>1738</v>
      </c>
      <c r="O212" s="1">
        <v>2</v>
      </c>
      <c r="Q212" s="1">
        <v>56</v>
      </c>
      <c r="R212">
        <v>512</v>
      </c>
      <c r="S212" t="s">
        <v>1454</v>
      </c>
      <c r="T212">
        <v>400</v>
      </c>
      <c r="U212">
        <v>2</v>
      </c>
      <c r="V212">
        <v>0</v>
      </c>
      <c r="W212" t="s">
        <v>1389</v>
      </c>
      <c r="X212">
        <v>240</v>
      </c>
      <c r="Y212">
        <v>2</v>
      </c>
      <c r="Z212">
        <v>1</v>
      </c>
      <c r="AA212" t="s">
        <v>1398</v>
      </c>
      <c r="AB212">
        <v>600</v>
      </c>
      <c r="AC212">
        <v>14</v>
      </c>
      <c r="AD212" t="s">
        <v>1527</v>
      </c>
      <c r="AE212" t="s">
        <v>172</v>
      </c>
      <c r="AF212">
        <v>0</v>
      </c>
      <c r="AG212">
        <v>0</v>
      </c>
      <c r="AH212">
        <v>0</v>
      </c>
      <c r="AI212" t="s">
        <v>172</v>
      </c>
      <c r="AJ212">
        <v>0</v>
      </c>
      <c r="AK212">
        <v>0</v>
      </c>
      <c r="AL212">
        <v>0</v>
      </c>
      <c r="AM212" t="s">
        <v>172</v>
      </c>
      <c r="AN212">
        <v>0</v>
      </c>
      <c r="AO212">
        <v>0</v>
      </c>
      <c r="AP212">
        <v>0</v>
      </c>
      <c r="AQ212" t="s">
        <v>1774</v>
      </c>
    </row>
    <row r="213" spans="1:43" x14ac:dyDescent="0.25">
      <c r="A213" s="2" t="s">
        <v>189</v>
      </c>
      <c r="B213" s="3" t="s">
        <v>1775</v>
      </c>
      <c r="C213" t="s">
        <v>41</v>
      </c>
      <c r="D213" t="s">
        <v>7</v>
      </c>
      <c r="E213" s="1" t="s">
        <v>271</v>
      </c>
      <c r="F213" s="1" t="s">
        <v>58</v>
      </c>
      <c r="G213" s="1" t="s">
        <v>1525</v>
      </c>
      <c r="H213" s="1" t="s">
        <v>884</v>
      </c>
      <c r="I213" s="1" t="s">
        <v>1689</v>
      </c>
      <c r="J213" t="s">
        <v>633</v>
      </c>
      <c r="K213" t="s">
        <v>1776</v>
      </c>
      <c r="L213" t="s">
        <v>1342</v>
      </c>
      <c r="M213" s="1" t="s">
        <v>1408</v>
      </c>
      <c r="N213" t="s">
        <v>1738</v>
      </c>
      <c r="O213" s="1">
        <v>2</v>
      </c>
      <c r="Q213" s="1">
        <v>56</v>
      </c>
      <c r="R213">
        <v>512</v>
      </c>
      <c r="S213" t="s">
        <v>1454</v>
      </c>
      <c r="T213">
        <v>400</v>
      </c>
      <c r="U213">
        <v>2</v>
      </c>
      <c r="V213">
        <v>0</v>
      </c>
      <c r="W213" t="s">
        <v>1389</v>
      </c>
      <c r="X213">
        <v>240</v>
      </c>
      <c r="Y213">
        <v>2</v>
      </c>
      <c r="Z213">
        <v>1</v>
      </c>
      <c r="AA213" t="s">
        <v>1398</v>
      </c>
      <c r="AB213">
        <v>600</v>
      </c>
      <c r="AC213">
        <v>14</v>
      </c>
      <c r="AD213" t="s">
        <v>1527</v>
      </c>
      <c r="AE213" t="s">
        <v>172</v>
      </c>
      <c r="AF213">
        <v>0</v>
      </c>
      <c r="AG213">
        <v>0</v>
      </c>
      <c r="AH213">
        <v>0</v>
      </c>
      <c r="AI213" t="s">
        <v>172</v>
      </c>
      <c r="AJ213">
        <v>0</v>
      </c>
      <c r="AK213">
        <v>0</v>
      </c>
      <c r="AL213">
        <v>0</v>
      </c>
      <c r="AM213" t="s">
        <v>172</v>
      </c>
      <c r="AN213">
        <v>0</v>
      </c>
      <c r="AO213">
        <v>0</v>
      </c>
      <c r="AP213">
        <v>0</v>
      </c>
      <c r="AQ213" t="s">
        <v>1343</v>
      </c>
    </row>
    <row r="214" spans="1:43" x14ac:dyDescent="0.25">
      <c r="A214" s="2" t="s">
        <v>189</v>
      </c>
      <c r="B214" s="3" t="s">
        <v>1777</v>
      </c>
      <c r="C214" t="s">
        <v>41</v>
      </c>
      <c r="D214" t="s">
        <v>7</v>
      </c>
      <c r="E214" s="1" t="s">
        <v>271</v>
      </c>
      <c r="F214" s="1" t="s">
        <v>58</v>
      </c>
      <c r="G214" s="1" t="s">
        <v>1525</v>
      </c>
      <c r="H214" s="1" t="s">
        <v>884</v>
      </c>
      <c r="I214" s="1" t="s">
        <v>1689</v>
      </c>
      <c r="J214" t="s">
        <v>633</v>
      </c>
      <c r="K214" t="s">
        <v>1778</v>
      </c>
      <c r="L214" t="s">
        <v>1342</v>
      </c>
      <c r="M214" s="1" t="s">
        <v>1410</v>
      </c>
      <c r="N214" t="s">
        <v>1738</v>
      </c>
      <c r="O214" s="1">
        <v>2</v>
      </c>
      <c r="Q214" s="1">
        <v>56</v>
      </c>
      <c r="R214">
        <v>512</v>
      </c>
      <c r="S214" t="s">
        <v>1454</v>
      </c>
      <c r="T214">
        <v>400</v>
      </c>
      <c r="U214">
        <v>2</v>
      </c>
      <c r="V214">
        <v>0</v>
      </c>
      <c r="W214" t="s">
        <v>1389</v>
      </c>
      <c r="X214">
        <v>240</v>
      </c>
      <c r="Y214">
        <v>2</v>
      </c>
      <c r="Z214">
        <v>1</v>
      </c>
      <c r="AA214" t="s">
        <v>1398</v>
      </c>
      <c r="AB214">
        <v>600</v>
      </c>
      <c r="AC214">
        <v>14</v>
      </c>
      <c r="AD214" t="s">
        <v>1527</v>
      </c>
      <c r="AE214" t="s">
        <v>172</v>
      </c>
      <c r="AF214">
        <v>0</v>
      </c>
      <c r="AG214">
        <v>0</v>
      </c>
      <c r="AH214">
        <v>0</v>
      </c>
      <c r="AI214" t="s">
        <v>172</v>
      </c>
      <c r="AJ214">
        <v>0</v>
      </c>
      <c r="AK214">
        <v>0</v>
      </c>
      <c r="AL214">
        <v>0</v>
      </c>
      <c r="AM214" t="s">
        <v>172</v>
      </c>
      <c r="AN214">
        <v>0</v>
      </c>
      <c r="AO214">
        <v>0</v>
      </c>
      <c r="AP214">
        <v>0</v>
      </c>
      <c r="AQ214" t="s">
        <v>1344</v>
      </c>
    </row>
    <row r="215" spans="1:43" x14ac:dyDescent="0.25">
      <c r="A215" s="2" t="s">
        <v>189</v>
      </c>
      <c r="B215" s="3" t="s">
        <v>1779</v>
      </c>
      <c r="C215" t="s">
        <v>41</v>
      </c>
      <c r="D215" t="s">
        <v>7</v>
      </c>
      <c r="E215" s="1" t="s">
        <v>271</v>
      </c>
      <c r="F215" s="1" t="s">
        <v>58</v>
      </c>
      <c r="G215" s="1" t="s">
        <v>1525</v>
      </c>
      <c r="H215" s="1" t="s">
        <v>884</v>
      </c>
      <c r="I215" s="1" t="s">
        <v>1689</v>
      </c>
      <c r="J215" t="s">
        <v>633</v>
      </c>
      <c r="K215" t="s">
        <v>1780</v>
      </c>
      <c r="L215" t="s">
        <v>1342</v>
      </c>
      <c r="M215" s="1" t="s">
        <v>1434</v>
      </c>
      <c r="N215" t="s">
        <v>1738</v>
      </c>
      <c r="O215" s="1">
        <v>2</v>
      </c>
      <c r="Q215" s="1">
        <v>56</v>
      </c>
      <c r="R215">
        <v>512</v>
      </c>
      <c r="S215" t="s">
        <v>1454</v>
      </c>
      <c r="T215">
        <v>400</v>
      </c>
      <c r="U215">
        <v>3</v>
      </c>
      <c r="V215">
        <v>0</v>
      </c>
      <c r="W215" t="s">
        <v>1389</v>
      </c>
      <c r="X215">
        <v>240</v>
      </c>
      <c r="Y215">
        <v>2</v>
      </c>
      <c r="Z215">
        <v>1</v>
      </c>
      <c r="AA215" t="s">
        <v>1398</v>
      </c>
      <c r="AB215">
        <v>600</v>
      </c>
      <c r="AC215">
        <v>14</v>
      </c>
      <c r="AD215" t="s">
        <v>1527</v>
      </c>
      <c r="AE215" t="s">
        <v>172</v>
      </c>
      <c r="AF215">
        <v>0</v>
      </c>
      <c r="AG215">
        <v>0</v>
      </c>
      <c r="AH215">
        <v>0</v>
      </c>
      <c r="AI215" t="s">
        <v>172</v>
      </c>
      <c r="AJ215">
        <v>0</v>
      </c>
      <c r="AK215">
        <v>0</v>
      </c>
      <c r="AL215">
        <v>0</v>
      </c>
      <c r="AM215" t="s">
        <v>172</v>
      </c>
      <c r="AN215">
        <v>0</v>
      </c>
      <c r="AO215">
        <v>0</v>
      </c>
      <c r="AP215">
        <v>0</v>
      </c>
      <c r="AQ215" t="s">
        <v>1345</v>
      </c>
    </row>
    <row r="216" spans="1:43" x14ac:dyDescent="0.25">
      <c r="A216" s="2" t="s">
        <v>189</v>
      </c>
      <c r="B216" s="3" t="s">
        <v>1781</v>
      </c>
      <c r="C216" t="s">
        <v>41</v>
      </c>
      <c r="D216" t="s">
        <v>7</v>
      </c>
      <c r="E216" s="1" t="s">
        <v>271</v>
      </c>
      <c r="F216" s="1" t="s">
        <v>58</v>
      </c>
      <c r="G216" s="1" t="s">
        <v>1525</v>
      </c>
      <c r="H216" s="1" t="s">
        <v>884</v>
      </c>
      <c r="I216" s="1" t="s">
        <v>1689</v>
      </c>
      <c r="J216" t="s">
        <v>633</v>
      </c>
      <c r="K216" t="s">
        <v>1782</v>
      </c>
      <c r="L216" t="s">
        <v>1342</v>
      </c>
      <c r="M216" s="1" t="s">
        <v>1464</v>
      </c>
      <c r="N216" t="s">
        <v>1738</v>
      </c>
      <c r="O216" s="1">
        <v>2</v>
      </c>
      <c r="Q216" s="1">
        <v>56</v>
      </c>
      <c r="R216">
        <v>512</v>
      </c>
      <c r="S216" t="s">
        <v>1454</v>
      </c>
      <c r="T216">
        <v>400</v>
      </c>
      <c r="U216">
        <v>3</v>
      </c>
      <c r="V216">
        <v>0</v>
      </c>
      <c r="W216" t="s">
        <v>1389</v>
      </c>
      <c r="X216">
        <v>240</v>
      </c>
      <c r="Y216">
        <v>2</v>
      </c>
      <c r="Z216">
        <v>1</v>
      </c>
      <c r="AA216" t="s">
        <v>1398</v>
      </c>
      <c r="AB216">
        <v>600</v>
      </c>
      <c r="AC216">
        <v>14</v>
      </c>
      <c r="AD216" t="s">
        <v>1527</v>
      </c>
      <c r="AE216" t="s">
        <v>172</v>
      </c>
      <c r="AF216">
        <v>0</v>
      </c>
      <c r="AG216">
        <v>0</v>
      </c>
      <c r="AH216">
        <v>0</v>
      </c>
      <c r="AI216" t="s">
        <v>172</v>
      </c>
      <c r="AJ216">
        <v>0</v>
      </c>
      <c r="AK216">
        <v>0</v>
      </c>
      <c r="AL216">
        <v>0</v>
      </c>
      <c r="AM216" t="s">
        <v>172</v>
      </c>
      <c r="AN216">
        <v>0</v>
      </c>
      <c r="AO216">
        <v>0</v>
      </c>
      <c r="AP216">
        <v>0</v>
      </c>
      <c r="AQ216" t="s">
        <v>1346</v>
      </c>
    </row>
    <row r="217" spans="1:43" x14ac:dyDescent="0.25">
      <c r="A217" s="2" t="s">
        <v>189</v>
      </c>
      <c r="B217" s="3" t="s">
        <v>1783</v>
      </c>
      <c r="C217" t="s">
        <v>41</v>
      </c>
      <c r="D217" t="s">
        <v>7</v>
      </c>
      <c r="E217" s="1" t="s">
        <v>271</v>
      </c>
      <c r="F217" s="1" t="s">
        <v>58</v>
      </c>
      <c r="G217" s="1" t="s">
        <v>1525</v>
      </c>
      <c r="H217" s="1" t="s">
        <v>884</v>
      </c>
      <c r="I217" s="1" t="s">
        <v>1689</v>
      </c>
      <c r="J217" t="s">
        <v>633</v>
      </c>
      <c r="K217" t="s">
        <v>1784</v>
      </c>
      <c r="L217" t="s">
        <v>1342</v>
      </c>
      <c r="M217" s="1" t="s">
        <v>1466</v>
      </c>
      <c r="N217" t="s">
        <v>1738</v>
      </c>
      <c r="O217" s="1">
        <v>2</v>
      </c>
      <c r="Q217" s="1">
        <v>56</v>
      </c>
      <c r="R217">
        <v>512</v>
      </c>
      <c r="S217" t="s">
        <v>1454</v>
      </c>
      <c r="T217">
        <v>400</v>
      </c>
      <c r="U217">
        <v>3</v>
      </c>
      <c r="V217">
        <v>0</v>
      </c>
      <c r="W217" t="s">
        <v>1389</v>
      </c>
      <c r="X217">
        <v>240</v>
      </c>
      <c r="Y217">
        <v>2</v>
      </c>
      <c r="Z217">
        <v>1</v>
      </c>
      <c r="AA217" t="s">
        <v>1398</v>
      </c>
      <c r="AB217">
        <v>600</v>
      </c>
      <c r="AC217">
        <v>14</v>
      </c>
      <c r="AD217" t="s">
        <v>1527</v>
      </c>
      <c r="AE217" t="s">
        <v>172</v>
      </c>
      <c r="AF217">
        <v>0</v>
      </c>
      <c r="AG217">
        <v>0</v>
      </c>
      <c r="AH217">
        <v>0</v>
      </c>
      <c r="AI217" t="s">
        <v>172</v>
      </c>
      <c r="AJ217">
        <v>0</v>
      </c>
      <c r="AK217">
        <v>0</v>
      </c>
      <c r="AL217">
        <v>0</v>
      </c>
      <c r="AM217" t="s">
        <v>172</v>
      </c>
      <c r="AN217">
        <v>0</v>
      </c>
      <c r="AO217">
        <v>0</v>
      </c>
      <c r="AP217">
        <v>0</v>
      </c>
      <c r="AQ217" t="s">
        <v>1347</v>
      </c>
    </row>
    <row r="218" spans="1:43" x14ac:dyDescent="0.25">
      <c r="A218" s="2" t="s">
        <v>189</v>
      </c>
      <c r="B218" s="3" t="s">
        <v>1785</v>
      </c>
      <c r="C218" t="s">
        <v>41</v>
      </c>
      <c r="D218" t="s">
        <v>7</v>
      </c>
      <c r="E218" s="1" t="s">
        <v>271</v>
      </c>
      <c r="F218" s="1" t="s">
        <v>58</v>
      </c>
      <c r="G218" s="1" t="s">
        <v>1525</v>
      </c>
      <c r="H218" s="1" t="s">
        <v>884</v>
      </c>
      <c r="I218" s="1" t="s">
        <v>1689</v>
      </c>
      <c r="J218" t="s">
        <v>633</v>
      </c>
      <c r="K218" t="s">
        <v>1786</v>
      </c>
      <c r="L218" t="s">
        <v>1342</v>
      </c>
      <c r="M218" s="1" t="s">
        <v>1468</v>
      </c>
      <c r="N218" t="s">
        <v>1738</v>
      </c>
      <c r="O218" s="1">
        <v>2</v>
      </c>
      <c r="Q218" s="1">
        <v>56</v>
      </c>
      <c r="R218">
        <v>512</v>
      </c>
      <c r="S218" t="s">
        <v>1454</v>
      </c>
      <c r="T218">
        <v>400</v>
      </c>
      <c r="U218">
        <v>3</v>
      </c>
      <c r="V218">
        <v>0</v>
      </c>
      <c r="W218" t="s">
        <v>1389</v>
      </c>
      <c r="X218">
        <v>240</v>
      </c>
      <c r="Y218">
        <v>2</v>
      </c>
      <c r="Z218">
        <v>1</v>
      </c>
      <c r="AA218" t="s">
        <v>1398</v>
      </c>
      <c r="AB218">
        <v>600</v>
      </c>
      <c r="AC218">
        <v>14</v>
      </c>
      <c r="AD218" t="s">
        <v>1527</v>
      </c>
      <c r="AE218" t="s">
        <v>172</v>
      </c>
      <c r="AF218">
        <v>0</v>
      </c>
      <c r="AG218">
        <v>0</v>
      </c>
      <c r="AH218">
        <v>0</v>
      </c>
      <c r="AI218" t="s">
        <v>172</v>
      </c>
      <c r="AJ218">
        <v>0</v>
      </c>
      <c r="AK218">
        <v>0</v>
      </c>
      <c r="AL218">
        <v>0</v>
      </c>
      <c r="AM218" t="s">
        <v>172</v>
      </c>
      <c r="AN218">
        <v>0</v>
      </c>
      <c r="AO218">
        <v>0</v>
      </c>
      <c r="AP218">
        <v>0</v>
      </c>
      <c r="AQ218" t="s">
        <v>1348</v>
      </c>
    </row>
    <row r="219" spans="1:43" x14ac:dyDescent="0.25">
      <c r="A219" s="2" t="s">
        <v>189</v>
      </c>
      <c r="B219" s="3" t="s">
        <v>1787</v>
      </c>
      <c r="C219" t="s">
        <v>41</v>
      </c>
      <c r="D219" t="s">
        <v>7</v>
      </c>
      <c r="E219" s="1" t="s">
        <v>271</v>
      </c>
      <c r="F219" s="1" t="s">
        <v>58</v>
      </c>
      <c r="G219" s="1" t="s">
        <v>1525</v>
      </c>
      <c r="H219" s="1" t="s">
        <v>884</v>
      </c>
      <c r="I219" s="1" t="s">
        <v>1689</v>
      </c>
      <c r="J219" t="s">
        <v>633</v>
      </c>
      <c r="K219" t="s">
        <v>1788</v>
      </c>
      <c r="L219" t="s">
        <v>1342</v>
      </c>
      <c r="M219" s="1" t="s">
        <v>1387</v>
      </c>
      <c r="N219" t="s">
        <v>1738</v>
      </c>
      <c r="O219" s="1">
        <v>2</v>
      </c>
      <c r="Q219" s="1">
        <v>56</v>
      </c>
      <c r="R219">
        <v>512</v>
      </c>
      <c r="S219" t="s">
        <v>1454</v>
      </c>
      <c r="T219">
        <v>400</v>
      </c>
      <c r="U219">
        <v>3</v>
      </c>
      <c r="V219">
        <v>0</v>
      </c>
      <c r="W219" t="s">
        <v>1389</v>
      </c>
      <c r="X219">
        <v>240</v>
      </c>
      <c r="Y219">
        <v>2</v>
      </c>
      <c r="Z219">
        <v>1</v>
      </c>
      <c r="AA219" t="s">
        <v>1398</v>
      </c>
      <c r="AB219">
        <v>600</v>
      </c>
      <c r="AC219">
        <v>14</v>
      </c>
      <c r="AD219" t="s">
        <v>1527</v>
      </c>
      <c r="AE219" t="s">
        <v>172</v>
      </c>
      <c r="AF219">
        <v>0</v>
      </c>
      <c r="AG219">
        <v>0</v>
      </c>
      <c r="AH219">
        <v>0</v>
      </c>
      <c r="AI219" t="s">
        <v>172</v>
      </c>
      <c r="AJ219">
        <v>0</v>
      </c>
      <c r="AK219">
        <v>0</v>
      </c>
      <c r="AL219">
        <v>0</v>
      </c>
      <c r="AM219" t="s">
        <v>172</v>
      </c>
      <c r="AN219">
        <v>0</v>
      </c>
      <c r="AO219">
        <v>0</v>
      </c>
      <c r="AP219">
        <v>0</v>
      </c>
      <c r="AQ219" t="s">
        <v>1349</v>
      </c>
    </row>
    <row r="220" spans="1:43" ht="30" x14ac:dyDescent="0.25">
      <c r="A220" s="2" t="s">
        <v>459</v>
      </c>
      <c r="B220" s="3" t="s">
        <v>1789</v>
      </c>
      <c r="C220" t="s">
        <v>41</v>
      </c>
      <c r="D220" t="s">
        <v>7</v>
      </c>
      <c r="E220" s="8" t="s">
        <v>172</v>
      </c>
      <c r="F220" s="3" t="s">
        <v>980</v>
      </c>
      <c r="G220" s="3" t="s">
        <v>1003</v>
      </c>
      <c r="H220" s="1" t="s">
        <v>884</v>
      </c>
      <c r="I220" s="1" t="s">
        <v>1689</v>
      </c>
      <c r="J220" t="s">
        <v>1036</v>
      </c>
      <c r="K220" t="s">
        <v>1790</v>
      </c>
      <c r="L220" t="s">
        <v>1342</v>
      </c>
      <c r="M220" s="1" t="s">
        <v>1413</v>
      </c>
      <c r="N220" s="8" t="s">
        <v>172</v>
      </c>
      <c r="O220" s="8" t="s">
        <v>172</v>
      </c>
      <c r="P220" s="8" t="s">
        <v>172</v>
      </c>
      <c r="Q220" s="8" t="s">
        <v>172</v>
      </c>
      <c r="R220" s="8" t="s">
        <v>172</v>
      </c>
      <c r="S220" s="8" t="s">
        <v>172</v>
      </c>
      <c r="T220" s="8" t="s">
        <v>172</v>
      </c>
      <c r="U220" s="8" t="s">
        <v>172</v>
      </c>
      <c r="V220" s="8" t="s">
        <v>172</v>
      </c>
      <c r="W220" s="8" t="s">
        <v>172</v>
      </c>
      <c r="X220" s="8" t="s">
        <v>172</v>
      </c>
      <c r="Y220" s="8" t="s">
        <v>172</v>
      </c>
      <c r="Z220" s="8" t="s">
        <v>172</v>
      </c>
      <c r="AA220" s="8" t="s">
        <v>172</v>
      </c>
      <c r="AB220" s="8" t="s">
        <v>172</v>
      </c>
      <c r="AC220" s="8" t="s">
        <v>172</v>
      </c>
      <c r="AD220" s="8" t="s">
        <v>172</v>
      </c>
      <c r="AE220" s="8" t="s">
        <v>172</v>
      </c>
      <c r="AF220" s="8" t="s">
        <v>172</v>
      </c>
      <c r="AG220" s="8" t="s">
        <v>172</v>
      </c>
      <c r="AH220" s="8" t="s">
        <v>172</v>
      </c>
      <c r="AI220" s="8" t="s">
        <v>172</v>
      </c>
      <c r="AJ220" s="8" t="s">
        <v>172</v>
      </c>
      <c r="AK220" s="8" t="s">
        <v>172</v>
      </c>
      <c r="AL220" s="8" t="s">
        <v>172</v>
      </c>
      <c r="AM220" s="8" t="s">
        <v>172</v>
      </c>
      <c r="AN220" s="8" t="s">
        <v>172</v>
      </c>
      <c r="AO220" s="8" t="s">
        <v>172</v>
      </c>
      <c r="AP220" s="8" t="s">
        <v>172</v>
      </c>
      <c r="AQ220" t="s">
        <v>1350</v>
      </c>
    </row>
    <row r="221" spans="1:43" ht="30" x14ac:dyDescent="0.25">
      <c r="A221" s="2" t="s">
        <v>459</v>
      </c>
      <c r="B221" s="3" t="s">
        <v>1791</v>
      </c>
      <c r="C221" t="s">
        <v>41</v>
      </c>
      <c r="D221" t="s">
        <v>7</v>
      </c>
      <c r="E221" s="8" t="s">
        <v>172</v>
      </c>
      <c r="F221" s="3" t="s">
        <v>980</v>
      </c>
      <c r="G221" s="3" t="s">
        <v>1008</v>
      </c>
      <c r="H221" s="1" t="s">
        <v>884</v>
      </c>
      <c r="I221" s="1" t="s">
        <v>1689</v>
      </c>
      <c r="J221" t="s">
        <v>1036</v>
      </c>
      <c r="K221" t="s">
        <v>1792</v>
      </c>
      <c r="L221" t="s">
        <v>1342</v>
      </c>
      <c r="M221" s="1" t="s">
        <v>1413</v>
      </c>
      <c r="N221" s="8" t="s">
        <v>172</v>
      </c>
      <c r="O221" s="8" t="s">
        <v>172</v>
      </c>
      <c r="P221" s="8" t="s">
        <v>172</v>
      </c>
      <c r="Q221" s="8" t="s">
        <v>172</v>
      </c>
      <c r="R221" s="8" t="s">
        <v>172</v>
      </c>
      <c r="S221" s="8" t="s">
        <v>172</v>
      </c>
      <c r="T221" s="8" t="s">
        <v>172</v>
      </c>
      <c r="U221" s="8" t="s">
        <v>172</v>
      </c>
      <c r="V221" s="8" t="s">
        <v>172</v>
      </c>
      <c r="W221" s="8" t="s">
        <v>172</v>
      </c>
      <c r="X221" s="8" t="s">
        <v>172</v>
      </c>
      <c r="Y221" s="8" t="s">
        <v>172</v>
      </c>
      <c r="Z221" s="8" t="s">
        <v>172</v>
      </c>
      <c r="AA221" s="8" t="s">
        <v>172</v>
      </c>
      <c r="AB221" s="8" t="s">
        <v>172</v>
      </c>
      <c r="AC221" s="8" t="s">
        <v>172</v>
      </c>
      <c r="AD221" s="8" t="s">
        <v>172</v>
      </c>
      <c r="AE221" s="8" t="s">
        <v>172</v>
      </c>
      <c r="AF221" s="8" t="s">
        <v>172</v>
      </c>
      <c r="AG221" s="8" t="s">
        <v>172</v>
      </c>
      <c r="AH221" s="8" t="s">
        <v>172</v>
      </c>
      <c r="AI221" s="8" t="s">
        <v>172</v>
      </c>
      <c r="AJ221" s="8" t="s">
        <v>172</v>
      </c>
      <c r="AK221" s="8" t="s">
        <v>172</v>
      </c>
      <c r="AL221" s="8" t="s">
        <v>172</v>
      </c>
      <c r="AM221" s="8" t="s">
        <v>172</v>
      </c>
      <c r="AN221" s="8" t="s">
        <v>172</v>
      </c>
      <c r="AO221" s="8" t="s">
        <v>172</v>
      </c>
      <c r="AP221" s="8" t="s">
        <v>172</v>
      </c>
      <c r="AQ221" t="s">
        <v>1350</v>
      </c>
    </row>
    <row r="222" spans="1:43" ht="30" x14ac:dyDescent="0.25">
      <c r="A222" s="2" t="s">
        <v>459</v>
      </c>
      <c r="B222" s="3" t="s">
        <v>1793</v>
      </c>
      <c r="C222" t="s">
        <v>41</v>
      </c>
      <c r="D222" t="s">
        <v>7</v>
      </c>
      <c r="E222" s="8" t="s">
        <v>172</v>
      </c>
      <c r="F222" s="3" t="s">
        <v>980</v>
      </c>
      <c r="G222" s="3" t="s">
        <v>1020</v>
      </c>
      <c r="H222" s="1" t="s">
        <v>884</v>
      </c>
      <c r="I222" s="1" t="s">
        <v>1689</v>
      </c>
      <c r="J222" t="s">
        <v>1012</v>
      </c>
      <c r="K222" t="s">
        <v>1794</v>
      </c>
      <c r="L222" t="s">
        <v>1342</v>
      </c>
      <c r="M222" s="1" t="s">
        <v>1711</v>
      </c>
      <c r="N222" s="8" t="s">
        <v>172</v>
      </c>
      <c r="O222" s="8" t="s">
        <v>172</v>
      </c>
      <c r="P222" s="8" t="s">
        <v>172</v>
      </c>
      <c r="Q222" s="8" t="s">
        <v>172</v>
      </c>
      <c r="R222" s="8" t="s">
        <v>172</v>
      </c>
      <c r="S222" s="8" t="s">
        <v>172</v>
      </c>
      <c r="T222" s="8" t="s">
        <v>172</v>
      </c>
      <c r="U222" s="8" t="s">
        <v>172</v>
      </c>
      <c r="V222" s="8" t="s">
        <v>172</v>
      </c>
      <c r="W222" s="8" t="s">
        <v>172</v>
      </c>
      <c r="X222" s="8" t="s">
        <v>172</v>
      </c>
      <c r="Y222" s="8" t="s">
        <v>172</v>
      </c>
      <c r="Z222" s="8" t="s">
        <v>172</v>
      </c>
      <c r="AA222" s="8" t="s">
        <v>172</v>
      </c>
      <c r="AB222" s="8" t="s">
        <v>172</v>
      </c>
      <c r="AC222" s="8" t="s">
        <v>172</v>
      </c>
      <c r="AD222" s="8" t="s">
        <v>172</v>
      </c>
      <c r="AE222" s="8" t="s">
        <v>172</v>
      </c>
      <c r="AF222" s="8" t="s">
        <v>172</v>
      </c>
      <c r="AG222" s="8" t="s">
        <v>172</v>
      </c>
      <c r="AH222" s="8" t="s">
        <v>172</v>
      </c>
      <c r="AI222" s="8" t="s">
        <v>172</v>
      </c>
      <c r="AJ222" s="8" t="s">
        <v>172</v>
      </c>
      <c r="AK222" s="8" t="s">
        <v>172</v>
      </c>
      <c r="AL222" s="8" t="s">
        <v>172</v>
      </c>
      <c r="AM222" s="8" t="s">
        <v>172</v>
      </c>
      <c r="AN222" s="8" t="s">
        <v>172</v>
      </c>
      <c r="AO222" s="8" t="s">
        <v>172</v>
      </c>
      <c r="AP222" s="8" t="s">
        <v>172</v>
      </c>
      <c r="AQ222" t="s">
        <v>1351</v>
      </c>
    </row>
    <row r="223" spans="1:43" x14ac:dyDescent="0.25">
      <c r="A223" s="2" t="s">
        <v>189</v>
      </c>
      <c r="B223" s="3" t="s">
        <v>1795</v>
      </c>
      <c r="C223" t="s">
        <v>41</v>
      </c>
      <c r="D223" t="s">
        <v>7</v>
      </c>
      <c r="E223" s="1" t="s">
        <v>271</v>
      </c>
      <c r="F223" s="1" t="s">
        <v>58</v>
      </c>
      <c r="G223" s="1" t="s">
        <v>1525</v>
      </c>
      <c r="H223" s="1" t="s">
        <v>884</v>
      </c>
      <c r="I223" s="1" t="s">
        <v>1689</v>
      </c>
      <c r="J223" t="s">
        <v>633</v>
      </c>
      <c r="K223" t="s">
        <v>1796</v>
      </c>
      <c r="L223" t="s">
        <v>1360</v>
      </c>
      <c r="M223" s="1" t="s">
        <v>1396</v>
      </c>
      <c r="N223" t="s">
        <v>1738</v>
      </c>
      <c r="O223" s="1">
        <v>2</v>
      </c>
      <c r="Q223" s="1">
        <v>56</v>
      </c>
      <c r="R223">
        <v>512</v>
      </c>
      <c r="S223" t="s">
        <v>1454</v>
      </c>
      <c r="T223">
        <v>400</v>
      </c>
      <c r="U223">
        <v>2</v>
      </c>
      <c r="V223">
        <v>0</v>
      </c>
      <c r="W223" t="s">
        <v>1389</v>
      </c>
      <c r="X223">
        <v>240</v>
      </c>
      <c r="Y223">
        <v>2</v>
      </c>
      <c r="Z223">
        <v>1</v>
      </c>
      <c r="AA223" t="s">
        <v>1398</v>
      </c>
      <c r="AB223">
        <v>600</v>
      </c>
      <c r="AC223">
        <v>14</v>
      </c>
      <c r="AD223" t="s">
        <v>1527</v>
      </c>
      <c r="AE223" t="s">
        <v>172</v>
      </c>
      <c r="AF223">
        <v>0</v>
      </c>
      <c r="AG223">
        <v>0</v>
      </c>
      <c r="AH223">
        <v>0</v>
      </c>
      <c r="AI223" t="s">
        <v>172</v>
      </c>
      <c r="AJ223">
        <v>0</v>
      </c>
      <c r="AK223">
        <v>0</v>
      </c>
      <c r="AL223">
        <v>0</v>
      </c>
      <c r="AM223" t="s">
        <v>172</v>
      </c>
      <c r="AN223">
        <v>0</v>
      </c>
      <c r="AO223">
        <v>0</v>
      </c>
      <c r="AP223">
        <v>0</v>
      </c>
      <c r="AQ223" t="s">
        <v>1797</v>
      </c>
    </row>
    <row r="224" spans="1:43" x14ac:dyDescent="0.25">
      <c r="A224" s="2" t="s">
        <v>189</v>
      </c>
      <c r="B224" s="3" t="s">
        <v>1798</v>
      </c>
      <c r="C224" t="s">
        <v>41</v>
      </c>
      <c r="D224" t="s">
        <v>7</v>
      </c>
      <c r="E224" s="1" t="s">
        <v>271</v>
      </c>
      <c r="F224" s="1" t="s">
        <v>58</v>
      </c>
      <c r="G224" s="1" t="s">
        <v>1525</v>
      </c>
      <c r="H224" s="1" t="s">
        <v>884</v>
      </c>
      <c r="I224" s="1" t="s">
        <v>1689</v>
      </c>
      <c r="J224" t="s">
        <v>633</v>
      </c>
      <c r="K224" t="s">
        <v>1799</v>
      </c>
      <c r="L224" t="s">
        <v>1360</v>
      </c>
      <c r="M224" s="1" t="s">
        <v>1402</v>
      </c>
      <c r="N224" t="s">
        <v>1738</v>
      </c>
      <c r="O224" s="1">
        <v>2</v>
      </c>
      <c r="Q224" s="1">
        <v>56</v>
      </c>
      <c r="R224">
        <v>512</v>
      </c>
      <c r="S224" t="s">
        <v>1454</v>
      </c>
      <c r="T224">
        <v>400</v>
      </c>
      <c r="U224">
        <v>2</v>
      </c>
      <c r="V224">
        <v>0</v>
      </c>
      <c r="W224" t="s">
        <v>1389</v>
      </c>
      <c r="X224">
        <v>240</v>
      </c>
      <c r="Y224">
        <v>2</v>
      </c>
      <c r="Z224">
        <v>1</v>
      </c>
      <c r="AA224" t="s">
        <v>1398</v>
      </c>
      <c r="AB224">
        <v>600</v>
      </c>
      <c r="AC224">
        <v>14</v>
      </c>
      <c r="AD224" t="s">
        <v>1527</v>
      </c>
      <c r="AE224" t="s">
        <v>172</v>
      </c>
      <c r="AF224">
        <v>0</v>
      </c>
      <c r="AG224">
        <v>0</v>
      </c>
      <c r="AH224">
        <v>0</v>
      </c>
      <c r="AI224" t="s">
        <v>172</v>
      </c>
      <c r="AJ224">
        <v>0</v>
      </c>
      <c r="AK224">
        <v>0</v>
      </c>
      <c r="AL224">
        <v>0</v>
      </c>
      <c r="AM224" t="s">
        <v>172</v>
      </c>
      <c r="AN224">
        <v>0</v>
      </c>
      <c r="AO224">
        <v>0</v>
      </c>
      <c r="AP224">
        <v>0</v>
      </c>
      <c r="AQ224" t="s">
        <v>1800</v>
      </c>
    </row>
    <row r="225" spans="1:43" x14ac:dyDescent="0.25">
      <c r="A225" s="2" t="s">
        <v>189</v>
      </c>
      <c r="B225" s="3" t="s">
        <v>1801</v>
      </c>
      <c r="C225" t="s">
        <v>41</v>
      </c>
      <c r="D225" t="s">
        <v>7</v>
      </c>
      <c r="E225" s="1" t="s">
        <v>271</v>
      </c>
      <c r="F225" s="1" t="s">
        <v>58</v>
      </c>
      <c r="G225" s="1" t="s">
        <v>1525</v>
      </c>
      <c r="H225" s="1" t="s">
        <v>884</v>
      </c>
      <c r="I225" s="1" t="s">
        <v>1689</v>
      </c>
      <c r="J225" t="s">
        <v>633</v>
      </c>
      <c r="K225" t="s">
        <v>1802</v>
      </c>
      <c r="L225" t="s">
        <v>1360</v>
      </c>
      <c r="M225" s="1" t="s">
        <v>1405</v>
      </c>
      <c r="N225" t="s">
        <v>1738</v>
      </c>
      <c r="O225" s="1">
        <v>2</v>
      </c>
      <c r="Q225" s="1">
        <v>56</v>
      </c>
      <c r="R225">
        <v>512</v>
      </c>
      <c r="S225" t="s">
        <v>1454</v>
      </c>
      <c r="T225">
        <v>400</v>
      </c>
      <c r="U225">
        <v>2</v>
      </c>
      <c r="V225">
        <v>0</v>
      </c>
      <c r="W225" t="s">
        <v>1389</v>
      </c>
      <c r="X225">
        <v>240</v>
      </c>
      <c r="Y225">
        <v>2</v>
      </c>
      <c r="Z225">
        <v>1</v>
      </c>
      <c r="AA225" t="s">
        <v>1398</v>
      </c>
      <c r="AB225">
        <v>600</v>
      </c>
      <c r="AC225">
        <v>14</v>
      </c>
      <c r="AD225" t="s">
        <v>1527</v>
      </c>
      <c r="AE225" t="s">
        <v>172</v>
      </c>
      <c r="AF225">
        <v>0</v>
      </c>
      <c r="AG225">
        <v>0</v>
      </c>
      <c r="AH225">
        <v>0</v>
      </c>
      <c r="AI225" t="s">
        <v>172</v>
      </c>
      <c r="AJ225">
        <v>0</v>
      </c>
      <c r="AK225">
        <v>0</v>
      </c>
      <c r="AL225">
        <v>0</v>
      </c>
      <c r="AM225" t="s">
        <v>172</v>
      </c>
      <c r="AN225">
        <v>0</v>
      </c>
      <c r="AO225">
        <v>0</v>
      </c>
      <c r="AP225">
        <v>0</v>
      </c>
      <c r="AQ225" t="s">
        <v>1803</v>
      </c>
    </row>
    <row r="226" spans="1:43" x14ac:dyDescent="0.25">
      <c r="A226" s="2" t="s">
        <v>189</v>
      </c>
      <c r="B226" s="3" t="s">
        <v>1804</v>
      </c>
      <c r="C226" t="s">
        <v>41</v>
      </c>
      <c r="D226" t="s">
        <v>7</v>
      </c>
      <c r="E226" s="1" t="s">
        <v>271</v>
      </c>
      <c r="F226" s="1" t="s">
        <v>58</v>
      </c>
      <c r="G226" s="1" t="s">
        <v>1525</v>
      </c>
      <c r="H226" s="1" t="s">
        <v>884</v>
      </c>
      <c r="I226" s="1" t="s">
        <v>1689</v>
      </c>
      <c r="J226" t="s">
        <v>633</v>
      </c>
      <c r="K226" t="s">
        <v>1805</v>
      </c>
      <c r="L226" t="s">
        <v>1360</v>
      </c>
      <c r="M226" s="1" t="s">
        <v>1408</v>
      </c>
      <c r="N226" t="s">
        <v>1738</v>
      </c>
      <c r="O226" s="1">
        <v>2</v>
      </c>
      <c r="Q226" s="1">
        <v>56</v>
      </c>
      <c r="R226">
        <v>512</v>
      </c>
      <c r="S226" t="s">
        <v>1454</v>
      </c>
      <c r="T226">
        <v>400</v>
      </c>
      <c r="U226">
        <v>2</v>
      </c>
      <c r="V226">
        <v>0</v>
      </c>
      <c r="W226" t="s">
        <v>1389</v>
      </c>
      <c r="X226">
        <v>240</v>
      </c>
      <c r="Y226">
        <v>2</v>
      </c>
      <c r="Z226">
        <v>1</v>
      </c>
      <c r="AA226" t="s">
        <v>1398</v>
      </c>
      <c r="AB226">
        <v>600</v>
      </c>
      <c r="AC226">
        <v>14</v>
      </c>
      <c r="AD226" t="s">
        <v>1527</v>
      </c>
      <c r="AE226" t="s">
        <v>172</v>
      </c>
      <c r="AF226">
        <v>0</v>
      </c>
      <c r="AG226">
        <v>0</v>
      </c>
      <c r="AH226">
        <v>0</v>
      </c>
      <c r="AI226" t="s">
        <v>172</v>
      </c>
      <c r="AJ226">
        <v>0</v>
      </c>
      <c r="AK226">
        <v>0</v>
      </c>
      <c r="AL226">
        <v>0</v>
      </c>
      <c r="AM226" t="s">
        <v>172</v>
      </c>
      <c r="AN226">
        <v>0</v>
      </c>
      <c r="AO226">
        <v>0</v>
      </c>
      <c r="AP226">
        <v>0</v>
      </c>
      <c r="AQ226" t="s">
        <v>1361</v>
      </c>
    </row>
    <row r="227" spans="1:43" x14ac:dyDescent="0.25">
      <c r="A227" s="2" t="s">
        <v>189</v>
      </c>
      <c r="B227" s="3" t="s">
        <v>1806</v>
      </c>
      <c r="C227" t="s">
        <v>41</v>
      </c>
      <c r="D227" t="s">
        <v>7</v>
      </c>
      <c r="E227" s="1" t="s">
        <v>271</v>
      </c>
      <c r="F227" s="1" t="s">
        <v>58</v>
      </c>
      <c r="G227" s="1" t="s">
        <v>1525</v>
      </c>
      <c r="H227" s="1" t="s">
        <v>884</v>
      </c>
      <c r="I227" s="1" t="s">
        <v>1689</v>
      </c>
      <c r="J227" t="s">
        <v>633</v>
      </c>
      <c r="K227" t="s">
        <v>1807</v>
      </c>
      <c r="L227" t="s">
        <v>1360</v>
      </c>
      <c r="M227" s="1" t="s">
        <v>1410</v>
      </c>
      <c r="N227" t="s">
        <v>1738</v>
      </c>
      <c r="O227" s="1">
        <v>2</v>
      </c>
      <c r="Q227" s="1">
        <v>56</v>
      </c>
      <c r="R227">
        <v>512</v>
      </c>
      <c r="S227" t="s">
        <v>1454</v>
      </c>
      <c r="T227">
        <v>400</v>
      </c>
      <c r="U227">
        <v>2</v>
      </c>
      <c r="V227">
        <v>0</v>
      </c>
      <c r="W227" t="s">
        <v>1389</v>
      </c>
      <c r="X227">
        <v>240</v>
      </c>
      <c r="Y227">
        <v>2</v>
      </c>
      <c r="Z227">
        <v>1</v>
      </c>
      <c r="AA227" t="s">
        <v>1398</v>
      </c>
      <c r="AB227">
        <v>600</v>
      </c>
      <c r="AC227">
        <v>14</v>
      </c>
      <c r="AD227" t="s">
        <v>1527</v>
      </c>
      <c r="AE227" t="s">
        <v>172</v>
      </c>
      <c r="AF227">
        <v>0</v>
      </c>
      <c r="AG227">
        <v>0</v>
      </c>
      <c r="AH227">
        <v>0</v>
      </c>
      <c r="AI227" t="s">
        <v>172</v>
      </c>
      <c r="AJ227">
        <v>0</v>
      </c>
      <c r="AK227">
        <v>0</v>
      </c>
      <c r="AL227">
        <v>0</v>
      </c>
      <c r="AM227" t="s">
        <v>172</v>
      </c>
      <c r="AN227">
        <v>0</v>
      </c>
      <c r="AO227">
        <v>0</v>
      </c>
      <c r="AP227">
        <v>0</v>
      </c>
      <c r="AQ227" t="s">
        <v>1362</v>
      </c>
    </row>
    <row r="228" spans="1:43" x14ac:dyDescent="0.25">
      <c r="A228" s="2" t="s">
        <v>189</v>
      </c>
      <c r="B228" s="3" t="s">
        <v>1808</v>
      </c>
      <c r="C228" t="s">
        <v>41</v>
      </c>
      <c r="D228" t="s">
        <v>7</v>
      </c>
      <c r="E228" s="1" t="s">
        <v>271</v>
      </c>
      <c r="F228" s="1" t="s">
        <v>58</v>
      </c>
      <c r="G228" s="1" t="s">
        <v>1525</v>
      </c>
      <c r="H228" s="1" t="s">
        <v>884</v>
      </c>
      <c r="I228" s="1" t="s">
        <v>1689</v>
      </c>
      <c r="J228" t="s">
        <v>633</v>
      </c>
      <c r="K228" t="s">
        <v>1809</v>
      </c>
      <c r="L228" t="s">
        <v>1360</v>
      </c>
      <c r="M228" s="1" t="s">
        <v>1434</v>
      </c>
      <c r="N228" t="s">
        <v>1738</v>
      </c>
      <c r="O228" s="1">
        <v>2</v>
      </c>
      <c r="Q228" s="1">
        <v>56</v>
      </c>
      <c r="R228">
        <v>512</v>
      </c>
      <c r="S228" t="s">
        <v>1454</v>
      </c>
      <c r="T228">
        <v>400</v>
      </c>
      <c r="U228">
        <v>3</v>
      </c>
      <c r="V228">
        <v>0</v>
      </c>
      <c r="W228" t="s">
        <v>1389</v>
      </c>
      <c r="X228">
        <v>240</v>
      </c>
      <c r="Y228">
        <v>2</v>
      </c>
      <c r="Z228">
        <v>1</v>
      </c>
      <c r="AA228" t="s">
        <v>1398</v>
      </c>
      <c r="AB228">
        <v>600</v>
      </c>
      <c r="AC228">
        <v>14</v>
      </c>
      <c r="AD228" t="s">
        <v>1527</v>
      </c>
      <c r="AE228" t="s">
        <v>172</v>
      </c>
      <c r="AF228">
        <v>0</v>
      </c>
      <c r="AG228">
        <v>0</v>
      </c>
      <c r="AH228">
        <v>0</v>
      </c>
      <c r="AI228" t="s">
        <v>172</v>
      </c>
      <c r="AJ228">
        <v>0</v>
      </c>
      <c r="AK228">
        <v>0</v>
      </c>
      <c r="AL228">
        <v>0</v>
      </c>
      <c r="AM228" t="s">
        <v>172</v>
      </c>
      <c r="AN228">
        <v>0</v>
      </c>
      <c r="AO228">
        <v>0</v>
      </c>
      <c r="AP228">
        <v>0</v>
      </c>
      <c r="AQ228" t="s">
        <v>1363</v>
      </c>
    </row>
    <row r="229" spans="1:43" x14ac:dyDescent="0.25">
      <c r="A229" s="2" t="s">
        <v>189</v>
      </c>
      <c r="B229" s="3" t="s">
        <v>1810</v>
      </c>
      <c r="C229" t="s">
        <v>41</v>
      </c>
      <c r="D229" t="s">
        <v>7</v>
      </c>
      <c r="E229" s="1" t="s">
        <v>271</v>
      </c>
      <c r="F229" s="1" t="s">
        <v>58</v>
      </c>
      <c r="G229" s="1" t="s">
        <v>1525</v>
      </c>
      <c r="H229" s="1" t="s">
        <v>884</v>
      </c>
      <c r="I229" s="1" t="s">
        <v>1689</v>
      </c>
      <c r="J229" t="s">
        <v>633</v>
      </c>
      <c r="K229" t="s">
        <v>1811</v>
      </c>
      <c r="L229" t="s">
        <v>1360</v>
      </c>
      <c r="M229" s="1" t="s">
        <v>1464</v>
      </c>
      <c r="N229" t="s">
        <v>1738</v>
      </c>
      <c r="O229" s="1">
        <v>2</v>
      </c>
      <c r="Q229" s="1">
        <v>56</v>
      </c>
      <c r="R229">
        <v>512</v>
      </c>
      <c r="S229" t="s">
        <v>1454</v>
      </c>
      <c r="T229">
        <v>400</v>
      </c>
      <c r="U229">
        <v>3</v>
      </c>
      <c r="V229">
        <v>0</v>
      </c>
      <c r="W229" t="s">
        <v>1389</v>
      </c>
      <c r="X229">
        <v>240</v>
      </c>
      <c r="Y229">
        <v>2</v>
      </c>
      <c r="Z229">
        <v>1</v>
      </c>
      <c r="AA229" t="s">
        <v>1398</v>
      </c>
      <c r="AB229">
        <v>600</v>
      </c>
      <c r="AC229">
        <v>14</v>
      </c>
      <c r="AD229" t="s">
        <v>1527</v>
      </c>
      <c r="AE229" t="s">
        <v>172</v>
      </c>
      <c r="AF229">
        <v>0</v>
      </c>
      <c r="AG229">
        <v>0</v>
      </c>
      <c r="AH229">
        <v>0</v>
      </c>
      <c r="AI229" t="s">
        <v>172</v>
      </c>
      <c r="AJ229">
        <v>0</v>
      </c>
      <c r="AK229">
        <v>0</v>
      </c>
      <c r="AL229">
        <v>0</v>
      </c>
      <c r="AM229" t="s">
        <v>172</v>
      </c>
      <c r="AN229">
        <v>0</v>
      </c>
      <c r="AO229">
        <v>0</v>
      </c>
      <c r="AP229">
        <v>0</v>
      </c>
      <c r="AQ229" t="s">
        <v>1364</v>
      </c>
    </row>
    <row r="230" spans="1:43" x14ac:dyDescent="0.25">
      <c r="A230" s="2" t="s">
        <v>189</v>
      </c>
      <c r="B230" s="3" t="s">
        <v>1812</v>
      </c>
      <c r="C230" t="s">
        <v>41</v>
      </c>
      <c r="D230" t="s">
        <v>7</v>
      </c>
      <c r="E230" s="1" t="s">
        <v>271</v>
      </c>
      <c r="F230" s="1" t="s">
        <v>58</v>
      </c>
      <c r="G230" s="1" t="s">
        <v>1525</v>
      </c>
      <c r="H230" s="1" t="s">
        <v>884</v>
      </c>
      <c r="I230" s="1" t="s">
        <v>1689</v>
      </c>
      <c r="J230" t="s">
        <v>633</v>
      </c>
      <c r="K230" t="s">
        <v>1813</v>
      </c>
      <c r="L230" t="s">
        <v>1360</v>
      </c>
      <c r="M230" s="1" t="s">
        <v>1466</v>
      </c>
      <c r="N230" t="s">
        <v>1738</v>
      </c>
      <c r="O230" s="1">
        <v>2</v>
      </c>
      <c r="Q230" s="1">
        <v>56</v>
      </c>
      <c r="R230">
        <v>512</v>
      </c>
      <c r="S230" t="s">
        <v>1454</v>
      </c>
      <c r="T230">
        <v>400</v>
      </c>
      <c r="U230">
        <v>3</v>
      </c>
      <c r="V230">
        <v>0</v>
      </c>
      <c r="W230" t="s">
        <v>1389</v>
      </c>
      <c r="X230">
        <v>240</v>
      </c>
      <c r="Y230">
        <v>2</v>
      </c>
      <c r="Z230">
        <v>1</v>
      </c>
      <c r="AA230" t="s">
        <v>1398</v>
      </c>
      <c r="AB230">
        <v>600</v>
      </c>
      <c r="AC230">
        <v>14</v>
      </c>
      <c r="AD230" t="s">
        <v>1527</v>
      </c>
      <c r="AE230" t="s">
        <v>172</v>
      </c>
      <c r="AF230">
        <v>0</v>
      </c>
      <c r="AG230">
        <v>0</v>
      </c>
      <c r="AH230">
        <v>0</v>
      </c>
      <c r="AI230" t="s">
        <v>172</v>
      </c>
      <c r="AJ230">
        <v>0</v>
      </c>
      <c r="AK230">
        <v>0</v>
      </c>
      <c r="AL230">
        <v>0</v>
      </c>
      <c r="AM230" t="s">
        <v>172</v>
      </c>
      <c r="AN230">
        <v>0</v>
      </c>
      <c r="AO230">
        <v>0</v>
      </c>
      <c r="AP230">
        <v>0</v>
      </c>
      <c r="AQ230" t="s">
        <v>1365</v>
      </c>
    </row>
    <row r="231" spans="1:43" x14ac:dyDescent="0.25">
      <c r="A231" s="2" t="s">
        <v>189</v>
      </c>
      <c r="B231" s="3" t="s">
        <v>1814</v>
      </c>
      <c r="C231" t="s">
        <v>41</v>
      </c>
      <c r="D231" t="s">
        <v>7</v>
      </c>
      <c r="E231" s="1" t="s">
        <v>271</v>
      </c>
      <c r="F231" s="1" t="s">
        <v>58</v>
      </c>
      <c r="G231" s="1" t="s">
        <v>1525</v>
      </c>
      <c r="H231" s="1" t="s">
        <v>884</v>
      </c>
      <c r="I231" s="1" t="s">
        <v>1689</v>
      </c>
      <c r="J231" t="s">
        <v>633</v>
      </c>
      <c r="K231" t="s">
        <v>1815</v>
      </c>
      <c r="L231" t="s">
        <v>1360</v>
      </c>
      <c r="M231" s="1" t="s">
        <v>1468</v>
      </c>
      <c r="N231" t="s">
        <v>1738</v>
      </c>
      <c r="O231" s="1">
        <v>2</v>
      </c>
      <c r="Q231" s="1">
        <v>56</v>
      </c>
      <c r="R231">
        <v>512</v>
      </c>
      <c r="S231" t="s">
        <v>1454</v>
      </c>
      <c r="T231">
        <v>400</v>
      </c>
      <c r="U231">
        <v>3</v>
      </c>
      <c r="V231">
        <v>0</v>
      </c>
      <c r="W231" t="s">
        <v>1389</v>
      </c>
      <c r="X231">
        <v>240</v>
      </c>
      <c r="Y231">
        <v>2</v>
      </c>
      <c r="Z231">
        <v>1</v>
      </c>
      <c r="AA231" t="s">
        <v>1398</v>
      </c>
      <c r="AB231">
        <v>600</v>
      </c>
      <c r="AC231">
        <v>14</v>
      </c>
      <c r="AD231" t="s">
        <v>1527</v>
      </c>
      <c r="AE231" t="s">
        <v>172</v>
      </c>
      <c r="AF231">
        <v>0</v>
      </c>
      <c r="AG231">
        <v>0</v>
      </c>
      <c r="AH231">
        <v>0</v>
      </c>
      <c r="AI231" t="s">
        <v>172</v>
      </c>
      <c r="AJ231">
        <v>0</v>
      </c>
      <c r="AK231">
        <v>0</v>
      </c>
      <c r="AL231">
        <v>0</v>
      </c>
      <c r="AM231" t="s">
        <v>172</v>
      </c>
      <c r="AN231">
        <v>0</v>
      </c>
      <c r="AO231">
        <v>0</v>
      </c>
      <c r="AP231">
        <v>0</v>
      </c>
      <c r="AQ231" t="s">
        <v>1366</v>
      </c>
    </row>
    <row r="232" spans="1:43" x14ac:dyDescent="0.25">
      <c r="A232" s="2" t="s">
        <v>189</v>
      </c>
      <c r="B232" s="3" t="s">
        <v>1816</v>
      </c>
      <c r="C232" t="s">
        <v>41</v>
      </c>
      <c r="D232" t="s">
        <v>7</v>
      </c>
      <c r="E232" s="1" t="s">
        <v>271</v>
      </c>
      <c r="F232" s="1" t="s">
        <v>58</v>
      </c>
      <c r="G232" s="1" t="s">
        <v>1525</v>
      </c>
      <c r="H232" s="1" t="s">
        <v>884</v>
      </c>
      <c r="I232" s="1" t="s">
        <v>1689</v>
      </c>
      <c r="J232" t="s">
        <v>633</v>
      </c>
      <c r="K232" t="s">
        <v>1817</v>
      </c>
      <c r="L232" t="s">
        <v>1360</v>
      </c>
      <c r="M232" s="1" t="s">
        <v>1387</v>
      </c>
      <c r="N232" t="s">
        <v>1738</v>
      </c>
      <c r="O232" s="1">
        <v>2</v>
      </c>
      <c r="Q232" s="1">
        <v>56</v>
      </c>
      <c r="R232">
        <v>512</v>
      </c>
      <c r="S232" t="s">
        <v>1454</v>
      </c>
      <c r="T232">
        <v>400</v>
      </c>
      <c r="U232">
        <v>3</v>
      </c>
      <c r="V232">
        <v>0</v>
      </c>
      <c r="W232" t="s">
        <v>1389</v>
      </c>
      <c r="X232">
        <v>240</v>
      </c>
      <c r="Y232">
        <v>2</v>
      </c>
      <c r="Z232">
        <v>1</v>
      </c>
      <c r="AA232" t="s">
        <v>1398</v>
      </c>
      <c r="AB232">
        <v>600</v>
      </c>
      <c r="AC232">
        <v>14</v>
      </c>
      <c r="AD232" t="s">
        <v>1527</v>
      </c>
      <c r="AE232" t="s">
        <v>172</v>
      </c>
      <c r="AF232">
        <v>0</v>
      </c>
      <c r="AG232">
        <v>0</v>
      </c>
      <c r="AH232">
        <v>0</v>
      </c>
      <c r="AI232" t="s">
        <v>172</v>
      </c>
      <c r="AJ232">
        <v>0</v>
      </c>
      <c r="AK232">
        <v>0</v>
      </c>
      <c r="AL232">
        <v>0</v>
      </c>
      <c r="AM232" t="s">
        <v>172</v>
      </c>
      <c r="AN232">
        <v>0</v>
      </c>
      <c r="AO232">
        <v>0</v>
      </c>
      <c r="AP232">
        <v>0</v>
      </c>
      <c r="AQ232" t="s">
        <v>1367</v>
      </c>
    </row>
    <row r="233" spans="1:43" ht="30" x14ac:dyDescent="0.25">
      <c r="A233" s="2" t="s">
        <v>459</v>
      </c>
      <c r="B233" s="3" t="s">
        <v>1818</v>
      </c>
      <c r="C233" t="s">
        <v>41</v>
      </c>
      <c r="D233" t="s">
        <v>7</v>
      </c>
      <c r="E233" s="8" t="s">
        <v>172</v>
      </c>
      <c r="F233" s="3" t="s">
        <v>980</v>
      </c>
      <c r="G233" s="3" t="s">
        <v>1003</v>
      </c>
      <c r="H233" s="1" t="s">
        <v>884</v>
      </c>
      <c r="I233" s="1" t="s">
        <v>1689</v>
      </c>
      <c r="J233" t="s">
        <v>1036</v>
      </c>
      <c r="K233" t="s">
        <v>1819</v>
      </c>
      <c r="L233" t="s">
        <v>1360</v>
      </c>
      <c r="M233" s="1" t="s">
        <v>1413</v>
      </c>
      <c r="N233" s="8" t="s">
        <v>172</v>
      </c>
      <c r="O233" s="8" t="s">
        <v>172</v>
      </c>
      <c r="P233" s="8" t="s">
        <v>172</v>
      </c>
      <c r="Q233" s="8" t="s">
        <v>172</v>
      </c>
      <c r="R233" s="8" t="s">
        <v>172</v>
      </c>
      <c r="S233" s="8" t="s">
        <v>172</v>
      </c>
      <c r="T233" s="8" t="s">
        <v>172</v>
      </c>
      <c r="U233" s="8" t="s">
        <v>172</v>
      </c>
      <c r="V233" s="8" t="s">
        <v>172</v>
      </c>
      <c r="W233" s="8" t="s">
        <v>172</v>
      </c>
      <c r="X233" s="8" t="s">
        <v>172</v>
      </c>
      <c r="Y233" s="8" t="s">
        <v>172</v>
      </c>
      <c r="Z233" s="8" t="s">
        <v>172</v>
      </c>
      <c r="AA233" s="8" t="s">
        <v>172</v>
      </c>
      <c r="AB233" s="8" t="s">
        <v>172</v>
      </c>
      <c r="AC233" s="8" t="s">
        <v>172</v>
      </c>
      <c r="AD233" s="8" t="s">
        <v>172</v>
      </c>
      <c r="AE233" s="8" t="s">
        <v>172</v>
      </c>
      <c r="AF233" s="8" t="s">
        <v>172</v>
      </c>
      <c r="AG233" s="8" t="s">
        <v>172</v>
      </c>
      <c r="AH233" s="8" t="s">
        <v>172</v>
      </c>
      <c r="AI233" s="8" t="s">
        <v>172</v>
      </c>
      <c r="AJ233" s="8" t="s">
        <v>172</v>
      </c>
      <c r="AK233" s="8" t="s">
        <v>172</v>
      </c>
      <c r="AL233" s="8" t="s">
        <v>172</v>
      </c>
      <c r="AM233" s="8" t="s">
        <v>172</v>
      </c>
      <c r="AN233" s="8" t="s">
        <v>172</v>
      </c>
      <c r="AO233" s="8" t="s">
        <v>172</v>
      </c>
      <c r="AP233" s="8" t="s">
        <v>172</v>
      </c>
      <c r="AQ233" t="s">
        <v>1368</v>
      </c>
    </row>
    <row r="234" spans="1:43" ht="30" x14ac:dyDescent="0.25">
      <c r="A234" s="2" t="s">
        <v>459</v>
      </c>
      <c r="B234" s="3" t="s">
        <v>1820</v>
      </c>
      <c r="C234" t="s">
        <v>41</v>
      </c>
      <c r="D234" t="s">
        <v>7</v>
      </c>
      <c r="E234" s="8" t="s">
        <v>172</v>
      </c>
      <c r="F234" s="3" t="s">
        <v>980</v>
      </c>
      <c r="G234" s="3" t="s">
        <v>1008</v>
      </c>
      <c r="H234" s="1" t="s">
        <v>884</v>
      </c>
      <c r="I234" s="1" t="s">
        <v>1689</v>
      </c>
      <c r="J234" t="s">
        <v>1036</v>
      </c>
      <c r="K234" t="s">
        <v>1821</v>
      </c>
      <c r="L234" t="s">
        <v>1360</v>
      </c>
      <c r="M234" s="1" t="s">
        <v>1413</v>
      </c>
      <c r="N234" s="8" t="s">
        <v>172</v>
      </c>
      <c r="O234" s="8" t="s">
        <v>172</v>
      </c>
      <c r="P234" s="8" t="s">
        <v>172</v>
      </c>
      <c r="Q234" s="8" t="s">
        <v>172</v>
      </c>
      <c r="R234" s="8" t="s">
        <v>172</v>
      </c>
      <c r="S234" s="8" t="s">
        <v>172</v>
      </c>
      <c r="T234" s="8" t="s">
        <v>172</v>
      </c>
      <c r="U234" s="8" t="s">
        <v>172</v>
      </c>
      <c r="V234" s="8" t="s">
        <v>172</v>
      </c>
      <c r="W234" s="8" t="s">
        <v>172</v>
      </c>
      <c r="X234" s="8" t="s">
        <v>172</v>
      </c>
      <c r="Y234" s="8" t="s">
        <v>172</v>
      </c>
      <c r="Z234" s="8" t="s">
        <v>172</v>
      </c>
      <c r="AA234" s="8" t="s">
        <v>172</v>
      </c>
      <c r="AB234" s="8" t="s">
        <v>172</v>
      </c>
      <c r="AC234" s="8" t="s">
        <v>172</v>
      </c>
      <c r="AD234" s="8" t="s">
        <v>172</v>
      </c>
      <c r="AE234" s="8" t="s">
        <v>172</v>
      </c>
      <c r="AF234" s="8" t="s">
        <v>172</v>
      </c>
      <c r="AG234" s="8" t="s">
        <v>172</v>
      </c>
      <c r="AH234" s="8" t="s">
        <v>172</v>
      </c>
      <c r="AI234" s="8" t="s">
        <v>172</v>
      </c>
      <c r="AJ234" s="8" t="s">
        <v>172</v>
      </c>
      <c r="AK234" s="8" t="s">
        <v>172</v>
      </c>
      <c r="AL234" s="8" t="s">
        <v>172</v>
      </c>
      <c r="AM234" s="8" t="s">
        <v>172</v>
      </c>
      <c r="AN234" s="8" t="s">
        <v>172</v>
      </c>
      <c r="AO234" s="8" t="s">
        <v>172</v>
      </c>
      <c r="AP234" s="8" t="s">
        <v>172</v>
      </c>
      <c r="AQ234" t="s">
        <v>1368</v>
      </c>
    </row>
    <row r="235" spans="1:43" ht="30" x14ac:dyDescent="0.25">
      <c r="A235" s="2" t="s">
        <v>459</v>
      </c>
      <c r="B235" s="3" t="s">
        <v>1822</v>
      </c>
      <c r="C235" t="s">
        <v>41</v>
      </c>
      <c r="D235" t="s">
        <v>7</v>
      </c>
      <c r="E235" s="8" t="s">
        <v>172</v>
      </c>
      <c r="F235" s="3" t="s">
        <v>980</v>
      </c>
      <c r="G235" s="3" t="s">
        <v>1020</v>
      </c>
      <c r="H235" s="1" t="s">
        <v>884</v>
      </c>
      <c r="I235" s="1" t="s">
        <v>1689</v>
      </c>
      <c r="J235" t="s">
        <v>1012</v>
      </c>
      <c r="K235" t="s">
        <v>1823</v>
      </c>
      <c r="L235" t="s">
        <v>1360</v>
      </c>
      <c r="M235" s="1" t="s">
        <v>1711</v>
      </c>
      <c r="N235" s="8" t="s">
        <v>172</v>
      </c>
      <c r="O235" s="8" t="s">
        <v>172</v>
      </c>
      <c r="P235" s="8" t="s">
        <v>172</v>
      </c>
      <c r="Q235" s="8" t="s">
        <v>172</v>
      </c>
      <c r="R235" s="8" t="s">
        <v>172</v>
      </c>
      <c r="S235" s="8" t="s">
        <v>172</v>
      </c>
      <c r="T235" s="8" t="s">
        <v>172</v>
      </c>
      <c r="U235" s="8" t="s">
        <v>172</v>
      </c>
      <c r="V235" s="8" t="s">
        <v>172</v>
      </c>
      <c r="W235" s="8" t="s">
        <v>172</v>
      </c>
      <c r="X235" s="8" t="s">
        <v>172</v>
      </c>
      <c r="Y235" s="8" t="s">
        <v>172</v>
      </c>
      <c r="Z235" s="8" t="s">
        <v>172</v>
      </c>
      <c r="AA235" s="8" t="s">
        <v>172</v>
      </c>
      <c r="AB235" s="8" t="s">
        <v>172</v>
      </c>
      <c r="AC235" s="8" t="s">
        <v>172</v>
      </c>
      <c r="AD235" s="8" t="s">
        <v>172</v>
      </c>
      <c r="AE235" s="8" t="s">
        <v>172</v>
      </c>
      <c r="AF235" s="8" t="s">
        <v>172</v>
      </c>
      <c r="AG235" s="8" t="s">
        <v>172</v>
      </c>
      <c r="AH235" s="8" t="s">
        <v>172</v>
      </c>
      <c r="AI235" s="8" t="s">
        <v>172</v>
      </c>
      <c r="AJ235" s="8" t="s">
        <v>172</v>
      </c>
      <c r="AK235" s="8" t="s">
        <v>172</v>
      </c>
      <c r="AL235" s="8" t="s">
        <v>172</v>
      </c>
      <c r="AM235" s="8" t="s">
        <v>172</v>
      </c>
      <c r="AN235" s="8" t="s">
        <v>172</v>
      </c>
      <c r="AO235" s="8" t="s">
        <v>172</v>
      </c>
      <c r="AP235" s="8" t="s">
        <v>172</v>
      </c>
      <c r="AQ235" t="s">
        <v>1369</v>
      </c>
    </row>
    <row r="236" spans="1:43" x14ac:dyDescent="0.25">
      <c r="A236" s="2" t="s">
        <v>189</v>
      </c>
      <c r="B236" s="3" t="s">
        <v>1824</v>
      </c>
      <c r="C236" t="s">
        <v>41</v>
      </c>
      <c r="D236" t="s">
        <v>7</v>
      </c>
      <c r="E236" s="1" t="s">
        <v>203</v>
      </c>
      <c r="F236" s="1" t="s">
        <v>58</v>
      </c>
      <c r="G236" s="1" t="s">
        <v>1525</v>
      </c>
      <c r="H236" s="1" t="s">
        <v>884</v>
      </c>
      <c r="I236" s="1" t="s">
        <v>1689</v>
      </c>
      <c r="J236" t="s">
        <v>633</v>
      </c>
      <c r="K236" t="s">
        <v>1825</v>
      </c>
      <c r="L236" t="s">
        <v>1370</v>
      </c>
      <c r="M236" s="1" t="s">
        <v>1396</v>
      </c>
      <c r="N236" t="s">
        <v>1738</v>
      </c>
      <c r="O236" s="1">
        <v>2</v>
      </c>
      <c r="Q236" s="1">
        <v>56</v>
      </c>
      <c r="R236">
        <v>512</v>
      </c>
      <c r="S236" t="s">
        <v>1454</v>
      </c>
      <c r="T236">
        <v>400</v>
      </c>
      <c r="U236">
        <v>2</v>
      </c>
      <c r="V236">
        <v>0</v>
      </c>
      <c r="W236" t="s">
        <v>1389</v>
      </c>
      <c r="X236">
        <v>240</v>
      </c>
      <c r="Y236">
        <v>2</v>
      </c>
      <c r="Z236">
        <v>1</v>
      </c>
      <c r="AA236" t="s">
        <v>1398</v>
      </c>
      <c r="AB236">
        <v>600</v>
      </c>
      <c r="AC236">
        <v>14</v>
      </c>
      <c r="AD236" t="s">
        <v>1527</v>
      </c>
      <c r="AE236" t="s">
        <v>172</v>
      </c>
      <c r="AF236">
        <v>0</v>
      </c>
      <c r="AG236">
        <v>0</v>
      </c>
      <c r="AH236">
        <v>0</v>
      </c>
      <c r="AI236" t="s">
        <v>172</v>
      </c>
      <c r="AJ236">
        <v>0</v>
      </c>
      <c r="AK236">
        <v>0</v>
      </c>
      <c r="AL236">
        <v>0</v>
      </c>
      <c r="AM236" t="s">
        <v>172</v>
      </c>
      <c r="AN236">
        <v>0</v>
      </c>
      <c r="AO236">
        <v>0</v>
      </c>
      <c r="AP236">
        <v>0</v>
      </c>
      <c r="AQ236" t="s">
        <v>1826</v>
      </c>
    </row>
    <row r="237" spans="1:43" x14ac:dyDescent="0.25">
      <c r="A237" s="2" t="s">
        <v>189</v>
      </c>
      <c r="B237" s="3" t="s">
        <v>1827</v>
      </c>
      <c r="C237" t="s">
        <v>41</v>
      </c>
      <c r="D237" t="s">
        <v>7</v>
      </c>
      <c r="E237" s="1" t="s">
        <v>203</v>
      </c>
      <c r="F237" s="1" t="s">
        <v>58</v>
      </c>
      <c r="G237" s="1" t="s">
        <v>1525</v>
      </c>
      <c r="H237" s="1" t="s">
        <v>884</v>
      </c>
      <c r="I237" s="1" t="s">
        <v>1689</v>
      </c>
      <c r="J237" t="s">
        <v>633</v>
      </c>
      <c r="K237" t="s">
        <v>1828</v>
      </c>
      <c r="L237" t="s">
        <v>1370</v>
      </c>
      <c r="M237" s="1" t="s">
        <v>1402</v>
      </c>
      <c r="N237" t="s">
        <v>1738</v>
      </c>
      <c r="O237" s="1">
        <v>2</v>
      </c>
      <c r="Q237" s="1">
        <v>56</v>
      </c>
      <c r="R237">
        <v>512</v>
      </c>
      <c r="S237" t="s">
        <v>1454</v>
      </c>
      <c r="T237">
        <v>400</v>
      </c>
      <c r="U237">
        <v>2</v>
      </c>
      <c r="V237">
        <v>0</v>
      </c>
      <c r="W237" t="s">
        <v>1389</v>
      </c>
      <c r="X237">
        <v>240</v>
      </c>
      <c r="Y237">
        <v>2</v>
      </c>
      <c r="Z237">
        <v>1</v>
      </c>
      <c r="AA237" t="s">
        <v>1398</v>
      </c>
      <c r="AB237">
        <v>600</v>
      </c>
      <c r="AC237">
        <v>14</v>
      </c>
      <c r="AD237" t="s">
        <v>1527</v>
      </c>
      <c r="AE237" t="s">
        <v>172</v>
      </c>
      <c r="AF237">
        <v>0</v>
      </c>
      <c r="AG237">
        <v>0</v>
      </c>
      <c r="AH237">
        <v>0</v>
      </c>
      <c r="AI237" t="s">
        <v>172</v>
      </c>
      <c r="AJ237">
        <v>0</v>
      </c>
      <c r="AK237">
        <v>0</v>
      </c>
      <c r="AL237">
        <v>0</v>
      </c>
      <c r="AM237" t="s">
        <v>172</v>
      </c>
      <c r="AN237">
        <v>0</v>
      </c>
      <c r="AO237">
        <v>0</v>
      </c>
      <c r="AP237">
        <v>0</v>
      </c>
      <c r="AQ237" t="s">
        <v>1829</v>
      </c>
    </row>
    <row r="238" spans="1:43" x14ac:dyDescent="0.25">
      <c r="A238" s="2" t="s">
        <v>189</v>
      </c>
      <c r="B238" s="3" t="s">
        <v>1830</v>
      </c>
      <c r="C238" t="s">
        <v>41</v>
      </c>
      <c r="D238" t="s">
        <v>7</v>
      </c>
      <c r="E238" s="1" t="s">
        <v>203</v>
      </c>
      <c r="F238" s="1" t="s">
        <v>58</v>
      </c>
      <c r="G238" s="1" t="s">
        <v>1525</v>
      </c>
      <c r="H238" s="1" t="s">
        <v>884</v>
      </c>
      <c r="I238" s="1" t="s">
        <v>1689</v>
      </c>
      <c r="J238" t="s">
        <v>633</v>
      </c>
      <c r="K238" t="s">
        <v>1831</v>
      </c>
      <c r="L238" t="s">
        <v>1370</v>
      </c>
      <c r="M238" s="1" t="s">
        <v>1405</v>
      </c>
      <c r="N238" t="s">
        <v>1738</v>
      </c>
      <c r="O238" s="1">
        <v>2</v>
      </c>
      <c r="Q238" s="1">
        <v>56</v>
      </c>
      <c r="R238">
        <v>512</v>
      </c>
      <c r="S238" t="s">
        <v>1454</v>
      </c>
      <c r="T238">
        <v>400</v>
      </c>
      <c r="U238">
        <v>2</v>
      </c>
      <c r="V238">
        <v>0</v>
      </c>
      <c r="W238" t="s">
        <v>1389</v>
      </c>
      <c r="X238">
        <v>240</v>
      </c>
      <c r="Y238">
        <v>2</v>
      </c>
      <c r="Z238">
        <v>1</v>
      </c>
      <c r="AA238" t="s">
        <v>1398</v>
      </c>
      <c r="AB238">
        <v>600</v>
      </c>
      <c r="AC238">
        <v>14</v>
      </c>
      <c r="AD238" t="s">
        <v>1527</v>
      </c>
      <c r="AE238" t="s">
        <v>172</v>
      </c>
      <c r="AF238">
        <v>0</v>
      </c>
      <c r="AG238">
        <v>0</v>
      </c>
      <c r="AH238">
        <v>0</v>
      </c>
      <c r="AI238" t="s">
        <v>172</v>
      </c>
      <c r="AJ238">
        <v>0</v>
      </c>
      <c r="AK238">
        <v>0</v>
      </c>
      <c r="AL238">
        <v>0</v>
      </c>
      <c r="AM238" t="s">
        <v>172</v>
      </c>
      <c r="AN238">
        <v>0</v>
      </c>
      <c r="AO238">
        <v>0</v>
      </c>
      <c r="AP238">
        <v>0</v>
      </c>
      <c r="AQ238" t="s">
        <v>1832</v>
      </c>
    </row>
    <row r="239" spans="1:43" x14ac:dyDescent="0.25">
      <c r="A239" s="2" t="s">
        <v>189</v>
      </c>
      <c r="B239" s="3" t="s">
        <v>1833</v>
      </c>
      <c r="C239" t="s">
        <v>41</v>
      </c>
      <c r="D239" t="s">
        <v>7</v>
      </c>
      <c r="E239" s="1" t="s">
        <v>203</v>
      </c>
      <c r="F239" s="1" t="s">
        <v>58</v>
      </c>
      <c r="G239" s="1" t="s">
        <v>1525</v>
      </c>
      <c r="H239" s="1" t="s">
        <v>884</v>
      </c>
      <c r="I239" s="1" t="s">
        <v>1689</v>
      </c>
      <c r="J239" t="s">
        <v>633</v>
      </c>
      <c r="K239" t="s">
        <v>1834</v>
      </c>
      <c r="L239" t="s">
        <v>1370</v>
      </c>
      <c r="M239" s="1" t="s">
        <v>1408</v>
      </c>
      <c r="N239" t="s">
        <v>1738</v>
      </c>
      <c r="O239" s="1">
        <v>2</v>
      </c>
      <c r="Q239" s="1">
        <v>56</v>
      </c>
      <c r="R239">
        <v>512</v>
      </c>
      <c r="S239" t="s">
        <v>1454</v>
      </c>
      <c r="T239">
        <v>400</v>
      </c>
      <c r="U239">
        <v>2</v>
      </c>
      <c r="V239">
        <v>0</v>
      </c>
      <c r="W239" t="s">
        <v>1389</v>
      </c>
      <c r="X239">
        <v>240</v>
      </c>
      <c r="Y239">
        <v>2</v>
      </c>
      <c r="Z239">
        <v>1</v>
      </c>
      <c r="AA239" t="s">
        <v>1398</v>
      </c>
      <c r="AB239">
        <v>600</v>
      </c>
      <c r="AC239">
        <v>14</v>
      </c>
      <c r="AD239" t="s">
        <v>1527</v>
      </c>
      <c r="AE239" t="s">
        <v>172</v>
      </c>
      <c r="AF239">
        <v>0</v>
      </c>
      <c r="AG239">
        <v>0</v>
      </c>
      <c r="AH239">
        <v>0</v>
      </c>
      <c r="AI239" t="s">
        <v>172</v>
      </c>
      <c r="AJ239">
        <v>0</v>
      </c>
      <c r="AK239">
        <v>0</v>
      </c>
      <c r="AL239">
        <v>0</v>
      </c>
      <c r="AM239" t="s">
        <v>172</v>
      </c>
      <c r="AN239">
        <v>0</v>
      </c>
      <c r="AO239">
        <v>0</v>
      </c>
      <c r="AP239">
        <v>0</v>
      </c>
      <c r="AQ239" t="s">
        <v>1371</v>
      </c>
    </row>
    <row r="240" spans="1:43" x14ac:dyDescent="0.25">
      <c r="A240" s="2" t="s">
        <v>189</v>
      </c>
      <c r="B240" s="3" t="s">
        <v>1835</v>
      </c>
      <c r="C240" t="s">
        <v>41</v>
      </c>
      <c r="D240" t="s">
        <v>7</v>
      </c>
      <c r="E240" s="1" t="s">
        <v>203</v>
      </c>
      <c r="F240" s="1" t="s">
        <v>58</v>
      </c>
      <c r="G240" s="1" t="s">
        <v>1525</v>
      </c>
      <c r="H240" s="1" t="s">
        <v>884</v>
      </c>
      <c r="I240" s="1" t="s">
        <v>1689</v>
      </c>
      <c r="J240" t="s">
        <v>633</v>
      </c>
      <c r="K240" t="s">
        <v>1836</v>
      </c>
      <c r="L240" t="s">
        <v>1370</v>
      </c>
      <c r="M240" s="1" t="s">
        <v>1410</v>
      </c>
      <c r="N240" t="s">
        <v>1738</v>
      </c>
      <c r="O240" s="1">
        <v>2</v>
      </c>
      <c r="Q240" s="1">
        <v>56</v>
      </c>
      <c r="R240">
        <v>512</v>
      </c>
      <c r="S240" t="s">
        <v>1454</v>
      </c>
      <c r="T240">
        <v>400</v>
      </c>
      <c r="U240">
        <v>2</v>
      </c>
      <c r="V240">
        <v>0</v>
      </c>
      <c r="W240" t="s">
        <v>1389</v>
      </c>
      <c r="X240">
        <v>240</v>
      </c>
      <c r="Y240">
        <v>2</v>
      </c>
      <c r="Z240">
        <v>1</v>
      </c>
      <c r="AA240" t="s">
        <v>1398</v>
      </c>
      <c r="AB240">
        <v>600</v>
      </c>
      <c r="AC240">
        <v>14</v>
      </c>
      <c r="AD240" t="s">
        <v>1527</v>
      </c>
      <c r="AE240" t="s">
        <v>172</v>
      </c>
      <c r="AF240">
        <v>0</v>
      </c>
      <c r="AG240">
        <v>0</v>
      </c>
      <c r="AH240">
        <v>0</v>
      </c>
      <c r="AI240" t="s">
        <v>172</v>
      </c>
      <c r="AJ240">
        <v>0</v>
      </c>
      <c r="AK240">
        <v>0</v>
      </c>
      <c r="AL240">
        <v>0</v>
      </c>
      <c r="AM240" t="s">
        <v>172</v>
      </c>
      <c r="AN240">
        <v>0</v>
      </c>
      <c r="AO240">
        <v>0</v>
      </c>
      <c r="AP240">
        <v>0</v>
      </c>
      <c r="AQ240" t="s">
        <v>1372</v>
      </c>
    </row>
    <row r="241" spans="1:43" x14ac:dyDescent="0.25">
      <c r="A241" s="2" t="s">
        <v>189</v>
      </c>
      <c r="B241" s="3" t="s">
        <v>1837</v>
      </c>
      <c r="C241" t="s">
        <v>41</v>
      </c>
      <c r="D241" t="s">
        <v>7</v>
      </c>
      <c r="E241" s="1" t="s">
        <v>203</v>
      </c>
      <c r="F241" s="1" t="s">
        <v>58</v>
      </c>
      <c r="G241" s="1" t="s">
        <v>1525</v>
      </c>
      <c r="H241" s="1" t="s">
        <v>884</v>
      </c>
      <c r="I241" s="1" t="s">
        <v>1689</v>
      </c>
      <c r="J241" t="s">
        <v>633</v>
      </c>
      <c r="K241" t="s">
        <v>1838</v>
      </c>
      <c r="L241" t="s">
        <v>1370</v>
      </c>
      <c r="M241" s="1" t="s">
        <v>1434</v>
      </c>
      <c r="N241" t="s">
        <v>1738</v>
      </c>
      <c r="O241" s="1">
        <v>2</v>
      </c>
      <c r="Q241" s="1">
        <v>56</v>
      </c>
      <c r="R241">
        <v>512</v>
      </c>
      <c r="S241" t="s">
        <v>1454</v>
      </c>
      <c r="T241">
        <v>400</v>
      </c>
      <c r="U241">
        <v>3</v>
      </c>
      <c r="V241">
        <v>0</v>
      </c>
      <c r="W241" t="s">
        <v>1389</v>
      </c>
      <c r="X241">
        <v>240</v>
      </c>
      <c r="Y241">
        <v>2</v>
      </c>
      <c r="Z241">
        <v>1</v>
      </c>
      <c r="AA241" t="s">
        <v>1398</v>
      </c>
      <c r="AB241">
        <v>600</v>
      </c>
      <c r="AC241">
        <v>14</v>
      </c>
      <c r="AD241" t="s">
        <v>1527</v>
      </c>
      <c r="AE241" t="s">
        <v>172</v>
      </c>
      <c r="AF241">
        <v>0</v>
      </c>
      <c r="AG241">
        <v>0</v>
      </c>
      <c r="AH241">
        <v>0</v>
      </c>
      <c r="AI241" t="s">
        <v>172</v>
      </c>
      <c r="AJ241">
        <v>0</v>
      </c>
      <c r="AK241">
        <v>0</v>
      </c>
      <c r="AL241">
        <v>0</v>
      </c>
      <c r="AM241" t="s">
        <v>172</v>
      </c>
      <c r="AN241">
        <v>0</v>
      </c>
      <c r="AO241">
        <v>0</v>
      </c>
      <c r="AP241">
        <v>0</v>
      </c>
      <c r="AQ241" t="s">
        <v>1373</v>
      </c>
    </row>
    <row r="242" spans="1:43" x14ac:dyDescent="0.25">
      <c r="A242" s="2" t="s">
        <v>189</v>
      </c>
      <c r="B242" s="3" t="s">
        <v>1839</v>
      </c>
      <c r="C242" t="s">
        <v>41</v>
      </c>
      <c r="D242" t="s">
        <v>7</v>
      </c>
      <c r="E242" s="1" t="s">
        <v>203</v>
      </c>
      <c r="F242" s="1" t="s">
        <v>58</v>
      </c>
      <c r="G242" s="1" t="s">
        <v>1525</v>
      </c>
      <c r="H242" s="1" t="s">
        <v>884</v>
      </c>
      <c r="I242" s="1" t="s">
        <v>1689</v>
      </c>
      <c r="J242" t="s">
        <v>633</v>
      </c>
      <c r="K242" t="s">
        <v>1840</v>
      </c>
      <c r="L242" t="s">
        <v>1370</v>
      </c>
      <c r="M242" s="1" t="s">
        <v>1464</v>
      </c>
      <c r="N242" t="s">
        <v>1738</v>
      </c>
      <c r="O242" s="1">
        <v>2</v>
      </c>
      <c r="Q242" s="1">
        <v>56</v>
      </c>
      <c r="R242">
        <v>512</v>
      </c>
      <c r="S242" t="s">
        <v>1454</v>
      </c>
      <c r="T242">
        <v>400</v>
      </c>
      <c r="U242">
        <v>3</v>
      </c>
      <c r="V242">
        <v>0</v>
      </c>
      <c r="W242" t="s">
        <v>1389</v>
      </c>
      <c r="X242">
        <v>240</v>
      </c>
      <c r="Y242">
        <v>2</v>
      </c>
      <c r="Z242">
        <v>1</v>
      </c>
      <c r="AA242" t="s">
        <v>1398</v>
      </c>
      <c r="AB242">
        <v>600</v>
      </c>
      <c r="AC242">
        <v>14</v>
      </c>
      <c r="AD242" t="s">
        <v>1527</v>
      </c>
      <c r="AE242" t="s">
        <v>172</v>
      </c>
      <c r="AF242">
        <v>0</v>
      </c>
      <c r="AG242">
        <v>0</v>
      </c>
      <c r="AH242">
        <v>0</v>
      </c>
      <c r="AI242" t="s">
        <v>172</v>
      </c>
      <c r="AJ242">
        <v>0</v>
      </c>
      <c r="AK242">
        <v>0</v>
      </c>
      <c r="AL242">
        <v>0</v>
      </c>
      <c r="AM242" t="s">
        <v>172</v>
      </c>
      <c r="AN242">
        <v>0</v>
      </c>
      <c r="AO242">
        <v>0</v>
      </c>
      <c r="AP242">
        <v>0</v>
      </c>
      <c r="AQ242" t="s">
        <v>1374</v>
      </c>
    </row>
    <row r="243" spans="1:43" x14ac:dyDescent="0.25">
      <c r="A243" s="2" t="s">
        <v>189</v>
      </c>
      <c r="B243" s="3" t="s">
        <v>1841</v>
      </c>
      <c r="C243" t="s">
        <v>41</v>
      </c>
      <c r="D243" t="s">
        <v>7</v>
      </c>
      <c r="E243" s="1" t="s">
        <v>203</v>
      </c>
      <c r="F243" s="1" t="s">
        <v>58</v>
      </c>
      <c r="G243" s="1" t="s">
        <v>1525</v>
      </c>
      <c r="H243" s="1" t="s">
        <v>884</v>
      </c>
      <c r="I243" s="1" t="s">
        <v>1689</v>
      </c>
      <c r="J243" t="s">
        <v>633</v>
      </c>
      <c r="K243" t="s">
        <v>1842</v>
      </c>
      <c r="L243" t="s">
        <v>1370</v>
      </c>
      <c r="M243" s="1" t="s">
        <v>1466</v>
      </c>
      <c r="N243" t="s">
        <v>1738</v>
      </c>
      <c r="O243" s="1">
        <v>2</v>
      </c>
      <c r="Q243" s="1">
        <v>56</v>
      </c>
      <c r="R243">
        <v>512</v>
      </c>
      <c r="S243" t="s">
        <v>1454</v>
      </c>
      <c r="T243">
        <v>400</v>
      </c>
      <c r="U243">
        <v>3</v>
      </c>
      <c r="V243">
        <v>0</v>
      </c>
      <c r="W243" t="s">
        <v>1389</v>
      </c>
      <c r="X243">
        <v>240</v>
      </c>
      <c r="Y243">
        <v>2</v>
      </c>
      <c r="Z243">
        <v>1</v>
      </c>
      <c r="AA243" t="s">
        <v>1398</v>
      </c>
      <c r="AB243">
        <v>600</v>
      </c>
      <c r="AC243">
        <v>14</v>
      </c>
      <c r="AD243" t="s">
        <v>1527</v>
      </c>
      <c r="AE243" t="s">
        <v>172</v>
      </c>
      <c r="AF243">
        <v>0</v>
      </c>
      <c r="AG243">
        <v>0</v>
      </c>
      <c r="AH243">
        <v>0</v>
      </c>
      <c r="AI243" t="s">
        <v>172</v>
      </c>
      <c r="AJ243">
        <v>0</v>
      </c>
      <c r="AK243">
        <v>0</v>
      </c>
      <c r="AL243">
        <v>0</v>
      </c>
      <c r="AM243" t="s">
        <v>172</v>
      </c>
      <c r="AN243">
        <v>0</v>
      </c>
      <c r="AO243">
        <v>0</v>
      </c>
      <c r="AP243">
        <v>0</v>
      </c>
      <c r="AQ243" t="s">
        <v>1375</v>
      </c>
    </row>
    <row r="244" spans="1:43" x14ac:dyDescent="0.25">
      <c r="A244" s="2" t="s">
        <v>189</v>
      </c>
      <c r="B244" s="3" t="s">
        <v>1843</v>
      </c>
      <c r="C244" t="s">
        <v>41</v>
      </c>
      <c r="D244" t="s">
        <v>7</v>
      </c>
      <c r="E244" s="1" t="s">
        <v>203</v>
      </c>
      <c r="F244" s="1" t="s">
        <v>58</v>
      </c>
      <c r="G244" s="1" t="s">
        <v>1525</v>
      </c>
      <c r="H244" s="1" t="s">
        <v>884</v>
      </c>
      <c r="I244" s="1" t="s">
        <v>1689</v>
      </c>
      <c r="J244" t="s">
        <v>633</v>
      </c>
      <c r="K244" t="s">
        <v>1844</v>
      </c>
      <c r="L244" t="s">
        <v>1370</v>
      </c>
      <c r="M244" s="1" t="s">
        <v>1468</v>
      </c>
      <c r="N244" t="s">
        <v>1738</v>
      </c>
      <c r="O244" s="1">
        <v>2</v>
      </c>
      <c r="Q244" s="1">
        <v>56</v>
      </c>
      <c r="R244">
        <v>512</v>
      </c>
      <c r="S244" t="s">
        <v>1454</v>
      </c>
      <c r="T244">
        <v>400</v>
      </c>
      <c r="U244">
        <v>3</v>
      </c>
      <c r="V244">
        <v>0</v>
      </c>
      <c r="W244" t="s">
        <v>1389</v>
      </c>
      <c r="X244">
        <v>240</v>
      </c>
      <c r="Y244">
        <v>2</v>
      </c>
      <c r="Z244">
        <v>1</v>
      </c>
      <c r="AA244" t="s">
        <v>1398</v>
      </c>
      <c r="AB244">
        <v>600</v>
      </c>
      <c r="AC244">
        <v>14</v>
      </c>
      <c r="AD244" t="s">
        <v>1527</v>
      </c>
      <c r="AE244" t="s">
        <v>172</v>
      </c>
      <c r="AF244">
        <v>0</v>
      </c>
      <c r="AG244">
        <v>0</v>
      </c>
      <c r="AH244">
        <v>0</v>
      </c>
      <c r="AI244" t="s">
        <v>172</v>
      </c>
      <c r="AJ244">
        <v>0</v>
      </c>
      <c r="AK244">
        <v>0</v>
      </c>
      <c r="AL244">
        <v>0</v>
      </c>
      <c r="AM244" t="s">
        <v>172</v>
      </c>
      <c r="AN244">
        <v>0</v>
      </c>
      <c r="AO244">
        <v>0</v>
      </c>
      <c r="AP244">
        <v>0</v>
      </c>
      <c r="AQ244" t="s">
        <v>1376</v>
      </c>
    </row>
    <row r="245" spans="1:43" x14ac:dyDescent="0.25">
      <c r="A245" s="2" t="s">
        <v>189</v>
      </c>
      <c r="B245" s="3" t="s">
        <v>1845</v>
      </c>
      <c r="C245" t="s">
        <v>41</v>
      </c>
      <c r="D245" t="s">
        <v>7</v>
      </c>
      <c r="E245" s="1" t="s">
        <v>203</v>
      </c>
      <c r="F245" s="1" t="s">
        <v>58</v>
      </c>
      <c r="G245" s="1" t="s">
        <v>1525</v>
      </c>
      <c r="H245" s="1" t="s">
        <v>884</v>
      </c>
      <c r="I245" s="1" t="s">
        <v>1689</v>
      </c>
      <c r="J245" t="s">
        <v>633</v>
      </c>
      <c r="K245" t="s">
        <v>1846</v>
      </c>
      <c r="L245" t="s">
        <v>1370</v>
      </c>
      <c r="M245" s="1" t="s">
        <v>1387</v>
      </c>
      <c r="N245" t="s">
        <v>1738</v>
      </c>
      <c r="O245" s="1">
        <v>2</v>
      </c>
      <c r="Q245" s="1">
        <v>56</v>
      </c>
      <c r="R245">
        <v>512</v>
      </c>
      <c r="S245" t="s">
        <v>1454</v>
      </c>
      <c r="T245">
        <v>400</v>
      </c>
      <c r="U245">
        <v>3</v>
      </c>
      <c r="V245">
        <v>0</v>
      </c>
      <c r="W245" t="s">
        <v>1389</v>
      </c>
      <c r="X245">
        <v>240</v>
      </c>
      <c r="Y245">
        <v>2</v>
      </c>
      <c r="Z245">
        <v>1</v>
      </c>
      <c r="AA245" t="s">
        <v>1398</v>
      </c>
      <c r="AB245">
        <v>600</v>
      </c>
      <c r="AC245">
        <v>14</v>
      </c>
      <c r="AD245" t="s">
        <v>1527</v>
      </c>
      <c r="AE245" t="s">
        <v>172</v>
      </c>
      <c r="AF245">
        <v>0</v>
      </c>
      <c r="AG245">
        <v>0</v>
      </c>
      <c r="AH245">
        <v>0</v>
      </c>
      <c r="AI245" t="s">
        <v>172</v>
      </c>
      <c r="AJ245">
        <v>0</v>
      </c>
      <c r="AK245">
        <v>0</v>
      </c>
      <c r="AL245">
        <v>0</v>
      </c>
      <c r="AM245" t="s">
        <v>172</v>
      </c>
      <c r="AN245">
        <v>0</v>
      </c>
      <c r="AO245">
        <v>0</v>
      </c>
      <c r="AP245">
        <v>0</v>
      </c>
      <c r="AQ245" t="s">
        <v>1377</v>
      </c>
    </row>
    <row r="246" spans="1:43" ht="30" x14ac:dyDescent="0.25">
      <c r="A246" s="2" t="s">
        <v>459</v>
      </c>
      <c r="B246" s="3" t="s">
        <v>1847</v>
      </c>
      <c r="C246" t="s">
        <v>41</v>
      </c>
      <c r="D246" t="s">
        <v>7</v>
      </c>
      <c r="E246" s="8" t="s">
        <v>172</v>
      </c>
      <c r="F246" s="3" t="s">
        <v>980</v>
      </c>
      <c r="G246" s="3" t="s">
        <v>1003</v>
      </c>
      <c r="H246" s="1" t="s">
        <v>884</v>
      </c>
      <c r="I246" s="1" t="s">
        <v>1689</v>
      </c>
      <c r="J246" t="s">
        <v>1036</v>
      </c>
      <c r="K246" t="s">
        <v>1848</v>
      </c>
      <c r="L246" t="s">
        <v>1370</v>
      </c>
      <c r="M246" s="1" t="s">
        <v>1413</v>
      </c>
      <c r="N246" s="8" t="s">
        <v>172</v>
      </c>
      <c r="O246" s="8" t="s">
        <v>172</v>
      </c>
      <c r="P246" s="8" t="s">
        <v>172</v>
      </c>
      <c r="Q246" s="8" t="s">
        <v>172</v>
      </c>
      <c r="R246" s="8" t="s">
        <v>172</v>
      </c>
      <c r="S246" s="8" t="s">
        <v>172</v>
      </c>
      <c r="T246" s="8" t="s">
        <v>172</v>
      </c>
      <c r="U246" s="8" t="s">
        <v>172</v>
      </c>
      <c r="V246" s="8" t="s">
        <v>172</v>
      </c>
      <c r="W246" s="8" t="s">
        <v>172</v>
      </c>
      <c r="X246" s="8" t="s">
        <v>172</v>
      </c>
      <c r="Y246" s="8" t="s">
        <v>172</v>
      </c>
      <c r="Z246" s="8" t="s">
        <v>172</v>
      </c>
      <c r="AA246" s="8" t="s">
        <v>172</v>
      </c>
      <c r="AB246" s="8" t="s">
        <v>172</v>
      </c>
      <c r="AC246" s="8" t="s">
        <v>172</v>
      </c>
      <c r="AD246" s="8" t="s">
        <v>172</v>
      </c>
      <c r="AE246" s="8" t="s">
        <v>172</v>
      </c>
      <c r="AF246" s="8" t="s">
        <v>172</v>
      </c>
      <c r="AG246" s="8" t="s">
        <v>172</v>
      </c>
      <c r="AH246" s="8" t="s">
        <v>172</v>
      </c>
      <c r="AI246" s="8" t="s">
        <v>172</v>
      </c>
      <c r="AJ246" s="8" t="s">
        <v>172</v>
      </c>
      <c r="AK246" s="8" t="s">
        <v>172</v>
      </c>
      <c r="AL246" s="8" t="s">
        <v>172</v>
      </c>
      <c r="AM246" s="8" t="s">
        <v>172</v>
      </c>
      <c r="AN246" s="8" t="s">
        <v>172</v>
      </c>
      <c r="AO246" s="8" t="s">
        <v>172</v>
      </c>
      <c r="AP246" s="8" t="s">
        <v>172</v>
      </c>
      <c r="AQ246" t="s">
        <v>1378</v>
      </c>
    </row>
    <row r="247" spans="1:43" ht="30" x14ac:dyDescent="0.25">
      <c r="A247" s="2" t="s">
        <v>459</v>
      </c>
      <c r="B247" s="3" t="s">
        <v>1849</v>
      </c>
      <c r="C247" t="s">
        <v>41</v>
      </c>
      <c r="D247" t="s">
        <v>7</v>
      </c>
      <c r="E247" s="8" t="s">
        <v>172</v>
      </c>
      <c r="F247" s="3" t="s">
        <v>980</v>
      </c>
      <c r="G247" s="3" t="s">
        <v>1008</v>
      </c>
      <c r="H247" s="1" t="s">
        <v>884</v>
      </c>
      <c r="I247" s="1" t="s">
        <v>1689</v>
      </c>
      <c r="J247" t="s">
        <v>1036</v>
      </c>
      <c r="K247" t="s">
        <v>1850</v>
      </c>
      <c r="L247" t="s">
        <v>1370</v>
      </c>
      <c r="M247" s="1" t="s">
        <v>1413</v>
      </c>
      <c r="N247" s="8" t="s">
        <v>172</v>
      </c>
      <c r="O247" s="8" t="s">
        <v>172</v>
      </c>
      <c r="P247" s="8" t="s">
        <v>172</v>
      </c>
      <c r="Q247" s="8" t="s">
        <v>172</v>
      </c>
      <c r="R247" s="8" t="s">
        <v>172</v>
      </c>
      <c r="S247" s="8" t="s">
        <v>172</v>
      </c>
      <c r="T247" s="8" t="s">
        <v>172</v>
      </c>
      <c r="U247" s="8" t="s">
        <v>172</v>
      </c>
      <c r="V247" s="8" t="s">
        <v>172</v>
      </c>
      <c r="W247" s="8" t="s">
        <v>172</v>
      </c>
      <c r="X247" s="8" t="s">
        <v>172</v>
      </c>
      <c r="Y247" s="8" t="s">
        <v>172</v>
      </c>
      <c r="Z247" s="8" t="s">
        <v>172</v>
      </c>
      <c r="AA247" s="8" t="s">
        <v>172</v>
      </c>
      <c r="AB247" s="8" t="s">
        <v>172</v>
      </c>
      <c r="AC247" s="8" t="s">
        <v>172</v>
      </c>
      <c r="AD247" s="8" t="s">
        <v>172</v>
      </c>
      <c r="AE247" s="8" t="s">
        <v>172</v>
      </c>
      <c r="AF247" s="8" t="s">
        <v>172</v>
      </c>
      <c r="AG247" s="8" t="s">
        <v>172</v>
      </c>
      <c r="AH247" s="8" t="s">
        <v>172</v>
      </c>
      <c r="AI247" s="8" t="s">
        <v>172</v>
      </c>
      <c r="AJ247" s="8" t="s">
        <v>172</v>
      </c>
      <c r="AK247" s="8" t="s">
        <v>172</v>
      </c>
      <c r="AL247" s="8" t="s">
        <v>172</v>
      </c>
      <c r="AM247" s="8" t="s">
        <v>172</v>
      </c>
      <c r="AN247" s="8" t="s">
        <v>172</v>
      </c>
      <c r="AO247" s="8" t="s">
        <v>172</v>
      </c>
      <c r="AP247" s="8" t="s">
        <v>172</v>
      </c>
      <c r="AQ247" t="s">
        <v>1378</v>
      </c>
    </row>
    <row r="248" spans="1:43" ht="30" x14ac:dyDescent="0.25">
      <c r="A248" s="2" t="s">
        <v>459</v>
      </c>
      <c r="B248" s="3" t="s">
        <v>1851</v>
      </c>
      <c r="C248" t="s">
        <v>41</v>
      </c>
      <c r="D248" t="s">
        <v>7</v>
      </c>
      <c r="E248" s="8" t="s">
        <v>172</v>
      </c>
      <c r="F248" s="3" t="s">
        <v>980</v>
      </c>
      <c r="G248" s="3" t="s">
        <v>1020</v>
      </c>
      <c r="H248" s="1" t="s">
        <v>884</v>
      </c>
      <c r="I248" s="1" t="s">
        <v>1689</v>
      </c>
      <c r="J248" t="s">
        <v>1012</v>
      </c>
      <c r="K248" t="s">
        <v>1852</v>
      </c>
      <c r="L248" t="s">
        <v>1370</v>
      </c>
      <c r="M248" s="1" t="s">
        <v>1711</v>
      </c>
      <c r="N248" s="8" t="s">
        <v>172</v>
      </c>
      <c r="O248" s="8" t="s">
        <v>172</v>
      </c>
      <c r="P248" s="8" t="s">
        <v>172</v>
      </c>
      <c r="Q248" s="8" t="s">
        <v>172</v>
      </c>
      <c r="R248" s="8" t="s">
        <v>172</v>
      </c>
      <c r="S248" s="8" t="s">
        <v>172</v>
      </c>
      <c r="T248" s="8" t="s">
        <v>172</v>
      </c>
      <c r="U248" s="8" t="s">
        <v>172</v>
      </c>
      <c r="V248" s="8" t="s">
        <v>172</v>
      </c>
      <c r="W248" s="8" t="s">
        <v>172</v>
      </c>
      <c r="X248" s="8" t="s">
        <v>172</v>
      </c>
      <c r="Y248" s="8" t="s">
        <v>172</v>
      </c>
      <c r="Z248" s="8" t="s">
        <v>172</v>
      </c>
      <c r="AA248" s="8" t="s">
        <v>172</v>
      </c>
      <c r="AB248" s="8" t="s">
        <v>172</v>
      </c>
      <c r="AC248" s="8" t="s">
        <v>172</v>
      </c>
      <c r="AD248" s="8" t="s">
        <v>172</v>
      </c>
      <c r="AE248" s="8" t="s">
        <v>172</v>
      </c>
      <c r="AF248" s="8" t="s">
        <v>172</v>
      </c>
      <c r="AG248" s="8" t="s">
        <v>172</v>
      </c>
      <c r="AH248" s="8" t="s">
        <v>172</v>
      </c>
      <c r="AI248" s="8" t="s">
        <v>172</v>
      </c>
      <c r="AJ248" s="8" t="s">
        <v>172</v>
      </c>
      <c r="AK248" s="8" t="s">
        <v>172</v>
      </c>
      <c r="AL248" s="8" t="s">
        <v>172</v>
      </c>
      <c r="AM248" s="8" t="s">
        <v>172</v>
      </c>
      <c r="AN248" s="8" t="s">
        <v>172</v>
      </c>
      <c r="AO248" s="8" t="s">
        <v>172</v>
      </c>
      <c r="AP248" s="8" t="s">
        <v>172</v>
      </c>
      <c r="AQ248" t="s">
        <v>1379</v>
      </c>
    </row>
    <row r="249" spans="1:43" ht="30" x14ac:dyDescent="0.25">
      <c r="A249" s="2" t="s">
        <v>189</v>
      </c>
      <c r="B249" s="3" t="s">
        <v>1853</v>
      </c>
      <c r="C249" t="s">
        <v>6</v>
      </c>
      <c r="D249" t="s">
        <v>16</v>
      </c>
      <c r="E249" s="1" t="s">
        <v>192</v>
      </c>
      <c r="F249" s="1" t="s">
        <v>17</v>
      </c>
      <c r="G249" s="1" t="s">
        <v>1606</v>
      </c>
      <c r="H249" s="1" t="s">
        <v>613</v>
      </c>
      <c r="I249" s="1" t="s">
        <v>1689</v>
      </c>
      <c r="J249" t="s">
        <v>615</v>
      </c>
      <c r="K249" t="s">
        <v>625</v>
      </c>
      <c r="L249" t="s">
        <v>570</v>
      </c>
      <c r="M249" s="1" t="s">
        <v>1402</v>
      </c>
      <c r="N249" t="s">
        <v>1608</v>
      </c>
      <c r="O249" s="1">
        <v>2</v>
      </c>
      <c r="Q249" s="1">
        <v>16</v>
      </c>
      <c r="R249">
        <v>1024</v>
      </c>
      <c r="S249" t="s">
        <v>1389</v>
      </c>
      <c r="T249">
        <v>240</v>
      </c>
      <c r="U249">
        <v>2</v>
      </c>
      <c r="V249">
        <v>1</v>
      </c>
      <c r="W249" t="s">
        <v>1454</v>
      </c>
      <c r="X249">
        <v>800</v>
      </c>
      <c r="Y249">
        <v>4</v>
      </c>
      <c r="Z249">
        <v>10</v>
      </c>
      <c r="AA249" t="s">
        <v>172</v>
      </c>
      <c r="AB249">
        <v>0</v>
      </c>
      <c r="AC249">
        <v>0</v>
      </c>
      <c r="AD249">
        <v>0</v>
      </c>
      <c r="AE249" t="s">
        <v>172</v>
      </c>
      <c r="AF249">
        <v>0</v>
      </c>
      <c r="AG249">
        <v>0</v>
      </c>
      <c r="AH249">
        <v>0</v>
      </c>
      <c r="AI249" t="s">
        <v>172</v>
      </c>
      <c r="AJ249">
        <v>0</v>
      </c>
      <c r="AK249">
        <v>0</v>
      </c>
      <c r="AL249">
        <v>0</v>
      </c>
      <c r="AM249" t="s">
        <v>172</v>
      </c>
      <c r="AN249">
        <v>0</v>
      </c>
      <c r="AO249">
        <v>0</v>
      </c>
      <c r="AP249">
        <v>0</v>
      </c>
      <c r="AQ249" t="s">
        <v>1854</v>
      </c>
    </row>
    <row r="250" spans="1:43" ht="30" x14ac:dyDescent="0.25">
      <c r="A250" s="2" t="s">
        <v>189</v>
      </c>
      <c r="B250" s="3" t="s">
        <v>1855</v>
      </c>
      <c r="C250" t="s">
        <v>6</v>
      </c>
      <c r="D250" t="s">
        <v>16</v>
      </c>
      <c r="E250" s="1" t="s">
        <v>192</v>
      </c>
      <c r="F250" s="1" t="s">
        <v>17</v>
      </c>
      <c r="G250" s="1" t="s">
        <v>1606</v>
      </c>
      <c r="H250" s="1" t="s">
        <v>613</v>
      </c>
      <c r="I250" s="1" t="s">
        <v>1689</v>
      </c>
      <c r="J250" t="s">
        <v>615</v>
      </c>
      <c r="K250" t="s">
        <v>628</v>
      </c>
      <c r="L250" t="s">
        <v>570</v>
      </c>
      <c r="M250" s="1" t="s">
        <v>1405</v>
      </c>
      <c r="N250" t="s">
        <v>1608</v>
      </c>
      <c r="O250" s="1">
        <v>2</v>
      </c>
      <c r="Q250" s="1">
        <v>16</v>
      </c>
      <c r="R250">
        <v>1024</v>
      </c>
      <c r="S250" t="s">
        <v>1389</v>
      </c>
      <c r="T250">
        <v>240</v>
      </c>
      <c r="U250">
        <v>2</v>
      </c>
      <c r="V250">
        <v>1</v>
      </c>
      <c r="W250" t="s">
        <v>1454</v>
      </c>
      <c r="X250">
        <v>800</v>
      </c>
      <c r="Y250">
        <v>4</v>
      </c>
      <c r="Z250">
        <v>10</v>
      </c>
      <c r="AA250" t="s">
        <v>172</v>
      </c>
      <c r="AB250">
        <v>0</v>
      </c>
      <c r="AC250">
        <v>0</v>
      </c>
      <c r="AD250">
        <v>0</v>
      </c>
      <c r="AE250" t="s">
        <v>172</v>
      </c>
      <c r="AF250">
        <v>0</v>
      </c>
      <c r="AG250">
        <v>0</v>
      </c>
      <c r="AH250">
        <v>0</v>
      </c>
      <c r="AI250" t="s">
        <v>172</v>
      </c>
      <c r="AJ250">
        <v>0</v>
      </c>
      <c r="AK250">
        <v>0</v>
      </c>
      <c r="AL250">
        <v>0</v>
      </c>
      <c r="AM250" t="s">
        <v>172</v>
      </c>
      <c r="AN250">
        <v>0</v>
      </c>
      <c r="AO250">
        <v>0</v>
      </c>
      <c r="AP250">
        <v>0</v>
      </c>
      <c r="AQ250" t="s">
        <v>1856</v>
      </c>
    </row>
    <row r="251" spans="1:43" ht="30" x14ac:dyDescent="0.25">
      <c r="A251" s="2" t="s">
        <v>189</v>
      </c>
      <c r="B251" s="3" t="s">
        <v>1857</v>
      </c>
      <c r="C251" t="s">
        <v>6</v>
      </c>
      <c r="D251" t="s">
        <v>16</v>
      </c>
      <c r="E251" s="1" t="s">
        <v>192</v>
      </c>
      <c r="F251" s="1" t="s">
        <v>17</v>
      </c>
      <c r="G251" s="1" t="s">
        <v>1606</v>
      </c>
      <c r="H251" s="1" t="s">
        <v>613</v>
      </c>
      <c r="I251" s="1" t="s">
        <v>1689</v>
      </c>
      <c r="J251" t="s">
        <v>615</v>
      </c>
      <c r="K251" t="s">
        <v>616</v>
      </c>
      <c r="L251" t="s">
        <v>570</v>
      </c>
      <c r="M251" s="1" t="s">
        <v>1408</v>
      </c>
      <c r="N251" t="s">
        <v>1608</v>
      </c>
      <c r="O251" s="1">
        <v>2</v>
      </c>
      <c r="Q251" s="1">
        <v>16</v>
      </c>
      <c r="R251">
        <v>1024</v>
      </c>
      <c r="S251" t="s">
        <v>1389</v>
      </c>
      <c r="T251">
        <v>240</v>
      </c>
      <c r="U251">
        <v>2</v>
      </c>
      <c r="V251">
        <v>1</v>
      </c>
      <c r="W251" t="s">
        <v>1454</v>
      </c>
      <c r="X251">
        <v>800</v>
      </c>
      <c r="Y251">
        <v>4</v>
      </c>
      <c r="Z251">
        <v>10</v>
      </c>
      <c r="AA251" t="s">
        <v>172</v>
      </c>
      <c r="AB251">
        <v>0</v>
      </c>
      <c r="AC251">
        <v>0</v>
      </c>
      <c r="AD251">
        <v>0</v>
      </c>
      <c r="AE251" t="s">
        <v>172</v>
      </c>
      <c r="AF251">
        <v>0</v>
      </c>
      <c r="AG251">
        <v>0</v>
      </c>
      <c r="AH251">
        <v>0</v>
      </c>
      <c r="AI251" t="s">
        <v>172</v>
      </c>
      <c r="AJ251">
        <v>0</v>
      </c>
      <c r="AK251">
        <v>0</v>
      </c>
      <c r="AL251">
        <v>0</v>
      </c>
      <c r="AM251" t="s">
        <v>172</v>
      </c>
      <c r="AN251">
        <v>0</v>
      </c>
      <c r="AO251">
        <v>0</v>
      </c>
      <c r="AP251">
        <v>0</v>
      </c>
      <c r="AQ251" t="s">
        <v>1220</v>
      </c>
    </row>
    <row r="252" spans="1:43" ht="30" x14ac:dyDescent="0.25">
      <c r="A252" s="2" t="s">
        <v>189</v>
      </c>
      <c r="B252" s="3" t="s">
        <v>1858</v>
      </c>
      <c r="C252" t="s">
        <v>6</v>
      </c>
      <c r="D252" t="s">
        <v>16</v>
      </c>
      <c r="E252" s="1" t="s">
        <v>192</v>
      </c>
      <c r="F252" s="1" t="s">
        <v>17</v>
      </c>
      <c r="G252" s="1" t="s">
        <v>1606</v>
      </c>
      <c r="H252" s="1" t="s">
        <v>613</v>
      </c>
      <c r="I252" s="1" t="s">
        <v>1689</v>
      </c>
      <c r="J252" t="s">
        <v>615</v>
      </c>
      <c r="K252" t="s">
        <v>620</v>
      </c>
      <c r="L252" t="s">
        <v>570</v>
      </c>
      <c r="M252" s="1" t="s">
        <v>1410</v>
      </c>
      <c r="N252" t="s">
        <v>1608</v>
      </c>
      <c r="O252" s="1">
        <v>2</v>
      </c>
      <c r="Q252" s="1">
        <v>16</v>
      </c>
      <c r="R252">
        <v>1024</v>
      </c>
      <c r="S252" t="s">
        <v>1389</v>
      </c>
      <c r="T252">
        <v>240</v>
      </c>
      <c r="U252">
        <v>2</v>
      </c>
      <c r="V252">
        <v>1</v>
      </c>
      <c r="W252" t="s">
        <v>1454</v>
      </c>
      <c r="X252">
        <v>800</v>
      </c>
      <c r="Y252">
        <v>4</v>
      </c>
      <c r="Z252">
        <v>0</v>
      </c>
      <c r="AA252" t="s">
        <v>172</v>
      </c>
      <c r="AB252">
        <v>0</v>
      </c>
      <c r="AC252">
        <v>0</v>
      </c>
      <c r="AD252">
        <v>0</v>
      </c>
      <c r="AE252" t="s">
        <v>172</v>
      </c>
      <c r="AF252">
        <v>0</v>
      </c>
      <c r="AG252">
        <v>0</v>
      </c>
      <c r="AH252">
        <v>0</v>
      </c>
      <c r="AI252" t="s">
        <v>172</v>
      </c>
      <c r="AJ252">
        <v>0</v>
      </c>
      <c r="AK252">
        <v>0</v>
      </c>
      <c r="AL252">
        <v>0</v>
      </c>
      <c r="AM252" t="s">
        <v>172</v>
      </c>
      <c r="AN252">
        <v>0</v>
      </c>
      <c r="AO252">
        <v>0</v>
      </c>
      <c r="AP252">
        <v>0</v>
      </c>
      <c r="AQ252" t="s">
        <v>1221</v>
      </c>
    </row>
    <row r="253" spans="1:43" ht="30" x14ac:dyDescent="0.25">
      <c r="A253" s="2" t="s">
        <v>459</v>
      </c>
      <c r="B253" s="3" t="s">
        <v>1859</v>
      </c>
      <c r="C253" t="s">
        <v>6</v>
      </c>
      <c r="D253" t="s">
        <v>16</v>
      </c>
      <c r="E253" s="8" t="s">
        <v>172</v>
      </c>
      <c r="F253" s="3" t="s">
        <v>980</v>
      </c>
      <c r="G253" s="3" t="s">
        <v>1003</v>
      </c>
      <c r="H253" s="1" t="s">
        <v>613</v>
      </c>
      <c r="I253" s="1" t="s">
        <v>1689</v>
      </c>
      <c r="J253" t="s">
        <v>1004</v>
      </c>
      <c r="K253" t="s">
        <v>1860</v>
      </c>
      <c r="L253" t="s">
        <v>570</v>
      </c>
      <c r="M253" s="1" t="s">
        <v>1413</v>
      </c>
      <c r="N253" s="8" t="s">
        <v>172</v>
      </c>
      <c r="O253" s="8" t="s">
        <v>172</v>
      </c>
      <c r="P253" s="8" t="s">
        <v>172</v>
      </c>
      <c r="Q253" s="8" t="s">
        <v>172</v>
      </c>
      <c r="R253" s="8" t="s">
        <v>172</v>
      </c>
      <c r="S253" s="8" t="s">
        <v>172</v>
      </c>
      <c r="T253" s="8" t="s">
        <v>172</v>
      </c>
      <c r="U253" s="8" t="s">
        <v>172</v>
      </c>
      <c r="V253" s="8" t="s">
        <v>172</v>
      </c>
      <c r="W253" s="8" t="s">
        <v>172</v>
      </c>
      <c r="X253" s="8" t="s">
        <v>172</v>
      </c>
      <c r="Y253" s="8" t="s">
        <v>172</v>
      </c>
      <c r="Z253" s="8" t="s">
        <v>172</v>
      </c>
      <c r="AA253" s="8" t="s">
        <v>172</v>
      </c>
      <c r="AB253" s="8" t="s">
        <v>172</v>
      </c>
      <c r="AC253" s="8" t="s">
        <v>172</v>
      </c>
      <c r="AD253" s="8" t="s">
        <v>172</v>
      </c>
      <c r="AE253" s="8" t="s">
        <v>172</v>
      </c>
      <c r="AF253" s="8" t="s">
        <v>172</v>
      </c>
      <c r="AG253" s="8" t="s">
        <v>172</v>
      </c>
      <c r="AH253" s="8" t="s">
        <v>172</v>
      </c>
      <c r="AI253" s="8" t="s">
        <v>172</v>
      </c>
      <c r="AJ253" s="8" t="s">
        <v>172</v>
      </c>
      <c r="AK253" s="8" t="s">
        <v>172</v>
      </c>
      <c r="AL253" s="8" t="s">
        <v>172</v>
      </c>
      <c r="AM253" s="8" t="s">
        <v>172</v>
      </c>
      <c r="AN253" s="8" t="s">
        <v>172</v>
      </c>
      <c r="AO253" s="8" t="s">
        <v>172</v>
      </c>
      <c r="AP253" s="8" t="s">
        <v>172</v>
      </c>
      <c r="AQ253" t="s">
        <v>1222</v>
      </c>
    </row>
    <row r="254" spans="1:43" ht="30" x14ac:dyDescent="0.25">
      <c r="A254" s="2" t="s">
        <v>459</v>
      </c>
      <c r="B254" s="3" t="s">
        <v>1861</v>
      </c>
      <c r="C254" t="s">
        <v>6</v>
      </c>
      <c r="D254" t="s">
        <v>16</v>
      </c>
      <c r="E254" s="8" t="s">
        <v>172</v>
      </c>
      <c r="F254" s="3" t="s">
        <v>980</v>
      </c>
      <c r="G254" s="3" t="s">
        <v>1008</v>
      </c>
      <c r="H254" s="1" t="s">
        <v>613</v>
      </c>
      <c r="I254" s="1" t="s">
        <v>1689</v>
      </c>
      <c r="J254" t="s">
        <v>1004</v>
      </c>
      <c r="K254" t="s">
        <v>1862</v>
      </c>
      <c r="L254" t="s">
        <v>570</v>
      </c>
      <c r="M254" s="1" t="s">
        <v>1413</v>
      </c>
      <c r="N254" s="8" t="s">
        <v>172</v>
      </c>
      <c r="O254" s="8" t="s">
        <v>172</v>
      </c>
      <c r="P254" s="8" t="s">
        <v>172</v>
      </c>
      <c r="Q254" s="8" t="s">
        <v>172</v>
      </c>
      <c r="R254" s="8" t="s">
        <v>172</v>
      </c>
      <c r="S254" s="8" t="s">
        <v>172</v>
      </c>
      <c r="T254" s="8" t="s">
        <v>172</v>
      </c>
      <c r="U254" s="8" t="s">
        <v>172</v>
      </c>
      <c r="V254" s="8" t="s">
        <v>172</v>
      </c>
      <c r="W254" s="8" t="s">
        <v>172</v>
      </c>
      <c r="X254" s="8" t="s">
        <v>172</v>
      </c>
      <c r="Y254" s="8" t="s">
        <v>172</v>
      </c>
      <c r="Z254" s="8" t="s">
        <v>172</v>
      </c>
      <c r="AA254" s="8" t="s">
        <v>172</v>
      </c>
      <c r="AB254" s="8" t="s">
        <v>172</v>
      </c>
      <c r="AC254" s="8" t="s">
        <v>172</v>
      </c>
      <c r="AD254" s="8" t="s">
        <v>172</v>
      </c>
      <c r="AE254" s="8" t="s">
        <v>172</v>
      </c>
      <c r="AF254" s="8" t="s">
        <v>172</v>
      </c>
      <c r="AG254" s="8" t="s">
        <v>172</v>
      </c>
      <c r="AH254" s="8" t="s">
        <v>172</v>
      </c>
      <c r="AI254" s="8" t="s">
        <v>172</v>
      </c>
      <c r="AJ254" s="8" t="s">
        <v>172</v>
      </c>
      <c r="AK254" s="8" t="s">
        <v>172</v>
      </c>
      <c r="AL254" s="8" t="s">
        <v>172</v>
      </c>
      <c r="AM254" s="8" t="s">
        <v>172</v>
      </c>
      <c r="AN254" s="8" t="s">
        <v>172</v>
      </c>
      <c r="AO254" s="8" t="s">
        <v>172</v>
      </c>
      <c r="AP254" s="8" t="s">
        <v>172</v>
      </c>
      <c r="AQ254" t="s">
        <v>1222</v>
      </c>
    </row>
    <row r="255" spans="1:43" ht="30" x14ac:dyDescent="0.25">
      <c r="A255" s="2" t="s">
        <v>459</v>
      </c>
      <c r="B255" s="3" t="s">
        <v>1863</v>
      </c>
      <c r="C255" t="s">
        <v>6</v>
      </c>
      <c r="D255" t="s">
        <v>16</v>
      </c>
      <c r="E255" s="8" t="s">
        <v>172</v>
      </c>
      <c r="F255" s="3" t="s">
        <v>980</v>
      </c>
      <c r="G255" s="3" t="s">
        <v>1020</v>
      </c>
      <c r="H255" s="1" t="s">
        <v>613</v>
      </c>
      <c r="I255" s="1" t="s">
        <v>1689</v>
      </c>
      <c r="J255" t="s">
        <v>1012</v>
      </c>
      <c r="K255" t="s">
        <v>1013</v>
      </c>
      <c r="L255" t="s">
        <v>570</v>
      </c>
      <c r="M255" s="1" t="s">
        <v>1711</v>
      </c>
      <c r="N255" s="8" t="s">
        <v>172</v>
      </c>
      <c r="O255" s="8" t="s">
        <v>172</v>
      </c>
      <c r="P255" s="8" t="s">
        <v>172</v>
      </c>
      <c r="Q255" s="8" t="s">
        <v>172</v>
      </c>
      <c r="R255" s="8" t="s">
        <v>172</v>
      </c>
      <c r="S255" s="8" t="s">
        <v>172</v>
      </c>
      <c r="T255" s="8" t="s">
        <v>172</v>
      </c>
      <c r="U255" s="8" t="s">
        <v>172</v>
      </c>
      <c r="V255" s="8" t="s">
        <v>172</v>
      </c>
      <c r="W255" s="8" t="s">
        <v>172</v>
      </c>
      <c r="X255" s="8" t="s">
        <v>172</v>
      </c>
      <c r="Y255" s="8" t="s">
        <v>172</v>
      </c>
      <c r="Z255" s="8" t="s">
        <v>172</v>
      </c>
      <c r="AA255" s="8" t="s">
        <v>172</v>
      </c>
      <c r="AB255" s="8" t="s">
        <v>172</v>
      </c>
      <c r="AC255" s="8" t="s">
        <v>172</v>
      </c>
      <c r="AD255" s="8" t="s">
        <v>172</v>
      </c>
      <c r="AE255" s="8" t="s">
        <v>172</v>
      </c>
      <c r="AF255" s="8" t="s">
        <v>172</v>
      </c>
      <c r="AG255" s="8" t="s">
        <v>172</v>
      </c>
      <c r="AH255" s="8" t="s">
        <v>172</v>
      </c>
      <c r="AI255" s="8" t="s">
        <v>172</v>
      </c>
      <c r="AJ255" s="8" t="s">
        <v>172</v>
      </c>
      <c r="AK255" s="8" t="s">
        <v>172</v>
      </c>
      <c r="AL255" s="8" t="s">
        <v>172</v>
      </c>
      <c r="AM255" s="8" t="s">
        <v>172</v>
      </c>
      <c r="AN255" s="8" t="s">
        <v>172</v>
      </c>
      <c r="AO255" s="8" t="s">
        <v>172</v>
      </c>
      <c r="AP255" s="8" t="s">
        <v>172</v>
      </c>
      <c r="AQ255" t="s">
        <v>1223</v>
      </c>
    </row>
    <row r="256" spans="1:43" ht="30" x14ac:dyDescent="0.25">
      <c r="A256" s="2" t="s">
        <v>189</v>
      </c>
      <c r="B256" s="3" t="s">
        <v>1867</v>
      </c>
      <c r="C256" t="s">
        <v>6</v>
      </c>
      <c r="D256" t="s">
        <v>16</v>
      </c>
      <c r="E256" s="1" t="s">
        <v>192</v>
      </c>
      <c r="F256" s="1" t="s">
        <v>17</v>
      </c>
      <c r="G256" s="1" t="s">
        <v>1606</v>
      </c>
      <c r="H256" s="1" t="s">
        <v>1864</v>
      </c>
      <c r="I256" s="1" t="s">
        <v>1689</v>
      </c>
      <c r="J256" t="s">
        <v>615</v>
      </c>
      <c r="K256" t="s">
        <v>623</v>
      </c>
      <c r="L256" t="s">
        <v>570</v>
      </c>
      <c r="M256" s="1" t="s">
        <v>1396</v>
      </c>
      <c r="N256" t="s">
        <v>1608</v>
      </c>
      <c r="O256" s="1">
        <v>2</v>
      </c>
      <c r="Q256" s="1">
        <v>16</v>
      </c>
      <c r="R256">
        <v>1024</v>
      </c>
      <c r="S256" t="s">
        <v>1389</v>
      </c>
      <c r="T256">
        <v>240</v>
      </c>
      <c r="U256">
        <v>2</v>
      </c>
      <c r="V256">
        <v>1</v>
      </c>
      <c r="W256" t="s">
        <v>1454</v>
      </c>
      <c r="X256">
        <v>800</v>
      </c>
      <c r="Y256">
        <v>4</v>
      </c>
      <c r="Z256">
        <v>10</v>
      </c>
      <c r="AA256" t="s">
        <v>172</v>
      </c>
      <c r="AB256">
        <v>0</v>
      </c>
      <c r="AC256">
        <v>0</v>
      </c>
      <c r="AD256">
        <v>0</v>
      </c>
      <c r="AE256" t="s">
        <v>172</v>
      </c>
      <c r="AF256">
        <v>0</v>
      </c>
      <c r="AG256">
        <v>0</v>
      </c>
      <c r="AH256">
        <v>0</v>
      </c>
      <c r="AI256" t="s">
        <v>172</v>
      </c>
      <c r="AJ256">
        <v>0</v>
      </c>
      <c r="AK256">
        <v>0</v>
      </c>
      <c r="AL256">
        <v>0</v>
      </c>
      <c r="AM256" t="s">
        <v>172</v>
      </c>
      <c r="AN256">
        <v>0</v>
      </c>
      <c r="AO256">
        <v>0</v>
      </c>
      <c r="AP256">
        <v>0</v>
      </c>
      <c r="AQ256" t="s">
        <v>1868</v>
      </c>
    </row>
    <row r="257" spans="1:43" ht="30" x14ac:dyDescent="0.25">
      <c r="A257" s="2" t="s">
        <v>189</v>
      </c>
      <c r="B257" s="3" t="s">
        <v>309</v>
      </c>
      <c r="C257" t="s">
        <v>6</v>
      </c>
      <c r="D257" t="s">
        <v>7</v>
      </c>
      <c r="E257" s="8" t="s">
        <v>8</v>
      </c>
      <c r="F257" s="8" t="s">
        <v>759</v>
      </c>
      <c r="G257" s="8" t="s">
        <v>760</v>
      </c>
      <c r="H257" s="1" t="s">
        <v>791</v>
      </c>
      <c r="I257" s="1" t="s">
        <v>1689</v>
      </c>
      <c r="J257" t="s">
        <v>762</v>
      </c>
      <c r="K257" t="s">
        <v>1869</v>
      </c>
      <c r="L257" t="s">
        <v>679</v>
      </c>
      <c r="M257" s="1" t="s">
        <v>1434</v>
      </c>
      <c r="N257" s="11" t="e">
        <v>#N/A</v>
      </c>
      <c r="O257" s="10" t="e">
        <v>#N/A</v>
      </c>
      <c r="Q257" s="10" t="e">
        <v>#N/A</v>
      </c>
      <c r="R257" s="11" t="e">
        <v>#N/A</v>
      </c>
      <c r="S257" s="11" t="e">
        <v>#N/A</v>
      </c>
      <c r="T257" s="11" t="e">
        <v>#N/A</v>
      </c>
      <c r="U257" s="11" t="e">
        <v>#N/A</v>
      </c>
      <c r="V257" s="11" t="e">
        <v>#N/A</v>
      </c>
      <c r="W257" s="11" t="e">
        <v>#N/A</v>
      </c>
      <c r="X257" s="11" t="e">
        <v>#N/A</v>
      </c>
      <c r="Y257" s="11" t="e">
        <v>#N/A</v>
      </c>
      <c r="Z257" s="11" t="e">
        <v>#N/A</v>
      </c>
      <c r="AA257" s="11" t="e">
        <v>#N/A</v>
      </c>
      <c r="AB257" s="11" t="e">
        <v>#N/A</v>
      </c>
      <c r="AC257" s="11" t="e">
        <v>#N/A</v>
      </c>
      <c r="AD257" s="11" t="e">
        <v>#N/A</v>
      </c>
      <c r="AE257" s="11" t="e">
        <v>#N/A</v>
      </c>
      <c r="AF257" s="11" t="e">
        <v>#N/A</v>
      </c>
      <c r="AG257" s="11" t="e">
        <v>#N/A</v>
      </c>
      <c r="AH257" s="11" t="e">
        <v>#N/A</v>
      </c>
      <c r="AI257" s="11" t="e">
        <v>#N/A</v>
      </c>
      <c r="AJ257" s="11" t="e">
        <v>#N/A</v>
      </c>
      <c r="AK257" s="11" t="e">
        <v>#N/A</v>
      </c>
      <c r="AL257" s="11" t="e">
        <v>#N/A</v>
      </c>
      <c r="AM257" s="11" t="e">
        <v>#N/A</v>
      </c>
      <c r="AN257" s="11" t="e">
        <v>#N/A</v>
      </c>
      <c r="AO257" s="11" t="e">
        <v>#N/A</v>
      </c>
      <c r="AP257" s="11" t="e">
        <v>#N/A</v>
      </c>
      <c r="AQ257" t="s">
        <v>1264</v>
      </c>
    </row>
    <row r="258" spans="1:43" ht="30" x14ac:dyDescent="0.25">
      <c r="A258" s="2" t="s">
        <v>189</v>
      </c>
      <c r="B258" s="3" t="s">
        <v>307</v>
      </c>
      <c r="C258" t="s">
        <v>6</v>
      </c>
      <c r="D258" t="s">
        <v>7</v>
      </c>
      <c r="E258" s="8" t="s">
        <v>8</v>
      </c>
      <c r="F258" s="8" t="s">
        <v>759</v>
      </c>
      <c r="G258" s="8" t="s">
        <v>760</v>
      </c>
      <c r="H258" s="1" t="s">
        <v>791</v>
      </c>
      <c r="I258" s="1" t="s">
        <v>1689</v>
      </c>
      <c r="J258" t="s">
        <v>762</v>
      </c>
      <c r="K258" t="s">
        <v>1870</v>
      </c>
      <c r="L258" t="s">
        <v>679</v>
      </c>
      <c r="M258" s="1" t="s">
        <v>1464</v>
      </c>
      <c r="N258" s="11" t="e">
        <v>#N/A</v>
      </c>
      <c r="O258" s="10" t="e">
        <v>#N/A</v>
      </c>
      <c r="Q258" s="10" t="e">
        <v>#N/A</v>
      </c>
      <c r="R258" s="11" t="e">
        <v>#N/A</v>
      </c>
      <c r="S258" s="11" t="e">
        <v>#N/A</v>
      </c>
      <c r="T258" s="11" t="e">
        <v>#N/A</v>
      </c>
      <c r="U258" s="11" t="e">
        <v>#N/A</v>
      </c>
      <c r="V258" s="11" t="e">
        <v>#N/A</v>
      </c>
      <c r="W258" s="11" t="e">
        <v>#N/A</v>
      </c>
      <c r="X258" s="11" t="e">
        <v>#N/A</v>
      </c>
      <c r="Y258" s="11" t="e">
        <v>#N/A</v>
      </c>
      <c r="Z258" s="11" t="e">
        <v>#N/A</v>
      </c>
      <c r="AA258" s="11" t="e">
        <v>#N/A</v>
      </c>
      <c r="AB258" s="11" t="e">
        <v>#N/A</v>
      </c>
      <c r="AC258" s="11" t="e">
        <v>#N/A</v>
      </c>
      <c r="AD258" s="11" t="e">
        <v>#N/A</v>
      </c>
      <c r="AE258" s="11" t="e">
        <v>#N/A</v>
      </c>
      <c r="AF258" s="11" t="e">
        <v>#N/A</v>
      </c>
      <c r="AG258" s="11" t="e">
        <v>#N/A</v>
      </c>
      <c r="AH258" s="11" t="e">
        <v>#N/A</v>
      </c>
      <c r="AI258" s="11" t="e">
        <v>#N/A</v>
      </c>
      <c r="AJ258" s="11" t="e">
        <v>#N/A</v>
      </c>
      <c r="AK258" s="11" t="e">
        <v>#N/A</v>
      </c>
      <c r="AL258" s="11" t="e">
        <v>#N/A</v>
      </c>
      <c r="AM258" s="11" t="e">
        <v>#N/A</v>
      </c>
      <c r="AN258" s="11" t="e">
        <v>#N/A</v>
      </c>
      <c r="AO258" s="11" t="e">
        <v>#N/A</v>
      </c>
      <c r="AP258" s="11" t="e">
        <v>#N/A</v>
      </c>
      <c r="AQ258" t="s">
        <v>1265</v>
      </c>
    </row>
    <row r="259" spans="1:43" ht="30" x14ac:dyDescent="0.25">
      <c r="A259" s="2" t="s">
        <v>459</v>
      </c>
      <c r="B259" s="3" t="s">
        <v>1871</v>
      </c>
      <c r="C259" s="9" t="s">
        <v>498</v>
      </c>
      <c r="D259" s="9" t="s">
        <v>498</v>
      </c>
      <c r="E259" s="8" t="s">
        <v>172</v>
      </c>
      <c r="F259" s="3" t="s">
        <v>980</v>
      </c>
      <c r="G259" s="8" t="s">
        <v>2042</v>
      </c>
      <c r="H259" s="1" t="s">
        <v>1056</v>
      </c>
      <c r="I259" s="1" t="s">
        <v>1385</v>
      </c>
      <c r="J259" t="s">
        <v>993</v>
      </c>
      <c r="K259" t="s">
        <v>1872</v>
      </c>
      <c r="L259" t="s">
        <v>1059</v>
      </c>
      <c r="M259" s="1" t="s">
        <v>1873</v>
      </c>
      <c r="N259" s="9" t="s">
        <v>172</v>
      </c>
      <c r="O259" s="9" t="s">
        <v>172</v>
      </c>
      <c r="P259" s="9" t="s">
        <v>172</v>
      </c>
      <c r="Q259" s="9" t="s">
        <v>172</v>
      </c>
      <c r="R259" s="9" t="s">
        <v>172</v>
      </c>
      <c r="S259" s="9" t="s">
        <v>172</v>
      </c>
      <c r="T259" s="9" t="s">
        <v>172</v>
      </c>
      <c r="U259" s="9" t="s">
        <v>172</v>
      </c>
      <c r="V259" s="9" t="s">
        <v>172</v>
      </c>
      <c r="W259" s="9" t="s">
        <v>172</v>
      </c>
      <c r="X259" s="9" t="s">
        <v>172</v>
      </c>
      <c r="Y259" s="9" t="s">
        <v>172</v>
      </c>
      <c r="Z259" s="9" t="s">
        <v>172</v>
      </c>
      <c r="AA259" s="9" t="s">
        <v>172</v>
      </c>
      <c r="AB259" s="9" t="s">
        <v>172</v>
      </c>
      <c r="AC259" s="9" t="s">
        <v>172</v>
      </c>
      <c r="AD259" s="9" t="s">
        <v>172</v>
      </c>
      <c r="AE259" s="9" t="s">
        <v>172</v>
      </c>
      <c r="AF259" s="9" t="s">
        <v>172</v>
      </c>
      <c r="AG259" s="9" t="s">
        <v>172</v>
      </c>
      <c r="AH259" s="9" t="s">
        <v>172</v>
      </c>
      <c r="AI259" s="9" t="s">
        <v>172</v>
      </c>
      <c r="AJ259" s="9" t="s">
        <v>172</v>
      </c>
      <c r="AK259" s="9" t="s">
        <v>172</v>
      </c>
      <c r="AL259" s="9" t="s">
        <v>172</v>
      </c>
      <c r="AM259" s="9" t="s">
        <v>172</v>
      </c>
      <c r="AN259" s="9" t="s">
        <v>172</v>
      </c>
      <c r="AO259" s="9" t="s">
        <v>172</v>
      </c>
      <c r="AP259" s="9" t="s">
        <v>172</v>
      </c>
      <c r="AQ259" t="s">
        <v>1874</v>
      </c>
    </row>
    <row r="260" spans="1:43" ht="30" x14ac:dyDescent="0.25">
      <c r="A260" s="2" t="s">
        <v>459</v>
      </c>
      <c r="B260" s="3" t="s">
        <v>1875</v>
      </c>
      <c r="C260" s="9" t="s">
        <v>498</v>
      </c>
      <c r="D260" s="9" t="s">
        <v>498</v>
      </c>
      <c r="E260" s="8" t="s">
        <v>172</v>
      </c>
      <c r="F260" s="3" t="s">
        <v>980</v>
      </c>
      <c r="G260" s="8" t="s">
        <v>2042</v>
      </c>
      <c r="H260" s="1" t="s">
        <v>1056</v>
      </c>
      <c r="I260" s="1" t="s">
        <v>1385</v>
      </c>
      <c r="J260" t="s">
        <v>993</v>
      </c>
      <c r="K260" t="s">
        <v>1876</v>
      </c>
      <c r="L260" t="s">
        <v>1062</v>
      </c>
      <c r="M260" s="1" t="s">
        <v>1873</v>
      </c>
      <c r="N260" s="9" t="s">
        <v>172</v>
      </c>
      <c r="O260" s="9" t="s">
        <v>172</v>
      </c>
      <c r="P260" s="9" t="s">
        <v>172</v>
      </c>
      <c r="Q260" s="9" t="s">
        <v>172</v>
      </c>
      <c r="R260" s="9" t="s">
        <v>172</v>
      </c>
      <c r="S260" s="9" t="s">
        <v>172</v>
      </c>
      <c r="T260" s="9" t="s">
        <v>172</v>
      </c>
      <c r="U260" s="9" t="s">
        <v>172</v>
      </c>
      <c r="V260" s="9" t="s">
        <v>172</v>
      </c>
      <c r="W260" s="9" t="s">
        <v>172</v>
      </c>
      <c r="X260" s="9" t="s">
        <v>172</v>
      </c>
      <c r="Y260" s="9" t="s">
        <v>172</v>
      </c>
      <c r="Z260" s="9" t="s">
        <v>172</v>
      </c>
      <c r="AA260" s="9" t="s">
        <v>172</v>
      </c>
      <c r="AB260" s="9" t="s">
        <v>172</v>
      </c>
      <c r="AC260" s="9" t="s">
        <v>172</v>
      </c>
      <c r="AD260" s="9" t="s">
        <v>172</v>
      </c>
      <c r="AE260" s="9" t="s">
        <v>172</v>
      </c>
      <c r="AF260" s="9" t="s">
        <v>172</v>
      </c>
      <c r="AG260" s="9" t="s">
        <v>172</v>
      </c>
      <c r="AH260" s="9" t="s">
        <v>172</v>
      </c>
      <c r="AI260" s="9" t="s">
        <v>172</v>
      </c>
      <c r="AJ260" s="9" t="s">
        <v>172</v>
      </c>
      <c r="AK260" s="9" t="s">
        <v>172</v>
      </c>
      <c r="AL260" s="9" t="s">
        <v>172</v>
      </c>
      <c r="AM260" s="9" t="s">
        <v>172</v>
      </c>
      <c r="AN260" s="9" t="s">
        <v>172</v>
      </c>
      <c r="AO260" s="9" t="s">
        <v>172</v>
      </c>
      <c r="AP260" s="9" t="s">
        <v>172</v>
      </c>
      <c r="AQ260" t="s">
        <v>1877</v>
      </c>
    </row>
    <row r="261" spans="1:43" x14ac:dyDescent="0.25">
      <c r="A261" s="2" t="s">
        <v>459</v>
      </c>
      <c r="B261" s="3" t="s">
        <v>2044</v>
      </c>
      <c r="C261" s="3" t="s">
        <v>498</v>
      </c>
      <c r="D261" s="2" t="s">
        <v>7</v>
      </c>
      <c r="E261" s="2" t="s">
        <v>172</v>
      </c>
      <c r="F261" s="3" t="s">
        <v>980</v>
      </c>
      <c r="G261" s="3" t="s">
        <v>1097</v>
      </c>
      <c r="H261" s="1" t="s">
        <v>1056</v>
      </c>
      <c r="I261" s="6" t="e">
        <v>#N/A</v>
      </c>
      <c r="J261" t="s">
        <v>1057</v>
      </c>
      <c r="K261" t="s">
        <v>2045</v>
      </c>
      <c r="L261" t="s">
        <v>985</v>
      </c>
      <c r="M261" s="1" t="s">
        <v>1650</v>
      </c>
      <c r="N261" s="9" t="s">
        <v>172</v>
      </c>
      <c r="O261" s="9" t="s">
        <v>172</v>
      </c>
      <c r="P261" s="9" t="s">
        <v>172</v>
      </c>
      <c r="Q261" s="9" t="s">
        <v>172</v>
      </c>
      <c r="R261" s="9" t="s">
        <v>172</v>
      </c>
      <c r="S261" s="9" t="s">
        <v>172</v>
      </c>
      <c r="T261" s="9" t="s">
        <v>172</v>
      </c>
      <c r="U261" s="9" t="s">
        <v>172</v>
      </c>
      <c r="V261" s="9" t="s">
        <v>172</v>
      </c>
      <c r="W261" s="9" t="s">
        <v>172</v>
      </c>
      <c r="X261" s="9" t="s">
        <v>172</v>
      </c>
      <c r="Y261" s="9" t="s">
        <v>172</v>
      </c>
      <c r="Z261" s="9" t="s">
        <v>172</v>
      </c>
      <c r="AA261" s="9" t="s">
        <v>172</v>
      </c>
      <c r="AB261" s="9" t="s">
        <v>172</v>
      </c>
      <c r="AC261" s="9" t="s">
        <v>172</v>
      </c>
      <c r="AD261" s="9" t="s">
        <v>172</v>
      </c>
      <c r="AE261" s="9" t="s">
        <v>172</v>
      </c>
      <c r="AF261" s="9" t="s">
        <v>172</v>
      </c>
      <c r="AG261" s="9" t="s">
        <v>172</v>
      </c>
      <c r="AH261" s="9" t="s">
        <v>172</v>
      </c>
      <c r="AI261" s="9" t="s">
        <v>172</v>
      </c>
      <c r="AJ261" s="9" t="s">
        <v>172</v>
      </c>
      <c r="AK261" s="9" t="s">
        <v>172</v>
      </c>
      <c r="AL261" s="9" t="s">
        <v>172</v>
      </c>
      <c r="AM261" s="9" t="s">
        <v>172</v>
      </c>
      <c r="AN261" s="9" t="s">
        <v>172</v>
      </c>
      <c r="AO261" s="9" t="s">
        <v>172</v>
      </c>
      <c r="AP261" s="9" t="s">
        <v>172</v>
      </c>
      <c r="AQ261" t="s">
        <v>1292</v>
      </c>
    </row>
    <row r="262" spans="1:43" x14ac:dyDescent="0.25">
      <c r="A262" s="2" t="s">
        <v>459</v>
      </c>
      <c r="B262" s="3" t="s">
        <v>1878</v>
      </c>
      <c r="C262" s="9" t="s">
        <v>498</v>
      </c>
      <c r="D262" s="9" t="s">
        <v>498</v>
      </c>
      <c r="E262" s="8" t="s">
        <v>172</v>
      </c>
      <c r="F262" s="3" t="s">
        <v>980</v>
      </c>
      <c r="G262" s="3" t="s">
        <v>1097</v>
      </c>
      <c r="H262" s="1" t="s">
        <v>1056</v>
      </c>
      <c r="I262" s="1" t="s">
        <v>1385</v>
      </c>
      <c r="J262" t="s">
        <v>993</v>
      </c>
      <c r="K262" t="s">
        <v>1879</v>
      </c>
      <c r="L262" t="s">
        <v>985</v>
      </c>
      <c r="M262" s="1" t="s">
        <v>1880</v>
      </c>
      <c r="N262" s="9" t="s">
        <v>172</v>
      </c>
      <c r="O262" s="9" t="s">
        <v>172</v>
      </c>
      <c r="P262" s="9" t="s">
        <v>172</v>
      </c>
      <c r="Q262" s="9" t="s">
        <v>172</v>
      </c>
      <c r="R262" s="9" t="s">
        <v>172</v>
      </c>
      <c r="S262" s="9" t="s">
        <v>172</v>
      </c>
      <c r="T262" s="9" t="s">
        <v>172</v>
      </c>
      <c r="U262" s="9" t="s">
        <v>172</v>
      </c>
      <c r="V262" s="9" t="s">
        <v>172</v>
      </c>
      <c r="W262" s="9" t="s">
        <v>172</v>
      </c>
      <c r="X262" s="9" t="s">
        <v>172</v>
      </c>
      <c r="Y262" s="9" t="s">
        <v>172</v>
      </c>
      <c r="Z262" s="9" t="s">
        <v>172</v>
      </c>
      <c r="AA262" s="9" t="s">
        <v>172</v>
      </c>
      <c r="AB262" s="9" t="s">
        <v>172</v>
      </c>
      <c r="AC262" s="9" t="s">
        <v>172</v>
      </c>
      <c r="AD262" s="9" t="s">
        <v>172</v>
      </c>
      <c r="AE262" s="9" t="s">
        <v>172</v>
      </c>
      <c r="AF262" s="9" t="s">
        <v>172</v>
      </c>
      <c r="AG262" s="9" t="s">
        <v>172</v>
      </c>
      <c r="AH262" s="9" t="s">
        <v>172</v>
      </c>
      <c r="AI262" s="9" t="s">
        <v>172</v>
      </c>
      <c r="AJ262" s="9" t="s">
        <v>172</v>
      </c>
      <c r="AK262" s="9" t="s">
        <v>172</v>
      </c>
      <c r="AL262" s="9" t="s">
        <v>172</v>
      </c>
      <c r="AM262" s="9" t="s">
        <v>172</v>
      </c>
      <c r="AN262" s="9" t="s">
        <v>172</v>
      </c>
      <c r="AO262" s="9" t="s">
        <v>172</v>
      </c>
      <c r="AP262" s="9" t="s">
        <v>172</v>
      </c>
      <c r="AQ262" t="s">
        <v>1293</v>
      </c>
    </row>
    <row r="263" spans="1:43" x14ac:dyDescent="0.25">
      <c r="A263" s="2" t="s">
        <v>459</v>
      </c>
      <c r="B263" s="3" t="s">
        <v>1881</v>
      </c>
      <c r="C263" s="9" t="s">
        <v>498</v>
      </c>
      <c r="D263" s="9" t="s">
        <v>498</v>
      </c>
      <c r="E263" s="8" t="s">
        <v>172</v>
      </c>
      <c r="F263" s="3" t="s">
        <v>980</v>
      </c>
      <c r="G263" s="3" t="s">
        <v>1097</v>
      </c>
      <c r="H263" s="1" t="s">
        <v>1056</v>
      </c>
      <c r="I263" s="1" t="s">
        <v>1385</v>
      </c>
      <c r="J263" t="s">
        <v>993</v>
      </c>
      <c r="K263" t="s">
        <v>1882</v>
      </c>
      <c r="L263" t="s">
        <v>985</v>
      </c>
      <c r="M263" s="1" t="s">
        <v>1873</v>
      </c>
      <c r="N263" s="9" t="s">
        <v>172</v>
      </c>
      <c r="O263" s="9" t="s">
        <v>172</v>
      </c>
      <c r="P263" s="9" t="s">
        <v>172</v>
      </c>
      <c r="Q263" s="9" t="s">
        <v>172</v>
      </c>
      <c r="R263" s="9" t="s">
        <v>172</v>
      </c>
      <c r="S263" s="9" t="s">
        <v>172</v>
      </c>
      <c r="T263" s="9" t="s">
        <v>172</v>
      </c>
      <c r="U263" s="9" t="s">
        <v>172</v>
      </c>
      <c r="V263" s="9" t="s">
        <v>172</v>
      </c>
      <c r="W263" s="9" t="s">
        <v>172</v>
      </c>
      <c r="X263" s="9" t="s">
        <v>172</v>
      </c>
      <c r="Y263" s="9" t="s">
        <v>172</v>
      </c>
      <c r="Z263" s="9" t="s">
        <v>172</v>
      </c>
      <c r="AA263" s="9" t="s">
        <v>172</v>
      </c>
      <c r="AB263" s="9" t="s">
        <v>172</v>
      </c>
      <c r="AC263" s="9" t="s">
        <v>172</v>
      </c>
      <c r="AD263" s="9" t="s">
        <v>172</v>
      </c>
      <c r="AE263" s="9" t="s">
        <v>172</v>
      </c>
      <c r="AF263" s="9" t="s">
        <v>172</v>
      </c>
      <c r="AG263" s="9" t="s">
        <v>172</v>
      </c>
      <c r="AH263" s="9" t="s">
        <v>172</v>
      </c>
      <c r="AI263" s="9" t="s">
        <v>172</v>
      </c>
      <c r="AJ263" s="9" t="s">
        <v>172</v>
      </c>
      <c r="AK263" s="9" t="s">
        <v>172</v>
      </c>
      <c r="AL263" s="9" t="s">
        <v>172</v>
      </c>
      <c r="AM263" s="9" t="s">
        <v>172</v>
      </c>
      <c r="AN263" s="9" t="s">
        <v>172</v>
      </c>
      <c r="AO263" s="9" t="s">
        <v>172</v>
      </c>
      <c r="AP263" s="9" t="s">
        <v>172</v>
      </c>
      <c r="AQ263" t="s">
        <v>1294</v>
      </c>
    </row>
    <row r="264" spans="1:43" x14ac:dyDescent="0.25">
      <c r="A264" s="2" t="s">
        <v>459</v>
      </c>
      <c r="B264" s="3" t="s">
        <v>2046</v>
      </c>
      <c r="C264" s="3" t="s">
        <v>498</v>
      </c>
      <c r="D264" s="2" t="s">
        <v>7</v>
      </c>
      <c r="E264" s="2" t="s">
        <v>172</v>
      </c>
      <c r="F264" s="3" t="s">
        <v>980</v>
      </c>
      <c r="G264" s="3" t="s">
        <v>1097</v>
      </c>
      <c r="H264" s="1" t="s">
        <v>1056</v>
      </c>
      <c r="I264" s="6" t="e">
        <v>#N/A</v>
      </c>
      <c r="J264" t="s">
        <v>1057</v>
      </c>
      <c r="K264" t="s">
        <v>2047</v>
      </c>
      <c r="L264" t="s">
        <v>989</v>
      </c>
      <c r="M264" s="1" t="s">
        <v>1650</v>
      </c>
      <c r="N264" s="9" t="s">
        <v>172</v>
      </c>
      <c r="O264" s="9" t="s">
        <v>172</v>
      </c>
      <c r="P264" s="9" t="s">
        <v>172</v>
      </c>
      <c r="Q264" s="9" t="s">
        <v>172</v>
      </c>
      <c r="R264" s="9" t="s">
        <v>172</v>
      </c>
      <c r="S264" s="9" t="s">
        <v>172</v>
      </c>
      <c r="T264" s="9" t="s">
        <v>172</v>
      </c>
      <c r="U264" s="9" t="s">
        <v>172</v>
      </c>
      <c r="V264" s="9" t="s">
        <v>172</v>
      </c>
      <c r="W264" s="9" t="s">
        <v>172</v>
      </c>
      <c r="X264" s="9" t="s">
        <v>172</v>
      </c>
      <c r="Y264" s="9" t="s">
        <v>172</v>
      </c>
      <c r="Z264" s="9" t="s">
        <v>172</v>
      </c>
      <c r="AA264" s="9" t="s">
        <v>172</v>
      </c>
      <c r="AB264" s="9" t="s">
        <v>172</v>
      </c>
      <c r="AC264" s="9" t="s">
        <v>172</v>
      </c>
      <c r="AD264" s="9" t="s">
        <v>172</v>
      </c>
      <c r="AE264" s="9" t="s">
        <v>172</v>
      </c>
      <c r="AF264" s="9" t="s">
        <v>172</v>
      </c>
      <c r="AG264" s="9" t="s">
        <v>172</v>
      </c>
      <c r="AH264" s="9" t="s">
        <v>172</v>
      </c>
      <c r="AI264" s="9" t="s">
        <v>172</v>
      </c>
      <c r="AJ264" s="9" t="s">
        <v>172</v>
      </c>
      <c r="AK264" s="9" t="s">
        <v>172</v>
      </c>
      <c r="AL264" s="9" t="s">
        <v>172</v>
      </c>
      <c r="AM264" s="9" t="s">
        <v>172</v>
      </c>
      <c r="AN264" s="9" t="s">
        <v>172</v>
      </c>
      <c r="AO264" s="9" t="s">
        <v>172</v>
      </c>
      <c r="AP264" s="9" t="s">
        <v>172</v>
      </c>
      <c r="AQ264" t="s">
        <v>1352</v>
      </c>
    </row>
    <row r="265" spans="1:43" x14ac:dyDescent="0.25">
      <c r="A265" s="2" t="s">
        <v>459</v>
      </c>
      <c r="B265" s="3" t="s">
        <v>1883</v>
      </c>
      <c r="C265" s="9" t="s">
        <v>498</v>
      </c>
      <c r="D265" s="9" t="s">
        <v>498</v>
      </c>
      <c r="E265" s="8" t="s">
        <v>172</v>
      </c>
      <c r="F265" s="3" t="s">
        <v>980</v>
      </c>
      <c r="G265" s="3" t="s">
        <v>1097</v>
      </c>
      <c r="H265" s="1" t="s">
        <v>1056</v>
      </c>
      <c r="I265" s="1" t="s">
        <v>1385</v>
      </c>
      <c r="J265" t="s">
        <v>993</v>
      </c>
      <c r="K265" t="s">
        <v>1884</v>
      </c>
      <c r="L265" t="s">
        <v>989</v>
      </c>
      <c r="M265" s="1" t="s">
        <v>1880</v>
      </c>
      <c r="N265" s="9" t="s">
        <v>172</v>
      </c>
      <c r="O265" s="9" t="s">
        <v>172</v>
      </c>
      <c r="P265" s="9" t="s">
        <v>172</v>
      </c>
      <c r="Q265" s="9" t="s">
        <v>172</v>
      </c>
      <c r="R265" s="9" t="s">
        <v>172</v>
      </c>
      <c r="S265" s="9" t="s">
        <v>172</v>
      </c>
      <c r="T265" s="9" t="s">
        <v>172</v>
      </c>
      <c r="U265" s="9" t="s">
        <v>172</v>
      </c>
      <c r="V265" s="9" t="s">
        <v>172</v>
      </c>
      <c r="W265" s="9" t="s">
        <v>172</v>
      </c>
      <c r="X265" s="9" t="s">
        <v>172</v>
      </c>
      <c r="Y265" s="9" t="s">
        <v>172</v>
      </c>
      <c r="Z265" s="9" t="s">
        <v>172</v>
      </c>
      <c r="AA265" s="9" t="s">
        <v>172</v>
      </c>
      <c r="AB265" s="9" t="s">
        <v>172</v>
      </c>
      <c r="AC265" s="9" t="s">
        <v>172</v>
      </c>
      <c r="AD265" s="9" t="s">
        <v>172</v>
      </c>
      <c r="AE265" s="9" t="s">
        <v>172</v>
      </c>
      <c r="AF265" s="9" t="s">
        <v>172</v>
      </c>
      <c r="AG265" s="9" t="s">
        <v>172</v>
      </c>
      <c r="AH265" s="9" t="s">
        <v>172</v>
      </c>
      <c r="AI265" s="9" t="s">
        <v>172</v>
      </c>
      <c r="AJ265" s="9" t="s">
        <v>172</v>
      </c>
      <c r="AK265" s="9" t="s">
        <v>172</v>
      </c>
      <c r="AL265" s="9" t="s">
        <v>172</v>
      </c>
      <c r="AM265" s="9" t="s">
        <v>172</v>
      </c>
      <c r="AN265" s="9" t="s">
        <v>172</v>
      </c>
      <c r="AO265" s="9" t="s">
        <v>172</v>
      </c>
      <c r="AP265" s="9" t="s">
        <v>172</v>
      </c>
      <c r="AQ265" t="s">
        <v>1353</v>
      </c>
    </row>
    <row r="266" spans="1:43" x14ac:dyDescent="0.25">
      <c r="A266" s="2" t="s">
        <v>459</v>
      </c>
      <c r="B266" s="3" t="s">
        <v>1885</v>
      </c>
      <c r="C266" s="9" t="s">
        <v>498</v>
      </c>
      <c r="D266" s="9" t="s">
        <v>498</v>
      </c>
      <c r="E266" s="8" t="s">
        <v>172</v>
      </c>
      <c r="F266" s="3" t="s">
        <v>980</v>
      </c>
      <c r="G266" s="3" t="s">
        <v>1097</v>
      </c>
      <c r="H266" s="1" t="s">
        <v>1056</v>
      </c>
      <c r="I266" s="1" t="s">
        <v>1385</v>
      </c>
      <c r="J266" t="s">
        <v>993</v>
      </c>
      <c r="K266" t="s">
        <v>1886</v>
      </c>
      <c r="L266" t="s">
        <v>989</v>
      </c>
      <c r="M266" s="1" t="s">
        <v>1873</v>
      </c>
      <c r="N266" s="9" t="s">
        <v>172</v>
      </c>
      <c r="O266" s="9" t="s">
        <v>172</v>
      </c>
      <c r="P266" s="9" t="s">
        <v>172</v>
      </c>
      <c r="Q266" s="9" t="s">
        <v>172</v>
      </c>
      <c r="R266" s="9" t="s">
        <v>172</v>
      </c>
      <c r="S266" s="9" t="s">
        <v>172</v>
      </c>
      <c r="T266" s="9" t="s">
        <v>172</v>
      </c>
      <c r="U266" s="9" t="s">
        <v>172</v>
      </c>
      <c r="V266" s="9" t="s">
        <v>172</v>
      </c>
      <c r="W266" s="9" t="s">
        <v>172</v>
      </c>
      <c r="X266" s="9" t="s">
        <v>172</v>
      </c>
      <c r="Y266" s="9" t="s">
        <v>172</v>
      </c>
      <c r="Z266" s="9" t="s">
        <v>172</v>
      </c>
      <c r="AA266" s="9" t="s">
        <v>172</v>
      </c>
      <c r="AB266" s="9" t="s">
        <v>172</v>
      </c>
      <c r="AC266" s="9" t="s">
        <v>172</v>
      </c>
      <c r="AD266" s="9" t="s">
        <v>172</v>
      </c>
      <c r="AE266" s="9" t="s">
        <v>172</v>
      </c>
      <c r="AF266" s="9" t="s">
        <v>172</v>
      </c>
      <c r="AG266" s="9" t="s">
        <v>172</v>
      </c>
      <c r="AH266" s="9" t="s">
        <v>172</v>
      </c>
      <c r="AI266" s="9" t="s">
        <v>172</v>
      </c>
      <c r="AJ266" s="9" t="s">
        <v>172</v>
      </c>
      <c r="AK266" s="9" t="s">
        <v>172</v>
      </c>
      <c r="AL266" s="9" t="s">
        <v>172</v>
      </c>
      <c r="AM266" s="9" t="s">
        <v>172</v>
      </c>
      <c r="AN266" s="9" t="s">
        <v>172</v>
      </c>
      <c r="AO266" s="9" t="s">
        <v>172</v>
      </c>
      <c r="AP266" s="9" t="s">
        <v>172</v>
      </c>
      <c r="AQ266" t="s">
        <v>1354</v>
      </c>
    </row>
    <row r="267" spans="1:43" x14ac:dyDescent="0.25">
      <c r="A267" s="2" t="s">
        <v>459</v>
      </c>
      <c r="B267" s="3" t="s">
        <v>1899</v>
      </c>
      <c r="C267" s="3" t="s">
        <v>498</v>
      </c>
      <c r="D267" s="2" t="s">
        <v>7</v>
      </c>
      <c r="E267" s="8" t="s">
        <v>172</v>
      </c>
      <c r="F267" s="3" t="s">
        <v>980</v>
      </c>
      <c r="G267" s="3" t="s">
        <v>1083</v>
      </c>
      <c r="H267" s="1" t="s">
        <v>1167</v>
      </c>
      <c r="I267" s="1" t="s">
        <v>1385</v>
      </c>
      <c r="J267" t="s">
        <v>1027</v>
      </c>
      <c r="K267" t="s">
        <v>1900</v>
      </c>
      <c r="L267" t="s">
        <v>1059</v>
      </c>
      <c r="M267" s="1" t="s">
        <v>1901</v>
      </c>
      <c r="N267" s="9" t="s">
        <v>172</v>
      </c>
      <c r="O267" s="9" t="s">
        <v>172</v>
      </c>
      <c r="P267" s="9" t="s">
        <v>172</v>
      </c>
      <c r="Q267" s="9" t="s">
        <v>172</v>
      </c>
      <c r="R267" s="9" t="s">
        <v>172</v>
      </c>
      <c r="S267" s="9" t="s">
        <v>172</v>
      </c>
      <c r="T267" s="9" t="s">
        <v>172</v>
      </c>
      <c r="U267" s="9" t="s">
        <v>172</v>
      </c>
      <c r="V267" s="9" t="s">
        <v>172</v>
      </c>
      <c r="W267" s="9" t="s">
        <v>172</v>
      </c>
      <c r="X267" s="9" t="s">
        <v>172</v>
      </c>
      <c r="Y267" s="9" t="s">
        <v>172</v>
      </c>
      <c r="Z267" s="9" t="s">
        <v>172</v>
      </c>
      <c r="AA267" s="9" t="s">
        <v>172</v>
      </c>
      <c r="AB267" s="9" t="s">
        <v>172</v>
      </c>
      <c r="AC267" s="9" t="s">
        <v>172</v>
      </c>
      <c r="AD267" s="9" t="s">
        <v>172</v>
      </c>
      <c r="AE267" s="9" t="s">
        <v>172</v>
      </c>
      <c r="AF267" s="9" t="s">
        <v>172</v>
      </c>
      <c r="AG267" s="9" t="s">
        <v>172</v>
      </c>
      <c r="AH267" s="9" t="s">
        <v>172</v>
      </c>
      <c r="AI267" s="9" t="s">
        <v>172</v>
      </c>
      <c r="AJ267" s="9" t="s">
        <v>172</v>
      </c>
      <c r="AK267" s="9" t="s">
        <v>172</v>
      </c>
      <c r="AL267" s="9" t="s">
        <v>172</v>
      </c>
      <c r="AM267" s="9" t="s">
        <v>172</v>
      </c>
      <c r="AN267" s="9" t="s">
        <v>172</v>
      </c>
      <c r="AO267" s="9" t="s">
        <v>172</v>
      </c>
      <c r="AP267" s="9" t="s">
        <v>172</v>
      </c>
      <c r="AQ267" t="s">
        <v>1206</v>
      </c>
    </row>
    <row r="268" spans="1:43" x14ac:dyDescent="0.25">
      <c r="A268" s="2" t="s">
        <v>459</v>
      </c>
      <c r="B268" s="3" t="s">
        <v>1902</v>
      </c>
      <c r="C268" s="3" t="s">
        <v>498</v>
      </c>
      <c r="D268" s="2" t="s">
        <v>7</v>
      </c>
      <c r="E268" s="8" t="s">
        <v>172</v>
      </c>
      <c r="F268" s="3" t="s">
        <v>980</v>
      </c>
      <c r="G268" s="3" t="s">
        <v>1083</v>
      </c>
      <c r="H268" s="1" t="s">
        <v>1167</v>
      </c>
      <c r="I268" s="1" t="s">
        <v>1385</v>
      </c>
      <c r="J268" t="s">
        <v>1027</v>
      </c>
      <c r="K268" t="s">
        <v>1903</v>
      </c>
      <c r="L268" t="s">
        <v>1062</v>
      </c>
      <c r="M268" s="1" t="s">
        <v>1901</v>
      </c>
      <c r="N268" s="9" t="s">
        <v>172</v>
      </c>
      <c r="O268" s="9" t="s">
        <v>172</v>
      </c>
      <c r="P268" s="9" t="s">
        <v>172</v>
      </c>
      <c r="Q268" s="9" t="s">
        <v>172</v>
      </c>
      <c r="R268" s="9" t="s">
        <v>172</v>
      </c>
      <c r="S268" s="9" t="s">
        <v>172</v>
      </c>
      <c r="T268" s="9" t="s">
        <v>172</v>
      </c>
      <c r="U268" s="9" t="s">
        <v>172</v>
      </c>
      <c r="V268" s="9" t="s">
        <v>172</v>
      </c>
      <c r="W268" s="9" t="s">
        <v>172</v>
      </c>
      <c r="X268" s="9" t="s">
        <v>172</v>
      </c>
      <c r="Y268" s="9" t="s">
        <v>172</v>
      </c>
      <c r="Z268" s="9" t="s">
        <v>172</v>
      </c>
      <c r="AA268" s="9" t="s">
        <v>172</v>
      </c>
      <c r="AB268" s="9" t="s">
        <v>172</v>
      </c>
      <c r="AC268" s="9" t="s">
        <v>172</v>
      </c>
      <c r="AD268" s="9" t="s">
        <v>172</v>
      </c>
      <c r="AE268" s="9" t="s">
        <v>172</v>
      </c>
      <c r="AF268" s="9" t="s">
        <v>172</v>
      </c>
      <c r="AG268" s="9" t="s">
        <v>172</v>
      </c>
      <c r="AH268" s="9" t="s">
        <v>172</v>
      </c>
      <c r="AI268" s="9" t="s">
        <v>172</v>
      </c>
      <c r="AJ268" s="9" t="s">
        <v>172</v>
      </c>
      <c r="AK268" s="9" t="s">
        <v>172</v>
      </c>
      <c r="AL268" s="9" t="s">
        <v>172</v>
      </c>
      <c r="AM268" s="9" t="s">
        <v>172</v>
      </c>
      <c r="AN268" s="9" t="s">
        <v>172</v>
      </c>
      <c r="AO268" s="9" t="s">
        <v>172</v>
      </c>
      <c r="AP268" s="9" t="s">
        <v>172</v>
      </c>
      <c r="AQ268" t="s">
        <v>1239</v>
      </c>
    </row>
    <row r="269" spans="1:43" ht="30" x14ac:dyDescent="0.25">
      <c r="A269" s="2" t="s">
        <v>459</v>
      </c>
      <c r="B269" s="3" t="s">
        <v>1904</v>
      </c>
      <c r="C269" s="3" t="s">
        <v>498</v>
      </c>
      <c r="D269" s="2" t="s">
        <v>7</v>
      </c>
      <c r="E269" s="2" t="s">
        <v>172</v>
      </c>
      <c r="F269" s="3" t="s">
        <v>980</v>
      </c>
      <c r="G269" s="3" t="s">
        <v>1088</v>
      </c>
      <c r="H269" s="1" t="s">
        <v>1167</v>
      </c>
      <c r="I269" s="1" t="s">
        <v>1385</v>
      </c>
      <c r="J269" t="s">
        <v>1027</v>
      </c>
      <c r="K269" t="s">
        <v>1905</v>
      </c>
      <c r="L269" t="s">
        <v>989</v>
      </c>
      <c r="M269" s="1" t="s">
        <v>1634</v>
      </c>
      <c r="N269" s="9" t="s">
        <v>172</v>
      </c>
      <c r="O269" s="9" t="s">
        <v>172</v>
      </c>
      <c r="P269" s="9" t="s">
        <v>172</v>
      </c>
      <c r="Q269" s="9" t="s">
        <v>172</v>
      </c>
      <c r="R269" s="9" t="s">
        <v>172</v>
      </c>
      <c r="S269" s="9" t="s">
        <v>172</v>
      </c>
      <c r="T269" s="9" t="s">
        <v>172</v>
      </c>
      <c r="U269" s="9" t="s">
        <v>172</v>
      </c>
      <c r="V269" s="9" t="s">
        <v>172</v>
      </c>
      <c r="W269" s="9" t="s">
        <v>172</v>
      </c>
      <c r="X269" s="9" t="s">
        <v>172</v>
      </c>
      <c r="Y269" s="9" t="s">
        <v>172</v>
      </c>
      <c r="Z269" s="9" t="s">
        <v>172</v>
      </c>
      <c r="AA269" s="9" t="s">
        <v>172</v>
      </c>
      <c r="AB269" s="9" t="s">
        <v>172</v>
      </c>
      <c r="AC269" s="9" t="s">
        <v>172</v>
      </c>
      <c r="AD269" s="9" t="s">
        <v>172</v>
      </c>
      <c r="AE269" s="9" t="s">
        <v>172</v>
      </c>
      <c r="AF269" s="9" t="s">
        <v>172</v>
      </c>
      <c r="AG269" s="9" t="s">
        <v>172</v>
      </c>
      <c r="AH269" s="9" t="s">
        <v>172</v>
      </c>
      <c r="AI269" s="9" t="s">
        <v>172</v>
      </c>
      <c r="AJ269" s="9" t="s">
        <v>172</v>
      </c>
      <c r="AK269" s="9" t="s">
        <v>172</v>
      </c>
      <c r="AL269" s="9" t="s">
        <v>172</v>
      </c>
      <c r="AM269" s="9" t="s">
        <v>172</v>
      </c>
      <c r="AN269" s="9" t="s">
        <v>172</v>
      </c>
      <c r="AO269" s="9" t="s">
        <v>172</v>
      </c>
      <c r="AP269" s="9" t="s">
        <v>172</v>
      </c>
      <c r="AQ269" t="s">
        <v>1906</v>
      </c>
    </row>
    <row r="270" spans="1:43" ht="30" x14ac:dyDescent="0.25">
      <c r="A270" s="2" t="s">
        <v>459</v>
      </c>
      <c r="B270" s="3" t="s">
        <v>1907</v>
      </c>
      <c r="C270" s="3" t="s">
        <v>41</v>
      </c>
      <c r="D270" s="2" t="s">
        <v>7</v>
      </c>
      <c r="E270" s="8" t="s">
        <v>172</v>
      </c>
      <c r="F270" s="3" t="s">
        <v>980</v>
      </c>
      <c r="G270" s="3" t="s">
        <v>1055</v>
      </c>
      <c r="H270" s="1" t="s">
        <v>1071</v>
      </c>
      <c r="I270" s="1" t="s">
        <v>1385</v>
      </c>
      <c r="J270" t="s">
        <v>1168</v>
      </c>
      <c r="K270" t="s">
        <v>1908</v>
      </c>
      <c r="L270" t="s">
        <v>985</v>
      </c>
      <c r="M270" s="1" t="s">
        <v>1654</v>
      </c>
      <c r="N270" s="9" t="s">
        <v>172</v>
      </c>
      <c r="O270" s="9" t="s">
        <v>172</v>
      </c>
      <c r="P270" s="9" t="s">
        <v>172</v>
      </c>
      <c r="Q270" s="9" t="s">
        <v>172</v>
      </c>
      <c r="R270" s="9" t="s">
        <v>172</v>
      </c>
      <c r="S270" s="9" t="s">
        <v>172</v>
      </c>
      <c r="T270" s="9" t="s">
        <v>172</v>
      </c>
      <c r="U270" s="9" t="s">
        <v>172</v>
      </c>
      <c r="V270" s="9" t="s">
        <v>172</v>
      </c>
      <c r="W270" s="9" t="s">
        <v>172</v>
      </c>
      <c r="X270" s="9" t="s">
        <v>172</v>
      </c>
      <c r="Y270" s="9" t="s">
        <v>172</v>
      </c>
      <c r="Z270" s="9" t="s">
        <v>172</v>
      </c>
      <c r="AA270" s="9" t="s">
        <v>172</v>
      </c>
      <c r="AB270" s="9" t="s">
        <v>172</v>
      </c>
      <c r="AC270" s="9" t="s">
        <v>172</v>
      </c>
      <c r="AD270" s="9" t="s">
        <v>172</v>
      </c>
      <c r="AE270" s="9" t="s">
        <v>172</v>
      </c>
      <c r="AF270" s="9" t="s">
        <v>172</v>
      </c>
      <c r="AG270" s="9" t="s">
        <v>172</v>
      </c>
      <c r="AH270" s="9" t="s">
        <v>172</v>
      </c>
      <c r="AI270" s="9" t="s">
        <v>172</v>
      </c>
      <c r="AJ270" s="9" t="s">
        <v>172</v>
      </c>
      <c r="AK270" s="9" t="s">
        <v>172</v>
      </c>
      <c r="AL270" s="9" t="s">
        <v>172</v>
      </c>
      <c r="AM270" s="9" t="s">
        <v>172</v>
      </c>
      <c r="AN270" s="9" t="s">
        <v>172</v>
      </c>
      <c r="AO270" s="9" t="s">
        <v>172</v>
      </c>
      <c r="AP270" s="9" t="s">
        <v>172</v>
      </c>
      <c r="AQ270" t="s">
        <v>1909</v>
      </c>
    </row>
    <row r="271" spans="1:43" ht="30" x14ac:dyDescent="0.25">
      <c r="A271" s="2" t="s">
        <v>459</v>
      </c>
      <c r="B271" s="3" t="s">
        <v>1910</v>
      </c>
      <c r="C271" s="3" t="s">
        <v>41</v>
      </c>
      <c r="D271" s="2" t="s">
        <v>7</v>
      </c>
      <c r="E271" s="2" t="s">
        <v>172</v>
      </c>
      <c r="F271" s="3" t="s">
        <v>980</v>
      </c>
      <c r="G271" s="3" t="s">
        <v>1055</v>
      </c>
      <c r="H271" s="1" t="s">
        <v>1071</v>
      </c>
      <c r="I271" s="1" t="s">
        <v>1385</v>
      </c>
      <c r="J271" t="s">
        <v>1168</v>
      </c>
      <c r="K271" t="s">
        <v>1911</v>
      </c>
      <c r="L271" t="s">
        <v>989</v>
      </c>
      <c r="M271" s="1" t="s">
        <v>1654</v>
      </c>
      <c r="N271" s="9" t="s">
        <v>172</v>
      </c>
      <c r="O271" s="9" t="s">
        <v>172</v>
      </c>
      <c r="P271" s="9" t="s">
        <v>172</v>
      </c>
      <c r="Q271" s="9" t="s">
        <v>172</v>
      </c>
      <c r="R271" s="9" t="s">
        <v>172</v>
      </c>
      <c r="S271" s="9" t="s">
        <v>172</v>
      </c>
      <c r="T271" s="9" t="s">
        <v>172</v>
      </c>
      <c r="U271" s="9" t="s">
        <v>172</v>
      </c>
      <c r="V271" s="9" t="s">
        <v>172</v>
      </c>
      <c r="W271" s="9" t="s">
        <v>172</v>
      </c>
      <c r="X271" s="9" t="s">
        <v>172</v>
      </c>
      <c r="Y271" s="9" t="s">
        <v>172</v>
      </c>
      <c r="Z271" s="9" t="s">
        <v>172</v>
      </c>
      <c r="AA271" s="9" t="s">
        <v>172</v>
      </c>
      <c r="AB271" s="9" t="s">
        <v>172</v>
      </c>
      <c r="AC271" s="9" t="s">
        <v>172</v>
      </c>
      <c r="AD271" s="9" t="s">
        <v>172</v>
      </c>
      <c r="AE271" s="9" t="s">
        <v>172</v>
      </c>
      <c r="AF271" s="9" t="s">
        <v>172</v>
      </c>
      <c r="AG271" s="9" t="s">
        <v>172</v>
      </c>
      <c r="AH271" s="9" t="s">
        <v>172</v>
      </c>
      <c r="AI271" s="9" t="s">
        <v>172</v>
      </c>
      <c r="AJ271" s="9" t="s">
        <v>172</v>
      </c>
      <c r="AK271" s="9" t="s">
        <v>172</v>
      </c>
      <c r="AL271" s="9" t="s">
        <v>172</v>
      </c>
      <c r="AM271" s="9" t="s">
        <v>172</v>
      </c>
      <c r="AN271" s="9" t="s">
        <v>172</v>
      </c>
      <c r="AO271" s="9" t="s">
        <v>172</v>
      </c>
      <c r="AP271" s="9" t="s">
        <v>172</v>
      </c>
      <c r="AQ271" t="s">
        <v>1912</v>
      </c>
    </row>
    <row r="272" spans="1:43" x14ac:dyDescent="0.25">
      <c r="A272" s="2" t="s">
        <v>459</v>
      </c>
      <c r="B272" s="3" t="s">
        <v>1913</v>
      </c>
      <c r="C272" s="3" t="s">
        <v>41</v>
      </c>
      <c r="D272" s="2" t="s">
        <v>7</v>
      </c>
      <c r="E272" s="8" t="s">
        <v>172</v>
      </c>
      <c r="F272" s="3" t="s">
        <v>980</v>
      </c>
      <c r="G272" s="3" t="s">
        <v>1136</v>
      </c>
      <c r="H272" s="1" t="s">
        <v>1295</v>
      </c>
      <c r="I272" s="1" t="s">
        <v>1385</v>
      </c>
      <c r="J272" t="s">
        <v>1296</v>
      </c>
      <c r="K272" t="s">
        <v>1914</v>
      </c>
      <c r="L272" t="s">
        <v>989</v>
      </c>
      <c r="M272" s="1" t="s">
        <v>1915</v>
      </c>
      <c r="N272" s="9" t="s">
        <v>172</v>
      </c>
      <c r="O272" s="9" t="s">
        <v>172</v>
      </c>
      <c r="P272" s="9" t="s">
        <v>172</v>
      </c>
      <c r="Q272" s="9" t="s">
        <v>172</v>
      </c>
      <c r="R272" s="9" t="s">
        <v>172</v>
      </c>
      <c r="S272" s="9" t="s">
        <v>172</v>
      </c>
      <c r="T272" s="9" t="s">
        <v>172</v>
      </c>
      <c r="U272" s="9" t="s">
        <v>172</v>
      </c>
      <c r="V272" s="9" t="s">
        <v>172</v>
      </c>
      <c r="W272" s="9" t="s">
        <v>172</v>
      </c>
      <c r="X272" s="9" t="s">
        <v>172</v>
      </c>
      <c r="Y272" s="9" t="s">
        <v>172</v>
      </c>
      <c r="Z272" s="9" t="s">
        <v>172</v>
      </c>
      <c r="AA272" s="9" t="s">
        <v>172</v>
      </c>
      <c r="AB272" s="9" t="s">
        <v>172</v>
      </c>
      <c r="AC272" s="9" t="s">
        <v>172</v>
      </c>
      <c r="AD272" s="9" t="s">
        <v>172</v>
      </c>
      <c r="AE272" s="9" t="s">
        <v>172</v>
      </c>
      <c r="AF272" s="9" t="s">
        <v>172</v>
      </c>
      <c r="AG272" s="9" t="s">
        <v>172</v>
      </c>
      <c r="AH272" s="9" t="s">
        <v>172</v>
      </c>
      <c r="AI272" s="9" t="s">
        <v>172</v>
      </c>
      <c r="AJ272" s="9" t="s">
        <v>172</v>
      </c>
      <c r="AK272" s="9" t="s">
        <v>172</v>
      </c>
      <c r="AL272" s="9" t="s">
        <v>172</v>
      </c>
      <c r="AM272" s="9" t="s">
        <v>172</v>
      </c>
      <c r="AN272" s="9" t="s">
        <v>172</v>
      </c>
      <c r="AO272" s="9" t="s">
        <v>172</v>
      </c>
      <c r="AP272" s="9" t="s">
        <v>172</v>
      </c>
      <c r="AQ272" t="s">
        <v>1916</v>
      </c>
    </row>
    <row r="273" spans="1:43" ht="30" x14ac:dyDescent="0.25">
      <c r="A273" s="2" t="s">
        <v>459</v>
      </c>
      <c r="B273" s="3" t="s">
        <v>1917</v>
      </c>
      <c r="C273" s="3" t="s">
        <v>511</v>
      </c>
      <c r="D273" s="2" t="s">
        <v>7</v>
      </c>
      <c r="E273" s="8" t="s">
        <v>172</v>
      </c>
      <c r="F273" s="3" t="s">
        <v>980</v>
      </c>
      <c r="G273" s="3" t="s">
        <v>511</v>
      </c>
      <c r="H273" s="1" t="s">
        <v>1295</v>
      </c>
      <c r="I273" s="1" t="s">
        <v>1385</v>
      </c>
      <c r="J273" t="s">
        <v>1296</v>
      </c>
      <c r="K273" t="s">
        <v>1918</v>
      </c>
      <c r="L273" t="s">
        <v>989</v>
      </c>
      <c r="M273" s="1" t="s">
        <v>1680</v>
      </c>
      <c r="N273" s="9" t="s">
        <v>172</v>
      </c>
      <c r="O273" s="9" t="s">
        <v>172</v>
      </c>
      <c r="P273" s="9" t="s">
        <v>172</v>
      </c>
      <c r="Q273" s="9" t="s">
        <v>172</v>
      </c>
      <c r="R273" s="9" t="s">
        <v>172</v>
      </c>
      <c r="S273" s="9" t="s">
        <v>172</v>
      </c>
      <c r="T273" s="9" t="s">
        <v>172</v>
      </c>
      <c r="U273" s="9" t="s">
        <v>172</v>
      </c>
      <c r="V273" s="9" t="s">
        <v>172</v>
      </c>
      <c r="W273" s="9" t="s">
        <v>172</v>
      </c>
      <c r="X273" s="9" t="s">
        <v>172</v>
      </c>
      <c r="Y273" s="9" t="s">
        <v>172</v>
      </c>
      <c r="Z273" s="9" t="s">
        <v>172</v>
      </c>
      <c r="AA273" s="9" t="s">
        <v>172</v>
      </c>
      <c r="AB273" s="9" t="s">
        <v>172</v>
      </c>
      <c r="AC273" s="9" t="s">
        <v>172</v>
      </c>
      <c r="AD273" s="9" t="s">
        <v>172</v>
      </c>
      <c r="AE273" s="9" t="s">
        <v>172</v>
      </c>
      <c r="AF273" s="9" t="s">
        <v>172</v>
      </c>
      <c r="AG273" s="9" t="s">
        <v>172</v>
      </c>
      <c r="AH273" s="9" t="s">
        <v>172</v>
      </c>
      <c r="AI273" s="9" t="s">
        <v>172</v>
      </c>
      <c r="AJ273" s="9" t="s">
        <v>172</v>
      </c>
      <c r="AK273" s="9" t="s">
        <v>172</v>
      </c>
      <c r="AL273" s="9" t="s">
        <v>172</v>
      </c>
      <c r="AM273" s="9" t="s">
        <v>172</v>
      </c>
      <c r="AN273" s="9" t="s">
        <v>172</v>
      </c>
      <c r="AO273" s="9" t="s">
        <v>172</v>
      </c>
      <c r="AP273" s="9" t="s">
        <v>172</v>
      </c>
      <c r="AQ273" t="s">
        <v>1355</v>
      </c>
    </row>
    <row r="274" spans="1:43" x14ac:dyDescent="0.25">
      <c r="A274" s="2" t="s">
        <v>459</v>
      </c>
      <c r="B274" s="3" t="s">
        <v>1919</v>
      </c>
      <c r="C274" s="3" t="s">
        <v>41</v>
      </c>
      <c r="D274" s="2" t="s">
        <v>7</v>
      </c>
      <c r="E274" s="8" t="s">
        <v>172</v>
      </c>
      <c r="F274" s="3" t="s">
        <v>980</v>
      </c>
      <c r="G274" s="3" t="s">
        <v>1136</v>
      </c>
      <c r="H274" s="1" t="s">
        <v>1295</v>
      </c>
      <c r="I274" s="1" t="s">
        <v>1385</v>
      </c>
      <c r="J274" t="s">
        <v>1296</v>
      </c>
      <c r="K274" t="s">
        <v>1920</v>
      </c>
      <c r="L274" t="s">
        <v>985</v>
      </c>
      <c r="M274" s="1" t="s">
        <v>1915</v>
      </c>
      <c r="N274" s="9" t="s">
        <v>172</v>
      </c>
      <c r="O274" s="9" t="s">
        <v>172</v>
      </c>
      <c r="P274" s="9" t="s">
        <v>172</v>
      </c>
      <c r="Q274" s="9" t="s">
        <v>172</v>
      </c>
      <c r="R274" s="9" t="s">
        <v>172</v>
      </c>
      <c r="S274" s="9" t="s">
        <v>172</v>
      </c>
      <c r="T274" s="9" t="s">
        <v>172</v>
      </c>
      <c r="U274" s="9" t="s">
        <v>172</v>
      </c>
      <c r="V274" s="9" t="s">
        <v>172</v>
      </c>
      <c r="W274" s="9" t="s">
        <v>172</v>
      </c>
      <c r="X274" s="9" t="s">
        <v>172</v>
      </c>
      <c r="Y274" s="9" t="s">
        <v>172</v>
      </c>
      <c r="Z274" s="9" t="s">
        <v>172</v>
      </c>
      <c r="AA274" s="9" t="s">
        <v>172</v>
      </c>
      <c r="AB274" s="9" t="s">
        <v>172</v>
      </c>
      <c r="AC274" s="9" t="s">
        <v>172</v>
      </c>
      <c r="AD274" s="9" t="s">
        <v>172</v>
      </c>
      <c r="AE274" s="9" t="s">
        <v>172</v>
      </c>
      <c r="AF274" s="9" t="s">
        <v>172</v>
      </c>
      <c r="AG274" s="9" t="s">
        <v>172</v>
      </c>
      <c r="AH274" s="9" t="s">
        <v>172</v>
      </c>
      <c r="AI274" s="9" t="s">
        <v>172</v>
      </c>
      <c r="AJ274" s="9" t="s">
        <v>172</v>
      </c>
      <c r="AK274" s="9" t="s">
        <v>172</v>
      </c>
      <c r="AL274" s="9" t="s">
        <v>172</v>
      </c>
      <c r="AM274" s="9" t="s">
        <v>172</v>
      </c>
      <c r="AN274" s="9" t="s">
        <v>172</v>
      </c>
      <c r="AO274" s="9" t="s">
        <v>172</v>
      </c>
      <c r="AP274" s="9" t="s">
        <v>172</v>
      </c>
      <c r="AQ274" t="s">
        <v>1921</v>
      </c>
    </row>
    <row r="275" spans="1:43" ht="30" x14ac:dyDescent="0.25">
      <c r="A275" s="2" t="s">
        <v>459</v>
      </c>
      <c r="B275" s="3" t="s">
        <v>1922</v>
      </c>
      <c r="C275" s="3" t="s">
        <v>511</v>
      </c>
      <c r="D275" s="2" t="s">
        <v>7</v>
      </c>
      <c r="E275" s="2" t="s">
        <v>172</v>
      </c>
      <c r="F275" s="3" t="s">
        <v>980</v>
      </c>
      <c r="G275" s="3" t="s">
        <v>511</v>
      </c>
      <c r="H275" s="1" t="s">
        <v>1295</v>
      </c>
      <c r="I275" s="1" t="s">
        <v>1385</v>
      </c>
      <c r="J275" t="s">
        <v>1296</v>
      </c>
      <c r="K275" t="s">
        <v>1923</v>
      </c>
      <c r="L275" t="s">
        <v>985</v>
      </c>
      <c r="M275" s="1" t="s">
        <v>1680</v>
      </c>
      <c r="N275" s="9" t="s">
        <v>172</v>
      </c>
      <c r="O275" s="9" t="s">
        <v>172</v>
      </c>
      <c r="P275" s="9" t="s">
        <v>172</v>
      </c>
      <c r="Q275" s="9" t="s">
        <v>172</v>
      </c>
      <c r="R275" s="9" t="s">
        <v>172</v>
      </c>
      <c r="S275" s="9" t="s">
        <v>172</v>
      </c>
      <c r="T275" s="9" t="s">
        <v>172</v>
      </c>
      <c r="U275" s="9" t="s">
        <v>172</v>
      </c>
      <c r="V275" s="9" t="s">
        <v>172</v>
      </c>
      <c r="W275" s="9" t="s">
        <v>172</v>
      </c>
      <c r="X275" s="9" t="s">
        <v>172</v>
      </c>
      <c r="Y275" s="9" t="s">
        <v>172</v>
      </c>
      <c r="Z275" s="9" t="s">
        <v>172</v>
      </c>
      <c r="AA275" s="9" t="s">
        <v>172</v>
      </c>
      <c r="AB275" s="9" t="s">
        <v>172</v>
      </c>
      <c r="AC275" s="9" t="s">
        <v>172</v>
      </c>
      <c r="AD275" s="9" t="s">
        <v>172</v>
      </c>
      <c r="AE275" s="9" t="s">
        <v>172</v>
      </c>
      <c r="AF275" s="9" t="s">
        <v>172</v>
      </c>
      <c r="AG275" s="9" t="s">
        <v>172</v>
      </c>
      <c r="AH275" s="9" t="s">
        <v>172</v>
      </c>
      <c r="AI275" s="9" t="s">
        <v>172</v>
      </c>
      <c r="AJ275" s="9" t="s">
        <v>172</v>
      </c>
      <c r="AK275" s="9" t="s">
        <v>172</v>
      </c>
      <c r="AL275" s="9" t="s">
        <v>172</v>
      </c>
      <c r="AM275" s="9" t="s">
        <v>172</v>
      </c>
      <c r="AN275" s="9" t="s">
        <v>172</v>
      </c>
      <c r="AO275" s="9" t="s">
        <v>172</v>
      </c>
      <c r="AP275" s="9" t="s">
        <v>172</v>
      </c>
      <c r="AQ275" t="s">
        <v>1297</v>
      </c>
    </row>
    <row r="276" spans="1:43" ht="30" x14ac:dyDescent="0.25">
      <c r="A276" s="2" t="s">
        <v>459</v>
      </c>
      <c r="B276" s="3" t="s">
        <v>1924</v>
      </c>
      <c r="C276" s="3" t="s">
        <v>12</v>
      </c>
      <c r="D276" s="2" t="s">
        <v>7</v>
      </c>
      <c r="E276" s="8" t="s">
        <v>172</v>
      </c>
      <c r="F276" s="3" t="s">
        <v>980</v>
      </c>
      <c r="G276" s="3" t="s">
        <v>1055</v>
      </c>
      <c r="H276" s="1" t="s">
        <v>1056</v>
      </c>
      <c r="I276" s="1" t="s">
        <v>1689</v>
      </c>
      <c r="J276" t="s">
        <v>1057</v>
      </c>
      <c r="K276" t="s">
        <v>1925</v>
      </c>
      <c r="L276" t="s">
        <v>1059</v>
      </c>
      <c r="M276" s="1" t="s">
        <v>1650</v>
      </c>
      <c r="N276" s="9" t="s">
        <v>172</v>
      </c>
      <c r="O276" s="9" t="s">
        <v>172</v>
      </c>
      <c r="P276" s="9" t="s">
        <v>172</v>
      </c>
      <c r="Q276" s="9" t="s">
        <v>172</v>
      </c>
      <c r="R276" s="9" t="s">
        <v>172</v>
      </c>
      <c r="S276" s="9" t="s">
        <v>172</v>
      </c>
      <c r="T276" s="9" t="s">
        <v>172</v>
      </c>
      <c r="U276" s="9" t="s">
        <v>172</v>
      </c>
      <c r="V276" s="9" t="s">
        <v>172</v>
      </c>
      <c r="W276" s="9" t="s">
        <v>172</v>
      </c>
      <c r="X276" s="9" t="s">
        <v>172</v>
      </c>
      <c r="Y276" s="9" t="s">
        <v>172</v>
      </c>
      <c r="Z276" s="9" t="s">
        <v>172</v>
      </c>
      <c r="AA276" s="9" t="s">
        <v>172</v>
      </c>
      <c r="AB276" s="9" t="s">
        <v>172</v>
      </c>
      <c r="AC276" s="9" t="s">
        <v>172</v>
      </c>
      <c r="AD276" s="9" t="s">
        <v>172</v>
      </c>
      <c r="AE276" s="9" t="s">
        <v>172</v>
      </c>
      <c r="AF276" s="9" t="s">
        <v>172</v>
      </c>
      <c r="AG276" s="9" t="s">
        <v>172</v>
      </c>
      <c r="AH276" s="9" t="s">
        <v>172</v>
      </c>
      <c r="AI276" s="9" t="s">
        <v>172</v>
      </c>
      <c r="AJ276" s="9" t="s">
        <v>172</v>
      </c>
      <c r="AK276" s="9" t="s">
        <v>172</v>
      </c>
      <c r="AL276" s="9" t="s">
        <v>172</v>
      </c>
      <c r="AM276" s="9" t="s">
        <v>172</v>
      </c>
      <c r="AN276" s="9" t="s">
        <v>172</v>
      </c>
      <c r="AO276" s="9" t="s">
        <v>172</v>
      </c>
      <c r="AP276" s="9" t="s">
        <v>172</v>
      </c>
      <c r="AQ276" t="s">
        <v>1207</v>
      </c>
    </row>
    <row r="277" spans="1:43" ht="30" x14ac:dyDescent="0.25">
      <c r="A277" s="2" t="s">
        <v>459</v>
      </c>
      <c r="B277" s="3" t="s">
        <v>1926</v>
      </c>
      <c r="C277" s="3" t="s">
        <v>6</v>
      </c>
      <c r="D277" s="2" t="s">
        <v>7</v>
      </c>
      <c r="E277" s="8" t="s">
        <v>172</v>
      </c>
      <c r="F277" s="3" t="s">
        <v>980</v>
      </c>
      <c r="G277" s="3" t="s">
        <v>1055</v>
      </c>
      <c r="H277" s="1" t="s">
        <v>1056</v>
      </c>
      <c r="I277" s="1" t="s">
        <v>1689</v>
      </c>
      <c r="J277" t="s">
        <v>1057</v>
      </c>
      <c r="K277" t="s">
        <v>1927</v>
      </c>
      <c r="L277" t="s">
        <v>1059</v>
      </c>
      <c r="M277" s="1" t="s">
        <v>1880</v>
      </c>
      <c r="N277" s="9" t="s">
        <v>172</v>
      </c>
      <c r="O277" s="9" t="s">
        <v>172</v>
      </c>
      <c r="P277" s="9" t="s">
        <v>172</v>
      </c>
      <c r="Q277" s="9" t="s">
        <v>172</v>
      </c>
      <c r="R277" s="9" t="s">
        <v>172</v>
      </c>
      <c r="S277" s="9" t="s">
        <v>172</v>
      </c>
      <c r="T277" s="9" t="s">
        <v>172</v>
      </c>
      <c r="U277" s="9" t="s">
        <v>172</v>
      </c>
      <c r="V277" s="9" t="s">
        <v>172</v>
      </c>
      <c r="W277" s="9" t="s">
        <v>172</v>
      </c>
      <c r="X277" s="9" t="s">
        <v>172</v>
      </c>
      <c r="Y277" s="9" t="s">
        <v>172</v>
      </c>
      <c r="Z277" s="9" t="s">
        <v>172</v>
      </c>
      <c r="AA277" s="9" t="s">
        <v>172</v>
      </c>
      <c r="AB277" s="9" t="s">
        <v>172</v>
      </c>
      <c r="AC277" s="9" t="s">
        <v>172</v>
      </c>
      <c r="AD277" s="9" t="s">
        <v>172</v>
      </c>
      <c r="AE277" s="9" t="s">
        <v>172</v>
      </c>
      <c r="AF277" s="9" t="s">
        <v>172</v>
      </c>
      <c r="AG277" s="9" t="s">
        <v>172</v>
      </c>
      <c r="AH277" s="9" t="s">
        <v>172</v>
      </c>
      <c r="AI277" s="9" t="s">
        <v>172</v>
      </c>
      <c r="AJ277" s="9" t="s">
        <v>172</v>
      </c>
      <c r="AK277" s="9" t="s">
        <v>172</v>
      </c>
      <c r="AL277" s="9" t="s">
        <v>172</v>
      </c>
      <c r="AM277" s="9" t="s">
        <v>172</v>
      </c>
      <c r="AN277" s="9" t="s">
        <v>172</v>
      </c>
      <c r="AO277" s="9" t="s">
        <v>172</v>
      </c>
      <c r="AP277" s="9" t="s">
        <v>172</v>
      </c>
      <c r="AQ277" t="s">
        <v>1208</v>
      </c>
    </row>
    <row r="278" spans="1:43" ht="30" x14ac:dyDescent="0.25">
      <c r="A278" s="2" t="s">
        <v>459</v>
      </c>
      <c r="B278" s="3" t="s">
        <v>1928</v>
      </c>
      <c r="C278" s="3" t="s">
        <v>12</v>
      </c>
      <c r="D278" s="2" t="s">
        <v>7</v>
      </c>
      <c r="E278" s="8" t="s">
        <v>172</v>
      </c>
      <c r="F278" s="3" t="s">
        <v>980</v>
      </c>
      <c r="G278" s="3" t="s">
        <v>1055</v>
      </c>
      <c r="H278" s="1" t="s">
        <v>1056</v>
      </c>
      <c r="I278" s="1" t="s">
        <v>1689</v>
      </c>
      <c r="J278" t="s">
        <v>1057</v>
      </c>
      <c r="K278" t="s">
        <v>1929</v>
      </c>
      <c r="L278" t="s">
        <v>1062</v>
      </c>
      <c r="M278" s="1" t="s">
        <v>1650</v>
      </c>
      <c r="N278" s="9" t="s">
        <v>172</v>
      </c>
      <c r="O278" s="9" t="s">
        <v>172</v>
      </c>
      <c r="P278" s="9" t="s">
        <v>172</v>
      </c>
      <c r="Q278" s="9" t="s">
        <v>172</v>
      </c>
      <c r="R278" s="9" t="s">
        <v>172</v>
      </c>
      <c r="S278" s="9" t="s">
        <v>172</v>
      </c>
      <c r="T278" s="9" t="s">
        <v>172</v>
      </c>
      <c r="U278" s="9" t="s">
        <v>172</v>
      </c>
      <c r="V278" s="9" t="s">
        <v>172</v>
      </c>
      <c r="W278" s="9" t="s">
        <v>172</v>
      </c>
      <c r="X278" s="9" t="s">
        <v>172</v>
      </c>
      <c r="Y278" s="9" t="s">
        <v>172</v>
      </c>
      <c r="Z278" s="9" t="s">
        <v>172</v>
      </c>
      <c r="AA278" s="9" t="s">
        <v>172</v>
      </c>
      <c r="AB278" s="9" t="s">
        <v>172</v>
      </c>
      <c r="AC278" s="9" t="s">
        <v>172</v>
      </c>
      <c r="AD278" s="9" t="s">
        <v>172</v>
      </c>
      <c r="AE278" s="9" t="s">
        <v>172</v>
      </c>
      <c r="AF278" s="9" t="s">
        <v>172</v>
      </c>
      <c r="AG278" s="9" t="s">
        <v>172</v>
      </c>
      <c r="AH278" s="9" t="s">
        <v>172</v>
      </c>
      <c r="AI278" s="9" t="s">
        <v>172</v>
      </c>
      <c r="AJ278" s="9" t="s">
        <v>172</v>
      </c>
      <c r="AK278" s="9" t="s">
        <v>172</v>
      </c>
      <c r="AL278" s="9" t="s">
        <v>172</v>
      </c>
      <c r="AM278" s="9" t="s">
        <v>172</v>
      </c>
      <c r="AN278" s="9" t="s">
        <v>172</v>
      </c>
      <c r="AO278" s="9" t="s">
        <v>172</v>
      </c>
      <c r="AP278" s="9" t="s">
        <v>172</v>
      </c>
      <c r="AQ278" t="s">
        <v>1240</v>
      </c>
    </row>
    <row r="279" spans="1:43" ht="30" x14ac:dyDescent="0.25">
      <c r="A279" s="2" t="s">
        <v>459</v>
      </c>
      <c r="B279" s="3" t="s">
        <v>1930</v>
      </c>
      <c r="C279" s="3" t="s">
        <v>6</v>
      </c>
      <c r="D279" s="2" t="s">
        <v>7</v>
      </c>
      <c r="E279" s="8" t="s">
        <v>172</v>
      </c>
      <c r="F279" s="3" t="s">
        <v>980</v>
      </c>
      <c r="G279" s="3" t="s">
        <v>1055</v>
      </c>
      <c r="H279" s="1" t="s">
        <v>1056</v>
      </c>
      <c r="I279" s="1" t="s">
        <v>1689</v>
      </c>
      <c r="J279" t="s">
        <v>1057</v>
      </c>
      <c r="K279" t="s">
        <v>1931</v>
      </c>
      <c r="L279" t="s">
        <v>1062</v>
      </c>
      <c r="M279" s="1" t="s">
        <v>1880</v>
      </c>
      <c r="N279" s="9" t="s">
        <v>172</v>
      </c>
      <c r="O279" s="9" t="s">
        <v>172</v>
      </c>
      <c r="P279" s="9" t="s">
        <v>172</v>
      </c>
      <c r="Q279" s="9" t="s">
        <v>172</v>
      </c>
      <c r="R279" s="9" t="s">
        <v>172</v>
      </c>
      <c r="S279" s="9" t="s">
        <v>172</v>
      </c>
      <c r="T279" s="9" t="s">
        <v>172</v>
      </c>
      <c r="U279" s="9" t="s">
        <v>172</v>
      </c>
      <c r="V279" s="9" t="s">
        <v>172</v>
      </c>
      <c r="W279" s="9" t="s">
        <v>172</v>
      </c>
      <c r="X279" s="9" t="s">
        <v>172</v>
      </c>
      <c r="Y279" s="9" t="s">
        <v>172</v>
      </c>
      <c r="Z279" s="9" t="s">
        <v>172</v>
      </c>
      <c r="AA279" s="9" t="s">
        <v>172</v>
      </c>
      <c r="AB279" s="9" t="s">
        <v>172</v>
      </c>
      <c r="AC279" s="9" t="s">
        <v>172</v>
      </c>
      <c r="AD279" s="9" t="s">
        <v>172</v>
      </c>
      <c r="AE279" s="9" t="s">
        <v>172</v>
      </c>
      <c r="AF279" s="9" t="s">
        <v>172</v>
      </c>
      <c r="AG279" s="9" t="s">
        <v>172</v>
      </c>
      <c r="AH279" s="9" t="s">
        <v>172</v>
      </c>
      <c r="AI279" s="9" t="s">
        <v>172</v>
      </c>
      <c r="AJ279" s="9" t="s">
        <v>172</v>
      </c>
      <c r="AK279" s="9" t="s">
        <v>172</v>
      </c>
      <c r="AL279" s="9" t="s">
        <v>172</v>
      </c>
      <c r="AM279" s="9" t="s">
        <v>172</v>
      </c>
      <c r="AN279" s="9" t="s">
        <v>172</v>
      </c>
      <c r="AO279" s="9" t="s">
        <v>172</v>
      </c>
      <c r="AP279" s="9" t="s">
        <v>172</v>
      </c>
      <c r="AQ279" t="s">
        <v>1241</v>
      </c>
    </row>
    <row r="280" spans="1:43" x14ac:dyDescent="0.25">
      <c r="A280" s="2" t="s">
        <v>459</v>
      </c>
      <c r="B280" s="3" t="s">
        <v>1932</v>
      </c>
      <c r="C280" s="3" t="s">
        <v>498</v>
      </c>
      <c r="D280" s="2" t="s">
        <v>7</v>
      </c>
      <c r="E280" s="2" t="s">
        <v>172</v>
      </c>
      <c r="F280" s="3" t="s">
        <v>980</v>
      </c>
      <c r="G280" s="3" t="s">
        <v>1083</v>
      </c>
      <c r="H280" s="1" t="s">
        <v>1167</v>
      </c>
      <c r="I280" s="1" t="s">
        <v>1689</v>
      </c>
      <c r="J280" t="s">
        <v>1092</v>
      </c>
      <c r="K280" t="s">
        <v>1933</v>
      </c>
      <c r="L280" t="s">
        <v>985</v>
      </c>
      <c r="M280" s="1" t="s">
        <v>1934</v>
      </c>
      <c r="N280" s="9" t="s">
        <v>172</v>
      </c>
      <c r="O280" s="9" t="s">
        <v>172</v>
      </c>
      <c r="P280" s="9" t="s">
        <v>172</v>
      </c>
      <c r="Q280" s="9" t="s">
        <v>172</v>
      </c>
      <c r="R280" s="9" t="s">
        <v>172</v>
      </c>
      <c r="S280" s="9" t="s">
        <v>172</v>
      </c>
      <c r="T280" s="9" t="s">
        <v>172</v>
      </c>
      <c r="U280" s="9" t="s">
        <v>172</v>
      </c>
      <c r="V280" s="9" t="s">
        <v>172</v>
      </c>
      <c r="W280" s="9" t="s">
        <v>172</v>
      </c>
      <c r="X280" s="9" t="s">
        <v>172</v>
      </c>
      <c r="Y280" s="9" t="s">
        <v>172</v>
      </c>
      <c r="Z280" s="9" t="s">
        <v>172</v>
      </c>
      <c r="AA280" s="9" t="s">
        <v>172</v>
      </c>
      <c r="AB280" s="9" t="s">
        <v>172</v>
      </c>
      <c r="AC280" s="9" t="s">
        <v>172</v>
      </c>
      <c r="AD280" s="9" t="s">
        <v>172</v>
      </c>
      <c r="AE280" s="9" t="s">
        <v>172</v>
      </c>
      <c r="AF280" s="9" t="s">
        <v>172</v>
      </c>
      <c r="AG280" s="9" t="s">
        <v>172</v>
      </c>
      <c r="AH280" s="9" t="s">
        <v>172</v>
      </c>
      <c r="AI280" s="9" t="s">
        <v>172</v>
      </c>
      <c r="AJ280" s="9" t="s">
        <v>172</v>
      </c>
      <c r="AK280" s="9" t="s">
        <v>172</v>
      </c>
      <c r="AL280" s="9" t="s">
        <v>172</v>
      </c>
      <c r="AM280" s="9" t="s">
        <v>172</v>
      </c>
      <c r="AN280" s="9" t="s">
        <v>172</v>
      </c>
      <c r="AO280" s="9" t="s">
        <v>172</v>
      </c>
      <c r="AP280" s="9" t="s">
        <v>172</v>
      </c>
      <c r="AQ280" t="s">
        <v>1298</v>
      </c>
    </row>
    <row r="281" spans="1:43" x14ac:dyDescent="0.25">
      <c r="A281" s="2" t="s">
        <v>459</v>
      </c>
      <c r="B281" s="3" t="s">
        <v>1935</v>
      </c>
      <c r="C281" s="3" t="s">
        <v>498</v>
      </c>
      <c r="D281" s="2" t="s">
        <v>7</v>
      </c>
      <c r="E281" s="2" t="s">
        <v>172</v>
      </c>
      <c r="F281" s="3" t="s">
        <v>980</v>
      </c>
      <c r="G281" s="3" t="s">
        <v>1083</v>
      </c>
      <c r="H281" s="1" t="s">
        <v>1167</v>
      </c>
      <c r="I281" s="1" t="s">
        <v>1689</v>
      </c>
      <c r="J281" t="s">
        <v>1092</v>
      </c>
      <c r="K281" t="s">
        <v>1936</v>
      </c>
      <c r="L281" t="s">
        <v>989</v>
      </c>
      <c r="M281" s="1" t="s">
        <v>1934</v>
      </c>
      <c r="N281" s="9" t="s">
        <v>172</v>
      </c>
      <c r="O281" s="9" t="s">
        <v>172</v>
      </c>
      <c r="P281" s="9" t="s">
        <v>172</v>
      </c>
      <c r="Q281" s="9" t="s">
        <v>172</v>
      </c>
      <c r="R281" s="9" t="s">
        <v>172</v>
      </c>
      <c r="S281" s="9" t="s">
        <v>172</v>
      </c>
      <c r="T281" s="9" t="s">
        <v>172</v>
      </c>
      <c r="U281" s="9" t="s">
        <v>172</v>
      </c>
      <c r="V281" s="9" t="s">
        <v>172</v>
      </c>
      <c r="W281" s="9" t="s">
        <v>172</v>
      </c>
      <c r="X281" s="9" t="s">
        <v>172</v>
      </c>
      <c r="Y281" s="9" t="s">
        <v>172</v>
      </c>
      <c r="Z281" s="9" t="s">
        <v>172</v>
      </c>
      <c r="AA281" s="9" t="s">
        <v>172</v>
      </c>
      <c r="AB281" s="9" t="s">
        <v>172</v>
      </c>
      <c r="AC281" s="9" t="s">
        <v>172</v>
      </c>
      <c r="AD281" s="9" t="s">
        <v>172</v>
      </c>
      <c r="AE281" s="9" t="s">
        <v>172</v>
      </c>
      <c r="AF281" s="9" t="s">
        <v>172</v>
      </c>
      <c r="AG281" s="9" t="s">
        <v>172</v>
      </c>
      <c r="AH281" s="9" t="s">
        <v>172</v>
      </c>
      <c r="AI281" s="9" t="s">
        <v>172</v>
      </c>
      <c r="AJ281" s="9" t="s">
        <v>172</v>
      </c>
      <c r="AK281" s="9" t="s">
        <v>172</v>
      </c>
      <c r="AL281" s="9" t="s">
        <v>172</v>
      </c>
      <c r="AM281" s="9" t="s">
        <v>172</v>
      </c>
      <c r="AN281" s="9" t="s">
        <v>172</v>
      </c>
      <c r="AO281" s="9" t="s">
        <v>172</v>
      </c>
      <c r="AP281" s="9" t="s">
        <v>172</v>
      </c>
      <c r="AQ281" t="s">
        <v>1356</v>
      </c>
    </row>
    <row r="282" spans="1:43" x14ac:dyDescent="0.25">
      <c r="A282" s="2" t="s">
        <v>170</v>
      </c>
      <c r="B282" s="3" t="s">
        <v>1937</v>
      </c>
      <c r="C282" t="s">
        <v>6</v>
      </c>
      <c r="D282" t="s">
        <v>7</v>
      </c>
      <c r="E282" s="8" t="s">
        <v>172</v>
      </c>
      <c r="F282" s="3" t="s">
        <v>580</v>
      </c>
      <c r="G282" s="3" t="s">
        <v>581</v>
      </c>
      <c r="H282" s="1" t="s">
        <v>582</v>
      </c>
      <c r="I282" s="1" t="s">
        <v>1385</v>
      </c>
      <c r="J282" t="s">
        <v>588</v>
      </c>
      <c r="K282" t="s">
        <v>1938</v>
      </c>
      <c r="L282" t="s">
        <v>585</v>
      </c>
      <c r="M282" s="1" t="s">
        <v>1396</v>
      </c>
      <c r="N282" s="9" t="s">
        <v>172</v>
      </c>
      <c r="O282" s="9" t="s">
        <v>172</v>
      </c>
      <c r="P282" s="9" t="s">
        <v>172</v>
      </c>
      <c r="Q282" s="9" t="s">
        <v>172</v>
      </c>
      <c r="R282" s="9" t="s">
        <v>172</v>
      </c>
      <c r="S282" s="9" t="s">
        <v>172</v>
      </c>
      <c r="T282" s="9" t="s">
        <v>172</v>
      </c>
      <c r="U282" s="9" t="s">
        <v>172</v>
      </c>
      <c r="V282" s="9" t="s">
        <v>172</v>
      </c>
      <c r="W282" s="9" t="s">
        <v>172</v>
      </c>
      <c r="X282" s="9" t="s">
        <v>172</v>
      </c>
      <c r="Y282" s="9" t="s">
        <v>172</v>
      </c>
      <c r="Z282" s="9" t="s">
        <v>172</v>
      </c>
      <c r="AA282" s="9" t="s">
        <v>172</v>
      </c>
      <c r="AB282" s="9" t="s">
        <v>172</v>
      </c>
      <c r="AC282" s="9" t="s">
        <v>172</v>
      </c>
      <c r="AD282" s="9" t="s">
        <v>172</v>
      </c>
      <c r="AE282" s="9" t="s">
        <v>172</v>
      </c>
      <c r="AF282" s="9" t="s">
        <v>172</v>
      </c>
      <c r="AG282" s="9" t="s">
        <v>172</v>
      </c>
      <c r="AH282" s="9" t="s">
        <v>172</v>
      </c>
      <c r="AI282" s="9" t="s">
        <v>172</v>
      </c>
      <c r="AJ282" s="9" t="s">
        <v>172</v>
      </c>
      <c r="AK282" s="9" t="s">
        <v>172</v>
      </c>
      <c r="AL282" s="9" t="s">
        <v>172</v>
      </c>
      <c r="AM282" s="9" t="s">
        <v>172</v>
      </c>
      <c r="AN282" s="9" t="s">
        <v>172</v>
      </c>
      <c r="AO282" s="9" t="s">
        <v>172</v>
      </c>
      <c r="AP282" s="9" t="s">
        <v>172</v>
      </c>
      <c r="AQ282" t="s">
        <v>1939</v>
      </c>
    </row>
    <row r="283" spans="1:43" x14ac:dyDescent="0.25">
      <c r="A283" s="2" t="s">
        <v>170</v>
      </c>
      <c r="B283" s="3" t="s">
        <v>1940</v>
      </c>
      <c r="C283" t="s">
        <v>6</v>
      </c>
      <c r="D283" t="s">
        <v>7</v>
      </c>
      <c r="E283" s="8" t="s">
        <v>172</v>
      </c>
      <c r="F283" s="3" t="s">
        <v>580</v>
      </c>
      <c r="G283" s="3" t="s">
        <v>581</v>
      </c>
      <c r="H283" s="1" t="s">
        <v>582</v>
      </c>
      <c r="I283" s="1" t="s">
        <v>1385</v>
      </c>
      <c r="J283" t="s">
        <v>588</v>
      </c>
      <c r="K283" t="s">
        <v>1941</v>
      </c>
      <c r="L283" t="s">
        <v>585</v>
      </c>
      <c r="M283" s="1" t="s">
        <v>1942</v>
      </c>
      <c r="N283" s="9" t="s">
        <v>172</v>
      </c>
      <c r="O283" s="9" t="s">
        <v>172</v>
      </c>
      <c r="P283" s="9" t="s">
        <v>172</v>
      </c>
      <c r="Q283" s="9" t="s">
        <v>172</v>
      </c>
      <c r="R283" s="9" t="s">
        <v>172</v>
      </c>
      <c r="S283" s="9" t="s">
        <v>172</v>
      </c>
      <c r="T283" s="9" t="s">
        <v>172</v>
      </c>
      <c r="U283" s="9" t="s">
        <v>172</v>
      </c>
      <c r="V283" s="9" t="s">
        <v>172</v>
      </c>
      <c r="W283" s="9" t="s">
        <v>172</v>
      </c>
      <c r="X283" s="9" t="s">
        <v>172</v>
      </c>
      <c r="Y283" s="9" t="s">
        <v>172</v>
      </c>
      <c r="Z283" s="9" t="s">
        <v>172</v>
      </c>
      <c r="AA283" s="9" t="s">
        <v>172</v>
      </c>
      <c r="AB283" s="9" t="s">
        <v>172</v>
      </c>
      <c r="AC283" s="9" t="s">
        <v>172</v>
      </c>
      <c r="AD283" s="9" t="s">
        <v>172</v>
      </c>
      <c r="AE283" s="9" t="s">
        <v>172</v>
      </c>
      <c r="AF283" s="9" t="s">
        <v>172</v>
      </c>
      <c r="AG283" s="9" t="s">
        <v>172</v>
      </c>
      <c r="AH283" s="9" t="s">
        <v>172</v>
      </c>
      <c r="AI283" s="9" t="s">
        <v>172</v>
      </c>
      <c r="AJ283" s="9" t="s">
        <v>172</v>
      </c>
      <c r="AK283" s="9" t="s">
        <v>172</v>
      </c>
      <c r="AL283" s="9" t="s">
        <v>172</v>
      </c>
      <c r="AM283" s="9" t="s">
        <v>172</v>
      </c>
      <c r="AN283" s="9" t="s">
        <v>172</v>
      </c>
      <c r="AO283" s="9" t="s">
        <v>172</v>
      </c>
      <c r="AP283" s="9" t="s">
        <v>172</v>
      </c>
      <c r="AQ283" t="s">
        <v>1943</v>
      </c>
    </row>
    <row r="284" spans="1:43" x14ac:dyDescent="0.25">
      <c r="A284" s="2" t="s">
        <v>170</v>
      </c>
      <c r="B284" s="3" t="s">
        <v>1944</v>
      </c>
      <c r="C284" t="s">
        <v>6</v>
      </c>
      <c r="D284" t="s">
        <v>7</v>
      </c>
      <c r="E284" s="8" t="s">
        <v>172</v>
      </c>
      <c r="F284" s="3" t="s">
        <v>580</v>
      </c>
      <c r="G284" s="3" t="s">
        <v>581</v>
      </c>
      <c r="H284" s="1" t="s">
        <v>582</v>
      </c>
      <c r="I284" s="1" t="s">
        <v>1385</v>
      </c>
      <c r="J284" t="s">
        <v>588</v>
      </c>
      <c r="K284" t="s">
        <v>1945</v>
      </c>
      <c r="L284" t="s">
        <v>585</v>
      </c>
      <c r="M284" s="1" t="s">
        <v>1946</v>
      </c>
      <c r="N284" s="9" t="s">
        <v>172</v>
      </c>
      <c r="O284" s="9" t="s">
        <v>172</v>
      </c>
      <c r="P284" s="9" t="s">
        <v>172</v>
      </c>
      <c r="Q284" s="9" t="s">
        <v>172</v>
      </c>
      <c r="R284" s="9" t="s">
        <v>172</v>
      </c>
      <c r="S284" s="9" t="s">
        <v>172</v>
      </c>
      <c r="T284" s="9" t="s">
        <v>172</v>
      </c>
      <c r="U284" s="9" t="s">
        <v>172</v>
      </c>
      <c r="V284" s="9" t="s">
        <v>172</v>
      </c>
      <c r="W284" s="9" t="s">
        <v>172</v>
      </c>
      <c r="X284" s="9" t="s">
        <v>172</v>
      </c>
      <c r="Y284" s="9" t="s">
        <v>172</v>
      </c>
      <c r="Z284" s="9" t="s">
        <v>172</v>
      </c>
      <c r="AA284" s="9" t="s">
        <v>172</v>
      </c>
      <c r="AB284" s="9" t="s">
        <v>172</v>
      </c>
      <c r="AC284" s="9" t="s">
        <v>172</v>
      </c>
      <c r="AD284" s="9" t="s">
        <v>172</v>
      </c>
      <c r="AE284" s="9" t="s">
        <v>172</v>
      </c>
      <c r="AF284" s="9" t="s">
        <v>172</v>
      </c>
      <c r="AG284" s="9" t="s">
        <v>172</v>
      </c>
      <c r="AH284" s="9" t="s">
        <v>172</v>
      </c>
      <c r="AI284" s="9" t="s">
        <v>172</v>
      </c>
      <c r="AJ284" s="9" t="s">
        <v>172</v>
      </c>
      <c r="AK284" s="9" t="s">
        <v>172</v>
      </c>
      <c r="AL284" s="9" t="s">
        <v>172</v>
      </c>
      <c r="AM284" s="9" t="s">
        <v>172</v>
      </c>
      <c r="AN284" s="9" t="s">
        <v>172</v>
      </c>
      <c r="AO284" s="9" t="s">
        <v>172</v>
      </c>
      <c r="AP284" s="9" t="s">
        <v>172</v>
      </c>
      <c r="AQ284" t="s">
        <v>1947</v>
      </c>
    </row>
    <row r="285" spans="1:43" x14ac:dyDescent="0.25">
      <c r="A285" s="2" t="s">
        <v>170</v>
      </c>
      <c r="B285" s="3" t="s">
        <v>1948</v>
      </c>
      <c r="C285" t="s">
        <v>6</v>
      </c>
      <c r="D285" t="s">
        <v>7</v>
      </c>
      <c r="E285" s="8" t="s">
        <v>172</v>
      </c>
      <c r="F285" s="3" t="s">
        <v>580</v>
      </c>
      <c r="G285" s="3" t="s">
        <v>581</v>
      </c>
      <c r="H285" s="1" t="s">
        <v>582</v>
      </c>
      <c r="I285" s="1" t="s">
        <v>1385</v>
      </c>
      <c r="J285" t="s">
        <v>588</v>
      </c>
      <c r="K285" t="s">
        <v>1949</v>
      </c>
      <c r="L285" t="s">
        <v>585</v>
      </c>
      <c r="M285" s="1" t="s">
        <v>1405</v>
      </c>
      <c r="N285" s="9" t="s">
        <v>172</v>
      </c>
      <c r="O285" s="9" t="s">
        <v>172</v>
      </c>
      <c r="P285" s="9" t="s">
        <v>172</v>
      </c>
      <c r="Q285" s="9" t="s">
        <v>172</v>
      </c>
      <c r="R285" s="9" t="s">
        <v>172</v>
      </c>
      <c r="S285" s="9" t="s">
        <v>172</v>
      </c>
      <c r="T285" s="9" t="s">
        <v>172</v>
      </c>
      <c r="U285" s="9" t="s">
        <v>172</v>
      </c>
      <c r="V285" s="9" t="s">
        <v>172</v>
      </c>
      <c r="W285" s="9" t="s">
        <v>172</v>
      </c>
      <c r="X285" s="9" t="s">
        <v>172</v>
      </c>
      <c r="Y285" s="9" t="s">
        <v>172</v>
      </c>
      <c r="Z285" s="9" t="s">
        <v>172</v>
      </c>
      <c r="AA285" s="9" t="s">
        <v>172</v>
      </c>
      <c r="AB285" s="9" t="s">
        <v>172</v>
      </c>
      <c r="AC285" s="9" t="s">
        <v>172</v>
      </c>
      <c r="AD285" s="9" t="s">
        <v>172</v>
      </c>
      <c r="AE285" s="9" t="s">
        <v>172</v>
      </c>
      <c r="AF285" s="9" t="s">
        <v>172</v>
      </c>
      <c r="AG285" s="9" t="s">
        <v>172</v>
      </c>
      <c r="AH285" s="9" t="s">
        <v>172</v>
      </c>
      <c r="AI285" s="9" t="s">
        <v>172</v>
      </c>
      <c r="AJ285" s="9" t="s">
        <v>172</v>
      </c>
      <c r="AK285" s="9" t="s">
        <v>172</v>
      </c>
      <c r="AL285" s="9" t="s">
        <v>172</v>
      </c>
      <c r="AM285" s="9" t="s">
        <v>172</v>
      </c>
      <c r="AN285" s="9" t="s">
        <v>172</v>
      </c>
      <c r="AO285" s="9" t="s">
        <v>172</v>
      </c>
      <c r="AP285" s="9" t="s">
        <v>172</v>
      </c>
      <c r="AQ285" t="s">
        <v>1950</v>
      </c>
    </row>
    <row r="286" spans="1:43" x14ac:dyDescent="0.25">
      <c r="A286" s="2" t="s">
        <v>170</v>
      </c>
      <c r="B286" s="3" t="s">
        <v>1951</v>
      </c>
      <c r="C286" t="s">
        <v>6</v>
      </c>
      <c r="D286" t="s">
        <v>7</v>
      </c>
      <c r="E286" s="8" t="s">
        <v>172</v>
      </c>
      <c r="F286" s="3" t="s">
        <v>580</v>
      </c>
      <c r="G286" s="3" t="s">
        <v>581</v>
      </c>
      <c r="H286" s="1" t="s">
        <v>582</v>
      </c>
      <c r="I286" s="1" t="s">
        <v>1385</v>
      </c>
      <c r="J286" t="s">
        <v>588</v>
      </c>
      <c r="K286" t="s">
        <v>1952</v>
      </c>
      <c r="L286" t="s">
        <v>589</v>
      </c>
      <c r="M286" s="1" t="s">
        <v>1396</v>
      </c>
      <c r="N286" s="9" t="s">
        <v>172</v>
      </c>
      <c r="O286" s="9" t="s">
        <v>172</v>
      </c>
      <c r="P286" s="9" t="s">
        <v>172</v>
      </c>
      <c r="Q286" s="9" t="s">
        <v>172</v>
      </c>
      <c r="R286" s="9" t="s">
        <v>172</v>
      </c>
      <c r="S286" s="9" t="s">
        <v>172</v>
      </c>
      <c r="T286" s="9" t="s">
        <v>172</v>
      </c>
      <c r="U286" s="9" t="s">
        <v>172</v>
      </c>
      <c r="V286" s="9" t="s">
        <v>172</v>
      </c>
      <c r="W286" s="9" t="s">
        <v>172</v>
      </c>
      <c r="X286" s="9" t="s">
        <v>172</v>
      </c>
      <c r="Y286" s="9" t="s">
        <v>172</v>
      </c>
      <c r="Z286" s="9" t="s">
        <v>172</v>
      </c>
      <c r="AA286" s="9" t="s">
        <v>172</v>
      </c>
      <c r="AB286" s="9" t="s">
        <v>172</v>
      </c>
      <c r="AC286" s="9" t="s">
        <v>172</v>
      </c>
      <c r="AD286" s="9" t="s">
        <v>172</v>
      </c>
      <c r="AE286" s="9" t="s">
        <v>172</v>
      </c>
      <c r="AF286" s="9" t="s">
        <v>172</v>
      </c>
      <c r="AG286" s="9" t="s">
        <v>172</v>
      </c>
      <c r="AH286" s="9" t="s">
        <v>172</v>
      </c>
      <c r="AI286" s="9" t="s">
        <v>172</v>
      </c>
      <c r="AJ286" s="9" t="s">
        <v>172</v>
      </c>
      <c r="AK286" s="9" t="s">
        <v>172</v>
      </c>
      <c r="AL286" s="9" t="s">
        <v>172</v>
      </c>
      <c r="AM286" s="9" t="s">
        <v>172</v>
      </c>
      <c r="AN286" s="9" t="s">
        <v>172</v>
      </c>
      <c r="AO286" s="9" t="s">
        <v>172</v>
      </c>
      <c r="AP286" s="9" t="s">
        <v>172</v>
      </c>
      <c r="AQ286" t="s">
        <v>1953</v>
      </c>
    </row>
    <row r="287" spans="1:43" x14ac:dyDescent="0.25">
      <c r="A287" s="2" t="s">
        <v>170</v>
      </c>
      <c r="B287" s="3" t="s">
        <v>1954</v>
      </c>
      <c r="C287" t="s">
        <v>6</v>
      </c>
      <c r="D287" t="s">
        <v>7</v>
      </c>
      <c r="E287" s="8" t="s">
        <v>172</v>
      </c>
      <c r="F287" s="3" t="s">
        <v>580</v>
      </c>
      <c r="G287" s="3" t="s">
        <v>581</v>
      </c>
      <c r="H287" s="1" t="s">
        <v>582</v>
      </c>
      <c r="I287" s="1" t="s">
        <v>1385</v>
      </c>
      <c r="J287" t="s">
        <v>588</v>
      </c>
      <c r="K287" t="s">
        <v>1955</v>
      </c>
      <c r="L287" t="s">
        <v>589</v>
      </c>
      <c r="M287" s="1" t="s">
        <v>1942</v>
      </c>
      <c r="N287" s="9" t="s">
        <v>172</v>
      </c>
      <c r="O287" s="9" t="s">
        <v>172</v>
      </c>
      <c r="P287" s="9" t="s">
        <v>172</v>
      </c>
      <c r="Q287" s="9" t="s">
        <v>172</v>
      </c>
      <c r="R287" s="9" t="s">
        <v>172</v>
      </c>
      <c r="S287" s="9" t="s">
        <v>172</v>
      </c>
      <c r="T287" s="9" t="s">
        <v>172</v>
      </c>
      <c r="U287" s="9" t="s">
        <v>172</v>
      </c>
      <c r="V287" s="9" t="s">
        <v>172</v>
      </c>
      <c r="W287" s="9" t="s">
        <v>172</v>
      </c>
      <c r="X287" s="9" t="s">
        <v>172</v>
      </c>
      <c r="Y287" s="9" t="s">
        <v>172</v>
      </c>
      <c r="Z287" s="9" t="s">
        <v>172</v>
      </c>
      <c r="AA287" s="9" t="s">
        <v>172</v>
      </c>
      <c r="AB287" s="9" t="s">
        <v>172</v>
      </c>
      <c r="AC287" s="9" t="s">
        <v>172</v>
      </c>
      <c r="AD287" s="9" t="s">
        <v>172</v>
      </c>
      <c r="AE287" s="9" t="s">
        <v>172</v>
      </c>
      <c r="AF287" s="9" t="s">
        <v>172</v>
      </c>
      <c r="AG287" s="9" t="s">
        <v>172</v>
      </c>
      <c r="AH287" s="9" t="s">
        <v>172</v>
      </c>
      <c r="AI287" s="9" t="s">
        <v>172</v>
      </c>
      <c r="AJ287" s="9" t="s">
        <v>172</v>
      </c>
      <c r="AK287" s="9" t="s">
        <v>172</v>
      </c>
      <c r="AL287" s="9" t="s">
        <v>172</v>
      </c>
      <c r="AM287" s="9" t="s">
        <v>172</v>
      </c>
      <c r="AN287" s="9" t="s">
        <v>172</v>
      </c>
      <c r="AO287" s="9" t="s">
        <v>172</v>
      </c>
      <c r="AP287" s="9" t="s">
        <v>172</v>
      </c>
      <c r="AQ287" t="s">
        <v>1956</v>
      </c>
    </row>
    <row r="288" spans="1:43" x14ac:dyDescent="0.25">
      <c r="A288" s="2" t="s">
        <v>170</v>
      </c>
      <c r="B288" s="3" t="s">
        <v>1957</v>
      </c>
      <c r="C288" t="s">
        <v>6</v>
      </c>
      <c r="D288" t="s">
        <v>7</v>
      </c>
      <c r="E288" s="8" t="s">
        <v>172</v>
      </c>
      <c r="F288" s="3" t="s">
        <v>580</v>
      </c>
      <c r="G288" s="3" t="s">
        <v>581</v>
      </c>
      <c r="H288" s="1" t="s">
        <v>582</v>
      </c>
      <c r="I288" s="1" t="s">
        <v>1385</v>
      </c>
      <c r="J288" t="s">
        <v>588</v>
      </c>
      <c r="K288" t="s">
        <v>1958</v>
      </c>
      <c r="L288" t="s">
        <v>589</v>
      </c>
      <c r="M288" s="1" t="s">
        <v>1946</v>
      </c>
      <c r="N288" s="9" t="s">
        <v>172</v>
      </c>
      <c r="O288" s="9" t="s">
        <v>172</v>
      </c>
      <c r="P288" s="9" t="s">
        <v>172</v>
      </c>
      <c r="Q288" s="9" t="s">
        <v>172</v>
      </c>
      <c r="R288" s="9" t="s">
        <v>172</v>
      </c>
      <c r="S288" s="9" t="s">
        <v>172</v>
      </c>
      <c r="T288" s="9" t="s">
        <v>172</v>
      </c>
      <c r="U288" s="9" t="s">
        <v>172</v>
      </c>
      <c r="V288" s="9" t="s">
        <v>172</v>
      </c>
      <c r="W288" s="9" t="s">
        <v>172</v>
      </c>
      <c r="X288" s="9" t="s">
        <v>172</v>
      </c>
      <c r="Y288" s="9" t="s">
        <v>172</v>
      </c>
      <c r="Z288" s="9" t="s">
        <v>172</v>
      </c>
      <c r="AA288" s="9" t="s">
        <v>172</v>
      </c>
      <c r="AB288" s="9" t="s">
        <v>172</v>
      </c>
      <c r="AC288" s="9" t="s">
        <v>172</v>
      </c>
      <c r="AD288" s="9" t="s">
        <v>172</v>
      </c>
      <c r="AE288" s="9" t="s">
        <v>172</v>
      </c>
      <c r="AF288" s="9" t="s">
        <v>172</v>
      </c>
      <c r="AG288" s="9" t="s">
        <v>172</v>
      </c>
      <c r="AH288" s="9" t="s">
        <v>172</v>
      </c>
      <c r="AI288" s="9" t="s">
        <v>172</v>
      </c>
      <c r="AJ288" s="9" t="s">
        <v>172</v>
      </c>
      <c r="AK288" s="9" t="s">
        <v>172</v>
      </c>
      <c r="AL288" s="9" t="s">
        <v>172</v>
      </c>
      <c r="AM288" s="9" t="s">
        <v>172</v>
      </c>
      <c r="AN288" s="9" t="s">
        <v>172</v>
      </c>
      <c r="AO288" s="9" t="s">
        <v>172</v>
      </c>
      <c r="AP288" s="9" t="s">
        <v>172</v>
      </c>
      <c r="AQ288" t="s">
        <v>1959</v>
      </c>
    </row>
    <row r="289" spans="1:43" x14ac:dyDescent="0.25">
      <c r="A289" s="2" t="s">
        <v>170</v>
      </c>
      <c r="B289" s="3" t="s">
        <v>1960</v>
      </c>
      <c r="C289" t="s">
        <v>6</v>
      </c>
      <c r="D289" t="s">
        <v>7</v>
      </c>
      <c r="E289" s="8" t="s">
        <v>172</v>
      </c>
      <c r="F289" s="3" t="s">
        <v>580</v>
      </c>
      <c r="G289" s="3" t="s">
        <v>581</v>
      </c>
      <c r="H289" s="1" t="s">
        <v>582</v>
      </c>
      <c r="I289" s="1" t="s">
        <v>1385</v>
      </c>
      <c r="J289" t="s">
        <v>588</v>
      </c>
      <c r="K289" t="s">
        <v>1961</v>
      </c>
      <c r="L289" t="s">
        <v>589</v>
      </c>
      <c r="M289" s="1" t="s">
        <v>1405</v>
      </c>
      <c r="N289" s="9" t="s">
        <v>172</v>
      </c>
      <c r="O289" s="9" t="s">
        <v>172</v>
      </c>
      <c r="P289" s="9" t="s">
        <v>172</v>
      </c>
      <c r="Q289" s="9" t="s">
        <v>172</v>
      </c>
      <c r="R289" s="9" t="s">
        <v>172</v>
      </c>
      <c r="S289" s="9" t="s">
        <v>172</v>
      </c>
      <c r="T289" s="9" t="s">
        <v>172</v>
      </c>
      <c r="U289" s="9" t="s">
        <v>172</v>
      </c>
      <c r="V289" s="9" t="s">
        <v>172</v>
      </c>
      <c r="W289" s="9" t="s">
        <v>172</v>
      </c>
      <c r="X289" s="9" t="s">
        <v>172</v>
      </c>
      <c r="Y289" s="9" t="s">
        <v>172</v>
      </c>
      <c r="Z289" s="9" t="s">
        <v>172</v>
      </c>
      <c r="AA289" s="9" t="s">
        <v>172</v>
      </c>
      <c r="AB289" s="9" t="s">
        <v>172</v>
      </c>
      <c r="AC289" s="9" t="s">
        <v>172</v>
      </c>
      <c r="AD289" s="9" t="s">
        <v>172</v>
      </c>
      <c r="AE289" s="9" t="s">
        <v>172</v>
      </c>
      <c r="AF289" s="9" t="s">
        <v>172</v>
      </c>
      <c r="AG289" s="9" t="s">
        <v>172</v>
      </c>
      <c r="AH289" s="9" t="s">
        <v>172</v>
      </c>
      <c r="AI289" s="9" t="s">
        <v>172</v>
      </c>
      <c r="AJ289" s="9" t="s">
        <v>172</v>
      </c>
      <c r="AK289" s="9" t="s">
        <v>172</v>
      </c>
      <c r="AL289" s="9" t="s">
        <v>172</v>
      </c>
      <c r="AM289" s="9" t="s">
        <v>172</v>
      </c>
      <c r="AN289" s="9" t="s">
        <v>172</v>
      </c>
      <c r="AO289" s="9" t="s">
        <v>172</v>
      </c>
      <c r="AP289" s="9" t="s">
        <v>172</v>
      </c>
      <c r="AQ289" t="s">
        <v>1962</v>
      </c>
    </row>
    <row r="290" spans="1:43" x14ac:dyDescent="0.25">
      <c r="A290" s="2" t="s">
        <v>459</v>
      </c>
      <c r="B290" s="3" t="s">
        <v>1963</v>
      </c>
      <c r="C290" s="3" t="s">
        <v>461</v>
      </c>
      <c r="D290" s="2" t="s">
        <v>7</v>
      </c>
      <c r="E290" s="2" t="s">
        <v>172</v>
      </c>
      <c r="F290" s="3" t="s">
        <v>980</v>
      </c>
      <c r="G290" s="3" t="s">
        <v>981</v>
      </c>
      <c r="H290" s="1" t="s">
        <v>1964</v>
      </c>
      <c r="I290" s="1" t="s">
        <v>1689</v>
      </c>
      <c r="J290" t="s">
        <v>1965</v>
      </c>
      <c r="K290" t="s">
        <v>1966</v>
      </c>
      <c r="L290" t="s">
        <v>985</v>
      </c>
      <c r="M290" s="1" t="s">
        <v>1967</v>
      </c>
      <c r="N290" s="9" t="s">
        <v>172</v>
      </c>
      <c r="O290" s="9" t="s">
        <v>172</v>
      </c>
      <c r="P290" s="9" t="s">
        <v>172</v>
      </c>
      <c r="Q290" s="9" t="s">
        <v>172</v>
      </c>
      <c r="R290" s="9" t="s">
        <v>172</v>
      </c>
      <c r="S290" s="9" t="s">
        <v>172</v>
      </c>
      <c r="T290" s="9" t="s">
        <v>172</v>
      </c>
      <c r="U290" s="9" t="s">
        <v>172</v>
      </c>
      <c r="V290" s="9" t="s">
        <v>172</v>
      </c>
      <c r="W290" s="9" t="s">
        <v>172</v>
      </c>
      <c r="X290" s="9" t="s">
        <v>172</v>
      </c>
      <c r="Y290" s="9" t="s">
        <v>172</v>
      </c>
      <c r="Z290" s="9" t="s">
        <v>172</v>
      </c>
      <c r="AA290" s="9" t="s">
        <v>172</v>
      </c>
      <c r="AB290" s="9" t="s">
        <v>172</v>
      </c>
      <c r="AC290" s="9" t="s">
        <v>172</v>
      </c>
      <c r="AD290" s="9" t="s">
        <v>172</v>
      </c>
      <c r="AE290" s="9" t="s">
        <v>172</v>
      </c>
      <c r="AF290" s="9" t="s">
        <v>172</v>
      </c>
      <c r="AG290" s="9" t="s">
        <v>172</v>
      </c>
      <c r="AH290" s="9" t="s">
        <v>172</v>
      </c>
      <c r="AI290" s="9" t="s">
        <v>172</v>
      </c>
      <c r="AJ290" s="9" t="s">
        <v>172</v>
      </c>
      <c r="AK290" s="9" t="s">
        <v>172</v>
      </c>
      <c r="AL290" s="9" t="s">
        <v>172</v>
      </c>
      <c r="AM290" s="9" t="s">
        <v>172</v>
      </c>
      <c r="AN290" s="9" t="s">
        <v>172</v>
      </c>
      <c r="AO290" s="9" t="s">
        <v>172</v>
      </c>
      <c r="AP290" s="9" t="s">
        <v>172</v>
      </c>
      <c r="AQ290" t="s">
        <v>1299</v>
      </c>
    </row>
    <row r="291" spans="1:43" x14ac:dyDescent="0.25">
      <c r="A291" s="2" t="s">
        <v>459</v>
      </c>
      <c r="B291" s="3" t="s">
        <v>1968</v>
      </c>
      <c r="C291" s="3" t="s">
        <v>461</v>
      </c>
      <c r="D291" s="2" t="s">
        <v>7</v>
      </c>
      <c r="E291" s="2" t="s">
        <v>172</v>
      </c>
      <c r="F291" s="3" t="s">
        <v>980</v>
      </c>
      <c r="G291" s="3" t="s">
        <v>981</v>
      </c>
      <c r="H291" s="1" t="s">
        <v>1964</v>
      </c>
      <c r="I291" s="1" t="s">
        <v>1689</v>
      </c>
      <c r="J291" t="s">
        <v>1965</v>
      </c>
      <c r="K291" t="s">
        <v>1969</v>
      </c>
      <c r="L291" t="s">
        <v>989</v>
      </c>
      <c r="M291" s="1" t="s">
        <v>1967</v>
      </c>
      <c r="N291" s="9" t="s">
        <v>172</v>
      </c>
      <c r="O291" s="9" t="s">
        <v>172</v>
      </c>
      <c r="P291" s="9" t="s">
        <v>172</v>
      </c>
      <c r="Q291" s="9" t="s">
        <v>172</v>
      </c>
      <c r="R291" s="9" t="s">
        <v>172</v>
      </c>
      <c r="S291" s="9" t="s">
        <v>172</v>
      </c>
      <c r="T291" s="9" t="s">
        <v>172</v>
      </c>
      <c r="U291" s="9" t="s">
        <v>172</v>
      </c>
      <c r="V291" s="9" t="s">
        <v>172</v>
      </c>
      <c r="W291" s="9" t="s">
        <v>172</v>
      </c>
      <c r="X291" s="9" t="s">
        <v>172</v>
      </c>
      <c r="Y291" s="9" t="s">
        <v>172</v>
      </c>
      <c r="Z291" s="9" t="s">
        <v>172</v>
      </c>
      <c r="AA291" s="9" t="s">
        <v>172</v>
      </c>
      <c r="AB291" s="9" t="s">
        <v>172</v>
      </c>
      <c r="AC291" s="9" t="s">
        <v>172</v>
      </c>
      <c r="AD291" s="9" t="s">
        <v>172</v>
      </c>
      <c r="AE291" s="9" t="s">
        <v>172</v>
      </c>
      <c r="AF291" s="9" t="s">
        <v>172</v>
      </c>
      <c r="AG291" s="9" t="s">
        <v>172</v>
      </c>
      <c r="AH291" s="9" t="s">
        <v>172</v>
      </c>
      <c r="AI291" s="9" t="s">
        <v>172</v>
      </c>
      <c r="AJ291" s="9" t="s">
        <v>172</v>
      </c>
      <c r="AK291" s="9" t="s">
        <v>172</v>
      </c>
      <c r="AL291" s="9" t="s">
        <v>172</v>
      </c>
      <c r="AM291" s="9" t="s">
        <v>172</v>
      </c>
      <c r="AN291" s="9" t="s">
        <v>172</v>
      </c>
      <c r="AO291" s="9" t="s">
        <v>172</v>
      </c>
      <c r="AP291" s="9" t="s">
        <v>172</v>
      </c>
      <c r="AQ291" t="s">
        <v>1357</v>
      </c>
    </row>
    <row r="292" spans="1:43" x14ac:dyDescent="0.25">
      <c r="A292" s="2" t="s">
        <v>189</v>
      </c>
      <c r="B292" s="3" t="s">
        <v>1970</v>
      </c>
      <c r="C292" t="s">
        <v>51</v>
      </c>
      <c r="D292" t="s">
        <v>7</v>
      </c>
      <c r="E292" s="1" t="s">
        <v>30</v>
      </c>
      <c r="F292" s="1" t="s">
        <v>1972</v>
      </c>
      <c r="G292" s="1" t="s">
        <v>1971</v>
      </c>
      <c r="H292" s="1" t="s">
        <v>791</v>
      </c>
      <c r="I292" s="1" t="s">
        <v>1973</v>
      </c>
      <c r="J292" t="s">
        <v>602</v>
      </c>
      <c r="K292" t="s">
        <v>1974</v>
      </c>
      <c r="L292" t="s">
        <v>846</v>
      </c>
      <c r="M292" s="1" t="s">
        <v>1975</v>
      </c>
      <c r="N292" t="s">
        <v>1976</v>
      </c>
      <c r="O292" s="1">
        <v>2</v>
      </c>
      <c r="Q292" s="1">
        <v>8</v>
      </c>
      <c r="R292">
        <v>16</v>
      </c>
      <c r="S292" t="s">
        <v>1625</v>
      </c>
      <c r="T292">
        <v>0</v>
      </c>
      <c r="U292">
        <v>2</v>
      </c>
      <c r="V292">
        <v>1</v>
      </c>
      <c r="W292" t="s">
        <v>172</v>
      </c>
      <c r="X292">
        <v>0</v>
      </c>
      <c r="Y292">
        <v>0</v>
      </c>
      <c r="Z292">
        <v>0</v>
      </c>
      <c r="AA292" t="s">
        <v>172</v>
      </c>
      <c r="AB292">
        <v>0</v>
      </c>
      <c r="AC292">
        <v>0</v>
      </c>
      <c r="AD292">
        <v>0</v>
      </c>
      <c r="AE292" t="s">
        <v>172</v>
      </c>
      <c r="AF292">
        <v>0</v>
      </c>
      <c r="AG292">
        <v>0</v>
      </c>
      <c r="AH292">
        <v>0</v>
      </c>
      <c r="AI292" t="s">
        <v>172</v>
      </c>
      <c r="AJ292">
        <v>0</v>
      </c>
      <c r="AK292">
        <v>0</v>
      </c>
      <c r="AL292">
        <v>0</v>
      </c>
      <c r="AM292" t="s">
        <v>172</v>
      </c>
      <c r="AN292">
        <v>0</v>
      </c>
      <c r="AO292">
        <v>0</v>
      </c>
      <c r="AP292">
        <v>0</v>
      </c>
      <c r="AQ292" t="s">
        <v>1181</v>
      </c>
    </row>
    <row r="293" spans="1:43" x14ac:dyDescent="0.25">
      <c r="A293" s="2" t="s">
        <v>189</v>
      </c>
      <c r="B293" s="3" t="s">
        <v>1977</v>
      </c>
      <c r="C293" t="s">
        <v>51</v>
      </c>
      <c r="D293" t="s">
        <v>7</v>
      </c>
      <c r="E293" s="1" t="s">
        <v>30</v>
      </c>
      <c r="F293" s="1" t="s">
        <v>1972</v>
      </c>
      <c r="G293" s="1" t="s">
        <v>1971</v>
      </c>
      <c r="H293" s="1" t="s">
        <v>791</v>
      </c>
      <c r="I293" s="1" t="s">
        <v>1973</v>
      </c>
      <c r="J293" t="s">
        <v>602</v>
      </c>
      <c r="K293" t="s">
        <v>1978</v>
      </c>
      <c r="L293" t="s">
        <v>846</v>
      </c>
      <c r="M293" s="1" t="s">
        <v>1979</v>
      </c>
      <c r="N293" t="s">
        <v>1976</v>
      </c>
      <c r="O293" s="1">
        <v>2</v>
      </c>
      <c r="Q293" s="1">
        <v>8</v>
      </c>
      <c r="R293">
        <v>16</v>
      </c>
      <c r="S293" t="s">
        <v>1625</v>
      </c>
      <c r="T293">
        <v>0</v>
      </c>
      <c r="U293">
        <v>2</v>
      </c>
      <c r="V293">
        <v>1</v>
      </c>
      <c r="W293" t="s">
        <v>172</v>
      </c>
      <c r="X293">
        <v>0</v>
      </c>
      <c r="Y293">
        <v>0</v>
      </c>
      <c r="Z293">
        <v>0</v>
      </c>
      <c r="AA293" t="s">
        <v>172</v>
      </c>
      <c r="AB293">
        <v>0</v>
      </c>
      <c r="AC293">
        <v>0</v>
      </c>
      <c r="AD293">
        <v>0</v>
      </c>
      <c r="AE293" t="s">
        <v>172</v>
      </c>
      <c r="AF293">
        <v>0</v>
      </c>
      <c r="AG293">
        <v>0</v>
      </c>
      <c r="AH293">
        <v>0</v>
      </c>
      <c r="AI293" t="s">
        <v>172</v>
      </c>
      <c r="AJ293">
        <v>0</v>
      </c>
      <c r="AK293">
        <v>0</v>
      </c>
      <c r="AL293">
        <v>0</v>
      </c>
      <c r="AM293" t="s">
        <v>172</v>
      </c>
      <c r="AN293">
        <v>0</v>
      </c>
      <c r="AO293">
        <v>0</v>
      </c>
      <c r="AP293">
        <v>0</v>
      </c>
      <c r="AQ293" t="s">
        <v>1182</v>
      </c>
    </row>
    <row r="294" spans="1:43" x14ac:dyDescent="0.25">
      <c r="A294" s="2" t="s">
        <v>189</v>
      </c>
      <c r="B294" s="3" t="s">
        <v>1980</v>
      </c>
      <c r="C294" t="s">
        <v>51</v>
      </c>
      <c r="D294" t="s">
        <v>7</v>
      </c>
      <c r="E294" s="1" t="s">
        <v>30</v>
      </c>
      <c r="F294" s="1" t="s">
        <v>1972</v>
      </c>
      <c r="G294" s="1" t="s">
        <v>1971</v>
      </c>
      <c r="H294" s="1" t="s">
        <v>791</v>
      </c>
      <c r="I294" s="1" t="s">
        <v>1973</v>
      </c>
      <c r="J294" t="s">
        <v>602</v>
      </c>
      <c r="K294" t="s">
        <v>1981</v>
      </c>
      <c r="L294" t="s">
        <v>850</v>
      </c>
      <c r="M294" s="1" t="s">
        <v>1975</v>
      </c>
      <c r="N294" t="s">
        <v>1976</v>
      </c>
      <c r="O294" s="1">
        <v>2</v>
      </c>
      <c r="Q294" s="1">
        <v>8</v>
      </c>
      <c r="R294">
        <v>16</v>
      </c>
      <c r="S294" t="s">
        <v>1625</v>
      </c>
      <c r="T294">
        <v>0</v>
      </c>
      <c r="U294">
        <v>2</v>
      </c>
      <c r="V294">
        <v>1</v>
      </c>
      <c r="W294" t="s">
        <v>172</v>
      </c>
      <c r="X294">
        <v>0</v>
      </c>
      <c r="Y294">
        <v>0</v>
      </c>
      <c r="Z294">
        <v>0</v>
      </c>
      <c r="AA294" t="s">
        <v>172</v>
      </c>
      <c r="AB294">
        <v>0</v>
      </c>
      <c r="AC294">
        <v>0</v>
      </c>
      <c r="AD294">
        <v>0</v>
      </c>
      <c r="AE294" t="s">
        <v>172</v>
      </c>
      <c r="AF294">
        <v>0</v>
      </c>
      <c r="AG294">
        <v>0</v>
      </c>
      <c r="AH294">
        <v>0</v>
      </c>
      <c r="AI294" t="s">
        <v>172</v>
      </c>
      <c r="AJ294">
        <v>0</v>
      </c>
      <c r="AK294">
        <v>0</v>
      </c>
      <c r="AL294">
        <v>0</v>
      </c>
      <c r="AM294" t="s">
        <v>172</v>
      </c>
      <c r="AN294">
        <v>0</v>
      </c>
      <c r="AO294">
        <v>0</v>
      </c>
      <c r="AP294">
        <v>0</v>
      </c>
      <c r="AQ294" t="s">
        <v>1229</v>
      </c>
    </row>
    <row r="295" spans="1:43" x14ac:dyDescent="0.25">
      <c r="A295" s="2" t="s">
        <v>189</v>
      </c>
      <c r="B295" s="3" t="s">
        <v>1982</v>
      </c>
      <c r="C295" t="s">
        <v>51</v>
      </c>
      <c r="D295" t="s">
        <v>7</v>
      </c>
      <c r="E295" s="1" t="s">
        <v>30</v>
      </c>
      <c r="F295" s="1" t="s">
        <v>1972</v>
      </c>
      <c r="G295" s="1" t="s">
        <v>1971</v>
      </c>
      <c r="H295" s="1" t="s">
        <v>791</v>
      </c>
      <c r="I295" s="1" t="s">
        <v>1973</v>
      </c>
      <c r="J295" t="s">
        <v>602</v>
      </c>
      <c r="K295" t="s">
        <v>1983</v>
      </c>
      <c r="L295" t="s">
        <v>850</v>
      </c>
      <c r="M295" s="1" t="s">
        <v>1979</v>
      </c>
      <c r="N295" t="s">
        <v>1976</v>
      </c>
      <c r="O295" s="1">
        <v>2</v>
      </c>
      <c r="Q295" s="1">
        <v>8</v>
      </c>
      <c r="R295">
        <v>16</v>
      </c>
      <c r="S295" t="s">
        <v>1625</v>
      </c>
      <c r="T295">
        <v>0</v>
      </c>
      <c r="U295">
        <v>2</v>
      </c>
      <c r="V295">
        <v>1</v>
      </c>
      <c r="W295" t="s">
        <v>172</v>
      </c>
      <c r="X295">
        <v>0</v>
      </c>
      <c r="Y295">
        <v>0</v>
      </c>
      <c r="Z295">
        <v>0</v>
      </c>
      <c r="AA295" t="s">
        <v>172</v>
      </c>
      <c r="AB295">
        <v>0</v>
      </c>
      <c r="AC295">
        <v>0</v>
      </c>
      <c r="AD295">
        <v>0</v>
      </c>
      <c r="AE295" t="s">
        <v>172</v>
      </c>
      <c r="AF295">
        <v>0</v>
      </c>
      <c r="AG295">
        <v>0</v>
      </c>
      <c r="AH295">
        <v>0</v>
      </c>
      <c r="AI295" t="s">
        <v>172</v>
      </c>
      <c r="AJ295">
        <v>0</v>
      </c>
      <c r="AK295">
        <v>0</v>
      </c>
      <c r="AL295">
        <v>0</v>
      </c>
      <c r="AM295" t="s">
        <v>172</v>
      </c>
      <c r="AN295">
        <v>0</v>
      </c>
      <c r="AO295">
        <v>0</v>
      </c>
      <c r="AP295">
        <v>0</v>
      </c>
      <c r="AQ295" t="s">
        <v>1230</v>
      </c>
    </row>
    <row r="296" spans="1:43" x14ac:dyDescent="0.25">
      <c r="A296" s="2" t="s">
        <v>189</v>
      </c>
      <c r="B296" s="3" t="s">
        <v>1984</v>
      </c>
      <c r="C296" t="s">
        <v>24</v>
      </c>
      <c r="D296" t="s">
        <v>7</v>
      </c>
      <c r="E296" s="1" t="s">
        <v>30</v>
      </c>
      <c r="F296" s="1" t="s">
        <v>796</v>
      </c>
      <c r="G296" s="1" t="s">
        <v>1985</v>
      </c>
      <c r="H296" s="1" t="s">
        <v>791</v>
      </c>
      <c r="I296" s="1" t="s">
        <v>1973</v>
      </c>
      <c r="J296" t="s">
        <v>602</v>
      </c>
      <c r="K296" t="s">
        <v>1986</v>
      </c>
      <c r="L296" t="s">
        <v>1267</v>
      </c>
      <c r="M296" s="1" t="s">
        <v>1987</v>
      </c>
      <c r="N296" t="s">
        <v>1976</v>
      </c>
      <c r="O296" s="1">
        <v>2</v>
      </c>
      <c r="Q296" s="1">
        <v>8</v>
      </c>
      <c r="R296">
        <v>16</v>
      </c>
      <c r="S296" t="s">
        <v>1648</v>
      </c>
      <c r="T296">
        <v>1000</v>
      </c>
      <c r="U296">
        <v>2</v>
      </c>
      <c r="V296">
        <v>1</v>
      </c>
      <c r="W296" t="s">
        <v>172</v>
      </c>
      <c r="X296">
        <v>0</v>
      </c>
      <c r="Y296">
        <v>0</v>
      </c>
      <c r="Z296">
        <v>0</v>
      </c>
      <c r="AA296" t="s">
        <v>172</v>
      </c>
      <c r="AB296">
        <v>0</v>
      </c>
      <c r="AC296">
        <v>0</v>
      </c>
      <c r="AD296">
        <v>0</v>
      </c>
      <c r="AE296" t="s">
        <v>172</v>
      </c>
      <c r="AF296">
        <v>0</v>
      </c>
      <c r="AG296">
        <v>0</v>
      </c>
      <c r="AH296">
        <v>0</v>
      </c>
      <c r="AI296" t="s">
        <v>172</v>
      </c>
      <c r="AJ296">
        <v>0</v>
      </c>
      <c r="AK296">
        <v>0</v>
      </c>
      <c r="AL296">
        <v>0</v>
      </c>
      <c r="AM296" t="s">
        <v>172</v>
      </c>
      <c r="AN296">
        <v>0</v>
      </c>
      <c r="AO296">
        <v>0</v>
      </c>
      <c r="AP296">
        <v>0</v>
      </c>
      <c r="AQ296" t="s">
        <v>1988</v>
      </c>
    </row>
    <row r="297" spans="1:43" x14ac:dyDescent="0.25">
      <c r="A297" s="2" t="s">
        <v>189</v>
      </c>
      <c r="B297" s="3" t="s">
        <v>432</v>
      </c>
      <c r="C297" s="9" t="s">
        <v>41</v>
      </c>
      <c r="D297" t="s">
        <v>7</v>
      </c>
      <c r="E297" s="8" t="s">
        <v>8</v>
      </c>
      <c r="F297" s="8" t="s">
        <v>58</v>
      </c>
      <c r="G297" s="6" t="s">
        <v>1432</v>
      </c>
      <c r="H297" s="1" t="s">
        <v>873</v>
      </c>
      <c r="I297" s="1" t="s">
        <v>1973</v>
      </c>
      <c r="J297" t="s">
        <v>746</v>
      </c>
      <c r="K297" t="s">
        <v>1989</v>
      </c>
      <c r="L297" t="s">
        <v>793</v>
      </c>
      <c r="M297" s="1" t="s">
        <v>1434</v>
      </c>
      <c r="N297" t="s">
        <v>1450</v>
      </c>
      <c r="O297" s="1">
        <v>4</v>
      </c>
      <c r="Q297" s="10" t="e">
        <v>#N/A</v>
      </c>
      <c r="R297">
        <v>512</v>
      </c>
      <c r="S297" t="s">
        <v>1399</v>
      </c>
      <c r="T297">
        <v>1000</v>
      </c>
      <c r="U297">
        <v>2</v>
      </c>
      <c r="V297">
        <v>1</v>
      </c>
      <c r="W297" t="s">
        <v>1389</v>
      </c>
      <c r="X297">
        <v>0</v>
      </c>
      <c r="Y297">
        <v>6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 t="s">
        <v>1174</v>
      </c>
    </row>
    <row r="298" spans="1:43" x14ac:dyDescent="0.25">
      <c r="A298" s="2" t="s">
        <v>189</v>
      </c>
      <c r="B298" s="3" t="s">
        <v>430</v>
      </c>
      <c r="C298" s="9" t="s">
        <v>41</v>
      </c>
      <c r="D298" t="s">
        <v>7</v>
      </c>
      <c r="E298" s="8" t="s">
        <v>8</v>
      </c>
      <c r="F298" s="8" t="s">
        <v>58</v>
      </c>
      <c r="G298" s="6" t="s">
        <v>1432</v>
      </c>
      <c r="H298" s="1" t="s">
        <v>873</v>
      </c>
      <c r="I298" s="1" t="s">
        <v>1973</v>
      </c>
      <c r="J298" t="s">
        <v>746</v>
      </c>
      <c r="K298" t="s">
        <v>1990</v>
      </c>
      <c r="L298" t="s">
        <v>793</v>
      </c>
      <c r="M298" s="1" t="s">
        <v>1464</v>
      </c>
      <c r="N298" t="s">
        <v>1450</v>
      </c>
      <c r="O298" s="1">
        <v>4</v>
      </c>
      <c r="Q298" s="10" t="e">
        <v>#N/A</v>
      </c>
      <c r="R298">
        <v>512</v>
      </c>
      <c r="S298" t="s">
        <v>1399</v>
      </c>
      <c r="T298">
        <v>1000</v>
      </c>
      <c r="U298">
        <v>2</v>
      </c>
      <c r="V298">
        <v>1</v>
      </c>
      <c r="W298" t="s">
        <v>1389</v>
      </c>
      <c r="X298">
        <v>0</v>
      </c>
      <c r="Y298">
        <v>6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 t="s">
        <v>1175</v>
      </c>
    </row>
    <row r="299" spans="1:43" x14ac:dyDescent="0.25">
      <c r="A299" s="2" t="s">
        <v>459</v>
      </c>
      <c r="B299" s="3" t="s">
        <v>1991</v>
      </c>
      <c r="C299" s="3" t="s">
        <v>51</v>
      </c>
      <c r="D299" s="2" t="s">
        <v>7</v>
      </c>
      <c r="E299" s="8" t="s">
        <v>172</v>
      </c>
      <c r="F299" s="3" t="s">
        <v>980</v>
      </c>
      <c r="G299" s="3" t="s">
        <v>1120</v>
      </c>
      <c r="H299" s="3" t="s">
        <v>2043</v>
      </c>
      <c r="I299" s="10" t="s">
        <v>1992</v>
      </c>
      <c r="J299" t="s">
        <v>1092</v>
      </c>
      <c r="K299" t="s">
        <v>1993</v>
      </c>
      <c r="L299" t="s">
        <v>846</v>
      </c>
      <c r="M299" s="1" t="s">
        <v>1639</v>
      </c>
      <c r="N299" s="9" t="s">
        <v>172</v>
      </c>
      <c r="O299" s="9" t="s">
        <v>172</v>
      </c>
      <c r="P299" s="9" t="s">
        <v>172</v>
      </c>
      <c r="Q299" s="9" t="s">
        <v>172</v>
      </c>
      <c r="R299" s="9" t="s">
        <v>172</v>
      </c>
      <c r="S299" s="9" t="s">
        <v>172</v>
      </c>
      <c r="T299" s="9" t="s">
        <v>172</v>
      </c>
      <c r="U299" s="9" t="s">
        <v>172</v>
      </c>
      <c r="V299" s="9" t="s">
        <v>172</v>
      </c>
      <c r="W299" s="9" t="s">
        <v>172</v>
      </c>
      <c r="X299" s="9" t="s">
        <v>172</v>
      </c>
      <c r="Y299" s="9" t="s">
        <v>172</v>
      </c>
      <c r="Z299" s="9" t="s">
        <v>172</v>
      </c>
      <c r="AA299" s="9" t="s">
        <v>172</v>
      </c>
      <c r="AB299" s="9" t="s">
        <v>172</v>
      </c>
      <c r="AC299" s="9" t="s">
        <v>172</v>
      </c>
      <c r="AD299" s="9" t="s">
        <v>172</v>
      </c>
      <c r="AE299" s="9" t="s">
        <v>172</v>
      </c>
      <c r="AF299" s="9" t="s">
        <v>172</v>
      </c>
      <c r="AG299" s="9" t="s">
        <v>172</v>
      </c>
      <c r="AH299" s="9" t="s">
        <v>172</v>
      </c>
      <c r="AI299" s="9" t="s">
        <v>172</v>
      </c>
      <c r="AJ299" s="9" t="s">
        <v>172</v>
      </c>
      <c r="AK299" s="9" t="s">
        <v>172</v>
      </c>
      <c r="AL299" s="9" t="s">
        <v>172</v>
      </c>
      <c r="AM299" s="9" t="s">
        <v>172</v>
      </c>
      <c r="AN299" s="9" t="s">
        <v>172</v>
      </c>
      <c r="AO299" s="9" t="s">
        <v>172</v>
      </c>
      <c r="AP299" s="9" t="s">
        <v>172</v>
      </c>
      <c r="AQ299" t="s">
        <v>1994</v>
      </c>
    </row>
    <row r="300" spans="1:43" x14ac:dyDescent="0.25">
      <c r="A300" s="2" t="s">
        <v>459</v>
      </c>
      <c r="B300" s="3" t="s">
        <v>1995</v>
      </c>
      <c r="C300" s="3" t="s">
        <v>51</v>
      </c>
      <c r="D300" s="2" t="s">
        <v>7</v>
      </c>
      <c r="E300" s="8" t="s">
        <v>172</v>
      </c>
      <c r="F300" s="3" t="s">
        <v>980</v>
      </c>
      <c r="G300" s="3" t="s">
        <v>1120</v>
      </c>
      <c r="H300" s="1" t="s">
        <v>1887</v>
      </c>
      <c r="I300" s="1" t="s">
        <v>1992</v>
      </c>
      <c r="J300" t="s">
        <v>1092</v>
      </c>
      <c r="K300" t="s">
        <v>1996</v>
      </c>
      <c r="L300" t="s">
        <v>850</v>
      </c>
      <c r="M300" s="1" t="s">
        <v>1639</v>
      </c>
      <c r="N300" s="9" t="s">
        <v>172</v>
      </c>
      <c r="O300" s="9" t="s">
        <v>172</v>
      </c>
      <c r="P300" s="9" t="s">
        <v>172</v>
      </c>
      <c r="Q300" s="9" t="s">
        <v>172</v>
      </c>
      <c r="R300" s="9" t="s">
        <v>172</v>
      </c>
      <c r="S300" s="9" t="s">
        <v>172</v>
      </c>
      <c r="T300" s="9" t="s">
        <v>172</v>
      </c>
      <c r="U300" s="9" t="s">
        <v>172</v>
      </c>
      <c r="V300" s="9" t="s">
        <v>172</v>
      </c>
      <c r="W300" s="9" t="s">
        <v>172</v>
      </c>
      <c r="X300" s="9" t="s">
        <v>172</v>
      </c>
      <c r="Y300" s="9" t="s">
        <v>172</v>
      </c>
      <c r="Z300" s="9" t="s">
        <v>172</v>
      </c>
      <c r="AA300" s="9" t="s">
        <v>172</v>
      </c>
      <c r="AB300" s="9" t="s">
        <v>172</v>
      </c>
      <c r="AC300" s="9" t="s">
        <v>172</v>
      </c>
      <c r="AD300" s="9" t="s">
        <v>172</v>
      </c>
      <c r="AE300" s="9" t="s">
        <v>172</v>
      </c>
      <c r="AF300" s="9" t="s">
        <v>172</v>
      </c>
      <c r="AG300" s="9" t="s">
        <v>172</v>
      </c>
      <c r="AH300" s="9" t="s">
        <v>172</v>
      </c>
      <c r="AI300" s="9" t="s">
        <v>172</v>
      </c>
      <c r="AJ300" s="9" t="s">
        <v>172</v>
      </c>
      <c r="AK300" s="9" t="s">
        <v>172</v>
      </c>
      <c r="AL300" s="9" t="s">
        <v>172</v>
      </c>
      <c r="AM300" s="9" t="s">
        <v>172</v>
      </c>
      <c r="AN300" s="9" t="s">
        <v>172</v>
      </c>
      <c r="AO300" s="9" t="s">
        <v>172</v>
      </c>
      <c r="AP300" s="9" t="s">
        <v>172</v>
      </c>
      <c r="AQ300" t="s">
        <v>1997</v>
      </c>
    </row>
    <row r="301" spans="1:43" ht="60" x14ac:dyDescent="0.25">
      <c r="A301" s="2" t="s">
        <v>459</v>
      </c>
      <c r="B301" s="3" t="s">
        <v>2013</v>
      </c>
      <c r="C301" s="3" t="s">
        <v>329</v>
      </c>
      <c r="D301" s="2" t="s">
        <v>7</v>
      </c>
      <c r="E301" s="2" t="s">
        <v>172</v>
      </c>
      <c r="F301" s="3" t="s">
        <v>980</v>
      </c>
      <c r="G301" s="3" t="s">
        <v>1074</v>
      </c>
      <c r="H301" s="1" t="s">
        <v>172</v>
      </c>
      <c r="I301" s="1" t="s">
        <v>1999</v>
      </c>
      <c r="J301" t="s">
        <v>1012</v>
      </c>
      <c r="K301" t="s">
        <v>2014</v>
      </c>
      <c r="L301" t="s">
        <v>985</v>
      </c>
      <c r="M301" s="1" t="s">
        <v>1634</v>
      </c>
      <c r="N301" s="9" t="s">
        <v>172</v>
      </c>
      <c r="O301" s="9" t="s">
        <v>172</v>
      </c>
      <c r="P301" s="9" t="s">
        <v>172</v>
      </c>
      <c r="Q301" s="9" t="s">
        <v>172</v>
      </c>
      <c r="R301" s="9" t="s">
        <v>172</v>
      </c>
      <c r="S301" s="9" t="s">
        <v>172</v>
      </c>
      <c r="T301" s="9" t="s">
        <v>172</v>
      </c>
      <c r="U301" s="9" t="s">
        <v>172</v>
      </c>
      <c r="V301" s="9" t="s">
        <v>172</v>
      </c>
      <c r="W301" s="9" t="s">
        <v>172</v>
      </c>
      <c r="X301" s="9" t="s">
        <v>172</v>
      </c>
      <c r="Y301" s="9" t="s">
        <v>172</v>
      </c>
      <c r="Z301" s="9" t="s">
        <v>172</v>
      </c>
      <c r="AA301" s="9" t="s">
        <v>172</v>
      </c>
      <c r="AB301" s="9" t="s">
        <v>172</v>
      </c>
      <c r="AC301" s="9" t="s">
        <v>172</v>
      </c>
      <c r="AD301" s="9" t="s">
        <v>172</v>
      </c>
      <c r="AE301" s="9" t="s">
        <v>172</v>
      </c>
      <c r="AF301" s="9" t="s">
        <v>172</v>
      </c>
      <c r="AG301" s="9" t="s">
        <v>172</v>
      </c>
      <c r="AH301" s="9" t="s">
        <v>172</v>
      </c>
      <c r="AI301" s="9" t="s">
        <v>172</v>
      </c>
      <c r="AJ301" s="9" t="s">
        <v>172</v>
      </c>
      <c r="AK301" s="9" t="s">
        <v>172</v>
      </c>
      <c r="AL301" s="9" t="s">
        <v>172</v>
      </c>
      <c r="AM301" s="9" t="s">
        <v>172</v>
      </c>
      <c r="AN301" s="9" t="s">
        <v>172</v>
      </c>
      <c r="AO301" s="9" t="s">
        <v>172</v>
      </c>
      <c r="AP301" s="9" t="s">
        <v>172</v>
      </c>
      <c r="AQ301" t="s">
        <v>2015</v>
      </c>
    </row>
    <row r="302" spans="1:43" ht="60" x14ac:dyDescent="0.25">
      <c r="A302" s="2" t="s">
        <v>459</v>
      </c>
      <c r="B302" s="3" t="s">
        <v>2016</v>
      </c>
      <c r="C302" s="3" t="s">
        <v>329</v>
      </c>
      <c r="D302" s="2" t="s">
        <v>7</v>
      </c>
      <c r="E302" s="2" t="s">
        <v>172</v>
      </c>
      <c r="F302" s="3" t="s">
        <v>980</v>
      </c>
      <c r="G302" s="3" t="s">
        <v>1070</v>
      </c>
      <c r="H302" s="1" t="s">
        <v>172</v>
      </c>
      <c r="I302" s="1" t="s">
        <v>1999</v>
      </c>
      <c r="J302" t="s">
        <v>1012</v>
      </c>
      <c r="K302" t="s">
        <v>2017</v>
      </c>
      <c r="L302" t="s">
        <v>985</v>
      </c>
      <c r="M302" s="1" t="s">
        <v>2018</v>
      </c>
      <c r="N302" s="9" t="s">
        <v>172</v>
      </c>
      <c r="O302" s="9" t="s">
        <v>172</v>
      </c>
      <c r="P302" s="9" t="s">
        <v>172</v>
      </c>
      <c r="Q302" s="9" t="s">
        <v>172</v>
      </c>
      <c r="R302" s="9" t="s">
        <v>172</v>
      </c>
      <c r="S302" s="9" t="s">
        <v>172</v>
      </c>
      <c r="T302" s="9" t="s">
        <v>172</v>
      </c>
      <c r="U302" s="9" t="s">
        <v>172</v>
      </c>
      <c r="V302" s="9" t="s">
        <v>172</v>
      </c>
      <c r="W302" s="9" t="s">
        <v>172</v>
      </c>
      <c r="X302" s="9" t="s">
        <v>172</v>
      </c>
      <c r="Y302" s="9" t="s">
        <v>172</v>
      </c>
      <c r="Z302" s="9" t="s">
        <v>172</v>
      </c>
      <c r="AA302" s="9" t="s">
        <v>172</v>
      </c>
      <c r="AB302" s="9" t="s">
        <v>172</v>
      </c>
      <c r="AC302" s="9" t="s">
        <v>172</v>
      </c>
      <c r="AD302" s="9" t="s">
        <v>172</v>
      </c>
      <c r="AE302" s="9" t="s">
        <v>172</v>
      </c>
      <c r="AF302" s="9" t="s">
        <v>172</v>
      </c>
      <c r="AG302" s="9" t="s">
        <v>172</v>
      </c>
      <c r="AH302" s="9" t="s">
        <v>172</v>
      </c>
      <c r="AI302" s="9" t="s">
        <v>172</v>
      </c>
      <c r="AJ302" s="9" t="s">
        <v>172</v>
      </c>
      <c r="AK302" s="9" t="s">
        <v>172</v>
      </c>
      <c r="AL302" s="9" t="s">
        <v>172</v>
      </c>
      <c r="AM302" s="9" t="s">
        <v>172</v>
      </c>
      <c r="AN302" s="9" t="s">
        <v>172</v>
      </c>
      <c r="AO302" s="9" t="s">
        <v>172</v>
      </c>
      <c r="AP302" s="9" t="s">
        <v>172</v>
      </c>
      <c r="AQ302" t="s">
        <v>1300</v>
      </c>
    </row>
    <row r="303" spans="1:43" ht="60" x14ac:dyDescent="0.25">
      <c r="A303" s="2" t="s">
        <v>459</v>
      </c>
      <c r="B303" s="3" t="s">
        <v>2019</v>
      </c>
      <c r="C303" s="3" t="s">
        <v>329</v>
      </c>
      <c r="D303" s="2" t="s">
        <v>7</v>
      </c>
      <c r="E303" s="2" t="s">
        <v>172</v>
      </c>
      <c r="F303" s="3" t="s">
        <v>980</v>
      </c>
      <c r="G303" s="3" t="s">
        <v>1070</v>
      </c>
      <c r="H303" s="1" t="s">
        <v>172</v>
      </c>
      <c r="I303" s="1" t="s">
        <v>1999</v>
      </c>
      <c r="J303" t="s">
        <v>1012</v>
      </c>
      <c r="K303" t="s">
        <v>2020</v>
      </c>
      <c r="L303" t="s">
        <v>989</v>
      </c>
      <c r="M303" s="1" t="s">
        <v>2018</v>
      </c>
      <c r="N303" s="9" t="s">
        <v>172</v>
      </c>
      <c r="O303" s="9" t="s">
        <v>172</v>
      </c>
      <c r="P303" s="9" t="s">
        <v>172</v>
      </c>
      <c r="Q303" s="9" t="s">
        <v>172</v>
      </c>
      <c r="R303" s="9" t="s">
        <v>172</v>
      </c>
      <c r="S303" s="9" t="s">
        <v>172</v>
      </c>
      <c r="T303" s="9" t="s">
        <v>172</v>
      </c>
      <c r="U303" s="9" t="s">
        <v>172</v>
      </c>
      <c r="V303" s="9" t="s">
        <v>172</v>
      </c>
      <c r="W303" s="9" t="s">
        <v>172</v>
      </c>
      <c r="X303" s="9" t="s">
        <v>172</v>
      </c>
      <c r="Y303" s="9" t="s">
        <v>172</v>
      </c>
      <c r="Z303" s="9" t="s">
        <v>172</v>
      </c>
      <c r="AA303" s="9" t="s">
        <v>172</v>
      </c>
      <c r="AB303" s="9" t="s">
        <v>172</v>
      </c>
      <c r="AC303" s="9" t="s">
        <v>172</v>
      </c>
      <c r="AD303" s="9" t="s">
        <v>172</v>
      </c>
      <c r="AE303" s="9" t="s">
        <v>172</v>
      </c>
      <c r="AF303" s="9" t="s">
        <v>172</v>
      </c>
      <c r="AG303" s="9" t="s">
        <v>172</v>
      </c>
      <c r="AH303" s="9" t="s">
        <v>172</v>
      </c>
      <c r="AI303" s="9" t="s">
        <v>172</v>
      </c>
      <c r="AJ303" s="9" t="s">
        <v>172</v>
      </c>
      <c r="AK303" s="9" t="s">
        <v>172</v>
      </c>
      <c r="AL303" s="9" t="s">
        <v>172</v>
      </c>
      <c r="AM303" s="9" t="s">
        <v>172</v>
      </c>
      <c r="AN303" s="9" t="s">
        <v>172</v>
      </c>
      <c r="AO303" s="9" t="s">
        <v>172</v>
      </c>
      <c r="AP303" s="9" t="s">
        <v>172</v>
      </c>
      <c r="AQ303" t="s">
        <v>1358</v>
      </c>
    </row>
    <row r="304" spans="1:43" ht="60" x14ac:dyDescent="0.25">
      <c r="A304" s="2" t="s">
        <v>459</v>
      </c>
      <c r="B304" s="3" t="s">
        <v>2021</v>
      </c>
      <c r="C304" s="3" t="s">
        <v>329</v>
      </c>
      <c r="D304" s="2" t="s">
        <v>7</v>
      </c>
      <c r="E304" s="2" t="s">
        <v>172</v>
      </c>
      <c r="F304" s="3" t="s">
        <v>980</v>
      </c>
      <c r="G304" s="3" t="s">
        <v>1079</v>
      </c>
      <c r="H304" s="3" t="s">
        <v>1080</v>
      </c>
      <c r="I304" s="1" t="s">
        <v>1999</v>
      </c>
      <c r="J304" t="s">
        <v>1081</v>
      </c>
      <c r="K304" t="s">
        <v>2022</v>
      </c>
      <c r="L304" t="s">
        <v>989</v>
      </c>
      <c r="M304" s="1" t="s">
        <v>1642</v>
      </c>
      <c r="N304" s="11" t="e">
        <v>#N/A</v>
      </c>
      <c r="O304" s="10" t="e">
        <v>#N/A</v>
      </c>
      <c r="Q304" s="10" t="e">
        <v>#N/A</v>
      </c>
      <c r="R304" s="11" t="e">
        <v>#N/A</v>
      </c>
      <c r="S304" s="11" t="e">
        <v>#N/A</v>
      </c>
      <c r="T304" s="11" t="e">
        <v>#N/A</v>
      </c>
      <c r="U304" s="11" t="e">
        <v>#N/A</v>
      </c>
      <c r="V304" s="11" t="e">
        <v>#N/A</v>
      </c>
      <c r="W304" s="11" t="e">
        <v>#N/A</v>
      </c>
      <c r="X304" s="11" t="e">
        <v>#N/A</v>
      </c>
      <c r="Y304" s="11" t="e">
        <v>#N/A</v>
      </c>
      <c r="Z304" s="11" t="e">
        <v>#N/A</v>
      </c>
      <c r="AA304" s="11" t="e">
        <v>#N/A</v>
      </c>
      <c r="AB304" s="11" t="e">
        <v>#N/A</v>
      </c>
      <c r="AC304" s="11" t="e">
        <v>#N/A</v>
      </c>
      <c r="AD304" s="11" t="e">
        <v>#N/A</v>
      </c>
      <c r="AE304" s="11" t="e">
        <v>#N/A</v>
      </c>
      <c r="AF304" s="11" t="e">
        <v>#N/A</v>
      </c>
      <c r="AG304" s="11" t="e">
        <v>#N/A</v>
      </c>
      <c r="AH304" s="11" t="e">
        <v>#N/A</v>
      </c>
      <c r="AI304" s="11" t="e">
        <v>#N/A</v>
      </c>
      <c r="AJ304" s="11" t="e">
        <v>#N/A</v>
      </c>
      <c r="AK304" s="11" t="e">
        <v>#N/A</v>
      </c>
      <c r="AL304" s="11" t="e">
        <v>#N/A</v>
      </c>
      <c r="AM304" s="11" t="e">
        <v>#N/A</v>
      </c>
      <c r="AN304" s="11" t="e">
        <v>#N/A</v>
      </c>
      <c r="AO304" s="11" t="e">
        <v>#N/A</v>
      </c>
      <c r="AP304" s="11" t="e">
        <v>#N/A</v>
      </c>
      <c r="AQ304" t="s">
        <v>1359</v>
      </c>
    </row>
    <row r="305" spans="1:43" ht="45" x14ac:dyDescent="0.25">
      <c r="A305" s="2" t="s">
        <v>459</v>
      </c>
      <c r="B305" s="3" t="s">
        <v>2021</v>
      </c>
      <c r="C305" s="3" t="s">
        <v>329</v>
      </c>
      <c r="D305" s="2" t="s">
        <v>7</v>
      </c>
      <c r="E305" s="2" t="s">
        <v>172</v>
      </c>
      <c r="F305" s="3" t="s">
        <v>980</v>
      </c>
      <c r="G305" s="3" t="s">
        <v>1079</v>
      </c>
      <c r="H305" s="3" t="s">
        <v>1080</v>
      </c>
      <c r="I305" s="1" t="s">
        <v>1973</v>
      </c>
      <c r="J305" t="s">
        <v>1081</v>
      </c>
      <c r="K305" t="s">
        <v>2023</v>
      </c>
      <c r="L305" t="s">
        <v>985</v>
      </c>
      <c r="M305" s="1" t="s">
        <v>1642</v>
      </c>
      <c r="N305" s="11" t="e">
        <v>#N/A</v>
      </c>
      <c r="O305" s="10" t="e">
        <v>#N/A</v>
      </c>
      <c r="Q305" s="10" t="e">
        <v>#N/A</v>
      </c>
      <c r="R305" s="11" t="e">
        <v>#N/A</v>
      </c>
      <c r="S305" s="11" t="e">
        <v>#N/A</v>
      </c>
      <c r="T305" s="11" t="e">
        <v>#N/A</v>
      </c>
      <c r="U305" s="11" t="e">
        <v>#N/A</v>
      </c>
      <c r="V305" s="11" t="e">
        <v>#N/A</v>
      </c>
      <c r="W305" s="11" t="e">
        <v>#N/A</v>
      </c>
      <c r="X305" s="11" t="e">
        <v>#N/A</v>
      </c>
      <c r="Y305" s="11" t="e">
        <v>#N/A</v>
      </c>
      <c r="Z305" s="11" t="e">
        <v>#N/A</v>
      </c>
      <c r="AA305" s="11" t="e">
        <v>#N/A</v>
      </c>
      <c r="AB305" s="11" t="e">
        <v>#N/A</v>
      </c>
      <c r="AC305" s="11" t="e">
        <v>#N/A</v>
      </c>
      <c r="AD305" s="11" t="e">
        <v>#N/A</v>
      </c>
      <c r="AE305" s="11" t="e">
        <v>#N/A</v>
      </c>
      <c r="AF305" s="11" t="e">
        <v>#N/A</v>
      </c>
      <c r="AG305" s="11" t="e">
        <v>#N/A</v>
      </c>
      <c r="AH305" s="11" t="e">
        <v>#N/A</v>
      </c>
      <c r="AI305" s="11" t="e">
        <v>#N/A</v>
      </c>
      <c r="AJ305" s="11" t="e">
        <v>#N/A</v>
      </c>
      <c r="AK305" s="11" t="e">
        <v>#N/A</v>
      </c>
      <c r="AL305" s="11" t="e">
        <v>#N/A</v>
      </c>
      <c r="AM305" s="11" t="e">
        <v>#N/A</v>
      </c>
      <c r="AN305" s="11" t="e">
        <v>#N/A</v>
      </c>
      <c r="AO305" s="11" t="e">
        <v>#N/A</v>
      </c>
      <c r="AP305" s="11" t="e">
        <v>#N/A</v>
      </c>
      <c r="AQ305" t="s">
        <v>2024</v>
      </c>
    </row>
    <row r="306" spans="1:43" ht="30" x14ac:dyDescent="0.25">
      <c r="A306" s="2" t="s">
        <v>459</v>
      </c>
      <c r="B306" s="3" t="s">
        <v>2025</v>
      </c>
      <c r="C306" t="s">
        <v>41</v>
      </c>
      <c r="D306" t="s">
        <v>7</v>
      </c>
      <c r="E306" s="1" t="s">
        <v>8</v>
      </c>
      <c r="F306" s="1" t="s">
        <v>2027</v>
      </c>
      <c r="G306" s="1" t="s">
        <v>2026</v>
      </c>
      <c r="H306" s="1" t="s">
        <v>2028</v>
      </c>
      <c r="I306" s="1" t="s">
        <v>1973</v>
      </c>
      <c r="K306" t="s">
        <v>2029</v>
      </c>
      <c r="L306" t="s">
        <v>1267</v>
      </c>
      <c r="M306" s="1" t="s">
        <v>2030</v>
      </c>
      <c r="N306" s="11" t="e">
        <v>#N/A</v>
      </c>
      <c r="O306" s="10" t="e">
        <v>#N/A</v>
      </c>
      <c r="Q306" s="1">
        <v>4</v>
      </c>
      <c r="R306" s="11" t="e">
        <v>#N/A</v>
      </c>
      <c r="S306" s="11" t="e">
        <v>#N/A</v>
      </c>
      <c r="T306" s="11" t="e">
        <v>#N/A</v>
      </c>
      <c r="U306" s="11" t="e">
        <v>#N/A</v>
      </c>
      <c r="V306" s="11" t="e">
        <v>#N/A</v>
      </c>
      <c r="W306" s="11" t="e">
        <v>#N/A</v>
      </c>
      <c r="X306" s="11" t="e">
        <v>#N/A</v>
      </c>
      <c r="Y306" s="11" t="e">
        <v>#N/A</v>
      </c>
      <c r="Z306" s="11" t="e">
        <v>#N/A</v>
      </c>
      <c r="AA306" s="11" t="e">
        <v>#N/A</v>
      </c>
      <c r="AB306" s="11" t="e">
        <v>#N/A</v>
      </c>
      <c r="AC306" s="11" t="e">
        <v>#N/A</v>
      </c>
      <c r="AD306" s="11" t="e">
        <v>#N/A</v>
      </c>
      <c r="AE306" s="11" t="e">
        <v>#N/A</v>
      </c>
      <c r="AF306" s="11" t="e">
        <v>#N/A</v>
      </c>
      <c r="AG306" s="11" t="e">
        <v>#N/A</v>
      </c>
      <c r="AH306" s="11" t="e">
        <v>#N/A</v>
      </c>
      <c r="AI306" s="11" t="e">
        <v>#N/A</v>
      </c>
      <c r="AJ306" s="11" t="e">
        <v>#N/A</v>
      </c>
      <c r="AK306" s="11" t="e">
        <v>#N/A</v>
      </c>
      <c r="AL306" s="11" t="e">
        <v>#N/A</v>
      </c>
      <c r="AM306" s="11" t="e">
        <v>#N/A</v>
      </c>
      <c r="AN306" s="11" t="e">
        <v>#N/A</v>
      </c>
      <c r="AO306" s="11" t="e">
        <v>#N/A</v>
      </c>
      <c r="AP306" s="11" t="e">
        <v>#N/A</v>
      </c>
      <c r="AQ306" t="s">
        <v>2031</v>
      </c>
    </row>
    <row r="307" spans="1:43" ht="30" x14ac:dyDescent="0.25">
      <c r="A307" s="2" t="s">
        <v>459</v>
      </c>
      <c r="B307" s="3" t="s">
        <v>2032</v>
      </c>
      <c r="C307" t="s">
        <v>41</v>
      </c>
      <c r="D307" t="s">
        <v>7</v>
      </c>
      <c r="E307" s="1" t="s">
        <v>8</v>
      </c>
      <c r="F307" s="1" t="s">
        <v>2027</v>
      </c>
      <c r="G307" s="1" t="s">
        <v>2026</v>
      </c>
      <c r="H307" s="1" t="s">
        <v>2028</v>
      </c>
      <c r="I307" s="1" t="s">
        <v>1973</v>
      </c>
      <c r="K307" t="s">
        <v>2033</v>
      </c>
      <c r="L307" t="s">
        <v>799</v>
      </c>
      <c r="M307" s="1" t="s">
        <v>2030</v>
      </c>
      <c r="N307" s="11" t="e">
        <v>#N/A</v>
      </c>
      <c r="O307" s="10" t="e">
        <v>#N/A</v>
      </c>
      <c r="Q307" s="1">
        <v>4</v>
      </c>
      <c r="R307" s="11" t="e">
        <v>#N/A</v>
      </c>
      <c r="S307" s="11" t="e">
        <v>#N/A</v>
      </c>
      <c r="T307" s="11" t="e">
        <v>#N/A</v>
      </c>
      <c r="U307" s="11" t="e">
        <v>#N/A</v>
      </c>
      <c r="V307" s="11" t="e">
        <v>#N/A</v>
      </c>
      <c r="W307" s="11" t="e">
        <v>#N/A</v>
      </c>
      <c r="X307" s="11" t="e">
        <v>#N/A</v>
      </c>
      <c r="Y307" s="11" t="e">
        <v>#N/A</v>
      </c>
      <c r="Z307" s="11" t="e">
        <v>#N/A</v>
      </c>
      <c r="AA307" s="11" t="e">
        <v>#N/A</v>
      </c>
      <c r="AB307" s="11" t="e">
        <v>#N/A</v>
      </c>
      <c r="AC307" s="11" t="e">
        <v>#N/A</v>
      </c>
      <c r="AD307" s="11" t="e">
        <v>#N/A</v>
      </c>
      <c r="AE307" s="11" t="e">
        <v>#N/A</v>
      </c>
      <c r="AF307" s="11" t="e">
        <v>#N/A</v>
      </c>
      <c r="AG307" s="11" t="e">
        <v>#N/A</v>
      </c>
      <c r="AH307" s="11" t="e">
        <v>#N/A</v>
      </c>
      <c r="AI307" s="11" t="e">
        <v>#N/A</v>
      </c>
      <c r="AJ307" s="11" t="e">
        <v>#N/A</v>
      </c>
      <c r="AK307" s="11" t="e">
        <v>#N/A</v>
      </c>
      <c r="AL307" s="11" t="e">
        <v>#N/A</v>
      </c>
      <c r="AM307" s="11" t="e">
        <v>#N/A</v>
      </c>
      <c r="AN307" s="11" t="e">
        <v>#N/A</v>
      </c>
      <c r="AO307" s="11" t="e">
        <v>#N/A</v>
      </c>
      <c r="AP307" s="11" t="e">
        <v>#N/A</v>
      </c>
      <c r="AQ307" t="s">
        <v>2034</v>
      </c>
    </row>
  </sheetData>
  <autoFilter ref="A1:AQ307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EM520"/>
  <sheetViews>
    <sheetView tabSelected="1" zoomScale="80" zoomScaleNormal="80"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AD66" sqref="AD66"/>
    </sheetView>
  </sheetViews>
  <sheetFormatPr defaultRowHeight="15" outlineLevelCol="1" x14ac:dyDescent="0.25"/>
  <cols>
    <col min="1" max="1" width="0" style="33" hidden="1" customWidth="1"/>
    <col min="2" max="2" width="24.5703125" style="46" bestFit="1" customWidth="1"/>
    <col min="3" max="3" width="13" style="33" hidden="1" customWidth="1"/>
    <col min="4" max="4" width="16.7109375" style="38" hidden="1" customWidth="1"/>
    <col min="5" max="5" width="19.42578125" style="47" customWidth="1"/>
    <col min="6" max="6" width="12.5703125" style="33" hidden="1" customWidth="1"/>
    <col min="7" max="7" width="32.42578125" style="48" customWidth="1"/>
    <col min="8" max="8" width="12.5703125" style="38" hidden="1" customWidth="1"/>
    <col min="9" max="9" width="33.140625" style="33" hidden="1" customWidth="1"/>
    <col min="10" max="10" width="30.7109375" style="48" hidden="1" customWidth="1"/>
    <col min="11" max="11" width="15.28515625" style="33" hidden="1" customWidth="1"/>
    <col min="12" max="12" width="28.85546875" style="33" hidden="1" customWidth="1" outlineLevel="1"/>
    <col min="13" max="13" width="10.42578125" style="49" hidden="1" customWidth="1" outlineLevel="1"/>
    <col min="14" max="14" width="20" style="33" customWidth="1" outlineLevel="1"/>
    <col min="15" max="15" width="15.85546875" style="33" customWidth="1" outlineLevel="1"/>
    <col min="16" max="16" width="10.5703125" style="49" customWidth="1" outlineLevel="1"/>
    <col min="17" max="17" width="12.7109375" style="33" customWidth="1" outlineLevel="1"/>
    <col min="18" max="18" width="17.42578125" style="33" hidden="1" customWidth="1"/>
    <col min="19" max="19" width="11.85546875" style="33" hidden="1" customWidth="1" outlineLevel="1"/>
    <col min="20" max="20" width="14.140625" style="33" customWidth="1" outlineLevel="1"/>
    <col min="21" max="21" width="12.5703125" style="33" customWidth="1" outlineLevel="1"/>
    <col min="22" max="22" width="13.140625" style="33" customWidth="1" outlineLevel="1"/>
    <col min="23" max="23" width="12.140625" style="33" customWidth="1" outlineLevel="1"/>
    <col min="24" max="24" width="9.140625" style="33" customWidth="1" outlineLevel="1"/>
    <col min="25" max="25" width="11.7109375" style="33" customWidth="1" outlineLevel="1"/>
    <col min="26" max="26" width="15.140625" style="33" customWidth="1" outlineLevel="1"/>
    <col min="27" max="29" width="9.140625" style="33" customWidth="1" outlineLevel="1"/>
    <col min="30" max="30" width="15.140625" style="33" customWidth="1" outlineLevel="1"/>
    <col min="31" max="32" width="9.140625" style="33" customWidth="1" outlineLevel="1"/>
    <col min="33" max="33" width="10.7109375" style="33" customWidth="1" outlineLevel="1"/>
    <col min="34" max="45" width="9.140625" style="33" hidden="1" customWidth="1" outlineLevel="1"/>
    <col min="46" max="47" width="9.140625" style="33" customWidth="1"/>
    <col min="48" max="48" width="0" style="33" hidden="1" customWidth="1"/>
    <col min="49" max="49" width="11.42578125" style="33" hidden="1" customWidth="1"/>
    <col min="50" max="50" width="13.42578125" style="33" hidden="1" customWidth="1"/>
    <col min="51" max="51" width="14.42578125" style="33" hidden="1" customWidth="1" collapsed="1"/>
    <col min="52" max="52" width="11.140625" style="33" hidden="1" customWidth="1" outlineLevel="1"/>
    <col min="53" max="55" width="9.140625" style="33" hidden="1" customWidth="1" outlineLevel="1"/>
    <col min="56" max="56" width="13" style="33" hidden="1" customWidth="1" outlineLevel="1"/>
    <col min="57" max="57" width="20.85546875" style="33" hidden="1" customWidth="1" outlineLevel="1"/>
    <col min="58" max="58" width="15.140625" style="33" customWidth="1"/>
    <col min="59" max="59" width="11.7109375" style="33" customWidth="1"/>
    <col min="60" max="60" width="10.5703125" style="33" customWidth="1"/>
    <col min="61" max="61" width="24" style="33" bestFit="1" customWidth="1"/>
    <col min="62" max="62" width="13.140625" style="33" customWidth="1"/>
    <col min="63" max="16384" width="9.140625" style="33"/>
  </cols>
  <sheetData>
    <row r="1" spans="1:62" s="24" customFormat="1" ht="45" x14ac:dyDescent="0.25">
      <c r="A1" s="17" t="s">
        <v>0</v>
      </c>
      <c r="B1" s="17" t="s">
        <v>169</v>
      </c>
      <c r="C1" s="17" t="s">
        <v>1</v>
      </c>
      <c r="D1" s="17" t="s">
        <v>2</v>
      </c>
      <c r="E1" s="17" t="s">
        <v>3</v>
      </c>
      <c r="F1" s="17" t="s">
        <v>2049</v>
      </c>
      <c r="G1" s="17" t="s">
        <v>527</v>
      </c>
      <c r="H1" s="17" t="s">
        <v>2048</v>
      </c>
      <c r="I1" s="17" t="s">
        <v>4</v>
      </c>
      <c r="J1" s="17" t="s">
        <v>5</v>
      </c>
      <c r="K1" s="18" t="s">
        <v>2050</v>
      </c>
      <c r="L1" s="18" t="s">
        <v>528</v>
      </c>
      <c r="M1" s="19" t="s">
        <v>529</v>
      </c>
      <c r="N1" s="18" t="s">
        <v>530</v>
      </c>
      <c r="O1" s="18" t="s">
        <v>531</v>
      </c>
      <c r="P1" s="19" t="s">
        <v>532</v>
      </c>
      <c r="Q1" s="18" t="s">
        <v>533</v>
      </c>
      <c r="R1" s="20" t="s">
        <v>2051</v>
      </c>
      <c r="S1" s="20" t="s">
        <v>534</v>
      </c>
      <c r="T1" s="20" t="s">
        <v>535</v>
      </c>
      <c r="U1" s="20" t="s">
        <v>536</v>
      </c>
      <c r="V1" s="20" t="s">
        <v>537</v>
      </c>
      <c r="W1" s="20" t="s">
        <v>538</v>
      </c>
      <c r="X1" s="20" t="s">
        <v>539</v>
      </c>
      <c r="Y1" s="20" t="s">
        <v>540</v>
      </c>
      <c r="Z1" s="20" t="s">
        <v>541</v>
      </c>
      <c r="AA1" s="20" t="s">
        <v>542</v>
      </c>
      <c r="AB1" s="20" t="s">
        <v>543</v>
      </c>
      <c r="AC1" s="20" t="s">
        <v>544</v>
      </c>
      <c r="AD1" s="20" t="s">
        <v>545</v>
      </c>
      <c r="AE1" s="20" t="s">
        <v>546</v>
      </c>
      <c r="AF1" s="20" t="s">
        <v>547</v>
      </c>
      <c r="AG1" s="20" t="s">
        <v>548</v>
      </c>
      <c r="AH1" s="20" t="s">
        <v>549</v>
      </c>
      <c r="AI1" s="20" t="s">
        <v>550</v>
      </c>
      <c r="AJ1" s="20" t="s">
        <v>551</v>
      </c>
      <c r="AK1" s="20" t="s">
        <v>552</v>
      </c>
      <c r="AL1" s="20" t="s">
        <v>553</v>
      </c>
      <c r="AM1" s="20" t="s">
        <v>554</v>
      </c>
      <c r="AN1" s="20" t="s">
        <v>555</v>
      </c>
      <c r="AO1" s="20" t="s">
        <v>556</v>
      </c>
      <c r="AP1" s="20" t="s">
        <v>557</v>
      </c>
      <c r="AQ1" s="20" t="s">
        <v>558</v>
      </c>
      <c r="AR1" s="20" t="s">
        <v>559</v>
      </c>
      <c r="AS1" s="20" t="s">
        <v>560</v>
      </c>
      <c r="AT1" s="20" t="s">
        <v>561</v>
      </c>
      <c r="AU1" s="20" t="s">
        <v>562</v>
      </c>
      <c r="AV1" s="21" t="s">
        <v>2052</v>
      </c>
      <c r="AW1" s="21" t="s">
        <v>2053</v>
      </c>
      <c r="AX1" s="21" t="s">
        <v>2054</v>
      </c>
      <c r="AY1" s="22" t="s">
        <v>2055</v>
      </c>
      <c r="AZ1" s="22" t="s">
        <v>2056</v>
      </c>
      <c r="BA1" s="22" t="s">
        <v>2057</v>
      </c>
      <c r="BB1" s="22" t="s">
        <v>2058</v>
      </c>
      <c r="BC1" s="22" t="s">
        <v>2059</v>
      </c>
      <c r="BD1" s="22" t="s">
        <v>2060</v>
      </c>
      <c r="BE1" s="22"/>
      <c r="BF1" s="23" t="s">
        <v>563</v>
      </c>
      <c r="BG1" s="23" t="s">
        <v>2061</v>
      </c>
      <c r="BH1" s="23" t="s">
        <v>2062</v>
      </c>
      <c r="BI1" s="23" t="s">
        <v>2063</v>
      </c>
      <c r="BJ1" s="23" t="s">
        <v>564</v>
      </c>
    </row>
    <row r="2" spans="1:62" s="38" customFormat="1" ht="75" customHeight="1" x14ac:dyDescent="0.25">
      <c r="A2" s="29" t="s">
        <v>170</v>
      </c>
      <c r="B2" s="29" t="s">
        <v>171</v>
      </c>
      <c r="C2" s="31" t="s">
        <v>6</v>
      </c>
      <c r="D2" s="25"/>
      <c r="E2" s="26" t="s">
        <v>172</v>
      </c>
      <c r="F2" s="26" t="s">
        <v>172</v>
      </c>
      <c r="G2" s="27" t="s">
        <v>566</v>
      </c>
      <c r="H2" s="28"/>
      <c r="I2" s="27"/>
      <c r="J2" s="35" t="s">
        <v>565</v>
      </c>
      <c r="K2" s="36"/>
      <c r="L2" s="29" t="s">
        <v>567</v>
      </c>
      <c r="M2" s="30" t="s">
        <v>568</v>
      </c>
      <c r="N2" s="29" t="s">
        <v>569</v>
      </c>
      <c r="O2" s="31" t="s">
        <v>172</v>
      </c>
      <c r="P2" s="34" t="s">
        <v>570</v>
      </c>
      <c r="Q2" s="50" t="s">
        <v>571</v>
      </c>
      <c r="R2" s="36"/>
      <c r="S2" s="26" t="str">
        <f>INDEX('[1]Конфигурация (оборудование)'!A:Y,MATCH(CONCATENATE(L2,"_",N2),'[1]Конфигурация (оборудование)'!Y:Y,0),6)</f>
        <v>-</v>
      </c>
      <c r="T2" s="26" t="str">
        <f>INDEX('[1]Конфигурация (оборудование)'!A:Y,MATCH(CONCATENATE(L2,"_",N2),'[1]Конфигурация (оборудование)'!Y:Y,0),4)</f>
        <v>-</v>
      </c>
      <c r="U2" s="26" t="str">
        <f>INDEX('[1]Конфигурация (оборудование)'!A:Y,MATCH(CONCATENATE(L2,"_",N2),'[1]Конфигурация (оборудование)'!Y:Y,0),5)</f>
        <v>-</v>
      </c>
      <c r="V2" s="26" t="str">
        <f>INDEX('[1]Конфигурация (оборудование)'!A:Y,MATCH(CONCATENATE(L2,"_",N2),'[1]Конфигурация (оборудование)'!Y:Y,0),10)</f>
        <v>HDD 2.5" SATA</v>
      </c>
      <c r="W2" s="51">
        <f>INDEX('[1]Конфигурация (оборудование)'!A:Y,MATCH(CONCATENATE(L2,"_",N2),'[1]Конфигурация (оборудование)'!Y:Y,0),12)</f>
        <v>8000</v>
      </c>
      <c r="X2" s="26">
        <f>INDEX('[1]Конфигурация (оборудование)'!A:Y,MATCH(CONCATENATE(L2,"_",N2),'[1]Конфигурация (оборудование)'!Y:Y,0),13)</f>
        <v>12</v>
      </c>
      <c r="Y2" s="26" t="str">
        <f>INDEX('[1]Конфигурация (оборудование)'!A:Y,MATCH(CONCATENATE(L2,"_",N2),'[1]Конфигурация (оборудование)'!Y:Y,0),14)</f>
        <v>-</v>
      </c>
      <c r="Z2" s="26" t="str">
        <f>INDEX('[1]Конфигурация (оборудование)'!A:Y,MATCH(CONCATENATE(L2,"_",N2),'[1]Конфигурация (оборудование)'!Y:Y,0),15)</f>
        <v>-</v>
      </c>
      <c r="AA2" s="26" t="str">
        <f>INDEX('[1]Конфигурация (оборудование)'!A:Y,MATCH(CONCATENATE(L2,"_",N2),'[1]Конфигурация (оборудование)'!Y:Y,0),17)</f>
        <v>-</v>
      </c>
      <c r="AB2" s="26" t="str">
        <f>INDEX('[1]Конфигурация (оборудование)'!A:Y,MATCH(CONCATENATE(L2,"_",N2),'[1]Конфигурация (оборудование)'!Y:Y,0),18)</f>
        <v>-</v>
      </c>
      <c r="AC2" s="26" t="str">
        <f>INDEX('[1]Конфигурация (оборудование)'!A:Y,MATCH(CONCATENATE(L2,"_",N2),'[1]Конфигурация (оборудование)'!Y:Y,0),19)</f>
        <v>-</v>
      </c>
      <c r="AD2" s="26" t="str">
        <f>INDEX('[1]Конфигурация (оборудование)'!A:Y,MATCH(CONCATENATE(L2,"_",N2),'[1]Конфигурация (оборудование)'!Y:Y,0),20)</f>
        <v>-</v>
      </c>
      <c r="AE2" s="26" t="str">
        <f>INDEX('[1]Конфигурация (оборудование)'!A:Y,MATCH(CONCATENATE(L2,"_",N2),'[1]Конфигурация (оборудование)'!Y:Y,0),22)</f>
        <v>-</v>
      </c>
      <c r="AF2" s="26" t="str">
        <f>INDEX('[1]Конфигурация (оборудование)'!A:Y,MATCH(CONCATENATE(L2,"_",N2),'[1]Конфигурация (оборудование)'!Y:Y,0),23)</f>
        <v>-</v>
      </c>
      <c r="AG2" s="26" t="str">
        <f>INDEX('[1]Конфигурация (оборудование)'!A:Y,MATCH(CONCATENATE(L2,"_",N2),'[1]Конфигурация (оборудование)'!Y:Y,0),24)</f>
        <v>-</v>
      </c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6" t="s">
        <v>172</v>
      </c>
      <c r="AU2" s="26" t="str">
        <f>INDEX('[1]Конфигурация (оборудование)'!A:Y,MATCH(CONCATENATE(L2,"_",N2),'[1]Конфигурация (оборудование)'!Y:Y,0),8)</f>
        <v>-</v>
      </c>
      <c r="AV2" s="25"/>
      <c r="AW2" s="25"/>
      <c r="AX2" s="25"/>
      <c r="AY2" s="37"/>
      <c r="AZ2" s="25"/>
      <c r="BA2" s="25"/>
      <c r="BB2" s="25"/>
      <c r="BC2" s="25"/>
      <c r="BD2" s="25"/>
      <c r="BE2" s="25" t="str">
        <f>INDEX('[1]IP MGMT'!A:H,MATCH(O2,'[1]IP MGMT'!D:D,0),5)</f>
        <v>1RF19.04</v>
      </c>
      <c r="BF2" s="31" t="s">
        <v>572</v>
      </c>
      <c r="BG2" s="25"/>
      <c r="BH2" s="25"/>
      <c r="BI2" s="25"/>
      <c r="BJ2" s="27"/>
    </row>
    <row r="3" spans="1:62" s="38" customFormat="1" ht="30" customHeight="1" x14ac:dyDescent="0.25">
      <c r="A3" s="29" t="s">
        <v>170</v>
      </c>
      <c r="B3" s="29" t="s">
        <v>173</v>
      </c>
      <c r="C3" s="31" t="s">
        <v>6</v>
      </c>
      <c r="D3" s="25"/>
      <c r="E3" s="26" t="s">
        <v>172</v>
      </c>
      <c r="F3" s="26" t="s">
        <v>172</v>
      </c>
      <c r="G3" s="27" t="s">
        <v>573</v>
      </c>
      <c r="H3" s="28"/>
      <c r="I3" s="27"/>
      <c r="J3" s="35" t="s">
        <v>565</v>
      </c>
      <c r="K3" s="36"/>
      <c r="L3" s="29" t="s">
        <v>567</v>
      </c>
      <c r="M3" s="30" t="s">
        <v>574</v>
      </c>
      <c r="N3" s="29" t="s">
        <v>575</v>
      </c>
      <c r="O3" s="31" t="s">
        <v>172</v>
      </c>
      <c r="P3" s="34" t="s">
        <v>570</v>
      </c>
      <c r="Q3" s="50" t="s">
        <v>576</v>
      </c>
      <c r="R3" s="36"/>
      <c r="S3" s="26" t="str">
        <f>INDEX('[1]Конфигурация (оборудование)'!A:Y,MATCH(CONCATENATE(L3,"_",N3),'[1]Конфигурация (оборудование)'!Y:Y,0),6)</f>
        <v>-</v>
      </c>
      <c r="T3" s="26" t="str">
        <f>INDEX('[1]Конфигурация (оборудование)'!A:Y,MATCH(CONCATENATE(L3,"_",N3),'[1]Конфигурация (оборудование)'!Y:Y,0),4)</f>
        <v>-</v>
      </c>
      <c r="U3" s="26" t="str">
        <f>INDEX('[1]Конфигурация (оборудование)'!A:Y,MATCH(CONCATENATE(L3,"_",N3),'[1]Конфигурация (оборудование)'!Y:Y,0),5)</f>
        <v>-</v>
      </c>
      <c r="V3" s="26" t="str">
        <f>INDEX('[1]Конфигурация (оборудование)'!A:Y,MATCH(CONCATENATE(L3,"_",N3),'[1]Конфигурация (оборудование)'!Y:Y,0),10)</f>
        <v>HDD 2.5" SATA</v>
      </c>
      <c r="W3" s="51">
        <f>INDEX('[1]Конфигурация (оборудование)'!A:Y,MATCH(CONCATENATE(L3,"_",N3),'[1]Конфигурация (оборудование)'!Y:Y,0),12)</f>
        <v>8000</v>
      </c>
      <c r="X3" s="26">
        <f>INDEX('[1]Конфигурация (оборудование)'!A:Y,MATCH(CONCATENATE(L3,"_",N3),'[1]Конфигурация (оборудование)'!Y:Y,0),13)</f>
        <v>12</v>
      </c>
      <c r="Y3" s="26" t="str">
        <f>INDEX('[1]Конфигурация (оборудование)'!A:Y,MATCH(CONCATENATE(L3,"_",N3),'[1]Конфигурация (оборудование)'!Y:Y,0),14)</f>
        <v>-</v>
      </c>
      <c r="Z3" s="26" t="str">
        <f>INDEX('[1]Конфигурация (оборудование)'!A:Y,MATCH(CONCATENATE(L3,"_",N3),'[1]Конфигурация (оборудование)'!Y:Y,0),15)</f>
        <v>-</v>
      </c>
      <c r="AA3" s="26" t="str">
        <f>INDEX('[1]Конфигурация (оборудование)'!A:Y,MATCH(CONCATENATE(L3,"_",N3),'[1]Конфигурация (оборудование)'!Y:Y,0),17)</f>
        <v>-</v>
      </c>
      <c r="AB3" s="26" t="str">
        <f>INDEX('[1]Конфигурация (оборудование)'!A:Y,MATCH(CONCATENATE(L3,"_",N3),'[1]Конфигурация (оборудование)'!Y:Y,0),18)</f>
        <v>-</v>
      </c>
      <c r="AC3" s="26" t="str">
        <f>INDEX('[1]Конфигурация (оборудование)'!A:Y,MATCH(CONCATENATE(L3,"_",N3),'[1]Конфигурация (оборудование)'!Y:Y,0),19)</f>
        <v>-</v>
      </c>
      <c r="AD3" s="26" t="str">
        <f>INDEX('[1]Конфигурация (оборудование)'!A:Y,MATCH(CONCATENATE(L3,"_",N3),'[1]Конфигурация (оборудование)'!Y:Y,0),20)</f>
        <v>-</v>
      </c>
      <c r="AE3" s="26" t="str">
        <f>INDEX('[1]Конфигурация (оборудование)'!A:Y,MATCH(CONCATENATE(L3,"_",N3),'[1]Конфигурация (оборудование)'!Y:Y,0),22)</f>
        <v>-</v>
      </c>
      <c r="AF3" s="26" t="str">
        <f>INDEX('[1]Конфигурация (оборудование)'!A:Y,MATCH(CONCATENATE(L3,"_",N3),'[1]Конфигурация (оборудование)'!Y:Y,0),23)</f>
        <v>-</v>
      </c>
      <c r="AG3" s="26" t="str">
        <f>INDEX('[1]Конфигурация (оборудование)'!A:Y,MATCH(CONCATENATE(L3,"_",N3),'[1]Конфигурация (оборудование)'!Y:Y,0),24)</f>
        <v>-</v>
      </c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6" t="s">
        <v>172</v>
      </c>
      <c r="AU3" s="26" t="str">
        <f>INDEX('[1]Конфигурация (оборудование)'!A:Y,MATCH(CONCATENATE(L3,"_",N3),'[1]Конфигурация (оборудование)'!Y:Y,0),8)</f>
        <v>-</v>
      </c>
      <c r="AV3" s="25"/>
      <c r="AW3" s="25"/>
      <c r="AX3" s="25"/>
      <c r="AY3" s="37"/>
      <c r="AZ3" s="25"/>
      <c r="BA3" s="25"/>
      <c r="BB3" s="25"/>
      <c r="BC3" s="25"/>
      <c r="BD3" s="25"/>
      <c r="BE3" s="25" t="str">
        <f>INDEX('[1]IP MGMT'!A:H,MATCH(O3,'[1]IP MGMT'!D:D,0),5)</f>
        <v>1RF19.04</v>
      </c>
      <c r="BF3" s="31"/>
      <c r="BG3" s="25"/>
      <c r="BH3" s="25"/>
      <c r="BI3" s="25"/>
      <c r="BJ3" s="27"/>
    </row>
    <row r="4" spans="1:62" s="38" customFormat="1" ht="30" customHeight="1" x14ac:dyDescent="0.25">
      <c r="A4" s="29" t="s">
        <v>170</v>
      </c>
      <c r="B4" s="29" t="s">
        <v>174</v>
      </c>
      <c r="C4" s="31" t="s">
        <v>6</v>
      </c>
      <c r="D4" s="25"/>
      <c r="E4" s="26" t="s">
        <v>172</v>
      </c>
      <c r="F4" s="26" t="s">
        <v>172</v>
      </c>
      <c r="G4" s="27" t="s">
        <v>573</v>
      </c>
      <c r="H4" s="28"/>
      <c r="I4" s="27"/>
      <c r="J4" s="35" t="s">
        <v>565</v>
      </c>
      <c r="K4" s="36"/>
      <c r="L4" s="29" t="s">
        <v>567</v>
      </c>
      <c r="M4" s="30" t="s">
        <v>568</v>
      </c>
      <c r="N4" s="29" t="s">
        <v>575</v>
      </c>
      <c r="O4" s="31" t="s">
        <v>172</v>
      </c>
      <c r="P4" s="34" t="s">
        <v>570</v>
      </c>
      <c r="Q4" s="50" t="s">
        <v>577</v>
      </c>
      <c r="R4" s="36"/>
      <c r="S4" s="26" t="str">
        <f>INDEX('[1]Конфигурация (оборудование)'!A:Y,MATCH(CONCATENATE(L4,"_",N4),'[1]Конфигурация (оборудование)'!Y:Y,0),6)</f>
        <v>-</v>
      </c>
      <c r="T4" s="26" t="str">
        <f>INDEX('[1]Конфигурация (оборудование)'!A:Y,MATCH(CONCATENATE(L4,"_",N4),'[1]Конфигурация (оборудование)'!Y:Y,0),4)</f>
        <v>-</v>
      </c>
      <c r="U4" s="26" t="str">
        <f>INDEX('[1]Конфигурация (оборудование)'!A:Y,MATCH(CONCATENATE(L4,"_",N4),'[1]Конфигурация (оборудование)'!Y:Y,0),5)</f>
        <v>-</v>
      </c>
      <c r="V4" s="26" t="str">
        <f>INDEX('[1]Конфигурация (оборудование)'!A:Y,MATCH(CONCATENATE(L4,"_",N4),'[1]Конфигурация (оборудование)'!Y:Y,0),10)</f>
        <v>HDD 2.5" SATA</v>
      </c>
      <c r="W4" s="51">
        <f>INDEX('[1]Конфигурация (оборудование)'!A:Y,MATCH(CONCATENATE(L4,"_",N4),'[1]Конфигурация (оборудование)'!Y:Y,0),12)</f>
        <v>8000</v>
      </c>
      <c r="X4" s="26">
        <f>INDEX('[1]Конфигурация (оборудование)'!A:Y,MATCH(CONCATENATE(L4,"_",N4),'[1]Конфигурация (оборудование)'!Y:Y,0),13)</f>
        <v>12</v>
      </c>
      <c r="Y4" s="26" t="str">
        <f>INDEX('[1]Конфигурация (оборудование)'!A:Y,MATCH(CONCATENATE(L4,"_",N4),'[1]Конфигурация (оборудование)'!Y:Y,0),14)</f>
        <v>-</v>
      </c>
      <c r="Z4" s="26" t="str">
        <f>INDEX('[1]Конфигурация (оборудование)'!A:Y,MATCH(CONCATENATE(L4,"_",N4),'[1]Конфигурация (оборудование)'!Y:Y,0),15)</f>
        <v>-</v>
      </c>
      <c r="AA4" s="26" t="str">
        <f>INDEX('[1]Конфигурация (оборудование)'!A:Y,MATCH(CONCATENATE(L4,"_",N4),'[1]Конфигурация (оборудование)'!Y:Y,0),17)</f>
        <v>-</v>
      </c>
      <c r="AB4" s="26" t="str">
        <f>INDEX('[1]Конфигурация (оборудование)'!A:Y,MATCH(CONCATENATE(L4,"_",N4),'[1]Конфигурация (оборудование)'!Y:Y,0),18)</f>
        <v>-</v>
      </c>
      <c r="AC4" s="26" t="str">
        <f>INDEX('[1]Конфигурация (оборудование)'!A:Y,MATCH(CONCATENATE(L4,"_",N4),'[1]Конфигурация (оборудование)'!Y:Y,0),19)</f>
        <v>-</v>
      </c>
      <c r="AD4" s="26" t="str">
        <f>INDEX('[1]Конфигурация (оборудование)'!A:Y,MATCH(CONCATENATE(L4,"_",N4),'[1]Конфигурация (оборудование)'!Y:Y,0),20)</f>
        <v>-</v>
      </c>
      <c r="AE4" s="26" t="str">
        <f>INDEX('[1]Конфигурация (оборудование)'!A:Y,MATCH(CONCATENATE(L4,"_",N4),'[1]Конфигурация (оборудование)'!Y:Y,0),22)</f>
        <v>-</v>
      </c>
      <c r="AF4" s="26" t="str">
        <f>INDEX('[1]Конфигурация (оборудование)'!A:Y,MATCH(CONCATENATE(L4,"_",N4),'[1]Конфигурация (оборудование)'!Y:Y,0),23)</f>
        <v>-</v>
      </c>
      <c r="AG4" s="26" t="str">
        <f>INDEX('[1]Конфигурация (оборудование)'!A:Y,MATCH(CONCATENATE(L4,"_",N4),'[1]Конфигурация (оборудование)'!Y:Y,0),24)</f>
        <v>-</v>
      </c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6" t="s">
        <v>172</v>
      </c>
      <c r="AU4" s="26" t="str">
        <f>INDEX('[1]Конфигурация (оборудование)'!A:Y,MATCH(CONCATENATE(L4,"_",N4),'[1]Конфигурация (оборудование)'!Y:Y,0),8)</f>
        <v>-</v>
      </c>
      <c r="AV4" s="25"/>
      <c r="AW4" s="25"/>
      <c r="AX4" s="25"/>
      <c r="AY4" s="37"/>
      <c r="AZ4" s="25"/>
      <c r="BA4" s="25"/>
      <c r="BB4" s="25"/>
      <c r="BC4" s="25"/>
      <c r="BD4" s="25"/>
      <c r="BE4" s="25" t="str">
        <f>INDEX('[1]IP MGMT'!A:H,MATCH(O4,'[1]IP MGMT'!D:D,0),5)</f>
        <v>1RF19.04</v>
      </c>
      <c r="BF4" s="31"/>
      <c r="BG4" s="25"/>
      <c r="BH4" s="25"/>
      <c r="BI4" s="25"/>
      <c r="BJ4" s="27"/>
    </row>
    <row r="5" spans="1:62" s="38" customFormat="1" ht="75" customHeight="1" x14ac:dyDescent="0.25">
      <c r="A5" s="29" t="s">
        <v>170</v>
      </c>
      <c r="B5" s="29" t="s">
        <v>175</v>
      </c>
      <c r="C5" s="31" t="s">
        <v>6</v>
      </c>
      <c r="D5" s="25"/>
      <c r="E5" s="26" t="s">
        <v>172</v>
      </c>
      <c r="F5" s="26" t="s">
        <v>172</v>
      </c>
      <c r="G5" s="27" t="s">
        <v>566</v>
      </c>
      <c r="H5" s="28"/>
      <c r="I5" s="27"/>
      <c r="J5" s="35" t="s">
        <v>565</v>
      </c>
      <c r="K5" s="36"/>
      <c r="L5" s="29" t="s">
        <v>567</v>
      </c>
      <c r="M5" s="30" t="s">
        <v>568</v>
      </c>
      <c r="N5" s="29" t="s">
        <v>569</v>
      </c>
      <c r="O5" s="31" t="s">
        <v>172</v>
      </c>
      <c r="P5" s="34" t="s">
        <v>578</v>
      </c>
      <c r="Q5" s="50" t="s">
        <v>571</v>
      </c>
      <c r="R5" s="36"/>
      <c r="S5" s="26" t="str">
        <f>INDEX('[1]Конфигурация (оборудование)'!A:Y,MATCH(CONCATENATE(L5,"_",N5),'[1]Конфигурация (оборудование)'!Y:Y,0),6)</f>
        <v>-</v>
      </c>
      <c r="T5" s="26" t="str">
        <f>INDEX('[1]Конфигурация (оборудование)'!A:Y,MATCH(CONCATENATE(L5,"_",N5),'[1]Конфигурация (оборудование)'!Y:Y,0),4)</f>
        <v>-</v>
      </c>
      <c r="U5" s="26" t="str">
        <f>INDEX('[1]Конфигурация (оборудование)'!A:Y,MATCH(CONCATENATE(L5,"_",N5),'[1]Конфигурация (оборудование)'!Y:Y,0),5)</f>
        <v>-</v>
      </c>
      <c r="V5" s="26" t="str">
        <f>INDEX('[1]Конфигурация (оборудование)'!A:Y,MATCH(CONCATENATE(L5,"_",N5),'[1]Конфигурация (оборудование)'!Y:Y,0),10)</f>
        <v>HDD 2.5" SATA</v>
      </c>
      <c r="W5" s="51">
        <f>INDEX('[1]Конфигурация (оборудование)'!A:Y,MATCH(CONCATENATE(L5,"_",N5),'[1]Конфигурация (оборудование)'!Y:Y,0),12)</f>
        <v>8000</v>
      </c>
      <c r="X5" s="26">
        <f>INDEX('[1]Конфигурация (оборудование)'!A:Y,MATCH(CONCATENATE(L5,"_",N5),'[1]Конфигурация (оборудование)'!Y:Y,0),13)</f>
        <v>12</v>
      </c>
      <c r="Y5" s="26" t="str">
        <f>INDEX('[1]Конфигурация (оборудование)'!A:Y,MATCH(CONCATENATE(L5,"_",N5),'[1]Конфигурация (оборудование)'!Y:Y,0),14)</f>
        <v>-</v>
      </c>
      <c r="Z5" s="26" t="str">
        <f>INDEX('[1]Конфигурация (оборудование)'!A:Y,MATCH(CONCATENATE(L5,"_",N5),'[1]Конфигурация (оборудование)'!Y:Y,0),15)</f>
        <v>-</v>
      </c>
      <c r="AA5" s="26" t="str">
        <f>INDEX('[1]Конфигурация (оборудование)'!A:Y,MATCH(CONCATENATE(L5,"_",N5),'[1]Конфигурация (оборудование)'!Y:Y,0),17)</f>
        <v>-</v>
      </c>
      <c r="AB5" s="26" t="str">
        <f>INDEX('[1]Конфигурация (оборудование)'!A:Y,MATCH(CONCATENATE(L5,"_",N5),'[1]Конфигурация (оборудование)'!Y:Y,0),18)</f>
        <v>-</v>
      </c>
      <c r="AC5" s="26" t="str">
        <f>INDEX('[1]Конфигурация (оборудование)'!A:Y,MATCH(CONCATENATE(L5,"_",N5),'[1]Конфигурация (оборудование)'!Y:Y,0),19)</f>
        <v>-</v>
      </c>
      <c r="AD5" s="26" t="str">
        <f>INDEX('[1]Конфигурация (оборудование)'!A:Y,MATCH(CONCATENATE(L5,"_",N5),'[1]Конфигурация (оборудование)'!Y:Y,0),20)</f>
        <v>-</v>
      </c>
      <c r="AE5" s="26" t="str">
        <f>INDEX('[1]Конфигурация (оборудование)'!A:Y,MATCH(CONCATENATE(L5,"_",N5),'[1]Конфигурация (оборудование)'!Y:Y,0),22)</f>
        <v>-</v>
      </c>
      <c r="AF5" s="26" t="str">
        <f>INDEX('[1]Конфигурация (оборудование)'!A:Y,MATCH(CONCATENATE(L5,"_",N5),'[1]Конфигурация (оборудование)'!Y:Y,0),23)</f>
        <v>-</v>
      </c>
      <c r="AG5" s="26" t="str">
        <f>INDEX('[1]Конфигурация (оборудование)'!A:Y,MATCH(CONCATENATE(L5,"_",N5),'[1]Конфигурация (оборудование)'!Y:Y,0),24)</f>
        <v>-</v>
      </c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6" t="s">
        <v>172</v>
      </c>
      <c r="AU5" s="26" t="str">
        <f>INDEX('[1]Конфигурация (оборудование)'!A:Y,MATCH(CONCATENATE(L5,"_",N5),'[1]Конфигурация (оборудование)'!Y:Y,0),8)</f>
        <v>-</v>
      </c>
      <c r="AV5" s="25"/>
      <c r="AW5" s="25"/>
      <c r="AX5" s="25"/>
      <c r="AY5" s="37"/>
      <c r="AZ5" s="25"/>
      <c r="BA5" s="25"/>
      <c r="BB5" s="25"/>
      <c r="BC5" s="25"/>
      <c r="BD5" s="25"/>
      <c r="BE5" s="25" t="str">
        <f>INDEX('[1]IP MGMT'!A:H,MATCH(O5,'[1]IP MGMT'!D:D,0),5)</f>
        <v>1RF19.04</v>
      </c>
      <c r="BF5" s="31" t="s">
        <v>579</v>
      </c>
      <c r="BG5" s="25"/>
      <c r="BH5" s="25"/>
      <c r="BI5" s="25"/>
      <c r="BJ5" s="27"/>
    </row>
    <row r="6" spans="1:62" s="38" customFormat="1" ht="30" customHeight="1" x14ac:dyDescent="0.25">
      <c r="A6" s="29" t="s">
        <v>170</v>
      </c>
      <c r="B6" s="29" t="s">
        <v>176</v>
      </c>
      <c r="C6" s="31" t="s">
        <v>6</v>
      </c>
      <c r="D6" s="25"/>
      <c r="E6" s="26" t="s">
        <v>172</v>
      </c>
      <c r="F6" s="26" t="s">
        <v>172</v>
      </c>
      <c r="G6" s="27" t="s">
        <v>573</v>
      </c>
      <c r="H6" s="28"/>
      <c r="I6" s="27"/>
      <c r="J6" s="35" t="s">
        <v>565</v>
      </c>
      <c r="K6" s="36"/>
      <c r="L6" s="29" t="s">
        <v>567</v>
      </c>
      <c r="M6" s="30" t="s">
        <v>574</v>
      </c>
      <c r="N6" s="29" t="s">
        <v>575</v>
      </c>
      <c r="O6" s="31" t="s">
        <v>172</v>
      </c>
      <c r="P6" s="34"/>
      <c r="Q6" s="50" t="s">
        <v>576</v>
      </c>
      <c r="R6" s="36"/>
      <c r="S6" s="26"/>
      <c r="T6" s="26"/>
      <c r="U6" s="26"/>
      <c r="V6" s="26"/>
      <c r="W6" s="51"/>
      <c r="X6" s="26"/>
      <c r="Y6" s="26"/>
      <c r="Z6" s="26"/>
      <c r="AA6" s="26"/>
      <c r="AB6" s="26"/>
      <c r="AC6" s="26"/>
      <c r="AD6" s="26"/>
      <c r="AE6" s="26"/>
      <c r="AF6" s="26"/>
      <c r="AG6" s="26" t="str">
        <f>INDEX('[1]Конфигурация (оборудование)'!A:Y,MATCH(CONCATENATE(L6,"_",N6),'[1]Конфигурация (оборудование)'!Y:Y,0),24)</f>
        <v>-</v>
      </c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6" t="s">
        <v>172</v>
      </c>
      <c r="AU6" s="26" t="str">
        <f>INDEX('[1]Конфигурация (оборудование)'!A:Y,MATCH(CONCATENATE(L6,"_",N6),'[1]Конфигурация (оборудование)'!Y:Y,0),8)</f>
        <v>-</v>
      </c>
      <c r="AV6" s="25"/>
      <c r="AW6" s="25"/>
      <c r="AX6" s="25"/>
      <c r="AY6" s="37"/>
      <c r="AZ6" s="25"/>
      <c r="BA6" s="25"/>
      <c r="BB6" s="25"/>
      <c r="BC6" s="25"/>
      <c r="BD6" s="25"/>
      <c r="BE6" s="25" t="str">
        <f>INDEX('[1]IP MGMT'!A:H,MATCH(O6,'[1]IP MGMT'!D:D,0),5)</f>
        <v>1RF19.04</v>
      </c>
      <c r="BF6" s="31"/>
      <c r="BG6" s="25"/>
      <c r="BH6" s="25"/>
      <c r="BI6" s="25"/>
      <c r="BJ6" s="27"/>
    </row>
    <row r="7" spans="1:62" s="38" customFormat="1" ht="30" customHeight="1" x14ac:dyDescent="0.25">
      <c r="A7" s="29" t="s">
        <v>170</v>
      </c>
      <c r="B7" s="29" t="s">
        <v>177</v>
      </c>
      <c r="C7" s="31" t="s">
        <v>6</v>
      </c>
      <c r="D7" s="25"/>
      <c r="E7" s="26" t="s">
        <v>172</v>
      </c>
      <c r="F7" s="26" t="s">
        <v>172</v>
      </c>
      <c r="G7" s="27" t="s">
        <v>573</v>
      </c>
      <c r="H7" s="28"/>
      <c r="I7" s="27"/>
      <c r="J7" s="35" t="s">
        <v>565</v>
      </c>
      <c r="K7" s="36"/>
      <c r="L7" s="29" t="s">
        <v>567</v>
      </c>
      <c r="M7" s="30" t="s">
        <v>568</v>
      </c>
      <c r="N7" s="29" t="s">
        <v>575</v>
      </c>
      <c r="O7" s="31" t="s">
        <v>172</v>
      </c>
      <c r="P7" s="34" t="s">
        <v>578</v>
      </c>
      <c r="Q7" s="50" t="s">
        <v>577</v>
      </c>
      <c r="R7" s="36"/>
      <c r="S7" s="26" t="str">
        <f>INDEX('[1]Конфигурация (оборудование)'!A:Y,MATCH(CONCATENATE(L7,"_",N7),'[1]Конфигурация (оборудование)'!Y:Y,0),6)</f>
        <v>-</v>
      </c>
      <c r="T7" s="26" t="str">
        <f>INDEX('[1]Конфигурация (оборудование)'!A:Y,MATCH(CONCATENATE(L7,"_",N7),'[1]Конфигурация (оборудование)'!Y:Y,0),4)</f>
        <v>-</v>
      </c>
      <c r="U7" s="26" t="str">
        <f>INDEX('[1]Конфигурация (оборудование)'!A:Y,MATCH(CONCATENATE(L7,"_",N7),'[1]Конфигурация (оборудование)'!Y:Y,0),5)</f>
        <v>-</v>
      </c>
      <c r="V7" s="26" t="str">
        <f>INDEX('[1]Конфигурация (оборудование)'!A:Y,MATCH(CONCATENATE(L7,"_",N7),'[1]Конфигурация (оборудование)'!Y:Y,0),10)</f>
        <v>HDD 2.5" SATA</v>
      </c>
      <c r="W7" s="51">
        <f>INDEX('[1]Конфигурация (оборудование)'!A:Y,MATCH(CONCATENATE(L7,"_",N7),'[1]Конфигурация (оборудование)'!Y:Y,0),12)</f>
        <v>8000</v>
      </c>
      <c r="X7" s="26">
        <f>INDEX('[1]Конфигурация (оборудование)'!A:Y,MATCH(CONCATENATE(L7,"_",N7),'[1]Конфигурация (оборудование)'!Y:Y,0),13)</f>
        <v>12</v>
      </c>
      <c r="Y7" s="26" t="str">
        <f>INDEX('[1]Конфигурация (оборудование)'!A:Y,MATCH(CONCATENATE(L7,"_",N7),'[1]Конфигурация (оборудование)'!Y:Y,0),14)</f>
        <v>-</v>
      </c>
      <c r="Z7" s="26" t="str">
        <f>INDEX('[1]Конфигурация (оборудование)'!A:Y,MATCH(CONCATENATE(L7,"_",N7),'[1]Конфигурация (оборудование)'!Y:Y,0),15)</f>
        <v>-</v>
      </c>
      <c r="AA7" s="26" t="str">
        <f>INDEX('[1]Конфигурация (оборудование)'!A:Y,MATCH(CONCATENATE(L7,"_",N7),'[1]Конфигурация (оборудование)'!Y:Y,0),17)</f>
        <v>-</v>
      </c>
      <c r="AB7" s="26" t="str">
        <f>INDEX('[1]Конфигурация (оборудование)'!A:Y,MATCH(CONCATENATE(L7,"_",N7),'[1]Конфигурация (оборудование)'!Y:Y,0),18)</f>
        <v>-</v>
      </c>
      <c r="AC7" s="26" t="str">
        <f>INDEX('[1]Конфигурация (оборудование)'!A:Y,MATCH(CONCATENATE(L7,"_",N7),'[1]Конфигурация (оборудование)'!Y:Y,0),19)</f>
        <v>-</v>
      </c>
      <c r="AD7" s="26" t="str">
        <f>INDEX('[1]Конфигурация (оборудование)'!A:Y,MATCH(CONCATENATE(L7,"_",N7),'[1]Конфигурация (оборудование)'!Y:Y,0),20)</f>
        <v>-</v>
      </c>
      <c r="AE7" s="26" t="str">
        <f>INDEX('[1]Конфигурация (оборудование)'!A:Y,MATCH(CONCATENATE(L7,"_",N7),'[1]Конфигурация (оборудование)'!Y:Y,0),22)</f>
        <v>-</v>
      </c>
      <c r="AF7" s="26" t="str">
        <f>INDEX('[1]Конфигурация (оборудование)'!A:Y,MATCH(CONCATENATE(L7,"_",N7),'[1]Конфигурация (оборудование)'!Y:Y,0),23)</f>
        <v>-</v>
      </c>
      <c r="AG7" s="26" t="str">
        <f>INDEX('[1]Конфигурация (оборудование)'!A:Y,MATCH(CONCATENATE(L7,"_",N7),'[1]Конфигурация (оборудование)'!Y:Y,0),24)</f>
        <v>-</v>
      </c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6" t="s">
        <v>172</v>
      </c>
      <c r="AU7" s="26" t="str">
        <f>INDEX('[1]Конфигурация (оборудование)'!A:Y,MATCH(CONCATENATE(L7,"_",N7),'[1]Конфигурация (оборудование)'!Y:Y,0),8)</f>
        <v>-</v>
      </c>
      <c r="AV7" s="25"/>
      <c r="AW7" s="25"/>
      <c r="AX7" s="25"/>
      <c r="AY7" s="37"/>
      <c r="AZ7" s="25"/>
      <c r="BA7" s="25"/>
      <c r="BB7" s="25"/>
      <c r="BC7" s="25"/>
      <c r="BD7" s="25"/>
      <c r="BE7" s="25" t="str">
        <f>INDEX('[1]IP MGMT'!A:H,MATCH(O7,'[1]IP MGMT'!D:D,0),5)</f>
        <v>1RF19.04</v>
      </c>
      <c r="BF7" s="31"/>
      <c r="BG7" s="25"/>
      <c r="BH7" s="25"/>
      <c r="BI7" s="25"/>
      <c r="BJ7" s="27"/>
    </row>
    <row r="8" spans="1:62" s="38" customFormat="1" ht="30" customHeight="1" x14ac:dyDescent="0.25">
      <c r="A8" s="29" t="s">
        <v>170</v>
      </c>
      <c r="B8" s="29" t="s">
        <v>178</v>
      </c>
      <c r="C8" s="31" t="s">
        <v>6</v>
      </c>
      <c r="D8" s="25"/>
      <c r="E8" s="26" t="s">
        <v>172</v>
      </c>
      <c r="F8" s="26" t="s">
        <v>172</v>
      </c>
      <c r="G8" s="27" t="s">
        <v>581</v>
      </c>
      <c r="H8" s="28"/>
      <c r="I8" s="27"/>
      <c r="J8" s="35" t="s">
        <v>580</v>
      </c>
      <c r="K8" s="36"/>
      <c r="L8" s="29" t="s">
        <v>582</v>
      </c>
      <c r="M8" s="30" t="s">
        <v>568</v>
      </c>
      <c r="N8" s="29" t="s">
        <v>583</v>
      </c>
      <c r="O8" s="31" t="s">
        <v>584</v>
      </c>
      <c r="P8" s="34" t="s">
        <v>585</v>
      </c>
      <c r="Q8" s="34" t="s">
        <v>586</v>
      </c>
      <c r="R8" s="36"/>
      <c r="S8" s="26" t="str">
        <f>INDEX('[1]Конфигурация (оборудование)'!A:Y,MATCH(CONCATENATE(L8,"_",N8),'[1]Конфигурация (оборудование)'!Y:Y,0),6)</f>
        <v>-</v>
      </c>
      <c r="T8" s="26" t="str">
        <f>INDEX('[1]Конфигурация (оборудование)'!A:Y,MATCH(CONCATENATE(L8,"_",N8),'[1]Конфигурация (оборудование)'!Y:Y,0),4)</f>
        <v>-</v>
      </c>
      <c r="U8" s="26" t="str">
        <f>INDEX('[1]Конфигурация (оборудование)'!A:Y,MATCH(CONCATENATE(L8,"_",N8),'[1]Конфигурация (оборудование)'!Y:Y,0),5)</f>
        <v>-</v>
      </c>
      <c r="V8" s="26" t="str">
        <f>INDEX('[1]Конфигурация (оборудование)'!A:Y,MATCH(CONCATENATE(L8,"_",N8),'[1]Конфигурация (оборудование)'!Y:Y,0),10)</f>
        <v>HDD 2.5" SAS</v>
      </c>
      <c r="W8" s="51">
        <f>INDEX('[1]Конфигурация (оборудование)'!A:Y,MATCH(CONCATENATE(L8,"_",N8),'[1]Конфигурация (оборудование)'!Y:Y,0),12)</f>
        <v>600</v>
      </c>
      <c r="X8" s="26">
        <f>INDEX('[1]Конфигурация (оборудование)'!A:Y,MATCH(CONCATENATE(L8,"_",N8),'[1]Конфигурация (оборудование)'!Y:Y,0),13)</f>
        <v>24</v>
      </c>
      <c r="Y8" s="26" t="str">
        <f>INDEX('[1]Конфигурация (оборудование)'!A:Y,MATCH(CONCATENATE(L8,"_",N8),'[1]Конфигурация (оборудование)'!Y:Y,0),14)</f>
        <v>-</v>
      </c>
      <c r="Z8" s="26" t="str">
        <f>INDEX('[1]Конфигурация (оборудование)'!A:Y,MATCH(CONCATENATE(L8,"_",N8),'[1]Конфигурация (оборудование)'!Y:Y,0),15)</f>
        <v>-</v>
      </c>
      <c r="AA8" s="26" t="str">
        <f>INDEX('[1]Конфигурация (оборудование)'!A:Y,MATCH(CONCATENATE(L8,"_",N8),'[1]Конфигурация (оборудование)'!Y:Y,0),17)</f>
        <v>-</v>
      </c>
      <c r="AB8" s="26" t="str">
        <f>INDEX('[1]Конфигурация (оборудование)'!A:Y,MATCH(CONCATENATE(L8,"_",N8),'[1]Конфигурация (оборудование)'!Y:Y,0),18)</f>
        <v>-</v>
      </c>
      <c r="AC8" s="26" t="str">
        <f>INDEX('[1]Конфигурация (оборудование)'!A:Y,MATCH(CONCATENATE(L8,"_",N8),'[1]Конфигурация (оборудование)'!Y:Y,0),19)</f>
        <v>-</v>
      </c>
      <c r="AD8" s="26" t="str">
        <f>INDEX('[1]Конфигурация (оборудование)'!A:Y,MATCH(CONCATENATE(L8,"_",N8),'[1]Конфигурация (оборудование)'!Y:Y,0),20)</f>
        <v>-</v>
      </c>
      <c r="AE8" s="26" t="str">
        <f>INDEX('[1]Конфигурация (оборудование)'!A:Y,MATCH(CONCATENATE(L8,"_",N8),'[1]Конфигурация (оборудование)'!Y:Y,0),22)</f>
        <v>-</v>
      </c>
      <c r="AF8" s="26" t="str">
        <f>INDEX('[1]Конфигурация (оборудование)'!A:Y,MATCH(CONCATENATE(L8,"_",N8),'[1]Конфигурация (оборудование)'!Y:Y,0),23)</f>
        <v>-</v>
      </c>
      <c r="AG8" s="26" t="str">
        <f>INDEX('[1]Конфигурация (оборудование)'!A:Y,MATCH(CONCATENATE(L8,"_",N8),'[1]Конфигурация (оборудование)'!Y:Y,0),24)</f>
        <v>-</v>
      </c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6" t="s">
        <v>172</v>
      </c>
      <c r="AU8" s="26" t="str">
        <f>INDEX('[1]Конфигурация (оборудование)'!A:Y,MATCH(CONCATENATE(L8,"_",N8),'[1]Конфигурация (оборудование)'!Y:Y,0),8)</f>
        <v>-</v>
      </c>
      <c r="AV8" s="25"/>
      <c r="AW8" s="25"/>
      <c r="AX8" s="25"/>
      <c r="AY8" s="37"/>
      <c r="AZ8" s="25"/>
      <c r="BA8" s="25"/>
      <c r="BB8" s="25"/>
      <c r="BC8" s="25"/>
      <c r="BD8" s="25"/>
      <c r="BE8" s="25" t="str">
        <f>INDEX('[1]IP MGMT'!A:H,MATCH(O8,'[1]IP MGMT'!D:D,0),5)</f>
        <v>1RF19.04</v>
      </c>
      <c r="BF8" s="31" t="s">
        <v>587</v>
      </c>
      <c r="BG8" s="25"/>
      <c r="BH8" s="25"/>
      <c r="BI8" s="25"/>
      <c r="BJ8" s="27"/>
    </row>
    <row r="9" spans="1:62" s="38" customFormat="1" ht="30" customHeight="1" x14ac:dyDescent="0.25">
      <c r="A9" s="29" t="s">
        <v>170</v>
      </c>
      <c r="B9" s="29" t="s">
        <v>179</v>
      </c>
      <c r="C9" s="31" t="s">
        <v>6</v>
      </c>
      <c r="D9" s="25"/>
      <c r="E9" s="26" t="s">
        <v>172</v>
      </c>
      <c r="F9" s="26" t="s">
        <v>172</v>
      </c>
      <c r="G9" s="27" t="s">
        <v>581</v>
      </c>
      <c r="H9" s="28"/>
      <c r="I9" s="27"/>
      <c r="J9" s="35" t="s">
        <v>580</v>
      </c>
      <c r="K9" s="36"/>
      <c r="L9" s="29" t="s">
        <v>582</v>
      </c>
      <c r="M9" s="30" t="s">
        <v>568</v>
      </c>
      <c r="N9" s="29" t="s">
        <v>588</v>
      </c>
      <c r="O9" s="31" t="s">
        <v>172</v>
      </c>
      <c r="P9" s="34" t="s">
        <v>585</v>
      </c>
      <c r="Q9" s="34" t="s">
        <v>577</v>
      </c>
      <c r="R9" s="36"/>
      <c r="S9" s="26" t="str">
        <f>INDEX('[1]Конфигурация (оборудование)'!A:Y,MATCH(CONCATENATE(L9,"_",N9),'[1]Конфигурация (оборудование)'!Y:Y,0),6)</f>
        <v>-</v>
      </c>
      <c r="T9" s="26" t="str">
        <f>INDEX('[1]Конфигурация (оборудование)'!A:Y,MATCH(CONCATENATE(L9,"_",N9),'[1]Конфигурация (оборудование)'!Y:Y,0),4)</f>
        <v>-</v>
      </c>
      <c r="U9" s="26" t="str">
        <f>INDEX('[1]Конфигурация (оборудование)'!A:Y,MATCH(CONCATENATE(L9,"_",N9),'[1]Конфигурация (оборудование)'!Y:Y,0),5)</f>
        <v>-</v>
      </c>
      <c r="V9" s="26" t="str">
        <f>INDEX('[1]Конфигурация (оборудование)'!A:Y,MATCH(CONCATENATE(L9,"_",N9),'[1]Конфигурация (оборудование)'!Y:Y,0),10)</f>
        <v>HDD 2.5" SAS</v>
      </c>
      <c r="W9" s="51">
        <f>INDEX('[1]Конфигурация (оборудование)'!A:Y,MATCH(CONCATENATE(L9,"_",N9),'[1]Конфигурация (оборудование)'!Y:Y,0),12)</f>
        <v>600</v>
      </c>
      <c r="X9" s="26">
        <f>INDEX('[1]Конфигурация (оборудование)'!A:Y,MATCH(CONCATENATE(L9,"_",N9),'[1]Конфигурация (оборудование)'!Y:Y,0),13)</f>
        <v>24</v>
      </c>
      <c r="Y9" s="26" t="str">
        <f>INDEX('[1]Конфигурация (оборудование)'!A:Y,MATCH(CONCATENATE(L9,"_",N9),'[1]Конфигурация (оборудование)'!Y:Y,0),14)</f>
        <v>-</v>
      </c>
      <c r="Z9" s="26" t="str">
        <f>INDEX('[1]Конфигурация (оборудование)'!A:Y,MATCH(CONCATENATE(L9,"_",N9),'[1]Конфигурация (оборудование)'!Y:Y,0),15)</f>
        <v>-</v>
      </c>
      <c r="AA9" s="26" t="str">
        <f>INDEX('[1]Конфигурация (оборудование)'!A:Y,MATCH(CONCATENATE(L9,"_",N9),'[1]Конфигурация (оборудование)'!Y:Y,0),17)</f>
        <v>-</v>
      </c>
      <c r="AB9" s="26" t="str">
        <f>INDEX('[1]Конфигурация (оборудование)'!A:Y,MATCH(CONCATENATE(L9,"_",N9),'[1]Конфигурация (оборудование)'!Y:Y,0),18)</f>
        <v>-</v>
      </c>
      <c r="AC9" s="26" t="str">
        <f>INDEX('[1]Конфигурация (оборудование)'!A:Y,MATCH(CONCATENATE(L9,"_",N9),'[1]Конфигурация (оборудование)'!Y:Y,0),19)</f>
        <v>-</v>
      </c>
      <c r="AD9" s="26" t="str">
        <f>INDEX('[1]Конфигурация (оборудование)'!A:Y,MATCH(CONCATENATE(L9,"_",N9),'[1]Конфигурация (оборудование)'!Y:Y,0),20)</f>
        <v>-</v>
      </c>
      <c r="AE9" s="26" t="str">
        <f>INDEX('[1]Конфигурация (оборудование)'!A:Y,MATCH(CONCATENATE(L9,"_",N9),'[1]Конфигурация (оборудование)'!Y:Y,0),22)</f>
        <v>-</v>
      </c>
      <c r="AF9" s="26" t="str">
        <f>INDEX('[1]Конфигурация (оборудование)'!A:Y,MATCH(CONCATENATE(L9,"_",N9),'[1]Конфигурация (оборудование)'!Y:Y,0),23)</f>
        <v>-</v>
      </c>
      <c r="AG9" s="26" t="str">
        <f>INDEX('[1]Конфигурация (оборудование)'!A:Y,MATCH(CONCATENATE(L9,"_",N9),'[1]Конфигурация (оборудование)'!Y:Y,0),24)</f>
        <v>-</v>
      </c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6" t="s">
        <v>172</v>
      </c>
      <c r="AU9" s="26" t="str">
        <f>INDEX('[1]Конфигурация (оборудование)'!A:Y,MATCH(CONCATENATE(L9,"_",N9),'[1]Конфигурация (оборудование)'!Y:Y,0),8)</f>
        <v>-</v>
      </c>
      <c r="AV9" s="25"/>
      <c r="AW9" s="25"/>
      <c r="AX9" s="25"/>
      <c r="AY9" s="37"/>
      <c r="AZ9" s="25"/>
      <c r="BA9" s="25"/>
      <c r="BB9" s="25"/>
      <c r="BC9" s="25"/>
      <c r="BD9" s="25"/>
      <c r="BE9" s="25" t="str">
        <f>INDEX('[1]IP MGMT'!A:H,MATCH(O9,'[1]IP MGMT'!D:D,0),5)</f>
        <v>1RF19.04</v>
      </c>
      <c r="BF9" s="31"/>
      <c r="BG9" s="25"/>
      <c r="BH9" s="25"/>
      <c r="BI9" s="25"/>
      <c r="BJ9" s="27"/>
    </row>
    <row r="10" spans="1:62" s="38" customFormat="1" ht="30" customHeight="1" x14ac:dyDescent="0.25">
      <c r="A10" s="29" t="s">
        <v>170</v>
      </c>
      <c r="B10" s="29" t="s">
        <v>180</v>
      </c>
      <c r="C10" s="31" t="s">
        <v>6</v>
      </c>
      <c r="D10" s="25"/>
      <c r="E10" s="26" t="s">
        <v>172</v>
      </c>
      <c r="F10" s="26" t="s">
        <v>172</v>
      </c>
      <c r="G10" s="27" t="s">
        <v>581</v>
      </c>
      <c r="H10" s="28"/>
      <c r="I10" s="27"/>
      <c r="J10" s="35" t="s">
        <v>580</v>
      </c>
      <c r="K10" s="36"/>
      <c r="L10" s="29" t="s">
        <v>582</v>
      </c>
      <c r="M10" s="30" t="s">
        <v>568</v>
      </c>
      <c r="N10" s="29" t="s">
        <v>588</v>
      </c>
      <c r="O10" s="31" t="s">
        <v>172</v>
      </c>
      <c r="P10" s="34" t="s">
        <v>585</v>
      </c>
      <c r="Q10" s="34" t="s">
        <v>576</v>
      </c>
      <c r="R10" s="36"/>
      <c r="S10" s="26" t="str">
        <f>INDEX('[1]Конфигурация (оборудование)'!A:Y,MATCH(CONCATENATE(L10,"_",N10),'[1]Конфигурация (оборудование)'!Y:Y,0),6)</f>
        <v>-</v>
      </c>
      <c r="T10" s="26" t="str">
        <f>INDEX('[1]Конфигурация (оборудование)'!A:Y,MATCH(CONCATENATE(L10,"_",N10),'[1]Конфигурация (оборудование)'!Y:Y,0),4)</f>
        <v>-</v>
      </c>
      <c r="U10" s="26" t="str">
        <f>INDEX('[1]Конфигурация (оборудование)'!A:Y,MATCH(CONCATENATE(L10,"_",N10),'[1]Конфигурация (оборудование)'!Y:Y,0),5)</f>
        <v>-</v>
      </c>
      <c r="V10" s="26" t="str">
        <f>INDEX('[1]Конфигурация (оборудование)'!A:Y,MATCH(CONCATENATE(L10,"_",N10),'[1]Конфигурация (оборудование)'!Y:Y,0),10)</f>
        <v>HDD 2.5" SAS</v>
      </c>
      <c r="W10" s="51">
        <f>INDEX('[1]Конфигурация (оборудование)'!A:Y,MATCH(CONCATENATE(L10,"_",N10),'[1]Конфигурация (оборудование)'!Y:Y,0),12)</f>
        <v>600</v>
      </c>
      <c r="X10" s="26">
        <f>INDEX('[1]Конфигурация (оборудование)'!A:Y,MATCH(CONCATENATE(L10,"_",N10),'[1]Конфигурация (оборудование)'!Y:Y,0),13)</f>
        <v>24</v>
      </c>
      <c r="Y10" s="26" t="str">
        <f>INDEX('[1]Конфигурация (оборудование)'!A:Y,MATCH(CONCATENATE(L10,"_",N10),'[1]Конфигурация (оборудование)'!Y:Y,0),14)</f>
        <v>-</v>
      </c>
      <c r="Z10" s="26" t="str">
        <f>INDEX('[1]Конфигурация (оборудование)'!A:Y,MATCH(CONCATENATE(L10,"_",N10),'[1]Конфигурация (оборудование)'!Y:Y,0),15)</f>
        <v>-</v>
      </c>
      <c r="AA10" s="26" t="str">
        <f>INDEX('[1]Конфигурация (оборудование)'!A:Y,MATCH(CONCATENATE(L10,"_",N10),'[1]Конфигурация (оборудование)'!Y:Y,0),17)</f>
        <v>-</v>
      </c>
      <c r="AB10" s="26" t="str">
        <f>INDEX('[1]Конфигурация (оборудование)'!A:Y,MATCH(CONCATENATE(L10,"_",N10),'[1]Конфигурация (оборудование)'!Y:Y,0),18)</f>
        <v>-</v>
      </c>
      <c r="AC10" s="26" t="str">
        <f>INDEX('[1]Конфигурация (оборудование)'!A:Y,MATCH(CONCATENATE(L10,"_",N10),'[1]Конфигурация (оборудование)'!Y:Y,0),19)</f>
        <v>-</v>
      </c>
      <c r="AD10" s="26" t="str">
        <f>INDEX('[1]Конфигурация (оборудование)'!A:Y,MATCH(CONCATENATE(L10,"_",N10),'[1]Конфигурация (оборудование)'!Y:Y,0),20)</f>
        <v>-</v>
      </c>
      <c r="AE10" s="26" t="str">
        <f>INDEX('[1]Конфигурация (оборудование)'!A:Y,MATCH(CONCATENATE(L10,"_",N10),'[1]Конфигурация (оборудование)'!Y:Y,0),22)</f>
        <v>-</v>
      </c>
      <c r="AF10" s="26" t="str">
        <f>INDEX('[1]Конфигурация (оборудование)'!A:Y,MATCH(CONCATENATE(L10,"_",N10),'[1]Конфигурация (оборудование)'!Y:Y,0),23)</f>
        <v>-</v>
      </c>
      <c r="AG10" s="26" t="str">
        <f>INDEX('[1]Конфигурация (оборудование)'!A:Y,MATCH(CONCATENATE(L10,"_",N10),'[1]Конфигурация (оборудование)'!Y:Y,0),24)</f>
        <v>-</v>
      </c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6" t="s">
        <v>172</v>
      </c>
      <c r="AU10" s="26" t="str">
        <f>INDEX('[1]Конфигурация (оборудование)'!A:Y,MATCH(CONCATENATE(L10,"_",N10),'[1]Конфигурация (оборудование)'!Y:Y,0),8)</f>
        <v>-</v>
      </c>
      <c r="AV10" s="25"/>
      <c r="AW10" s="25"/>
      <c r="AX10" s="25"/>
      <c r="AY10" s="37"/>
      <c r="AZ10" s="25"/>
      <c r="BA10" s="25"/>
      <c r="BB10" s="25"/>
      <c r="BC10" s="25"/>
      <c r="BD10" s="25"/>
      <c r="BE10" s="25" t="str">
        <f>INDEX('[1]IP MGMT'!A:H,MATCH(O10,'[1]IP MGMT'!D:D,0),5)</f>
        <v>1RF19.04</v>
      </c>
      <c r="BF10" s="31"/>
      <c r="BG10" s="25"/>
      <c r="BH10" s="25"/>
      <c r="BI10" s="25"/>
      <c r="BJ10" s="27"/>
    </row>
    <row r="11" spans="1:62" s="38" customFormat="1" ht="30" customHeight="1" x14ac:dyDescent="0.25">
      <c r="A11" s="29" t="s">
        <v>170</v>
      </c>
      <c r="B11" s="29" t="s">
        <v>181</v>
      </c>
      <c r="C11" s="31" t="s">
        <v>6</v>
      </c>
      <c r="D11" s="25"/>
      <c r="E11" s="26" t="s">
        <v>172</v>
      </c>
      <c r="F11" s="26" t="s">
        <v>172</v>
      </c>
      <c r="G11" s="27" t="s">
        <v>581</v>
      </c>
      <c r="H11" s="28"/>
      <c r="I11" s="27"/>
      <c r="J11" s="35" t="s">
        <v>580</v>
      </c>
      <c r="K11" s="36"/>
      <c r="L11" s="29" t="s">
        <v>582</v>
      </c>
      <c r="M11" s="30" t="s">
        <v>568</v>
      </c>
      <c r="N11" s="29" t="s">
        <v>588</v>
      </c>
      <c r="O11" s="31" t="s">
        <v>172</v>
      </c>
      <c r="P11" s="34" t="s">
        <v>585</v>
      </c>
      <c r="Q11" s="34" t="s">
        <v>571</v>
      </c>
      <c r="R11" s="36"/>
      <c r="S11" s="26" t="str">
        <f>INDEX('[1]Конфигурация (оборудование)'!A:Y,MATCH(CONCATENATE(L11,"_",N11),'[1]Конфигурация (оборудование)'!Y:Y,0),6)</f>
        <v>-</v>
      </c>
      <c r="T11" s="26" t="str">
        <f>INDEX('[1]Конфигурация (оборудование)'!A:Y,MATCH(CONCATENATE(L11,"_",N11),'[1]Конфигурация (оборудование)'!Y:Y,0),4)</f>
        <v>-</v>
      </c>
      <c r="U11" s="26" t="str">
        <f>INDEX('[1]Конфигурация (оборудование)'!A:Y,MATCH(CONCATENATE(L11,"_",N11),'[1]Конфигурация (оборудование)'!Y:Y,0),5)</f>
        <v>-</v>
      </c>
      <c r="V11" s="26" t="str">
        <f>INDEX('[1]Конфигурация (оборудование)'!A:Y,MATCH(CONCATENATE(L11,"_",N11),'[1]Конфигурация (оборудование)'!Y:Y,0),10)</f>
        <v>HDD 2.5" SAS</v>
      </c>
      <c r="W11" s="51">
        <f>INDEX('[1]Конфигурация (оборудование)'!A:Y,MATCH(CONCATENATE(L11,"_",N11),'[1]Конфигурация (оборудование)'!Y:Y,0),12)</f>
        <v>600</v>
      </c>
      <c r="X11" s="26">
        <f>INDEX('[1]Конфигурация (оборудование)'!A:Y,MATCH(CONCATENATE(L11,"_",N11),'[1]Конфигурация (оборудование)'!Y:Y,0),13)</f>
        <v>24</v>
      </c>
      <c r="Y11" s="26" t="str">
        <f>INDEX('[1]Конфигурация (оборудование)'!A:Y,MATCH(CONCATENATE(L11,"_",N11),'[1]Конфигурация (оборудование)'!Y:Y,0),14)</f>
        <v>-</v>
      </c>
      <c r="Z11" s="26" t="str">
        <f>INDEX('[1]Конфигурация (оборудование)'!A:Y,MATCH(CONCATENATE(L11,"_",N11),'[1]Конфигурация (оборудование)'!Y:Y,0),15)</f>
        <v>-</v>
      </c>
      <c r="AA11" s="26" t="str">
        <f>INDEX('[1]Конфигурация (оборудование)'!A:Y,MATCH(CONCATENATE(L11,"_",N11),'[1]Конфигурация (оборудование)'!Y:Y,0),17)</f>
        <v>-</v>
      </c>
      <c r="AB11" s="26" t="str">
        <f>INDEX('[1]Конфигурация (оборудование)'!A:Y,MATCH(CONCATENATE(L11,"_",N11),'[1]Конфигурация (оборудование)'!Y:Y,0),18)</f>
        <v>-</v>
      </c>
      <c r="AC11" s="26" t="str">
        <f>INDEX('[1]Конфигурация (оборудование)'!A:Y,MATCH(CONCATENATE(L11,"_",N11),'[1]Конфигурация (оборудование)'!Y:Y,0),19)</f>
        <v>-</v>
      </c>
      <c r="AD11" s="26" t="str">
        <f>INDEX('[1]Конфигурация (оборудование)'!A:Y,MATCH(CONCATENATE(L11,"_",N11),'[1]Конфигурация (оборудование)'!Y:Y,0),20)</f>
        <v>-</v>
      </c>
      <c r="AE11" s="26" t="str">
        <f>INDEX('[1]Конфигурация (оборудование)'!A:Y,MATCH(CONCATENATE(L11,"_",N11),'[1]Конфигурация (оборудование)'!Y:Y,0),22)</f>
        <v>-</v>
      </c>
      <c r="AF11" s="26" t="str">
        <f>INDEX('[1]Конфигурация (оборудование)'!A:Y,MATCH(CONCATENATE(L11,"_",N11),'[1]Конфигурация (оборудование)'!Y:Y,0),23)</f>
        <v>-</v>
      </c>
      <c r="AG11" s="26" t="str">
        <f>INDEX('[1]Конфигурация (оборудование)'!A:Y,MATCH(CONCATENATE(L11,"_",N11),'[1]Конфигурация (оборудование)'!Y:Y,0),24)</f>
        <v>-</v>
      </c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6" t="s">
        <v>172</v>
      </c>
      <c r="AU11" s="26" t="str">
        <f>INDEX('[1]Конфигурация (оборудование)'!A:Y,MATCH(CONCATENATE(L11,"_",N11),'[1]Конфигурация (оборудование)'!Y:Y,0),8)</f>
        <v>-</v>
      </c>
      <c r="AV11" s="25"/>
      <c r="AW11" s="25"/>
      <c r="AX11" s="25"/>
      <c r="AY11" s="37"/>
      <c r="AZ11" s="25"/>
      <c r="BA11" s="25"/>
      <c r="BB11" s="25"/>
      <c r="BC11" s="25"/>
      <c r="BD11" s="25"/>
      <c r="BE11" s="25" t="str">
        <f>INDEX('[1]IP MGMT'!A:H,MATCH(O11,'[1]IP MGMT'!D:D,0),5)</f>
        <v>1RF19.04</v>
      </c>
      <c r="BF11" s="31"/>
      <c r="BG11" s="25"/>
      <c r="BH11" s="25"/>
      <c r="BI11" s="25"/>
      <c r="BJ11" s="27"/>
    </row>
    <row r="12" spans="1:62" s="38" customFormat="1" ht="30" customHeight="1" x14ac:dyDescent="0.25">
      <c r="A12" s="29" t="s">
        <v>170</v>
      </c>
      <c r="B12" s="29" t="s">
        <v>182</v>
      </c>
      <c r="C12" s="31" t="s">
        <v>6</v>
      </c>
      <c r="D12" s="25"/>
      <c r="E12" s="26" t="s">
        <v>172</v>
      </c>
      <c r="F12" s="26" t="s">
        <v>172</v>
      </c>
      <c r="G12" s="27" t="s">
        <v>581</v>
      </c>
      <c r="H12" s="28"/>
      <c r="I12" s="27"/>
      <c r="J12" s="35" t="s">
        <v>580</v>
      </c>
      <c r="K12" s="36"/>
      <c r="L12" s="29" t="s">
        <v>582</v>
      </c>
      <c r="M12" s="30" t="s">
        <v>568</v>
      </c>
      <c r="N12" s="29" t="s">
        <v>583</v>
      </c>
      <c r="O12" s="31" t="s">
        <v>172</v>
      </c>
      <c r="P12" s="34" t="s">
        <v>589</v>
      </c>
      <c r="Q12" s="34" t="s">
        <v>586</v>
      </c>
      <c r="R12" s="36"/>
      <c r="S12" s="26" t="str">
        <f>INDEX('[1]Конфигурация (оборудование)'!A:Y,MATCH(CONCATENATE(L12,"_",N12),'[1]Конфигурация (оборудование)'!Y:Y,0),6)</f>
        <v>-</v>
      </c>
      <c r="T12" s="26" t="str">
        <f>INDEX('[1]Конфигурация (оборудование)'!A:Y,MATCH(CONCATENATE(L12,"_",N12),'[1]Конфигурация (оборудование)'!Y:Y,0),4)</f>
        <v>-</v>
      </c>
      <c r="U12" s="26" t="str">
        <f>INDEX('[1]Конфигурация (оборудование)'!A:Y,MATCH(CONCATENATE(L12,"_",N12),'[1]Конфигурация (оборудование)'!Y:Y,0),5)</f>
        <v>-</v>
      </c>
      <c r="V12" s="26" t="str">
        <f>INDEX('[1]Конфигурация (оборудование)'!A:Y,MATCH(CONCATENATE(L12,"_",N12),'[1]Конфигурация (оборудование)'!Y:Y,0),10)</f>
        <v>HDD 2.5" SAS</v>
      </c>
      <c r="W12" s="51">
        <f>INDEX('[1]Конфигурация (оборудование)'!A:Y,MATCH(CONCATENATE(L12,"_",N12),'[1]Конфигурация (оборудование)'!Y:Y,0),12)</f>
        <v>600</v>
      </c>
      <c r="X12" s="26">
        <f>INDEX('[1]Конфигурация (оборудование)'!A:Y,MATCH(CONCATENATE(L12,"_",N12),'[1]Конфигурация (оборудование)'!Y:Y,0),13)</f>
        <v>24</v>
      </c>
      <c r="Y12" s="26" t="str">
        <f>INDEX('[1]Конфигурация (оборудование)'!A:Y,MATCH(CONCATENATE(L12,"_",N12),'[1]Конфигурация (оборудование)'!Y:Y,0),14)</f>
        <v>-</v>
      </c>
      <c r="Z12" s="26" t="str">
        <f>INDEX('[1]Конфигурация (оборудование)'!A:Y,MATCH(CONCATENATE(L12,"_",N12),'[1]Конфигурация (оборудование)'!Y:Y,0),15)</f>
        <v>-</v>
      </c>
      <c r="AA12" s="26" t="str">
        <f>INDEX('[1]Конфигурация (оборудование)'!A:Y,MATCH(CONCATENATE(L12,"_",N12),'[1]Конфигурация (оборудование)'!Y:Y,0),17)</f>
        <v>-</v>
      </c>
      <c r="AB12" s="26" t="str">
        <f>INDEX('[1]Конфигурация (оборудование)'!A:Y,MATCH(CONCATENATE(L12,"_",N12),'[1]Конфигурация (оборудование)'!Y:Y,0),18)</f>
        <v>-</v>
      </c>
      <c r="AC12" s="26" t="str">
        <f>INDEX('[1]Конфигурация (оборудование)'!A:Y,MATCH(CONCATENATE(L12,"_",N12),'[1]Конфигурация (оборудование)'!Y:Y,0),19)</f>
        <v>-</v>
      </c>
      <c r="AD12" s="26" t="str">
        <f>INDEX('[1]Конфигурация (оборудование)'!A:Y,MATCH(CONCATENATE(L12,"_",N12),'[1]Конфигурация (оборудование)'!Y:Y,0),20)</f>
        <v>-</v>
      </c>
      <c r="AE12" s="26" t="str">
        <f>INDEX('[1]Конфигурация (оборудование)'!A:Y,MATCH(CONCATENATE(L12,"_",N12),'[1]Конфигурация (оборудование)'!Y:Y,0),22)</f>
        <v>-</v>
      </c>
      <c r="AF12" s="26" t="str">
        <f>INDEX('[1]Конфигурация (оборудование)'!A:Y,MATCH(CONCATENATE(L12,"_",N12),'[1]Конфигурация (оборудование)'!Y:Y,0),23)</f>
        <v>-</v>
      </c>
      <c r="AG12" s="26" t="str">
        <f>INDEX('[1]Конфигурация (оборудование)'!A:Y,MATCH(CONCATENATE(L12,"_",N12),'[1]Конфигурация (оборудование)'!Y:Y,0),24)</f>
        <v>-</v>
      </c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6" t="s">
        <v>172</v>
      </c>
      <c r="AU12" s="26" t="str">
        <f>INDEX('[1]Конфигурация (оборудование)'!A:Y,MATCH(CONCATENATE(L12,"_",N12),'[1]Конфигурация (оборудование)'!Y:Y,0),8)</f>
        <v>-</v>
      </c>
      <c r="AV12" s="25"/>
      <c r="AW12" s="25"/>
      <c r="AX12" s="25"/>
      <c r="AY12" s="37"/>
      <c r="AZ12" s="25"/>
      <c r="BA12" s="25"/>
      <c r="BB12" s="25"/>
      <c r="BC12" s="25"/>
      <c r="BD12" s="25"/>
      <c r="BE12" s="25" t="str">
        <f>INDEX('[1]IP MGMT'!A:H,MATCH(O12,'[1]IP MGMT'!D:D,0),5)</f>
        <v>1RF19.04</v>
      </c>
      <c r="BF12" s="31" t="s">
        <v>590</v>
      </c>
      <c r="BG12" s="25"/>
      <c r="BH12" s="25"/>
      <c r="BI12" s="25"/>
      <c r="BJ12" s="27"/>
    </row>
    <row r="13" spans="1:62" s="38" customFormat="1" ht="30" customHeight="1" x14ac:dyDescent="0.25">
      <c r="A13" s="29" t="s">
        <v>170</v>
      </c>
      <c r="B13" s="29" t="s">
        <v>183</v>
      </c>
      <c r="C13" s="31" t="s">
        <v>6</v>
      </c>
      <c r="D13" s="25"/>
      <c r="E13" s="26" t="s">
        <v>172</v>
      </c>
      <c r="F13" s="26" t="s">
        <v>172</v>
      </c>
      <c r="G13" s="27" t="s">
        <v>581</v>
      </c>
      <c r="H13" s="28"/>
      <c r="I13" s="27"/>
      <c r="J13" s="35" t="s">
        <v>580</v>
      </c>
      <c r="K13" s="36"/>
      <c r="L13" s="29" t="s">
        <v>582</v>
      </c>
      <c r="M13" s="30" t="s">
        <v>568</v>
      </c>
      <c r="N13" s="29" t="s">
        <v>588</v>
      </c>
      <c r="O13" s="31" t="s">
        <v>172</v>
      </c>
      <c r="P13" s="34" t="s">
        <v>589</v>
      </c>
      <c r="Q13" s="34" t="s">
        <v>577</v>
      </c>
      <c r="R13" s="36"/>
      <c r="S13" s="26" t="str">
        <f>INDEX('[1]Конфигурация (оборудование)'!A:Y,MATCH(CONCATENATE(L13,"_",N13),'[1]Конфигурация (оборудование)'!Y:Y,0),6)</f>
        <v>-</v>
      </c>
      <c r="T13" s="26" t="str">
        <f>INDEX('[1]Конфигурация (оборудование)'!A:Y,MATCH(CONCATENATE(L13,"_",N13),'[1]Конфигурация (оборудование)'!Y:Y,0),4)</f>
        <v>-</v>
      </c>
      <c r="U13" s="26" t="str">
        <f>INDEX('[1]Конфигурация (оборудование)'!A:Y,MATCH(CONCATENATE(L13,"_",N13),'[1]Конфигурация (оборудование)'!Y:Y,0),5)</f>
        <v>-</v>
      </c>
      <c r="V13" s="26" t="str">
        <f>INDEX('[1]Конфигурация (оборудование)'!A:Y,MATCH(CONCATENATE(L13,"_",N13),'[1]Конфигурация (оборудование)'!Y:Y,0),10)</f>
        <v>HDD 2.5" SAS</v>
      </c>
      <c r="W13" s="51">
        <f>INDEX('[1]Конфигурация (оборудование)'!A:Y,MATCH(CONCATENATE(L13,"_",N13),'[1]Конфигурация (оборудование)'!Y:Y,0),12)</f>
        <v>600</v>
      </c>
      <c r="X13" s="26">
        <f>INDEX('[1]Конфигурация (оборудование)'!A:Y,MATCH(CONCATENATE(L13,"_",N13),'[1]Конфигурация (оборудование)'!Y:Y,0),13)</f>
        <v>24</v>
      </c>
      <c r="Y13" s="26" t="str">
        <f>INDEX('[1]Конфигурация (оборудование)'!A:Y,MATCH(CONCATENATE(L13,"_",N13),'[1]Конфигурация (оборудование)'!Y:Y,0),14)</f>
        <v>-</v>
      </c>
      <c r="Z13" s="26" t="str">
        <f>INDEX('[1]Конфигурация (оборудование)'!A:Y,MATCH(CONCATENATE(L13,"_",N13),'[1]Конфигурация (оборудование)'!Y:Y,0),15)</f>
        <v>-</v>
      </c>
      <c r="AA13" s="26" t="str">
        <f>INDEX('[1]Конфигурация (оборудование)'!A:Y,MATCH(CONCATENATE(L13,"_",N13),'[1]Конфигурация (оборудование)'!Y:Y,0),17)</f>
        <v>-</v>
      </c>
      <c r="AB13" s="26" t="str">
        <f>INDEX('[1]Конфигурация (оборудование)'!A:Y,MATCH(CONCATENATE(L13,"_",N13),'[1]Конфигурация (оборудование)'!Y:Y,0),18)</f>
        <v>-</v>
      </c>
      <c r="AC13" s="26" t="str">
        <f>INDEX('[1]Конфигурация (оборудование)'!A:Y,MATCH(CONCATENATE(L13,"_",N13),'[1]Конфигурация (оборудование)'!Y:Y,0),19)</f>
        <v>-</v>
      </c>
      <c r="AD13" s="26" t="str">
        <f>INDEX('[1]Конфигурация (оборудование)'!A:Y,MATCH(CONCATENATE(L13,"_",N13),'[1]Конфигурация (оборудование)'!Y:Y,0),20)</f>
        <v>-</v>
      </c>
      <c r="AE13" s="26" t="str">
        <f>INDEX('[1]Конфигурация (оборудование)'!A:Y,MATCH(CONCATENATE(L13,"_",N13),'[1]Конфигурация (оборудование)'!Y:Y,0),22)</f>
        <v>-</v>
      </c>
      <c r="AF13" s="26" t="str">
        <f>INDEX('[1]Конфигурация (оборудование)'!A:Y,MATCH(CONCATENATE(L13,"_",N13),'[1]Конфигурация (оборудование)'!Y:Y,0),23)</f>
        <v>-</v>
      </c>
      <c r="AG13" s="26" t="str">
        <f>INDEX('[1]Конфигурация (оборудование)'!A:Y,MATCH(CONCATENATE(L13,"_",N13),'[1]Конфигурация (оборудование)'!Y:Y,0),24)</f>
        <v>-</v>
      </c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6" t="s">
        <v>172</v>
      </c>
      <c r="AU13" s="26" t="str">
        <f>INDEX('[1]Конфигурация (оборудование)'!A:Y,MATCH(CONCATENATE(L13,"_",N13),'[1]Конфигурация (оборудование)'!Y:Y,0),8)</f>
        <v>-</v>
      </c>
      <c r="AV13" s="25"/>
      <c r="AW13" s="25"/>
      <c r="AX13" s="25"/>
      <c r="AY13" s="37"/>
      <c r="AZ13" s="25"/>
      <c r="BA13" s="25"/>
      <c r="BB13" s="25"/>
      <c r="BC13" s="25"/>
      <c r="BD13" s="25"/>
      <c r="BE13" s="25" t="str">
        <f>INDEX('[1]IP MGMT'!A:H,MATCH(O13,'[1]IP MGMT'!D:D,0),5)</f>
        <v>1RF19.04</v>
      </c>
      <c r="BF13" s="31"/>
      <c r="BG13" s="25"/>
      <c r="BH13" s="25"/>
      <c r="BI13" s="25"/>
      <c r="BJ13" s="27"/>
    </row>
    <row r="14" spans="1:62" s="38" customFormat="1" ht="30" customHeight="1" x14ac:dyDescent="0.25">
      <c r="A14" s="29" t="s">
        <v>170</v>
      </c>
      <c r="B14" s="29" t="s">
        <v>184</v>
      </c>
      <c r="C14" s="31" t="s">
        <v>6</v>
      </c>
      <c r="D14" s="25"/>
      <c r="E14" s="26" t="s">
        <v>172</v>
      </c>
      <c r="F14" s="26" t="s">
        <v>172</v>
      </c>
      <c r="G14" s="27" t="s">
        <v>581</v>
      </c>
      <c r="H14" s="28"/>
      <c r="I14" s="27"/>
      <c r="J14" s="35" t="s">
        <v>580</v>
      </c>
      <c r="K14" s="36"/>
      <c r="L14" s="29" t="s">
        <v>582</v>
      </c>
      <c r="M14" s="30" t="s">
        <v>568</v>
      </c>
      <c r="N14" s="29" t="s">
        <v>588</v>
      </c>
      <c r="O14" s="31" t="s">
        <v>172</v>
      </c>
      <c r="P14" s="34" t="s">
        <v>589</v>
      </c>
      <c r="Q14" s="34" t="s">
        <v>576</v>
      </c>
      <c r="R14" s="36"/>
      <c r="S14" s="26" t="str">
        <f>INDEX('[1]Конфигурация (оборудование)'!A:Y,MATCH(CONCATENATE(L14,"_",N14),'[1]Конфигурация (оборудование)'!Y:Y,0),6)</f>
        <v>-</v>
      </c>
      <c r="T14" s="26" t="str">
        <f>INDEX('[1]Конфигурация (оборудование)'!A:Y,MATCH(CONCATENATE(L14,"_",N14),'[1]Конфигурация (оборудование)'!Y:Y,0),4)</f>
        <v>-</v>
      </c>
      <c r="U14" s="26" t="str">
        <f>INDEX('[1]Конфигурация (оборудование)'!A:Y,MATCH(CONCATENATE(L14,"_",N14),'[1]Конфигурация (оборудование)'!Y:Y,0),5)</f>
        <v>-</v>
      </c>
      <c r="V14" s="26" t="str">
        <f>INDEX('[1]Конфигурация (оборудование)'!A:Y,MATCH(CONCATENATE(L14,"_",N14),'[1]Конфигурация (оборудование)'!Y:Y,0),10)</f>
        <v>HDD 2.5" SAS</v>
      </c>
      <c r="W14" s="51">
        <f>INDEX('[1]Конфигурация (оборудование)'!A:Y,MATCH(CONCATENATE(L14,"_",N14),'[1]Конфигурация (оборудование)'!Y:Y,0),12)</f>
        <v>600</v>
      </c>
      <c r="X14" s="26">
        <f>INDEX('[1]Конфигурация (оборудование)'!A:Y,MATCH(CONCATENATE(L14,"_",N14),'[1]Конфигурация (оборудование)'!Y:Y,0),13)</f>
        <v>24</v>
      </c>
      <c r="Y14" s="26" t="str">
        <f>INDEX('[1]Конфигурация (оборудование)'!A:Y,MATCH(CONCATENATE(L14,"_",N14),'[1]Конфигурация (оборудование)'!Y:Y,0),14)</f>
        <v>-</v>
      </c>
      <c r="Z14" s="26" t="str">
        <f>INDEX('[1]Конфигурация (оборудование)'!A:Y,MATCH(CONCATENATE(L14,"_",N14),'[1]Конфигурация (оборудование)'!Y:Y,0),15)</f>
        <v>-</v>
      </c>
      <c r="AA14" s="26" t="str">
        <f>INDEX('[1]Конфигурация (оборудование)'!A:Y,MATCH(CONCATENATE(L14,"_",N14),'[1]Конфигурация (оборудование)'!Y:Y,0),17)</f>
        <v>-</v>
      </c>
      <c r="AB14" s="26" t="str">
        <f>INDEX('[1]Конфигурация (оборудование)'!A:Y,MATCH(CONCATENATE(L14,"_",N14),'[1]Конфигурация (оборудование)'!Y:Y,0),18)</f>
        <v>-</v>
      </c>
      <c r="AC14" s="26" t="str">
        <f>INDEX('[1]Конфигурация (оборудование)'!A:Y,MATCH(CONCATENATE(L14,"_",N14),'[1]Конфигурация (оборудование)'!Y:Y,0),19)</f>
        <v>-</v>
      </c>
      <c r="AD14" s="26" t="str">
        <f>INDEX('[1]Конфигурация (оборудование)'!A:Y,MATCH(CONCATENATE(L14,"_",N14),'[1]Конфигурация (оборудование)'!Y:Y,0),20)</f>
        <v>-</v>
      </c>
      <c r="AE14" s="26" t="str">
        <f>INDEX('[1]Конфигурация (оборудование)'!A:Y,MATCH(CONCATENATE(L14,"_",N14),'[1]Конфигурация (оборудование)'!Y:Y,0),22)</f>
        <v>-</v>
      </c>
      <c r="AF14" s="26" t="str">
        <f>INDEX('[1]Конфигурация (оборудование)'!A:Y,MATCH(CONCATENATE(L14,"_",N14),'[1]Конфигурация (оборудование)'!Y:Y,0),23)</f>
        <v>-</v>
      </c>
      <c r="AG14" s="26" t="str">
        <f>INDEX('[1]Конфигурация (оборудование)'!A:Y,MATCH(CONCATENATE(L14,"_",N14),'[1]Конфигурация (оборудование)'!Y:Y,0),24)</f>
        <v>-</v>
      </c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6" t="s">
        <v>172</v>
      </c>
      <c r="AU14" s="26" t="str">
        <f>INDEX('[1]Конфигурация (оборудование)'!A:Y,MATCH(CONCATENATE(L14,"_",N14),'[1]Конфигурация (оборудование)'!Y:Y,0),8)</f>
        <v>-</v>
      </c>
      <c r="AV14" s="25"/>
      <c r="AW14" s="25"/>
      <c r="AX14" s="25"/>
      <c r="AY14" s="37"/>
      <c r="AZ14" s="25"/>
      <c r="BA14" s="25"/>
      <c r="BB14" s="25"/>
      <c r="BC14" s="25"/>
      <c r="BD14" s="25"/>
      <c r="BE14" s="25" t="str">
        <f>INDEX('[1]IP MGMT'!A:H,MATCH(O14,'[1]IP MGMT'!D:D,0),5)</f>
        <v>1RF19.04</v>
      </c>
      <c r="BF14" s="31"/>
      <c r="BG14" s="25"/>
      <c r="BH14" s="25"/>
      <c r="BI14" s="25"/>
      <c r="BJ14" s="27"/>
    </row>
    <row r="15" spans="1:62" s="38" customFormat="1" ht="30" customHeight="1" x14ac:dyDescent="0.25">
      <c r="A15" s="29" t="s">
        <v>170</v>
      </c>
      <c r="B15" s="29" t="s">
        <v>185</v>
      </c>
      <c r="C15" s="31" t="s">
        <v>6</v>
      </c>
      <c r="D15" s="25"/>
      <c r="E15" s="26" t="s">
        <v>172</v>
      </c>
      <c r="F15" s="26" t="s">
        <v>172</v>
      </c>
      <c r="G15" s="27" t="s">
        <v>581</v>
      </c>
      <c r="H15" s="28"/>
      <c r="I15" s="27"/>
      <c r="J15" s="35" t="s">
        <v>580</v>
      </c>
      <c r="K15" s="36"/>
      <c r="L15" s="29" t="s">
        <v>582</v>
      </c>
      <c r="M15" s="30" t="s">
        <v>568</v>
      </c>
      <c r="N15" s="29" t="s">
        <v>588</v>
      </c>
      <c r="O15" s="31" t="s">
        <v>172</v>
      </c>
      <c r="P15" s="34" t="s">
        <v>589</v>
      </c>
      <c r="Q15" s="34" t="s">
        <v>571</v>
      </c>
      <c r="R15" s="36"/>
      <c r="S15" s="26" t="str">
        <f>INDEX('[1]Конфигурация (оборудование)'!A:Y,MATCH(CONCATENATE(L15,"_",N15),'[1]Конфигурация (оборудование)'!Y:Y,0),6)</f>
        <v>-</v>
      </c>
      <c r="T15" s="26" t="str">
        <f>INDEX('[1]Конфигурация (оборудование)'!A:Y,MATCH(CONCATENATE(L15,"_",N15),'[1]Конфигурация (оборудование)'!Y:Y,0),4)</f>
        <v>-</v>
      </c>
      <c r="U15" s="26" t="str">
        <f>INDEX('[1]Конфигурация (оборудование)'!A:Y,MATCH(CONCATENATE(L15,"_",N15),'[1]Конфигурация (оборудование)'!Y:Y,0),5)</f>
        <v>-</v>
      </c>
      <c r="V15" s="26" t="str">
        <f>INDEX('[1]Конфигурация (оборудование)'!A:Y,MATCH(CONCATENATE(L15,"_",N15),'[1]Конфигурация (оборудование)'!Y:Y,0),10)</f>
        <v>HDD 2.5" SAS</v>
      </c>
      <c r="W15" s="51">
        <f>INDEX('[1]Конфигурация (оборудование)'!A:Y,MATCH(CONCATENATE(L15,"_",N15),'[1]Конфигурация (оборудование)'!Y:Y,0),12)</f>
        <v>600</v>
      </c>
      <c r="X15" s="26">
        <f>INDEX('[1]Конфигурация (оборудование)'!A:Y,MATCH(CONCATENATE(L15,"_",N15),'[1]Конфигурация (оборудование)'!Y:Y,0),13)</f>
        <v>24</v>
      </c>
      <c r="Y15" s="26" t="str">
        <f>INDEX('[1]Конфигурация (оборудование)'!A:Y,MATCH(CONCATENATE(L15,"_",N15),'[1]Конфигурация (оборудование)'!Y:Y,0),14)</f>
        <v>-</v>
      </c>
      <c r="Z15" s="26" t="str">
        <f>INDEX('[1]Конфигурация (оборудование)'!A:Y,MATCH(CONCATENATE(L15,"_",N15),'[1]Конфигурация (оборудование)'!Y:Y,0),15)</f>
        <v>-</v>
      </c>
      <c r="AA15" s="26" t="str">
        <f>INDEX('[1]Конфигурация (оборудование)'!A:Y,MATCH(CONCATENATE(L15,"_",N15),'[1]Конфигурация (оборудование)'!Y:Y,0),17)</f>
        <v>-</v>
      </c>
      <c r="AB15" s="26" t="str">
        <f>INDEX('[1]Конфигурация (оборудование)'!A:Y,MATCH(CONCATENATE(L15,"_",N15),'[1]Конфигурация (оборудование)'!Y:Y,0),18)</f>
        <v>-</v>
      </c>
      <c r="AC15" s="26" t="str">
        <f>INDEX('[1]Конфигурация (оборудование)'!A:Y,MATCH(CONCATENATE(L15,"_",N15),'[1]Конфигурация (оборудование)'!Y:Y,0),19)</f>
        <v>-</v>
      </c>
      <c r="AD15" s="26" t="str">
        <f>INDEX('[1]Конфигурация (оборудование)'!A:Y,MATCH(CONCATENATE(L15,"_",N15),'[1]Конфигурация (оборудование)'!Y:Y,0),20)</f>
        <v>-</v>
      </c>
      <c r="AE15" s="26" t="str">
        <f>INDEX('[1]Конфигурация (оборудование)'!A:Y,MATCH(CONCATENATE(L15,"_",N15),'[1]Конфигурация (оборудование)'!Y:Y,0),22)</f>
        <v>-</v>
      </c>
      <c r="AF15" s="26" t="str">
        <f>INDEX('[1]Конфигурация (оборудование)'!A:Y,MATCH(CONCATENATE(L15,"_",N15),'[1]Конфигурация (оборудование)'!Y:Y,0),23)</f>
        <v>-</v>
      </c>
      <c r="AG15" s="26" t="str">
        <f>INDEX('[1]Конфигурация (оборудование)'!A:Y,MATCH(CONCATENATE(L15,"_",N15),'[1]Конфигурация (оборудование)'!Y:Y,0),24)</f>
        <v>-</v>
      </c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6" t="s">
        <v>172</v>
      </c>
      <c r="AU15" s="26" t="str">
        <f>INDEX('[1]Конфигурация (оборудование)'!A:Y,MATCH(CONCATENATE(L15,"_",N15),'[1]Конфигурация (оборудование)'!Y:Y,0),8)</f>
        <v>-</v>
      </c>
      <c r="AV15" s="25"/>
      <c r="AW15" s="25"/>
      <c r="AX15" s="25"/>
      <c r="AY15" s="37"/>
      <c r="AZ15" s="25"/>
      <c r="BA15" s="25"/>
      <c r="BB15" s="25"/>
      <c r="BC15" s="25"/>
      <c r="BD15" s="25"/>
      <c r="BE15" s="25" t="str">
        <f>INDEX('[1]IP MGMT'!A:H,MATCH(O15,'[1]IP MGMT'!D:D,0),5)</f>
        <v>1RF19.04</v>
      </c>
      <c r="BF15" s="31"/>
      <c r="BG15" s="25"/>
      <c r="BH15" s="25"/>
      <c r="BI15" s="25"/>
      <c r="BJ15" s="27"/>
    </row>
    <row r="16" spans="1:62" s="38" customFormat="1" ht="30" customHeight="1" x14ac:dyDescent="0.25">
      <c r="A16" s="29" t="s">
        <v>170</v>
      </c>
      <c r="B16" s="29" t="s">
        <v>186</v>
      </c>
      <c r="C16" s="31" t="s">
        <v>6</v>
      </c>
      <c r="D16" s="25"/>
      <c r="E16" s="26" t="s">
        <v>172</v>
      </c>
      <c r="F16" s="26" t="s">
        <v>172</v>
      </c>
      <c r="G16" s="27" t="s">
        <v>592</v>
      </c>
      <c r="H16" s="28"/>
      <c r="I16" s="27"/>
      <c r="J16" s="27" t="s">
        <v>591</v>
      </c>
      <c r="K16" s="36"/>
      <c r="L16" s="29" t="s">
        <v>567</v>
      </c>
      <c r="M16" s="30" t="s">
        <v>568</v>
      </c>
      <c r="N16" s="29" t="s">
        <v>593</v>
      </c>
      <c r="O16" s="31" t="s">
        <v>172</v>
      </c>
      <c r="P16" s="34" t="s">
        <v>594</v>
      </c>
      <c r="Q16" s="34" t="s">
        <v>595</v>
      </c>
      <c r="R16" s="36"/>
      <c r="S16" s="26" t="str">
        <f>INDEX('[1]Конфигурация (оборудование)'!A:Y,MATCH(CONCATENATE(L16,"_",N16),'[1]Конфигурация (оборудование)'!Y:Y,0),6)</f>
        <v>-</v>
      </c>
      <c r="T16" s="26" t="str">
        <f>INDEX('[1]Конфигурация (оборудование)'!A:Y,MATCH(CONCATENATE(L16,"_",N16),'[1]Конфигурация (оборудование)'!Y:Y,0),4)</f>
        <v>-</v>
      </c>
      <c r="U16" s="26" t="str">
        <f>INDEX('[1]Конфигурация (оборудование)'!A:Y,MATCH(CONCATENATE(L16,"_",N16),'[1]Конфигурация (оборудование)'!Y:Y,0),5)</f>
        <v>-</v>
      </c>
      <c r="V16" s="26" t="str">
        <f>INDEX('[1]Конфигурация (оборудование)'!A:Y,MATCH(CONCATENATE(L16,"_",N16),'[1]Конфигурация (оборудование)'!Y:Y,0),10)</f>
        <v>SSD 2.5" SAS</v>
      </c>
      <c r="W16" s="51">
        <f>INDEX('[1]Конфигурация (оборудование)'!A:Y,MATCH(CONCATENATE(L16,"_",N16),'[1]Конфигурация (оборудование)'!Y:Y,0),12)</f>
        <v>7680</v>
      </c>
      <c r="X16" s="26">
        <f>INDEX('[1]Конфигурация (оборудование)'!A:Y,MATCH(CONCATENATE(L16,"_",N16),'[1]Конфигурация (оборудование)'!Y:Y,0),13)</f>
        <v>24</v>
      </c>
      <c r="Y16" s="26" t="str">
        <f>INDEX('[1]Конфигурация (оборудование)'!A:Y,MATCH(CONCATENATE(L16,"_",N16),'[1]Конфигурация (оборудование)'!Y:Y,0),14)</f>
        <v>-</v>
      </c>
      <c r="Z16" s="26" t="str">
        <f>INDEX('[1]Конфигурация (оборудование)'!A:Y,MATCH(CONCATENATE(L16,"_",N16),'[1]Конфигурация (оборудование)'!Y:Y,0),15)</f>
        <v>-</v>
      </c>
      <c r="AA16" s="26" t="str">
        <f>INDEX('[1]Конфигурация (оборудование)'!A:Y,MATCH(CONCATENATE(L16,"_",N16),'[1]Конфигурация (оборудование)'!Y:Y,0),17)</f>
        <v>-</v>
      </c>
      <c r="AB16" s="26" t="str">
        <f>INDEX('[1]Конфигурация (оборудование)'!A:Y,MATCH(CONCATENATE(L16,"_",N16),'[1]Конфигурация (оборудование)'!Y:Y,0),18)</f>
        <v>-</v>
      </c>
      <c r="AC16" s="26" t="str">
        <f>INDEX('[1]Конфигурация (оборудование)'!A:Y,MATCH(CONCATENATE(L16,"_",N16),'[1]Конфигурация (оборудование)'!Y:Y,0),19)</f>
        <v>-</v>
      </c>
      <c r="AD16" s="26" t="str">
        <f>INDEX('[1]Конфигурация (оборудование)'!A:Y,MATCH(CONCATENATE(L16,"_",N16),'[1]Конфигурация (оборудование)'!Y:Y,0),20)</f>
        <v>-</v>
      </c>
      <c r="AE16" s="26" t="str">
        <f>INDEX('[1]Конфигурация (оборудование)'!A:Y,MATCH(CONCATENATE(L16,"_",N16),'[1]Конфигурация (оборудование)'!Y:Y,0),22)</f>
        <v>-</v>
      </c>
      <c r="AF16" s="26" t="str">
        <f>INDEX('[1]Конфигурация (оборудование)'!A:Y,MATCH(CONCATENATE(L16,"_",N16),'[1]Конфигурация (оборудование)'!Y:Y,0),23)</f>
        <v>-</v>
      </c>
      <c r="AG16" s="26" t="str">
        <f>INDEX('[1]Конфигурация (оборудование)'!A:Y,MATCH(CONCATENATE(L16,"_",N16),'[1]Конфигурация (оборудование)'!Y:Y,0),24)</f>
        <v>-</v>
      </c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6" t="s">
        <v>172</v>
      </c>
      <c r="AU16" s="26" t="str">
        <f>INDEX('[1]Конфигурация (оборудование)'!A:Y,MATCH(CONCATENATE(L16,"_",N16),'[1]Конфигурация (оборудование)'!Y:Y,0),8)</f>
        <v>-</v>
      </c>
      <c r="AV16" s="25"/>
      <c r="AW16" s="25"/>
      <c r="AX16" s="25"/>
      <c r="AY16" s="37"/>
      <c r="AZ16" s="25"/>
      <c r="BA16" s="25"/>
      <c r="BB16" s="25"/>
      <c r="BC16" s="25"/>
      <c r="BD16" s="25"/>
      <c r="BE16" s="25" t="str">
        <f>INDEX('[1]IP MGMT'!A:H,MATCH(O16,'[1]IP MGMT'!D:D,0),5)</f>
        <v>1RF19.04</v>
      </c>
      <c r="BF16" s="31"/>
      <c r="BG16" s="25"/>
      <c r="BH16" s="25"/>
      <c r="BI16" s="25"/>
      <c r="BJ16" s="27"/>
    </row>
    <row r="17" spans="1:62" s="38" customFormat="1" ht="30" customHeight="1" x14ac:dyDescent="0.25">
      <c r="A17" s="29" t="s">
        <v>170</v>
      </c>
      <c r="B17" s="29" t="s">
        <v>187</v>
      </c>
      <c r="C17" s="31" t="s">
        <v>6</v>
      </c>
      <c r="D17" s="25"/>
      <c r="E17" s="26" t="s">
        <v>172</v>
      </c>
      <c r="F17" s="26" t="s">
        <v>172</v>
      </c>
      <c r="G17" s="27" t="s">
        <v>592</v>
      </c>
      <c r="H17" s="28"/>
      <c r="I17" s="27"/>
      <c r="J17" s="27" t="s">
        <v>591</v>
      </c>
      <c r="K17" s="36"/>
      <c r="L17" s="29" t="s">
        <v>567</v>
      </c>
      <c r="M17" s="30" t="s">
        <v>568</v>
      </c>
      <c r="N17" s="29" t="s">
        <v>593</v>
      </c>
      <c r="O17" s="31" t="s">
        <v>172</v>
      </c>
      <c r="P17" s="34" t="s">
        <v>596</v>
      </c>
      <c r="Q17" s="34" t="s">
        <v>597</v>
      </c>
      <c r="R17" s="36"/>
      <c r="S17" s="26" t="str">
        <f>INDEX('[1]Конфигурация (оборудование)'!A:Y,MATCH(CONCATENATE(L17,"_",N17),'[1]Конфигурация (оборудование)'!Y:Y,0),6)</f>
        <v>-</v>
      </c>
      <c r="T17" s="26" t="str">
        <f>INDEX('[1]Конфигурация (оборудование)'!A:Y,MATCH(CONCATENATE(L17,"_",N17),'[1]Конфигурация (оборудование)'!Y:Y,0),4)</f>
        <v>-</v>
      </c>
      <c r="U17" s="26" t="str">
        <f>INDEX('[1]Конфигурация (оборудование)'!A:Y,MATCH(CONCATENATE(L17,"_",N17),'[1]Конфигурация (оборудование)'!Y:Y,0),5)</f>
        <v>-</v>
      </c>
      <c r="V17" s="26" t="str">
        <f>INDEX('[1]Конфигурация (оборудование)'!A:Y,MATCH(CONCATENATE(L17,"_",N17),'[1]Конфигурация (оборудование)'!Y:Y,0),10)</f>
        <v>SSD 2.5" SAS</v>
      </c>
      <c r="W17" s="51">
        <f>INDEX('[1]Конфигурация (оборудование)'!A:Y,MATCH(CONCATENATE(L17,"_",N17),'[1]Конфигурация (оборудование)'!Y:Y,0),12)</f>
        <v>7680</v>
      </c>
      <c r="X17" s="26">
        <f>INDEX('[1]Конфигурация (оборудование)'!A:Y,MATCH(CONCATENATE(L17,"_",N17),'[1]Конфигурация (оборудование)'!Y:Y,0),13)</f>
        <v>24</v>
      </c>
      <c r="Y17" s="26" t="str">
        <f>INDEX('[1]Конфигурация (оборудование)'!A:Y,MATCH(CONCATENATE(L17,"_",N17),'[1]Конфигурация (оборудование)'!Y:Y,0),14)</f>
        <v>-</v>
      </c>
      <c r="Z17" s="26" t="str">
        <f>INDEX('[1]Конфигурация (оборудование)'!A:Y,MATCH(CONCATENATE(L17,"_",N17),'[1]Конфигурация (оборудование)'!Y:Y,0),15)</f>
        <v>-</v>
      </c>
      <c r="AA17" s="26" t="str">
        <f>INDEX('[1]Конфигурация (оборудование)'!A:Y,MATCH(CONCATENATE(L17,"_",N17),'[1]Конфигурация (оборудование)'!Y:Y,0),17)</f>
        <v>-</v>
      </c>
      <c r="AB17" s="26" t="str">
        <f>INDEX('[1]Конфигурация (оборудование)'!A:Y,MATCH(CONCATENATE(L17,"_",N17),'[1]Конфигурация (оборудование)'!Y:Y,0),18)</f>
        <v>-</v>
      </c>
      <c r="AC17" s="26" t="str">
        <f>INDEX('[1]Конфигурация (оборудование)'!A:Y,MATCH(CONCATENATE(L17,"_",N17),'[1]Конфигурация (оборудование)'!Y:Y,0),19)</f>
        <v>-</v>
      </c>
      <c r="AD17" s="26" t="str">
        <f>INDEX('[1]Конфигурация (оборудование)'!A:Y,MATCH(CONCATENATE(L17,"_",N17),'[1]Конфигурация (оборудование)'!Y:Y,0),20)</f>
        <v>-</v>
      </c>
      <c r="AE17" s="26" t="str">
        <f>INDEX('[1]Конфигурация (оборудование)'!A:Y,MATCH(CONCATENATE(L17,"_",N17),'[1]Конфигурация (оборудование)'!Y:Y,0),22)</f>
        <v>-</v>
      </c>
      <c r="AF17" s="26" t="str">
        <f>INDEX('[1]Конфигурация (оборудование)'!A:Y,MATCH(CONCATENATE(L17,"_",N17),'[1]Конфигурация (оборудование)'!Y:Y,0),23)</f>
        <v>-</v>
      </c>
      <c r="AG17" s="26" t="str">
        <f>INDEX('[1]Конфигурация (оборудование)'!A:Y,MATCH(CONCATENATE(L17,"_",N17),'[1]Конфигурация (оборудование)'!Y:Y,0),24)</f>
        <v>-</v>
      </c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6" t="s">
        <v>172</v>
      </c>
      <c r="AU17" s="26" t="str">
        <f>INDEX('[1]Конфигурация (оборудование)'!A:Y,MATCH(CONCATENATE(L17,"_",N17),'[1]Конфигурация (оборудование)'!Y:Y,0),8)</f>
        <v>-</v>
      </c>
      <c r="AV17" s="25"/>
      <c r="AW17" s="25"/>
      <c r="AX17" s="25"/>
      <c r="AY17" s="37"/>
      <c r="AZ17" s="25"/>
      <c r="BA17" s="25"/>
      <c r="BB17" s="25"/>
      <c r="BC17" s="25"/>
      <c r="BD17" s="25"/>
      <c r="BE17" s="25" t="str">
        <f>INDEX('[1]IP MGMT'!A:H,MATCH(O17,'[1]IP MGMT'!D:D,0),5)</f>
        <v>1RF19.04</v>
      </c>
      <c r="BF17" s="31"/>
      <c r="BG17" s="25"/>
      <c r="BH17" s="25"/>
      <c r="BI17" s="25"/>
      <c r="BJ17" s="27"/>
    </row>
    <row r="18" spans="1:62" s="38" customFormat="1" ht="30" customHeight="1" x14ac:dyDescent="0.25">
      <c r="A18" s="29" t="s">
        <v>170</v>
      </c>
      <c r="B18" s="29" t="s">
        <v>188</v>
      </c>
      <c r="C18" s="31" t="s">
        <v>6</v>
      </c>
      <c r="D18" s="25"/>
      <c r="E18" s="26" t="s">
        <v>172</v>
      </c>
      <c r="F18" s="26" t="s">
        <v>172</v>
      </c>
      <c r="G18" s="27" t="s">
        <v>592</v>
      </c>
      <c r="H18" s="28"/>
      <c r="I18" s="27"/>
      <c r="J18" s="27" t="s">
        <v>591</v>
      </c>
      <c r="K18" s="36"/>
      <c r="L18" s="29" t="s">
        <v>567</v>
      </c>
      <c r="M18" s="30" t="s">
        <v>568</v>
      </c>
      <c r="N18" s="29" t="s">
        <v>593</v>
      </c>
      <c r="O18" s="31" t="s">
        <v>172</v>
      </c>
      <c r="P18" s="34" t="s">
        <v>598</v>
      </c>
      <c r="Q18" s="34" t="s">
        <v>595</v>
      </c>
      <c r="R18" s="36"/>
      <c r="S18" s="26" t="str">
        <f>INDEX('[1]Конфигурация (оборудование)'!A:Y,MATCH(CONCATENATE(L18,"_",N18),'[1]Конфигурация (оборудование)'!Y:Y,0),6)</f>
        <v>-</v>
      </c>
      <c r="T18" s="26" t="str">
        <f>INDEX('[1]Конфигурация (оборудование)'!A:Y,MATCH(CONCATENATE(L18,"_",N18),'[1]Конфигурация (оборудование)'!Y:Y,0),4)</f>
        <v>-</v>
      </c>
      <c r="U18" s="26" t="str">
        <f>INDEX('[1]Конфигурация (оборудование)'!A:Y,MATCH(CONCATENATE(L18,"_",N18),'[1]Конфигурация (оборудование)'!Y:Y,0),5)</f>
        <v>-</v>
      </c>
      <c r="V18" s="26" t="str">
        <f>INDEX('[1]Конфигурация (оборудование)'!A:Y,MATCH(CONCATENATE(L18,"_",N18),'[1]Конфигурация (оборудование)'!Y:Y,0),10)</f>
        <v>SSD 2.5" SAS</v>
      </c>
      <c r="W18" s="51">
        <f>INDEX('[1]Конфигурация (оборудование)'!A:Y,MATCH(CONCATENATE(L18,"_",N18),'[1]Конфигурация (оборудование)'!Y:Y,0),12)</f>
        <v>7680</v>
      </c>
      <c r="X18" s="26">
        <f>INDEX('[1]Конфигурация (оборудование)'!A:Y,MATCH(CONCATENATE(L18,"_",N18),'[1]Конфигурация (оборудование)'!Y:Y,0),13)</f>
        <v>24</v>
      </c>
      <c r="Y18" s="26" t="str">
        <f>INDEX('[1]Конфигурация (оборудование)'!A:Y,MATCH(CONCATENATE(L18,"_",N18),'[1]Конфигурация (оборудование)'!Y:Y,0),14)</f>
        <v>-</v>
      </c>
      <c r="Z18" s="26" t="str">
        <f>INDEX('[1]Конфигурация (оборудование)'!A:Y,MATCH(CONCATENATE(L18,"_",N18),'[1]Конфигурация (оборудование)'!Y:Y,0),15)</f>
        <v>-</v>
      </c>
      <c r="AA18" s="26" t="str">
        <f>INDEX('[1]Конфигурация (оборудование)'!A:Y,MATCH(CONCATENATE(L18,"_",N18),'[1]Конфигурация (оборудование)'!Y:Y,0),17)</f>
        <v>-</v>
      </c>
      <c r="AB18" s="26" t="str">
        <f>INDEX('[1]Конфигурация (оборудование)'!A:Y,MATCH(CONCATENATE(L18,"_",N18),'[1]Конфигурация (оборудование)'!Y:Y,0),18)</f>
        <v>-</v>
      </c>
      <c r="AC18" s="26" t="str">
        <f>INDEX('[1]Конфигурация (оборудование)'!A:Y,MATCH(CONCATENATE(L18,"_",N18),'[1]Конфигурация (оборудование)'!Y:Y,0),19)</f>
        <v>-</v>
      </c>
      <c r="AD18" s="26" t="str">
        <f>INDEX('[1]Конфигурация (оборудование)'!A:Y,MATCH(CONCATENATE(L18,"_",N18),'[1]Конфигурация (оборудование)'!Y:Y,0),20)</f>
        <v>-</v>
      </c>
      <c r="AE18" s="26" t="str">
        <f>INDEX('[1]Конфигурация (оборудование)'!A:Y,MATCH(CONCATENATE(L18,"_",N18),'[1]Конфигурация (оборудование)'!Y:Y,0),22)</f>
        <v>-</v>
      </c>
      <c r="AF18" s="26" t="str">
        <f>INDEX('[1]Конфигурация (оборудование)'!A:Y,MATCH(CONCATENATE(L18,"_",N18),'[1]Конфигурация (оборудование)'!Y:Y,0),23)</f>
        <v>-</v>
      </c>
      <c r="AG18" s="26" t="str">
        <f>INDEX('[1]Конфигурация (оборудование)'!A:Y,MATCH(CONCATENATE(L18,"_",N18),'[1]Конфигурация (оборудование)'!Y:Y,0),24)</f>
        <v>-</v>
      </c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6" t="s">
        <v>172</v>
      </c>
      <c r="AU18" s="26" t="str">
        <f>INDEX('[1]Конфигурация (оборудование)'!A:Y,MATCH(CONCATENATE(L18,"_",N18),'[1]Конфигурация (оборудование)'!Y:Y,0),8)</f>
        <v>-</v>
      </c>
      <c r="AV18" s="25"/>
      <c r="AW18" s="25"/>
      <c r="AX18" s="25"/>
      <c r="AY18" s="37"/>
      <c r="AZ18" s="25"/>
      <c r="BA18" s="25"/>
      <c r="BB18" s="25"/>
      <c r="BC18" s="25"/>
      <c r="BD18" s="25"/>
      <c r="BE18" s="25" t="str">
        <f>INDEX('[1]IP MGMT'!A:H,MATCH(O18,'[1]IP MGMT'!D:D,0),5)</f>
        <v>1RF19.04</v>
      </c>
      <c r="BF18" s="31"/>
      <c r="BG18" s="25"/>
      <c r="BH18" s="25"/>
      <c r="BI18" s="25"/>
      <c r="BJ18" s="27"/>
    </row>
    <row r="19" spans="1:62" s="38" customFormat="1" ht="30" customHeight="1" x14ac:dyDescent="0.25">
      <c r="A19" s="29" t="s">
        <v>189</v>
      </c>
      <c r="B19" s="26" t="s">
        <v>172</v>
      </c>
      <c r="C19" s="31" t="s">
        <v>6</v>
      </c>
      <c r="D19" s="25"/>
      <c r="E19" s="26" t="s">
        <v>172</v>
      </c>
      <c r="F19" s="25"/>
      <c r="G19" s="27" t="s">
        <v>600</v>
      </c>
      <c r="H19" s="28"/>
      <c r="I19" s="27"/>
      <c r="J19" s="27" t="s">
        <v>599</v>
      </c>
      <c r="K19" s="36"/>
      <c r="L19" s="29" t="s">
        <v>601</v>
      </c>
      <c r="M19" s="30" t="s">
        <v>568</v>
      </c>
      <c r="N19" s="29" t="s">
        <v>602</v>
      </c>
      <c r="O19" s="31" t="s">
        <v>603</v>
      </c>
      <c r="P19" s="34" t="s">
        <v>585</v>
      </c>
      <c r="Q19" s="34" t="s">
        <v>604</v>
      </c>
      <c r="R19" s="36"/>
      <c r="S19" s="26" t="str">
        <f>INDEX('[1]Конфигурация (оборудование)'!A:Y,MATCH(CONCATENATE(L19,"_",N19),'[1]Конфигурация (оборудование)'!Y:Y,0),6)</f>
        <v>E5-2695V4</v>
      </c>
      <c r="T19" s="26" t="str">
        <f>INDEX('[1]Конфигурация (оборудование)'!A:Y,MATCH(CONCATENATE(L19,"_",N19),'[1]Конфигурация (оборудование)'!Y:Y,0),4)</f>
        <v>2</v>
      </c>
      <c r="U19" s="26">
        <f>INDEX('[1]Конфигурация (оборудование)'!A:Y,MATCH(CONCATENATE(L19,"_",N19),'[1]Конфигурация (оборудование)'!Y:Y,0),5)</f>
        <v>36</v>
      </c>
      <c r="V19" s="26" t="str">
        <f>INDEX('[1]Конфигурация (оборудование)'!A:Y,MATCH(CONCATENATE(L19,"_",N19),'[1]Конфигурация (оборудование)'!Y:Y,0),10)</f>
        <v>SSD 2.5" SATA</v>
      </c>
      <c r="W19" s="51">
        <f>INDEX('[1]Конфигурация (оборудование)'!A:Y,MATCH(CONCATENATE(L19,"_",N19),'[1]Конфигурация (оборудование)'!Y:Y,0),12)</f>
        <v>240</v>
      </c>
      <c r="X19" s="26">
        <f>INDEX('[1]Конфигурация (оборудование)'!A:Y,MATCH(CONCATENATE(L19,"_",N19),'[1]Конфигурация (оборудование)'!Y:Y,0),13)</f>
        <v>2</v>
      </c>
      <c r="Y19" s="26" t="str">
        <f>INDEX('[1]Конфигурация (оборудование)'!A:Y,MATCH(CONCATENATE(L19,"_",N19),'[1]Конфигурация (оборудование)'!Y:Y,0),14)</f>
        <v>-</v>
      </c>
      <c r="Z19" s="26" t="str">
        <f>INDEX('[1]Конфигурация (оборудование)'!A:Y,MATCH(CONCATENATE(L19,"_",N19),'[1]Конфигурация (оборудование)'!Y:Y,0),15)</f>
        <v>SSD 2.5" SATA</v>
      </c>
      <c r="AA19" s="26">
        <f>INDEX('[1]Конфигурация (оборудование)'!A:Y,MATCH(CONCATENATE(L19,"_",N19),'[1]Конфигурация (оборудование)'!Y:Y,0),17)</f>
        <v>480</v>
      </c>
      <c r="AB19" s="26">
        <f>INDEX('[1]Конфигурация (оборудование)'!A:Y,MATCH(CONCATENATE(L19,"_",N19),'[1]Конфигурация (оборудование)'!Y:Y,0),18)</f>
        <v>4</v>
      </c>
      <c r="AC19" s="26" t="str">
        <f>INDEX('[1]Конфигурация (оборудование)'!A:Y,MATCH(CONCATENATE(L19,"_",N19),'[1]Конфигурация (оборудование)'!Y:Y,0),19)</f>
        <v>-</v>
      </c>
      <c r="AD19" s="26" t="str">
        <f>INDEX('[1]Конфигурация (оборудование)'!A:Y,MATCH(CONCATENATE(L19,"_",N19),'[1]Конфигурация (оборудование)'!Y:Y,0),20)</f>
        <v>-</v>
      </c>
      <c r="AE19" s="26" t="str">
        <f>INDEX('[1]Конфигурация (оборудование)'!A:Y,MATCH(CONCATENATE(L19,"_",N19),'[1]Конфигурация (оборудование)'!Y:Y,0),22)</f>
        <v>-</v>
      </c>
      <c r="AF19" s="26" t="str">
        <f>INDEX('[1]Конфигурация (оборудование)'!A:Y,MATCH(CONCATENATE(L19,"_",N19),'[1]Конфигурация (оборудование)'!Y:Y,0),23)</f>
        <v>-</v>
      </c>
      <c r="AG19" s="26" t="str">
        <f>INDEX('[1]Конфигурация (оборудование)'!A:Y,MATCH(CONCATENATE(L19,"_",N19),'[1]Конфигурация (оборудование)'!Y:Y,0),24)</f>
        <v>-</v>
      </c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6">
        <f t="shared" ref="AT19:AT82" si="0">U19</f>
        <v>36</v>
      </c>
      <c r="AU19" s="26">
        <f>INDEX('[1]Конфигурация (оборудование)'!A:Y,MATCH(CONCATENATE(L19,"_",N19),'[1]Конфигурация (оборудование)'!Y:Y,0),8)</f>
        <v>64</v>
      </c>
      <c r="AV19" s="25"/>
      <c r="AW19" s="25"/>
      <c r="AX19" s="25"/>
      <c r="AY19" s="37"/>
      <c r="AZ19" s="25"/>
      <c r="BA19" s="25"/>
      <c r="BB19" s="25"/>
      <c r="BC19" s="25"/>
      <c r="BD19" s="25"/>
      <c r="BE19" s="25" t="str">
        <f>INDEX('[1]IP MGMT'!A:H,MATCH(O19,'[1]IP MGMT'!D:D,0),5)</f>
        <v>1RF19.04</v>
      </c>
      <c r="BF19" s="31" t="s">
        <v>605</v>
      </c>
      <c r="BG19" s="25"/>
      <c r="BH19" s="25"/>
      <c r="BI19" s="25"/>
      <c r="BJ19" s="27"/>
    </row>
    <row r="20" spans="1:62" s="38" customFormat="1" ht="30" customHeight="1" x14ac:dyDescent="0.25">
      <c r="A20" s="29" t="s">
        <v>189</v>
      </c>
      <c r="B20" s="26" t="s">
        <v>172</v>
      </c>
      <c r="C20" s="31" t="s">
        <v>6</v>
      </c>
      <c r="D20" s="25"/>
      <c r="E20" s="26" t="s">
        <v>172</v>
      </c>
      <c r="F20" s="25"/>
      <c r="G20" s="27" t="s">
        <v>600</v>
      </c>
      <c r="H20" s="28"/>
      <c r="I20" s="27"/>
      <c r="J20" s="27" t="s">
        <v>599</v>
      </c>
      <c r="K20" s="36"/>
      <c r="L20" s="29" t="s">
        <v>601</v>
      </c>
      <c r="M20" s="30" t="s">
        <v>568</v>
      </c>
      <c r="N20" s="29" t="s">
        <v>602</v>
      </c>
      <c r="O20" s="31" t="s">
        <v>606</v>
      </c>
      <c r="P20" s="34" t="s">
        <v>585</v>
      </c>
      <c r="Q20" s="34" t="s">
        <v>607</v>
      </c>
      <c r="R20" s="36"/>
      <c r="S20" s="26" t="str">
        <f>INDEX('[1]Конфигурация (оборудование)'!A:Y,MATCH(CONCATENATE(L20,"_",N20),'[1]Конфигурация (оборудование)'!Y:Y,0),6)</f>
        <v>E5-2695V4</v>
      </c>
      <c r="T20" s="26" t="str">
        <f>INDEX('[1]Конфигурация (оборудование)'!A:Y,MATCH(CONCATENATE(L20,"_",N20),'[1]Конфигурация (оборудование)'!Y:Y,0),4)</f>
        <v>2</v>
      </c>
      <c r="U20" s="26">
        <f>INDEX('[1]Конфигурация (оборудование)'!A:Y,MATCH(CONCATENATE(L20,"_",N20),'[1]Конфигурация (оборудование)'!Y:Y,0),5)</f>
        <v>36</v>
      </c>
      <c r="V20" s="26" t="str">
        <f>INDEX('[1]Конфигурация (оборудование)'!A:Y,MATCH(CONCATENATE(L20,"_",N20),'[1]Конфигурация (оборудование)'!Y:Y,0),10)</f>
        <v>SSD 2.5" SATA</v>
      </c>
      <c r="W20" s="51">
        <f>INDEX('[1]Конфигурация (оборудование)'!A:Y,MATCH(CONCATENATE(L20,"_",N20),'[1]Конфигурация (оборудование)'!Y:Y,0),12)</f>
        <v>240</v>
      </c>
      <c r="X20" s="26">
        <f>INDEX('[1]Конфигурация (оборудование)'!A:Y,MATCH(CONCATENATE(L20,"_",N20),'[1]Конфигурация (оборудование)'!Y:Y,0),13)</f>
        <v>2</v>
      </c>
      <c r="Y20" s="26" t="str">
        <f>INDEX('[1]Конфигурация (оборудование)'!A:Y,MATCH(CONCATENATE(L20,"_",N20),'[1]Конфигурация (оборудование)'!Y:Y,0),14)</f>
        <v>-</v>
      </c>
      <c r="Z20" s="26" t="str">
        <f>INDEX('[1]Конфигурация (оборудование)'!A:Y,MATCH(CONCATENATE(L20,"_",N20),'[1]Конфигурация (оборудование)'!Y:Y,0),15)</f>
        <v>SSD 2.5" SATA</v>
      </c>
      <c r="AA20" s="26">
        <f>INDEX('[1]Конфигурация (оборудование)'!A:Y,MATCH(CONCATENATE(L20,"_",N20),'[1]Конфигурация (оборудование)'!Y:Y,0),17)</f>
        <v>480</v>
      </c>
      <c r="AB20" s="26">
        <f>INDEX('[1]Конфигурация (оборудование)'!A:Y,MATCH(CONCATENATE(L20,"_",N20),'[1]Конфигурация (оборудование)'!Y:Y,0),18)</f>
        <v>4</v>
      </c>
      <c r="AC20" s="26" t="str">
        <f>INDEX('[1]Конфигурация (оборудование)'!A:Y,MATCH(CONCATENATE(L20,"_",N20),'[1]Конфигурация (оборудование)'!Y:Y,0),19)</f>
        <v>-</v>
      </c>
      <c r="AD20" s="26" t="str">
        <f>INDEX('[1]Конфигурация (оборудование)'!A:Y,MATCH(CONCATENATE(L20,"_",N20),'[1]Конфигурация (оборудование)'!Y:Y,0),20)</f>
        <v>-</v>
      </c>
      <c r="AE20" s="26" t="str">
        <f>INDEX('[1]Конфигурация (оборудование)'!A:Y,MATCH(CONCATENATE(L20,"_",N20),'[1]Конфигурация (оборудование)'!Y:Y,0),22)</f>
        <v>-</v>
      </c>
      <c r="AF20" s="26" t="str">
        <f>INDEX('[1]Конфигурация (оборудование)'!A:Y,MATCH(CONCATENATE(L20,"_",N20),'[1]Конфигурация (оборудование)'!Y:Y,0),23)</f>
        <v>-</v>
      </c>
      <c r="AG20" s="26" t="str">
        <f>INDEX('[1]Конфигурация (оборудование)'!A:Y,MATCH(CONCATENATE(L20,"_",N20),'[1]Конфигурация (оборудование)'!Y:Y,0),24)</f>
        <v>-</v>
      </c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6">
        <f t="shared" si="0"/>
        <v>36</v>
      </c>
      <c r="AU20" s="26">
        <f>INDEX('[1]Конфигурация (оборудование)'!A:Y,MATCH(CONCATENATE(L20,"_",N20),'[1]Конфигурация (оборудование)'!Y:Y,0),8)</f>
        <v>64</v>
      </c>
      <c r="AV20" s="25"/>
      <c r="AW20" s="25"/>
      <c r="AX20" s="25"/>
      <c r="AY20" s="37"/>
      <c r="AZ20" s="25"/>
      <c r="BA20" s="25"/>
      <c r="BB20" s="25"/>
      <c r="BC20" s="25"/>
      <c r="BD20" s="25"/>
      <c r="BE20" s="25" t="str">
        <f>INDEX('[1]IP MGMT'!A:H,MATCH(O20,'[1]IP MGMT'!D:D,0),5)</f>
        <v>1RF19.04</v>
      </c>
      <c r="BF20" s="31" t="s">
        <v>608</v>
      </c>
      <c r="BG20" s="25"/>
      <c r="BH20" s="25"/>
      <c r="BI20" s="25"/>
      <c r="BJ20" s="27"/>
    </row>
    <row r="21" spans="1:62" s="38" customFormat="1" ht="30" customHeight="1" x14ac:dyDescent="0.25">
      <c r="A21" s="29" t="s">
        <v>189</v>
      </c>
      <c r="B21" s="26" t="s">
        <v>172</v>
      </c>
      <c r="C21" s="31" t="s">
        <v>6</v>
      </c>
      <c r="D21" s="25"/>
      <c r="E21" s="26" t="s">
        <v>172</v>
      </c>
      <c r="F21" s="25"/>
      <c r="G21" s="27" t="s">
        <v>600</v>
      </c>
      <c r="H21" s="28"/>
      <c r="I21" s="27"/>
      <c r="J21" s="27" t="s">
        <v>599</v>
      </c>
      <c r="K21" s="36"/>
      <c r="L21" s="29" t="s">
        <v>601</v>
      </c>
      <c r="M21" s="30" t="s">
        <v>568</v>
      </c>
      <c r="N21" s="29" t="s">
        <v>602</v>
      </c>
      <c r="O21" s="31" t="s">
        <v>609</v>
      </c>
      <c r="P21" s="34" t="s">
        <v>589</v>
      </c>
      <c r="Q21" s="34" t="s">
        <v>610</v>
      </c>
      <c r="R21" s="36"/>
      <c r="S21" s="26" t="str">
        <f>INDEX('[1]Конфигурация (оборудование)'!A:Y,MATCH(CONCATENATE(L21,"_",N21),'[1]Конфигурация (оборудование)'!Y:Y,0),6)</f>
        <v>E5-2695V4</v>
      </c>
      <c r="T21" s="26" t="str">
        <f>INDEX('[1]Конфигурация (оборудование)'!A:Y,MATCH(CONCATENATE(L21,"_",N21),'[1]Конфигурация (оборудование)'!Y:Y,0),4)</f>
        <v>2</v>
      </c>
      <c r="U21" s="26">
        <f>INDEX('[1]Конфигурация (оборудование)'!A:Y,MATCH(CONCATENATE(L21,"_",N21),'[1]Конфигурация (оборудование)'!Y:Y,0),5)</f>
        <v>36</v>
      </c>
      <c r="V21" s="26" t="str">
        <f>INDEX('[1]Конфигурация (оборудование)'!A:Y,MATCH(CONCATENATE(L21,"_",N21),'[1]Конфигурация (оборудование)'!Y:Y,0),10)</f>
        <v>SSD 2.5" SATA</v>
      </c>
      <c r="W21" s="51">
        <f>INDEX('[1]Конфигурация (оборудование)'!A:Y,MATCH(CONCATENATE(L21,"_",N21),'[1]Конфигурация (оборудование)'!Y:Y,0),12)</f>
        <v>240</v>
      </c>
      <c r="X21" s="26">
        <f>INDEX('[1]Конфигурация (оборудование)'!A:Y,MATCH(CONCATENATE(L21,"_",N21),'[1]Конфигурация (оборудование)'!Y:Y,0),13)</f>
        <v>2</v>
      </c>
      <c r="Y21" s="26" t="str">
        <f>INDEX('[1]Конфигурация (оборудование)'!A:Y,MATCH(CONCATENATE(L21,"_",N21),'[1]Конфигурация (оборудование)'!Y:Y,0),14)</f>
        <v>-</v>
      </c>
      <c r="Z21" s="26" t="str">
        <f>INDEX('[1]Конфигурация (оборудование)'!A:Y,MATCH(CONCATENATE(L21,"_",N21),'[1]Конфигурация (оборудование)'!Y:Y,0),15)</f>
        <v>SSD 2.5" SATA</v>
      </c>
      <c r="AA21" s="26">
        <f>INDEX('[1]Конфигурация (оборудование)'!A:Y,MATCH(CONCATENATE(L21,"_",N21),'[1]Конфигурация (оборудование)'!Y:Y,0),17)</f>
        <v>480</v>
      </c>
      <c r="AB21" s="26">
        <f>INDEX('[1]Конфигурация (оборудование)'!A:Y,MATCH(CONCATENATE(L21,"_",N21),'[1]Конфигурация (оборудование)'!Y:Y,0),18)</f>
        <v>4</v>
      </c>
      <c r="AC21" s="26" t="str">
        <f>INDEX('[1]Конфигурация (оборудование)'!A:Y,MATCH(CONCATENATE(L21,"_",N21),'[1]Конфигурация (оборудование)'!Y:Y,0),19)</f>
        <v>-</v>
      </c>
      <c r="AD21" s="26" t="str">
        <f>INDEX('[1]Конфигурация (оборудование)'!A:Y,MATCH(CONCATENATE(L21,"_",N21),'[1]Конфигурация (оборудование)'!Y:Y,0),20)</f>
        <v>-</v>
      </c>
      <c r="AE21" s="26" t="str">
        <f>INDEX('[1]Конфигурация (оборудование)'!A:Y,MATCH(CONCATENATE(L21,"_",N21),'[1]Конфигурация (оборудование)'!Y:Y,0),22)</f>
        <v>-</v>
      </c>
      <c r="AF21" s="26" t="str">
        <f>INDEX('[1]Конфигурация (оборудование)'!A:Y,MATCH(CONCATENATE(L21,"_",N21),'[1]Конфигурация (оборудование)'!Y:Y,0),23)</f>
        <v>-</v>
      </c>
      <c r="AG21" s="26" t="str">
        <f>INDEX('[1]Конфигурация (оборудование)'!A:Y,MATCH(CONCATENATE(L21,"_",N21),'[1]Конфигурация (оборудование)'!Y:Y,0),24)</f>
        <v>-</v>
      </c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6">
        <f t="shared" si="0"/>
        <v>36</v>
      </c>
      <c r="AU21" s="26">
        <f>INDEX('[1]Конфигурация (оборудование)'!A:Y,MATCH(CONCATENATE(L21,"_",N21),'[1]Конфигурация (оборудование)'!Y:Y,0),8)</f>
        <v>64</v>
      </c>
      <c r="AV21" s="25"/>
      <c r="AW21" s="25"/>
      <c r="AX21" s="25"/>
      <c r="AY21" s="37"/>
      <c r="AZ21" s="25"/>
      <c r="BA21" s="25"/>
      <c r="BB21" s="25"/>
      <c r="BC21" s="25"/>
      <c r="BD21" s="25"/>
      <c r="BE21" s="25" t="str">
        <f>INDEX('[1]IP MGMT'!A:H,MATCH(O21,'[1]IP MGMT'!D:D,0),5)</f>
        <v>1RF21.04</v>
      </c>
      <c r="BF21" s="31" t="s">
        <v>611</v>
      </c>
      <c r="BG21" s="25"/>
      <c r="BH21" s="25"/>
      <c r="BI21" s="25"/>
      <c r="BJ21" s="27"/>
    </row>
    <row r="22" spans="1:62" s="38" customFormat="1" ht="30" customHeight="1" x14ac:dyDescent="0.25">
      <c r="A22" s="29" t="s">
        <v>189</v>
      </c>
      <c r="B22" s="59" t="s">
        <v>190</v>
      </c>
      <c r="C22" s="31" t="s">
        <v>6</v>
      </c>
      <c r="D22" s="25" t="str">
        <f t="shared" ref="D22:D85" si="1">CONCATENATE(LEFT(B22,3),2,RIGHT(B22,LEN(B22)-4))</f>
        <v>cd5201-app036</v>
      </c>
      <c r="E22" s="27" t="s">
        <v>192</v>
      </c>
      <c r="F22" s="25"/>
      <c r="G22" s="27" t="s">
        <v>612</v>
      </c>
      <c r="H22" s="28"/>
      <c r="I22" s="27"/>
      <c r="J22" s="58" t="s">
        <v>17</v>
      </c>
      <c r="K22" s="36"/>
      <c r="L22" s="29" t="s">
        <v>613</v>
      </c>
      <c r="M22" s="30" t="s">
        <v>614</v>
      </c>
      <c r="N22" s="29" t="s">
        <v>615</v>
      </c>
      <c r="O22" s="57" t="s">
        <v>616</v>
      </c>
      <c r="P22" s="34" t="s">
        <v>617</v>
      </c>
      <c r="Q22" s="34" t="s">
        <v>618</v>
      </c>
      <c r="R22" s="36"/>
      <c r="S22" s="26" t="str">
        <f>INDEX('[1]Конфигурация (оборудование)'!A:Y,MATCH(CONCATENATE(L22,"_",N22),'[1]Конфигурация (оборудование)'!Y:Y,0),6)</f>
        <v>E5-2667V4</v>
      </c>
      <c r="T22" s="26" t="str">
        <f>INDEX('[1]Конфигурация (оборудование)'!A:Y,MATCH(CONCATENATE(L22,"_",N22),'[1]Конфигурация (оборудование)'!Y:Y,0),4)</f>
        <v>2</v>
      </c>
      <c r="U22" s="26">
        <f>INDEX('[1]Конфигурация (оборудование)'!A:Y,MATCH(CONCATENATE(L22,"_",N22),'[1]Конфигурация (оборудование)'!Y:Y,0),5)</f>
        <v>16</v>
      </c>
      <c r="V22" s="26" t="str">
        <f>INDEX('[1]Конфигурация (оборудование)'!A:Y,MATCH(CONCATENATE(L22,"_",N22),'[1]Конфигурация (оборудование)'!Y:Y,0),10)</f>
        <v>SSD 2.5" SAS</v>
      </c>
      <c r="W22" s="51">
        <f>INDEX('[1]Конфигурация (оборудование)'!A:Y,MATCH(CONCATENATE(L22,"_",N22),'[1]Конфигурация (оборудование)'!Y:Y,0),12)</f>
        <v>800</v>
      </c>
      <c r="X22" s="26">
        <f>INDEX('[1]Конфигурация (оборудование)'!A:Y,MATCH(CONCATENATE(L22,"_",N22),'[1]Конфигурация (оборудование)'!Y:Y,0),13)</f>
        <v>4</v>
      </c>
      <c r="Y22" s="26" t="str">
        <f>INDEX('[1]Конфигурация (оборудование)'!A:Y,MATCH(CONCATENATE(L22,"_",N22),'[1]Конфигурация (оборудование)'!Y:Y,0),14)</f>
        <v>-</v>
      </c>
      <c r="Z22" s="26" t="str">
        <f>INDEX('[1]Конфигурация (оборудование)'!A:Y,MATCH(CONCATENATE(L22,"_",N22),'[1]Конфигурация (оборудование)'!Y:Y,0),15)</f>
        <v>SSD 2.5" SATA</v>
      </c>
      <c r="AA22" s="26">
        <f>INDEX('[1]Конфигурация (оборудование)'!A:Y,MATCH(CONCATENATE(L22,"_",N22),'[1]Конфигурация (оборудование)'!Y:Y,0),17)</f>
        <v>240</v>
      </c>
      <c r="AB22" s="26">
        <f>INDEX('[1]Конфигурация (оборудование)'!A:Y,MATCH(CONCATENATE(L22,"_",N22),'[1]Конфигурация (оборудование)'!Y:Y,0),18)</f>
        <v>2</v>
      </c>
      <c r="AC22" s="26" t="str">
        <f>INDEX('[1]Конфигурация (оборудование)'!A:Y,MATCH(CONCATENATE(L22,"_",N22),'[1]Конфигурация (оборудование)'!Y:Y,0),19)</f>
        <v>-</v>
      </c>
      <c r="AD22" s="26" t="str">
        <f>INDEX('[1]Конфигурация (оборудование)'!A:Y,MATCH(CONCATENATE(L22,"_",N22),'[1]Конфигурация (оборудование)'!Y:Y,0),20)</f>
        <v>-</v>
      </c>
      <c r="AE22" s="26" t="str">
        <f>INDEX('[1]Конфигурация (оборудование)'!A:Y,MATCH(CONCATENATE(L22,"_",N22),'[1]Конфигурация (оборудование)'!Y:Y,0),22)</f>
        <v>-</v>
      </c>
      <c r="AF22" s="26" t="str">
        <f>INDEX('[1]Конфигурация (оборудование)'!A:Y,MATCH(CONCATENATE(L22,"_",N22),'[1]Конфигурация (оборудование)'!Y:Y,0),23)</f>
        <v>-</v>
      </c>
      <c r="AG22" s="26" t="str">
        <f>INDEX('[1]Конфигурация (оборудование)'!A:Y,MATCH(CONCATENATE(L22,"_",N22),'[1]Конфигурация (оборудование)'!Y:Y,0),24)</f>
        <v>-</v>
      </c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6">
        <f t="shared" si="0"/>
        <v>16</v>
      </c>
      <c r="AU22" s="26">
        <f>INDEX('[1]Конфигурация (оборудование)'!A:Y,MATCH(CONCATENATE(L22,"_",N22),'[1]Конфигурация (оборудование)'!Y:Y,0),8)</f>
        <v>1024</v>
      </c>
      <c r="AV22" s="25"/>
      <c r="AW22" s="25"/>
      <c r="AX22" s="25"/>
      <c r="AY22" s="37"/>
      <c r="AZ22" s="25"/>
      <c r="BA22" s="25"/>
      <c r="BB22" s="25"/>
      <c r="BC22" s="25"/>
      <c r="BD22" s="25"/>
      <c r="BE22" s="25" t="str">
        <f>INDEX('[1]IP MGMT'!A:H,MATCH(O22,'[1]IP MGMT'!D:D,0),5)</f>
        <v>1RF19.08</v>
      </c>
      <c r="BF22" s="31" t="s">
        <v>619</v>
      </c>
      <c r="BG22" s="25"/>
      <c r="BH22" s="25"/>
      <c r="BI22" s="25"/>
      <c r="BJ22" s="27"/>
    </row>
    <row r="23" spans="1:62" s="38" customFormat="1" ht="30" customHeight="1" x14ac:dyDescent="0.25">
      <c r="A23" s="29" t="s">
        <v>189</v>
      </c>
      <c r="B23" s="59" t="s">
        <v>193</v>
      </c>
      <c r="C23" s="31" t="s">
        <v>6</v>
      </c>
      <c r="D23" s="25" t="str">
        <f t="shared" si="1"/>
        <v>cd5201-app035</v>
      </c>
      <c r="E23" s="27" t="s">
        <v>192</v>
      </c>
      <c r="F23" s="25"/>
      <c r="G23" s="27" t="s">
        <v>612</v>
      </c>
      <c r="H23" s="28"/>
      <c r="I23" s="27"/>
      <c r="J23" s="27" t="s">
        <v>17</v>
      </c>
      <c r="K23" s="36"/>
      <c r="L23" s="29" t="s">
        <v>613</v>
      </c>
      <c r="M23" s="30" t="s">
        <v>614</v>
      </c>
      <c r="N23" s="29" t="s">
        <v>615</v>
      </c>
      <c r="O23" s="57" t="s">
        <v>620</v>
      </c>
      <c r="P23" s="34" t="s">
        <v>617</v>
      </c>
      <c r="Q23" s="34" t="s">
        <v>621</v>
      </c>
      <c r="R23" s="36"/>
      <c r="S23" s="26" t="str">
        <f>INDEX('[1]Конфигурация (оборудование)'!A:Y,MATCH(CONCATENATE(L23,"_",N23),'[1]Конфигурация (оборудование)'!Y:Y,0),6)</f>
        <v>E5-2667V4</v>
      </c>
      <c r="T23" s="26" t="str">
        <f>INDEX('[1]Конфигурация (оборудование)'!A:Y,MATCH(CONCATENATE(L23,"_",N23),'[1]Конфигурация (оборудование)'!Y:Y,0),4)</f>
        <v>2</v>
      </c>
      <c r="U23" s="26">
        <f>INDEX('[1]Конфигурация (оборудование)'!A:Y,MATCH(CONCATENATE(L23,"_",N23),'[1]Конфигурация (оборудование)'!Y:Y,0),5)</f>
        <v>16</v>
      </c>
      <c r="V23" s="26" t="str">
        <f>INDEX('[1]Конфигурация (оборудование)'!A:Y,MATCH(CONCATENATE(L23,"_",N23),'[1]Конфигурация (оборудование)'!Y:Y,0),10)</f>
        <v>SSD 2.5" SAS</v>
      </c>
      <c r="W23" s="51">
        <f>INDEX('[1]Конфигурация (оборудование)'!A:Y,MATCH(CONCATENATE(L23,"_",N23),'[1]Конфигурация (оборудование)'!Y:Y,0),12)</f>
        <v>800</v>
      </c>
      <c r="X23" s="26">
        <f>INDEX('[1]Конфигурация (оборудование)'!A:Y,MATCH(CONCATENATE(L23,"_",N23),'[1]Конфигурация (оборудование)'!Y:Y,0),13)</f>
        <v>4</v>
      </c>
      <c r="Y23" s="26" t="str">
        <f>INDEX('[1]Конфигурация (оборудование)'!A:Y,MATCH(CONCATENATE(L23,"_",N23),'[1]Конфигурация (оборудование)'!Y:Y,0),14)</f>
        <v>-</v>
      </c>
      <c r="Z23" s="26" t="str">
        <f>INDEX('[1]Конфигурация (оборудование)'!A:Y,MATCH(CONCATENATE(L23,"_",N23),'[1]Конфигурация (оборудование)'!Y:Y,0),15)</f>
        <v>SSD 2.5" SATA</v>
      </c>
      <c r="AA23" s="26">
        <f>INDEX('[1]Конфигурация (оборудование)'!A:Y,MATCH(CONCATENATE(L23,"_",N23),'[1]Конфигурация (оборудование)'!Y:Y,0),17)</f>
        <v>240</v>
      </c>
      <c r="AB23" s="26">
        <f>INDEX('[1]Конфигурация (оборудование)'!A:Y,MATCH(CONCATENATE(L23,"_",N23),'[1]Конфигурация (оборудование)'!Y:Y,0),18)</f>
        <v>2</v>
      </c>
      <c r="AC23" s="26" t="str">
        <f>INDEX('[1]Конфигурация (оборудование)'!A:Y,MATCH(CONCATENATE(L23,"_",N23),'[1]Конфигурация (оборудование)'!Y:Y,0),19)</f>
        <v>-</v>
      </c>
      <c r="AD23" s="26" t="str">
        <f>INDEX('[1]Конфигурация (оборудование)'!A:Y,MATCH(CONCATENATE(L23,"_",N23),'[1]Конфигурация (оборудование)'!Y:Y,0),20)</f>
        <v>-</v>
      </c>
      <c r="AE23" s="26" t="str">
        <f>INDEX('[1]Конфигурация (оборудование)'!A:Y,MATCH(CONCATENATE(L23,"_",N23),'[1]Конфигурация (оборудование)'!Y:Y,0),22)</f>
        <v>-</v>
      </c>
      <c r="AF23" s="26" t="str">
        <f>INDEX('[1]Конфигурация (оборудование)'!A:Y,MATCH(CONCATENATE(L23,"_",N23),'[1]Конфигурация (оборудование)'!Y:Y,0),23)</f>
        <v>-</v>
      </c>
      <c r="AG23" s="26" t="str">
        <f>INDEX('[1]Конфигурация (оборудование)'!A:Y,MATCH(CONCATENATE(L23,"_",N23),'[1]Конфигурация (оборудование)'!Y:Y,0),24)</f>
        <v>-</v>
      </c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6">
        <f t="shared" si="0"/>
        <v>16</v>
      </c>
      <c r="AU23" s="26">
        <f>INDEX('[1]Конфигурация (оборудование)'!A:Y,MATCH(CONCATENATE(L23,"_",N23),'[1]Конфигурация (оборудование)'!Y:Y,0),8)</f>
        <v>1024</v>
      </c>
      <c r="AV23" s="25"/>
      <c r="AW23" s="25"/>
      <c r="AX23" s="25"/>
      <c r="AY23" s="37"/>
      <c r="AZ23" s="25"/>
      <c r="BA23" s="25"/>
      <c r="BB23" s="25"/>
      <c r="BC23" s="25"/>
      <c r="BD23" s="25"/>
      <c r="BE23" s="25" t="str">
        <f>INDEX('[1]IP MGMT'!A:H,MATCH(O23,'[1]IP MGMT'!D:D,0),5)</f>
        <v>1RF19.08</v>
      </c>
      <c r="BF23" s="31" t="s">
        <v>622</v>
      </c>
      <c r="BG23" s="25"/>
      <c r="BH23" s="25"/>
      <c r="BI23" s="25"/>
      <c r="BJ23" s="27"/>
    </row>
    <row r="24" spans="1:62" s="38" customFormat="1" ht="30" customHeight="1" x14ac:dyDescent="0.25">
      <c r="A24" s="29" t="s">
        <v>189</v>
      </c>
      <c r="B24" s="59" t="s">
        <v>195</v>
      </c>
      <c r="C24" s="31" t="s">
        <v>6</v>
      </c>
      <c r="D24" s="25" t="str">
        <f t="shared" si="1"/>
        <v>cd5201-app039</v>
      </c>
      <c r="E24" s="27" t="s">
        <v>192</v>
      </c>
      <c r="F24" s="25"/>
      <c r="G24" s="27" t="s">
        <v>612</v>
      </c>
      <c r="H24" s="28"/>
      <c r="I24" s="27"/>
      <c r="J24" s="27" t="s">
        <v>17</v>
      </c>
      <c r="K24" s="36"/>
      <c r="L24" s="29" t="s">
        <v>613</v>
      </c>
      <c r="M24" s="30" t="s">
        <v>614</v>
      </c>
      <c r="N24" s="29" t="s">
        <v>615</v>
      </c>
      <c r="O24" s="31" t="s">
        <v>623</v>
      </c>
      <c r="P24" s="34" t="s">
        <v>617</v>
      </c>
      <c r="Q24" s="34" t="s">
        <v>577</v>
      </c>
      <c r="R24" s="36"/>
      <c r="S24" s="26" t="str">
        <f>INDEX('[1]Конфигурация (оборудование)'!A:Y,MATCH(CONCATENATE(L24,"_",N24),'[1]Конфигурация (оборудование)'!Y:Y,0),6)</f>
        <v>E5-2667V4</v>
      </c>
      <c r="T24" s="26" t="str">
        <f>INDEX('[1]Конфигурация (оборудование)'!A:Y,MATCH(CONCATENATE(L24,"_",N24),'[1]Конфигурация (оборудование)'!Y:Y,0),4)</f>
        <v>2</v>
      </c>
      <c r="U24" s="26">
        <f>INDEX('[1]Конфигурация (оборудование)'!A:Y,MATCH(CONCATENATE(L24,"_",N24),'[1]Конфигурация (оборудование)'!Y:Y,0),5)</f>
        <v>16</v>
      </c>
      <c r="V24" s="26" t="str">
        <f>INDEX('[1]Конфигурация (оборудование)'!A:Y,MATCH(CONCATENATE(L24,"_",N24),'[1]Конфигурация (оборудование)'!Y:Y,0),10)</f>
        <v>SSD 2.5" SAS</v>
      </c>
      <c r="W24" s="51">
        <f>INDEX('[1]Конфигурация (оборудование)'!A:Y,MATCH(CONCATENATE(L24,"_",N24),'[1]Конфигурация (оборудование)'!Y:Y,0),12)</f>
        <v>800</v>
      </c>
      <c r="X24" s="26">
        <f>INDEX('[1]Конфигурация (оборудование)'!A:Y,MATCH(CONCATENATE(L24,"_",N24),'[1]Конфигурация (оборудование)'!Y:Y,0),13)</f>
        <v>4</v>
      </c>
      <c r="Y24" s="26" t="str">
        <f>INDEX('[1]Конфигурация (оборудование)'!A:Y,MATCH(CONCATENATE(L24,"_",N24),'[1]Конфигурация (оборудование)'!Y:Y,0),14)</f>
        <v>-</v>
      </c>
      <c r="Z24" s="26" t="str">
        <f>INDEX('[1]Конфигурация (оборудование)'!A:Y,MATCH(CONCATENATE(L24,"_",N24),'[1]Конфигурация (оборудование)'!Y:Y,0),15)</f>
        <v>SSD 2.5" SATA</v>
      </c>
      <c r="AA24" s="26">
        <f>INDEX('[1]Конфигурация (оборудование)'!A:Y,MATCH(CONCATENATE(L24,"_",N24),'[1]Конфигурация (оборудование)'!Y:Y,0),17)</f>
        <v>240</v>
      </c>
      <c r="AB24" s="26">
        <f>INDEX('[1]Конфигурация (оборудование)'!A:Y,MATCH(CONCATENATE(L24,"_",N24),'[1]Конфигурация (оборудование)'!Y:Y,0),18)</f>
        <v>2</v>
      </c>
      <c r="AC24" s="26" t="str">
        <f>INDEX('[1]Конфигурация (оборудование)'!A:Y,MATCH(CONCATENATE(L24,"_",N24),'[1]Конфигурация (оборудование)'!Y:Y,0),19)</f>
        <v>-</v>
      </c>
      <c r="AD24" s="26" t="str">
        <f>INDEX('[1]Конфигурация (оборудование)'!A:Y,MATCH(CONCATENATE(L24,"_",N24),'[1]Конфигурация (оборудование)'!Y:Y,0),20)</f>
        <v>-</v>
      </c>
      <c r="AE24" s="26" t="str">
        <f>INDEX('[1]Конфигурация (оборудование)'!A:Y,MATCH(CONCATENATE(L24,"_",N24),'[1]Конфигурация (оборудование)'!Y:Y,0),22)</f>
        <v>-</v>
      </c>
      <c r="AF24" s="26" t="str">
        <f>INDEX('[1]Конфигурация (оборудование)'!A:Y,MATCH(CONCATENATE(L24,"_",N24),'[1]Конфигурация (оборудование)'!Y:Y,0),23)</f>
        <v>-</v>
      </c>
      <c r="AG24" s="26" t="str">
        <f>INDEX('[1]Конфигурация (оборудование)'!A:Y,MATCH(CONCATENATE(L24,"_",N24),'[1]Конфигурация (оборудование)'!Y:Y,0),24)</f>
        <v>-</v>
      </c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6">
        <f t="shared" si="0"/>
        <v>16</v>
      </c>
      <c r="AU24" s="26">
        <f>INDEX('[1]Конфигурация (оборудование)'!A:Y,MATCH(CONCATENATE(L24,"_",N24),'[1]Конфигурация (оборудование)'!Y:Y,0),8)</f>
        <v>1024</v>
      </c>
      <c r="AV24" s="25"/>
      <c r="AW24" s="25"/>
      <c r="AX24" s="25"/>
      <c r="AY24" s="37"/>
      <c r="AZ24" s="25"/>
      <c r="BA24" s="25"/>
      <c r="BB24" s="25"/>
      <c r="BC24" s="25"/>
      <c r="BD24" s="25"/>
      <c r="BE24" s="25" t="str">
        <f>INDEX('[1]IP MGMT'!A:H,MATCH(O24,'[1]IP MGMT'!D:D,0),5)</f>
        <v>1RF19.08</v>
      </c>
      <c r="BF24" s="31" t="s">
        <v>624</v>
      </c>
      <c r="BG24" s="25"/>
      <c r="BH24" s="25"/>
      <c r="BI24" s="25"/>
      <c r="BJ24" s="27"/>
    </row>
    <row r="25" spans="1:62" s="38" customFormat="1" ht="30" customHeight="1" x14ac:dyDescent="0.25">
      <c r="A25" s="29" t="s">
        <v>189</v>
      </c>
      <c r="B25" s="59" t="s">
        <v>197</v>
      </c>
      <c r="C25" s="31" t="s">
        <v>6</v>
      </c>
      <c r="D25" s="25" t="str">
        <f t="shared" si="1"/>
        <v>cd5201-app038</v>
      </c>
      <c r="E25" s="27" t="s">
        <v>192</v>
      </c>
      <c r="F25" s="25"/>
      <c r="G25" s="27" t="s">
        <v>612</v>
      </c>
      <c r="H25" s="28"/>
      <c r="I25" s="27"/>
      <c r="J25" s="27" t="s">
        <v>17</v>
      </c>
      <c r="K25" s="36"/>
      <c r="L25" s="29" t="s">
        <v>613</v>
      </c>
      <c r="M25" s="30" t="s">
        <v>614</v>
      </c>
      <c r="N25" s="29" t="s">
        <v>615</v>
      </c>
      <c r="O25" s="31" t="s">
        <v>625</v>
      </c>
      <c r="P25" s="34" t="s">
        <v>617</v>
      </c>
      <c r="Q25" s="34" t="s">
        <v>626</v>
      </c>
      <c r="R25" s="36"/>
      <c r="S25" s="26" t="str">
        <f>INDEX('[1]Конфигурация (оборудование)'!A:Y,MATCH(CONCATENATE(L25,"_",N25),'[1]Конфигурация (оборудование)'!Y:Y,0),6)</f>
        <v>E5-2667V4</v>
      </c>
      <c r="T25" s="26" t="str">
        <f>INDEX('[1]Конфигурация (оборудование)'!A:Y,MATCH(CONCATENATE(L25,"_",N25),'[1]Конфигурация (оборудование)'!Y:Y,0),4)</f>
        <v>2</v>
      </c>
      <c r="U25" s="26">
        <f>INDEX('[1]Конфигурация (оборудование)'!A:Y,MATCH(CONCATENATE(L25,"_",N25),'[1]Конфигурация (оборудование)'!Y:Y,0),5)</f>
        <v>16</v>
      </c>
      <c r="V25" s="26" t="str">
        <f>INDEX('[1]Конфигурация (оборудование)'!A:Y,MATCH(CONCATENATE(L25,"_",N25),'[1]Конфигурация (оборудование)'!Y:Y,0),10)</f>
        <v>SSD 2.5" SAS</v>
      </c>
      <c r="W25" s="51">
        <f>INDEX('[1]Конфигурация (оборудование)'!A:Y,MATCH(CONCATENATE(L25,"_",N25),'[1]Конфигурация (оборудование)'!Y:Y,0),12)</f>
        <v>800</v>
      </c>
      <c r="X25" s="26">
        <f>INDEX('[1]Конфигурация (оборудование)'!A:Y,MATCH(CONCATENATE(L25,"_",N25),'[1]Конфигурация (оборудование)'!Y:Y,0),13)</f>
        <v>4</v>
      </c>
      <c r="Y25" s="26" t="str">
        <f>INDEX('[1]Конфигурация (оборудование)'!A:Y,MATCH(CONCATENATE(L25,"_",N25),'[1]Конфигурация (оборудование)'!Y:Y,0),14)</f>
        <v>-</v>
      </c>
      <c r="Z25" s="26" t="str">
        <f>INDEX('[1]Конфигурация (оборудование)'!A:Y,MATCH(CONCATENATE(L25,"_",N25),'[1]Конфигурация (оборудование)'!Y:Y,0),15)</f>
        <v>SSD 2.5" SATA</v>
      </c>
      <c r="AA25" s="26">
        <f>INDEX('[1]Конфигурация (оборудование)'!A:Y,MATCH(CONCATENATE(L25,"_",N25),'[1]Конфигурация (оборудование)'!Y:Y,0),17)</f>
        <v>240</v>
      </c>
      <c r="AB25" s="26">
        <f>INDEX('[1]Конфигурация (оборудование)'!A:Y,MATCH(CONCATENATE(L25,"_",N25),'[1]Конфигурация (оборудование)'!Y:Y,0),18)</f>
        <v>2</v>
      </c>
      <c r="AC25" s="26" t="str">
        <f>INDEX('[1]Конфигурация (оборудование)'!A:Y,MATCH(CONCATENATE(L25,"_",N25),'[1]Конфигурация (оборудование)'!Y:Y,0),19)</f>
        <v>-</v>
      </c>
      <c r="AD25" s="26" t="str">
        <f>INDEX('[1]Конфигурация (оборудование)'!A:Y,MATCH(CONCATENATE(L25,"_",N25),'[1]Конфигурация (оборудование)'!Y:Y,0),20)</f>
        <v>-</v>
      </c>
      <c r="AE25" s="26" t="str">
        <f>INDEX('[1]Конфигурация (оборудование)'!A:Y,MATCH(CONCATENATE(L25,"_",N25),'[1]Конфигурация (оборудование)'!Y:Y,0),22)</f>
        <v>-</v>
      </c>
      <c r="AF25" s="26" t="str">
        <f>INDEX('[1]Конфигурация (оборудование)'!A:Y,MATCH(CONCATENATE(L25,"_",N25),'[1]Конфигурация (оборудование)'!Y:Y,0),23)</f>
        <v>-</v>
      </c>
      <c r="AG25" s="26" t="str">
        <f>INDEX('[1]Конфигурация (оборудование)'!A:Y,MATCH(CONCATENATE(L25,"_",N25),'[1]Конфигурация (оборудование)'!Y:Y,0),24)</f>
        <v>-</v>
      </c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6">
        <f t="shared" si="0"/>
        <v>16</v>
      </c>
      <c r="AU25" s="26">
        <f>INDEX('[1]Конфигурация (оборудование)'!A:Y,MATCH(CONCATENATE(L25,"_",N25),'[1]Конфигурация (оборудование)'!Y:Y,0),8)</f>
        <v>1024</v>
      </c>
      <c r="AV25" s="25"/>
      <c r="AW25" s="25"/>
      <c r="AX25" s="25"/>
      <c r="AY25" s="37"/>
      <c r="AZ25" s="25"/>
      <c r="BA25" s="25"/>
      <c r="BB25" s="25"/>
      <c r="BC25" s="25"/>
      <c r="BD25" s="25"/>
      <c r="BE25" s="25" t="str">
        <f>INDEX('[1]IP MGMT'!A:H,MATCH(O25,'[1]IP MGMT'!D:D,0),5)</f>
        <v>1RF19.08</v>
      </c>
      <c r="BF25" s="31" t="s">
        <v>627</v>
      </c>
      <c r="BG25" s="25"/>
      <c r="BH25" s="25"/>
      <c r="BI25" s="25"/>
      <c r="BJ25" s="27"/>
    </row>
    <row r="26" spans="1:62" s="38" customFormat="1" ht="30" customHeight="1" x14ac:dyDescent="0.25">
      <c r="A26" s="29" t="s">
        <v>189</v>
      </c>
      <c r="B26" s="59" t="s">
        <v>199</v>
      </c>
      <c r="C26" s="31" t="s">
        <v>6</v>
      </c>
      <c r="D26" s="25" t="str">
        <f t="shared" si="1"/>
        <v>cd5201-app037</v>
      </c>
      <c r="E26" s="27" t="s">
        <v>192</v>
      </c>
      <c r="F26" s="25"/>
      <c r="G26" s="27" t="s">
        <v>612</v>
      </c>
      <c r="H26" s="28"/>
      <c r="I26" s="27"/>
      <c r="J26" s="27" t="s">
        <v>17</v>
      </c>
      <c r="K26" s="36"/>
      <c r="L26" s="29" t="s">
        <v>613</v>
      </c>
      <c r="M26" s="30" t="s">
        <v>614</v>
      </c>
      <c r="N26" s="29" t="s">
        <v>615</v>
      </c>
      <c r="O26" s="31" t="s">
        <v>628</v>
      </c>
      <c r="P26" s="34" t="s">
        <v>617</v>
      </c>
      <c r="Q26" s="34" t="s">
        <v>586</v>
      </c>
      <c r="R26" s="36"/>
      <c r="S26" s="26" t="str">
        <f>INDEX('[1]Конфигурация (оборудование)'!A:Y,MATCH(CONCATENATE(L26,"_",N26),'[1]Конфигурация (оборудование)'!Y:Y,0),6)</f>
        <v>E5-2667V4</v>
      </c>
      <c r="T26" s="26" t="str">
        <f>INDEX('[1]Конфигурация (оборудование)'!A:Y,MATCH(CONCATENATE(L26,"_",N26),'[1]Конфигурация (оборудование)'!Y:Y,0),4)</f>
        <v>2</v>
      </c>
      <c r="U26" s="26">
        <f>INDEX('[1]Конфигурация (оборудование)'!A:Y,MATCH(CONCATENATE(L26,"_",N26),'[1]Конфигурация (оборудование)'!Y:Y,0),5)</f>
        <v>16</v>
      </c>
      <c r="V26" s="26" t="str">
        <f>INDEX('[1]Конфигурация (оборудование)'!A:Y,MATCH(CONCATENATE(L26,"_",N26),'[1]Конфигурация (оборудование)'!Y:Y,0),10)</f>
        <v>SSD 2.5" SAS</v>
      </c>
      <c r="W26" s="51">
        <f>INDEX('[1]Конфигурация (оборудование)'!A:Y,MATCH(CONCATENATE(L26,"_",N26),'[1]Конфигурация (оборудование)'!Y:Y,0),12)</f>
        <v>800</v>
      </c>
      <c r="X26" s="26">
        <f>INDEX('[1]Конфигурация (оборудование)'!A:Y,MATCH(CONCATENATE(L26,"_",N26),'[1]Конфигурация (оборудование)'!Y:Y,0),13)</f>
        <v>4</v>
      </c>
      <c r="Y26" s="26" t="str">
        <f>INDEX('[1]Конфигурация (оборудование)'!A:Y,MATCH(CONCATENATE(L26,"_",N26),'[1]Конфигурация (оборудование)'!Y:Y,0),14)</f>
        <v>-</v>
      </c>
      <c r="Z26" s="26" t="str">
        <f>INDEX('[1]Конфигурация (оборудование)'!A:Y,MATCH(CONCATENATE(L26,"_",N26),'[1]Конфигурация (оборудование)'!Y:Y,0),15)</f>
        <v>SSD 2.5" SATA</v>
      </c>
      <c r="AA26" s="26">
        <f>INDEX('[1]Конфигурация (оборудование)'!A:Y,MATCH(CONCATENATE(L26,"_",N26),'[1]Конфигурация (оборудование)'!Y:Y,0),17)</f>
        <v>240</v>
      </c>
      <c r="AB26" s="26">
        <f>INDEX('[1]Конфигурация (оборудование)'!A:Y,MATCH(CONCATENATE(L26,"_",N26),'[1]Конфигурация (оборудование)'!Y:Y,0),18)</f>
        <v>2</v>
      </c>
      <c r="AC26" s="26" t="str">
        <f>INDEX('[1]Конфигурация (оборудование)'!A:Y,MATCH(CONCATENATE(L26,"_",N26),'[1]Конфигурация (оборудование)'!Y:Y,0),19)</f>
        <v>-</v>
      </c>
      <c r="AD26" s="26" t="str">
        <f>INDEX('[1]Конфигурация (оборудование)'!A:Y,MATCH(CONCATENATE(L26,"_",N26),'[1]Конфигурация (оборудование)'!Y:Y,0),20)</f>
        <v>-</v>
      </c>
      <c r="AE26" s="26" t="str">
        <f>INDEX('[1]Конфигурация (оборудование)'!A:Y,MATCH(CONCATENATE(L26,"_",N26),'[1]Конфигурация (оборудование)'!Y:Y,0),22)</f>
        <v>-</v>
      </c>
      <c r="AF26" s="26" t="str">
        <f>INDEX('[1]Конфигурация (оборудование)'!A:Y,MATCH(CONCATENATE(L26,"_",N26),'[1]Конфигурация (оборудование)'!Y:Y,0),23)</f>
        <v>-</v>
      </c>
      <c r="AG26" s="26" t="str">
        <f>INDEX('[1]Конфигурация (оборудование)'!A:Y,MATCH(CONCATENATE(L26,"_",N26),'[1]Конфигурация (оборудование)'!Y:Y,0),24)</f>
        <v>-</v>
      </c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6">
        <f t="shared" si="0"/>
        <v>16</v>
      </c>
      <c r="AU26" s="26">
        <f>INDEX('[1]Конфигурация (оборудование)'!A:Y,MATCH(CONCATENATE(L26,"_",N26),'[1]Конфигурация (оборудование)'!Y:Y,0),8)</f>
        <v>1024</v>
      </c>
      <c r="AV26" s="25"/>
      <c r="AW26" s="25"/>
      <c r="AX26" s="25"/>
      <c r="AY26" s="37"/>
      <c r="AZ26" s="25"/>
      <c r="BA26" s="25"/>
      <c r="BB26" s="25"/>
      <c r="BC26" s="25"/>
      <c r="BD26" s="25"/>
      <c r="BE26" s="25" t="str">
        <f>INDEX('[1]IP MGMT'!A:H,MATCH(O26,'[1]IP MGMT'!D:D,0),5)</f>
        <v>1RF19.08</v>
      </c>
      <c r="BF26" s="31" t="s">
        <v>629</v>
      </c>
      <c r="BG26" s="25"/>
      <c r="BH26" s="25"/>
      <c r="BI26" s="25"/>
      <c r="BJ26" s="27"/>
    </row>
    <row r="27" spans="1:62" s="38" customFormat="1" ht="30" customHeight="1" x14ac:dyDescent="0.25">
      <c r="A27" s="29" t="s">
        <v>189</v>
      </c>
      <c r="B27" s="42" t="s">
        <v>201</v>
      </c>
      <c r="C27" s="31" t="s">
        <v>6</v>
      </c>
      <c r="D27" s="25" t="str">
        <f t="shared" si="1"/>
        <v>cd5201-VS0202</v>
      </c>
      <c r="E27" s="27" t="s">
        <v>203</v>
      </c>
      <c r="F27" s="25"/>
      <c r="G27" s="27" t="s">
        <v>631</v>
      </c>
      <c r="H27" s="28"/>
      <c r="I27" s="27"/>
      <c r="J27" s="27" t="s">
        <v>630</v>
      </c>
      <c r="K27" s="36"/>
      <c r="L27" s="29" t="s">
        <v>632</v>
      </c>
      <c r="M27" s="30" t="s">
        <v>568</v>
      </c>
      <c r="N27" s="29" t="s">
        <v>633</v>
      </c>
      <c r="O27" s="31" t="s">
        <v>634</v>
      </c>
      <c r="P27" s="34" t="s">
        <v>594</v>
      </c>
      <c r="Q27" s="60" t="s">
        <v>618</v>
      </c>
      <c r="R27" s="36"/>
      <c r="S27" s="26" t="str">
        <f>INDEX('[1]Конфигурация (оборудование)'!A:Y,MATCH(CONCATENATE(L27,"_",N27),'[1]Конфигурация (оборудование)'!Y:Y,0),6)</f>
        <v>E5-2603V4</v>
      </c>
      <c r="T27" s="26" t="str">
        <f>INDEX('[1]Конфигурация (оборудование)'!A:Y,MATCH(CONCATENATE(L27,"_",N27),'[1]Конфигурация (оборудование)'!Y:Y,0),4)</f>
        <v>2</v>
      </c>
      <c r="U27" s="26">
        <f>INDEX('[1]Конфигурация (оборудование)'!A:Y,MATCH(CONCATENATE(L27,"_",N27),'[1]Конфигурация (оборудование)'!Y:Y,0),5)</f>
        <v>12</v>
      </c>
      <c r="V27" s="26" t="str">
        <f>INDEX('[1]Конфигурация (оборудование)'!A:Y,MATCH(CONCATENATE(L27,"_",N27),'[1]Конфигурация (оборудование)'!Y:Y,0),10)</f>
        <v>HDD 2.5" SAS</v>
      </c>
      <c r="W27" s="51">
        <f>INDEX('[1]Конфигурация (оборудование)'!A:Y,MATCH(CONCATENATE(L27,"_",N27),'[1]Конфигурация (оборудование)'!Y:Y,0),12)</f>
        <v>1200</v>
      </c>
      <c r="X27" s="26">
        <f>INDEX('[1]Конфигурация (оборудование)'!A:Y,MATCH(CONCATENATE(L27,"_",N27),'[1]Конфигурация (оборудование)'!Y:Y,0),13)</f>
        <v>19</v>
      </c>
      <c r="Y27" s="26" t="str">
        <f>INDEX('[1]Конфигурация (оборудование)'!A:Y,MATCH(CONCATENATE(L27,"_",N27),'[1]Конфигурация (оборудование)'!Y:Y,0),14)</f>
        <v>-</v>
      </c>
      <c r="Z27" s="26" t="str">
        <f>INDEX('[1]Конфигурация (оборудование)'!A:Y,MATCH(CONCATENATE(L27,"_",N27),'[1]Конфигурация (оборудование)'!Y:Y,0),15)</f>
        <v>SSD 2.5" SATA</v>
      </c>
      <c r="AA27" s="26">
        <f>INDEX('[1]Конфигурация (оборудование)'!A:Y,MATCH(CONCATENATE(L27,"_",N27),'[1]Конфигурация (оборудование)'!Y:Y,0),17)</f>
        <v>240</v>
      </c>
      <c r="AB27" s="26">
        <f>INDEX('[1]Конфигурация (оборудование)'!A:Y,MATCH(CONCATENATE(L27,"_",N27),'[1]Конфигурация (оборудование)'!Y:Y,0),18)</f>
        <v>2</v>
      </c>
      <c r="AC27" s="26" t="str">
        <f>INDEX('[1]Конфигурация (оборудование)'!A:Y,MATCH(CONCATENATE(L27,"_",N27),'[1]Конфигурация (оборудование)'!Y:Y,0),19)</f>
        <v>-</v>
      </c>
      <c r="AD27" s="26" t="str">
        <f>INDEX('[1]Конфигурация (оборудование)'!A:Y,MATCH(CONCATENATE(L27,"_",N27),'[1]Конфигурация (оборудование)'!Y:Y,0),20)</f>
        <v>SSD 2.5" SATA</v>
      </c>
      <c r="AE27" s="26">
        <f>INDEX('[1]Конфигурация (оборудование)'!A:Y,MATCH(CONCATENATE(L27,"_",N27),'[1]Конфигурация (оборудование)'!Y:Y,0),22)</f>
        <v>480</v>
      </c>
      <c r="AF27" s="26">
        <f>INDEX('[1]Конфигурация (оборудование)'!A:Y,MATCH(CONCATENATE(L27,"_",N27),'[1]Конфигурация (оборудование)'!Y:Y,0),23)</f>
        <v>4</v>
      </c>
      <c r="AG27" s="26">
        <f>INDEX('[1]Конфигурация (оборудование)'!A:Y,MATCH(CONCATENATE(L27,"_",N27),'[1]Конфигурация (оборудование)'!Y:Y,0),24)</f>
        <v>0</v>
      </c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6">
        <f t="shared" si="0"/>
        <v>12</v>
      </c>
      <c r="AU27" s="26">
        <f>INDEX('[1]Конфигурация (оборудование)'!A:Y,MATCH(CONCATENATE(L27,"_",N27),'[1]Конфигурация (оборудование)'!Y:Y,0),8)</f>
        <v>64</v>
      </c>
      <c r="AV27" s="25"/>
      <c r="AW27" s="25"/>
      <c r="AX27" s="25"/>
      <c r="AY27" s="37"/>
      <c r="AZ27" s="25"/>
      <c r="BA27" s="25"/>
      <c r="BB27" s="25"/>
      <c r="BC27" s="25"/>
      <c r="BD27" s="25"/>
      <c r="BE27" s="25" t="str">
        <f>INDEX('[1]IP MGMT'!A:H,MATCH(O27,'[1]IP MGMT'!D:D,0),5)</f>
        <v>1RF19.06</v>
      </c>
      <c r="BF27" s="31" t="s">
        <v>747</v>
      </c>
      <c r="BG27" s="25"/>
      <c r="BH27" s="25"/>
      <c r="BI27" s="25"/>
      <c r="BJ27" s="27"/>
    </row>
    <row r="28" spans="1:62" s="38" customFormat="1" ht="30" customHeight="1" x14ac:dyDescent="0.25">
      <c r="A28" s="29" t="s">
        <v>189</v>
      </c>
      <c r="B28" s="42" t="s">
        <v>204</v>
      </c>
      <c r="C28" s="31" t="s">
        <v>6</v>
      </c>
      <c r="D28" s="25" t="str">
        <f t="shared" si="1"/>
        <v>cd5201-VS0201</v>
      </c>
      <c r="E28" s="27" t="s">
        <v>203</v>
      </c>
      <c r="F28" s="25"/>
      <c r="G28" s="27" t="s">
        <v>631</v>
      </c>
      <c r="H28" s="28"/>
      <c r="I28" s="27"/>
      <c r="J28" s="27" t="s">
        <v>630</v>
      </c>
      <c r="K28" s="36"/>
      <c r="L28" s="29" t="s">
        <v>632</v>
      </c>
      <c r="M28" s="30" t="s">
        <v>568</v>
      </c>
      <c r="N28" s="29" t="s">
        <v>633</v>
      </c>
      <c r="O28" s="31" t="s">
        <v>636</v>
      </c>
      <c r="P28" s="34" t="s">
        <v>594</v>
      </c>
      <c r="Q28" s="60" t="s">
        <v>621</v>
      </c>
      <c r="R28" s="36"/>
      <c r="S28" s="26" t="str">
        <f>INDEX('[1]Конфигурация (оборудование)'!A:Y,MATCH(CONCATENATE(L28,"_",N28),'[1]Конфигурация (оборудование)'!Y:Y,0),6)</f>
        <v>E5-2603V4</v>
      </c>
      <c r="T28" s="26" t="str">
        <f>INDEX('[1]Конфигурация (оборудование)'!A:Y,MATCH(CONCATENATE(L28,"_",N28),'[1]Конфигурация (оборудование)'!Y:Y,0),4)</f>
        <v>2</v>
      </c>
      <c r="U28" s="26">
        <f>INDEX('[1]Конфигурация (оборудование)'!A:Y,MATCH(CONCATENATE(L28,"_",N28),'[1]Конфигурация (оборудование)'!Y:Y,0),5)</f>
        <v>12</v>
      </c>
      <c r="V28" s="26" t="str">
        <f>INDEX('[1]Конфигурация (оборудование)'!A:Y,MATCH(CONCATENATE(L28,"_",N28),'[1]Конфигурация (оборудование)'!Y:Y,0),10)</f>
        <v>HDD 2.5" SAS</v>
      </c>
      <c r="W28" s="51">
        <f>INDEX('[1]Конфигурация (оборудование)'!A:Y,MATCH(CONCATENATE(L28,"_",N28),'[1]Конфигурация (оборудование)'!Y:Y,0),12)</f>
        <v>1200</v>
      </c>
      <c r="X28" s="26">
        <f>INDEX('[1]Конфигурация (оборудование)'!A:Y,MATCH(CONCATENATE(L28,"_",N28),'[1]Конфигурация (оборудование)'!Y:Y,0),13)</f>
        <v>19</v>
      </c>
      <c r="Y28" s="26" t="str">
        <f>INDEX('[1]Конфигурация (оборудование)'!A:Y,MATCH(CONCATENATE(L28,"_",N28),'[1]Конфигурация (оборудование)'!Y:Y,0),14)</f>
        <v>-</v>
      </c>
      <c r="Z28" s="26" t="str">
        <f>INDEX('[1]Конфигурация (оборудование)'!A:Y,MATCH(CONCATENATE(L28,"_",N28),'[1]Конфигурация (оборудование)'!Y:Y,0),15)</f>
        <v>SSD 2.5" SATA</v>
      </c>
      <c r="AA28" s="26">
        <f>INDEX('[1]Конфигурация (оборудование)'!A:Y,MATCH(CONCATENATE(L28,"_",N28),'[1]Конфигурация (оборудование)'!Y:Y,0),17)</f>
        <v>240</v>
      </c>
      <c r="AB28" s="26">
        <f>INDEX('[1]Конфигурация (оборудование)'!A:Y,MATCH(CONCATENATE(L28,"_",N28),'[1]Конфигурация (оборудование)'!Y:Y,0),18)</f>
        <v>2</v>
      </c>
      <c r="AC28" s="26" t="str">
        <f>INDEX('[1]Конфигурация (оборудование)'!A:Y,MATCH(CONCATENATE(L28,"_",N28),'[1]Конфигурация (оборудование)'!Y:Y,0),19)</f>
        <v>-</v>
      </c>
      <c r="AD28" s="26" t="str">
        <f>INDEX('[1]Конфигурация (оборудование)'!A:Y,MATCH(CONCATENATE(L28,"_",N28),'[1]Конфигурация (оборудование)'!Y:Y,0),20)</f>
        <v>SSD 2.5" SATA</v>
      </c>
      <c r="AE28" s="26">
        <f>INDEX('[1]Конфигурация (оборудование)'!A:Y,MATCH(CONCATENATE(L28,"_",N28),'[1]Конфигурация (оборудование)'!Y:Y,0),22)</f>
        <v>480</v>
      </c>
      <c r="AF28" s="26">
        <f>INDEX('[1]Конфигурация (оборудование)'!A:Y,MATCH(CONCATENATE(L28,"_",N28),'[1]Конфигурация (оборудование)'!Y:Y,0),23)</f>
        <v>4</v>
      </c>
      <c r="AG28" s="26">
        <f>INDEX('[1]Конфигурация (оборудование)'!A:Y,MATCH(CONCATENATE(L28,"_",N28),'[1]Конфигурация (оборудование)'!Y:Y,0),24)</f>
        <v>0</v>
      </c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6">
        <f t="shared" si="0"/>
        <v>12</v>
      </c>
      <c r="AU28" s="26">
        <f>INDEX('[1]Конфигурация (оборудование)'!A:Y,MATCH(CONCATENATE(L28,"_",N28),'[1]Конфигурация (оборудование)'!Y:Y,0),8)</f>
        <v>64</v>
      </c>
      <c r="AV28" s="25"/>
      <c r="AW28" s="25"/>
      <c r="AX28" s="25"/>
      <c r="AY28" s="37"/>
      <c r="AZ28" s="25"/>
      <c r="BA28" s="25"/>
      <c r="BB28" s="25"/>
      <c r="BC28" s="25"/>
      <c r="BD28" s="25"/>
      <c r="BE28" s="25" t="str">
        <f>INDEX('[1]IP MGMT'!A:H,MATCH(O28,'[1]IP MGMT'!D:D,0),5)</f>
        <v>1RF19.06</v>
      </c>
      <c r="BF28" s="31" t="s">
        <v>639</v>
      </c>
      <c r="BG28" s="25"/>
      <c r="BH28" s="25"/>
      <c r="BI28" s="25"/>
      <c r="BJ28" s="27"/>
    </row>
    <row r="29" spans="1:62" s="38" customFormat="1" ht="30" customHeight="1" x14ac:dyDescent="0.25">
      <c r="A29" s="29" t="s">
        <v>189</v>
      </c>
      <c r="B29" s="42" t="s">
        <v>206</v>
      </c>
      <c r="C29" s="31" t="s">
        <v>6</v>
      </c>
      <c r="D29" s="25" t="str">
        <f t="shared" si="1"/>
        <v>cd5201-VS0205</v>
      </c>
      <c r="E29" s="27" t="s">
        <v>203</v>
      </c>
      <c r="F29" s="25"/>
      <c r="G29" s="27" t="s">
        <v>631</v>
      </c>
      <c r="H29" s="28"/>
      <c r="I29" s="27"/>
      <c r="J29" s="27" t="s">
        <v>630</v>
      </c>
      <c r="K29" s="36"/>
      <c r="L29" s="29" t="s">
        <v>632</v>
      </c>
      <c r="M29" s="30" t="s">
        <v>568</v>
      </c>
      <c r="N29" s="29" t="s">
        <v>633</v>
      </c>
      <c r="O29" s="31" t="s">
        <v>638</v>
      </c>
      <c r="P29" s="34" t="s">
        <v>594</v>
      </c>
      <c r="Q29" s="60" t="s">
        <v>577</v>
      </c>
      <c r="R29" s="36"/>
      <c r="S29" s="26" t="str">
        <f>INDEX('[1]Конфигурация (оборудование)'!A:Y,MATCH(CONCATENATE(L29,"_",N29),'[1]Конфигурация (оборудование)'!Y:Y,0),6)</f>
        <v>E5-2603V4</v>
      </c>
      <c r="T29" s="26" t="str">
        <f>INDEX('[1]Конфигурация (оборудование)'!A:Y,MATCH(CONCATENATE(L29,"_",N29),'[1]Конфигурация (оборудование)'!Y:Y,0),4)</f>
        <v>2</v>
      </c>
      <c r="U29" s="26">
        <f>INDEX('[1]Конфигурация (оборудование)'!A:Y,MATCH(CONCATENATE(L29,"_",N29),'[1]Конфигурация (оборудование)'!Y:Y,0),5)</f>
        <v>12</v>
      </c>
      <c r="V29" s="26" t="str">
        <f>INDEX('[1]Конфигурация (оборудование)'!A:Y,MATCH(CONCATENATE(L29,"_",N29),'[1]Конфигурация (оборудование)'!Y:Y,0),10)</f>
        <v>HDD 2.5" SAS</v>
      </c>
      <c r="W29" s="51">
        <f>INDEX('[1]Конфигурация (оборудование)'!A:Y,MATCH(CONCATENATE(L29,"_",N29),'[1]Конфигурация (оборудование)'!Y:Y,0),12)</f>
        <v>1200</v>
      </c>
      <c r="X29" s="26">
        <f>INDEX('[1]Конфигурация (оборудование)'!A:Y,MATCH(CONCATENATE(L29,"_",N29),'[1]Конфигурация (оборудование)'!Y:Y,0),13)</f>
        <v>19</v>
      </c>
      <c r="Y29" s="26" t="str">
        <f>INDEX('[1]Конфигурация (оборудование)'!A:Y,MATCH(CONCATENATE(L29,"_",N29),'[1]Конфигурация (оборудование)'!Y:Y,0),14)</f>
        <v>-</v>
      </c>
      <c r="Z29" s="26" t="str">
        <f>INDEX('[1]Конфигурация (оборудование)'!A:Y,MATCH(CONCATENATE(L29,"_",N29),'[1]Конфигурация (оборудование)'!Y:Y,0),15)</f>
        <v>SSD 2.5" SATA</v>
      </c>
      <c r="AA29" s="26">
        <f>INDEX('[1]Конфигурация (оборудование)'!A:Y,MATCH(CONCATENATE(L29,"_",N29),'[1]Конфигурация (оборудование)'!Y:Y,0),17)</f>
        <v>240</v>
      </c>
      <c r="AB29" s="26">
        <f>INDEX('[1]Конфигурация (оборудование)'!A:Y,MATCH(CONCATENATE(L29,"_",N29),'[1]Конфигурация (оборудование)'!Y:Y,0),18)</f>
        <v>2</v>
      </c>
      <c r="AC29" s="26" t="str">
        <f>INDEX('[1]Конфигурация (оборудование)'!A:Y,MATCH(CONCATENATE(L29,"_",N29),'[1]Конфигурация (оборудование)'!Y:Y,0),19)</f>
        <v>-</v>
      </c>
      <c r="AD29" s="26" t="str">
        <f>INDEX('[1]Конфигурация (оборудование)'!A:Y,MATCH(CONCATENATE(L29,"_",N29),'[1]Конфигурация (оборудование)'!Y:Y,0),20)</f>
        <v>SSD 2.5" SATA</v>
      </c>
      <c r="AE29" s="26">
        <f>INDEX('[1]Конфигурация (оборудование)'!A:Y,MATCH(CONCATENATE(L29,"_",N29),'[1]Конфигурация (оборудование)'!Y:Y,0),22)</f>
        <v>480</v>
      </c>
      <c r="AF29" s="26">
        <f>INDEX('[1]Конфигурация (оборудование)'!A:Y,MATCH(CONCATENATE(L29,"_",N29),'[1]Конфигурация (оборудование)'!Y:Y,0),23)</f>
        <v>4</v>
      </c>
      <c r="AG29" s="26">
        <f>INDEX('[1]Конфигурация (оборудование)'!A:Y,MATCH(CONCATENATE(L29,"_",N29),'[1]Конфигурация (оборудование)'!Y:Y,0),24)</f>
        <v>0</v>
      </c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6">
        <f t="shared" si="0"/>
        <v>12</v>
      </c>
      <c r="AU29" s="26">
        <f>INDEX('[1]Конфигурация (оборудование)'!A:Y,MATCH(CONCATENATE(L29,"_",N29),'[1]Конфигурация (оборудование)'!Y:Y,0),8)</f>
        <v>64</v>
      </c>
      <c r="AV29" s="25"/>
      <c r="AW29" s="25"/>
      <c r="AX29" s="25"/>
      <c r="AY29" s="37"/>
      <c r="AZ29" s="25"/>
      <c r="BA29" s="25"/>
      <c r="BB29" s="25"/>
      <c r="BC29" s="25"/>
      <c r="BD29" s="25"/>
      <c r="BE29" s="25" t="str">
        <f>INDEX('[1]IP MGMT'!A:H,MATCH(O29,'[1]IP MGMT'!D:D,0),5)</f>
        <v>1RF19.06</v>
      </c>
      <c r="BF29" s="31" t="s">
        <v>643</v>
      </c>
      <c r="BG29" s="25"/>
      <c r="BH29" s="25"/>
      <c r="BI29" s="25"/>
      <c r="BJ29" s="27"/>
    </row>
    <row r="30" spans="1:62" s="38" customFormat="1" ht="30" customHeight="1" x14ac:dyDescent="0.25">
      <c r="A30" s="29" t="s">
        <v>189</v>
      </c>
      <c r="B30" s="42" t="s">
        <v>208</v>
      </c>
      <c r="C30" s="31" t="s">
        <v>6</v>
      </c>
      <c r="D30" s="25" t="str">
        <f t="shared" si="1"/>
        <v>cd5201-VS0204</v>
      </c>
      <c r="E30" s="27" t="s">
        <v>203</v>
      </c>
      <c r="F30" s="25"/>
      <c r="G30" s="27" t="s">
        <v>631</v>
      </c>
      <c r="H30" s="28"/>
      <c r="I30" s="27"/>
      <c r="J30" s="27" t="s">
        <v>630</v>
      </c>
      <c r="K30" s="36"/>
      <c r="L30" s="29" t="s">
        <v>632</v>
      </c>
      <c r="M30" s="30" t="s">
        <v>568</v>
      </c>
      <c r="N30" s="29" t="s">
        <v>633</v>
      </c>
      <c r="O30" s="31" t="s">
        <v>640</v>
      </c>
      <c r="P30" s="34" t="s">
        <v>594</v>
      </c>
      <c r="Q30" s="60" t="s">
        <v>626</v>
      </c>
      <c r="R30" s="36"/>
      <c r="S30" s="26" t="str">
        <f>INDEX('[1]Конфигурация (оборудование)'!A:Y,MATCH(CONCATENATE(L30,"_",N30),'[1]Конфигурация (оборудование)'!Y:Y,0),6)</f>
        <v>E5-2603V4</v>
      </c>
      <c r="T30" s="26" t="str">
        <f>INDEX('[1]Конфигурация (оборудование)'!A:Y,MATCH(CONCATENATE(L30,"_",N30),'[1]Конфигурация (оборудование)'!Y:Y,0),4)</f>
        <v>2</v>
      </c>
      <c r="U30" s="26">
        <f>INDEX('[1]Конфигурация (оборудование)'!A:Y,MATCH(CONCATENATE(L30,"_",N30),'[1]Конфигурация (оборудование)'!Y:Y,0),5)</f>
        <v>12</v>
      </c>
      <c r="V30" s="26" t="str">
        <f>INDEX('[1]Конфигурация (оборудование)'!A:Y,MATCH(CONCATENATE(L30,"_",N30),'[1]Конфигурация (оборудование)'!Y:Y,0),10)</f>
        <v>HDD 2.5" SAS</v>
      </c>
      <c r="W30" s="51">
        <f>INDEX('[1]Конфигурация (оборудование)'!A:Y,MATCH(CONCATENATE(L30,"_",N30),'[1]Конфигурация (оборудование)'!Y:Y,0),12)</f>
        <v>1200</v>
      </c>
      <c r="X30" s="26">
        <f>INDEX('[1]Конфигурация (оборудование)'!A:Y,MATCH(CONCATENATE(L30,"_",N30),'[1]Конфигурация (оборудование)'!Y:Y,0),13)</f>
        <v>19</v>
      </c>
      <c r="Y30" s="26" t="str">
        <f>INDEX('[1]Конфигурация (оборудование)'!A:Y,MATCH(CONCATENATE(L30,"_",N30),'[1]Конфигурация (оборудование)'!Y:Y,0),14)</f>
        <v>-</v>
      </c>
      <c r="Z30" s="26" t="str">
        <f>INDEX('[1]Конфигурация (оборудование)'!A:Y,MATCH(CONCATENATE(L30,"_",N30),'[1]Конфигурация (оборудование)'!Y:Y,0),15)</f>
        <v>SSD 2.5" SATA</v>
      </c>
      <c r="AA30" s="26">
        <f>INDEX('[1]Конфигурация (оборудование)'!A:Y,MATCH(CONCATENATE(L30,"_",N30),'[1]Конфигурация (оборудование)'!Y:Y,0),17)</f>
        <v>240</v>
      </c>
      <c r="AB30" s="26">
        <f>INDEX('[1]Конфигурация (оборудование)'!A:Y,MATCH(CONCATENATE(L30,"_",N30),'[1]Конфигурация (оборудование)'!Y:Y,0),18)</f>
        <v>2</v>
      </c>
      <c r="AC30" s="26" t="str">
        <f>INDEX('[1]Конфигурация (оборудование)'!A:Y,MATCH(CONCATENATE(L30,"_",N30),'[1]Конфигурация (оборудование)'!Y:Y,0),19)</f>
        <v>-</v>
      </c>
      <c r="AD30" s="26" t="str">
        <f>INDEX('[1]Конфигурация (оборудование)'!A:Y,MATCH(CONCATENATE(L30,"_",N30),'[1]Конфигурация (оборудование)'!Y:Y,0),20)</f>
        <v>SSD 2.5" SATA</v>
      </c>
      <c r="AE30" s="26">
        <f>INDEX('[1]Конфигурация (оборудование)'!A:Y,MATCH(CONCATENATE(L30,"_",N30),'[1]Конфигурация (оборудование)'!Y:Y,0),22)</f>
        <v>480</v>
      </c>
      <c r="AF30" s="26">
        <f>INDEX('[1]Конфигурация (оборудование)'!A:Y,MATCH(CONCATENATE(L30,"_",N30),'[1]Конфигурация (оборудование)'!Y:Y,0),23)</f>
        <v>4</v>
      </c>
      <c r="AG30" s="26">
        <f>INDEX('[1]Конфигурация (оборудование)'!A:Y,MATCH(CONCATENATE(L30,"_",N30),'[1]Конфигурация (оборудование)'!Y:Y,0),24)</f>
        <v>0</v>
      </c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6">
        <f t="shared" si="0"/>
        <v>12</v>
      </c>
      <c r="AU30" s="26">
        <f>INDEX('[1]Конфигурация (оборудование)'!A:Y,MATCH(CONCATENATE(L30,"_",N30),'[1]Конфигурация (оборудование)'!Y:Y,0),8)</f>
        <v>64</v>
      </c>
      <c r="AV30" s="25"/>
      <c r="AW30" s="25"/>
      <c r="AX30" s="25"/>
      <c r="AY30" s="37"/>
      <c r="AZ30" s="25"/>
      <c r="BA30" s="25"/>
      <c r="BB30" s="25"/>
      <c r="BC30" s="25"/>
      <c r="BD30" s="25"/>
      <c r="BE30" s="25" t="str">
        <f>INDEX('[1]IP MGMT'!A:H,MATCH(O30,'[1]IP MGMT'!D:D,0),5)</f>
        <v>1RF19.06</v>
      </c>
      <c r="BF30" s="31" t="s">
        <v>641</v>
      </c>
      <c r="BG30" s="25"/>
      <c r="BH30" s="25"/>
      <c r="BI30" s="25"/>
      <c r="BJ30" s="27"/>
    </row>
    <row r="31" spans="1:62" s="38" customFormat="1" ht="30" customHeight="1" x14ac:dyDescent="0.25">
      <c r="A31" s="29" t="s">
        <v>189</v>
      </c>
      <c r="B31" s="42" t="s">
        <v>210</v>
      </c>
      <c r="C31" s="31" t="s">
        <v>6</v>
      </c>
      <c r="D31" s="25" t="str">
        <f t="shared" si="1"/>
        <v>cd5201-VS0203</v>
      </c>
      <c r="E31" s="27" t="s">
        <v>203</v>
      </c>
      <c r="F31" s="25"/>
      <c r="G31" s="27" t="s">
        <v>631</v>
      </c>
      <c r="H31" s="28"/>
      <c r="I31" s="27"/>
      <c r="J31" s="27" t="s">
        <v>630</v>
      </c>
      <c r="K31" s="36"/>
      <c r="L31" s="29" t="s">
        <v>632</v>
      </c>
      <c r="M31" s="30" t="s">
        <v>568</v>
      </c>
      <c r="N31" s="29" t="s">
        <v>633</v>
      </c>
      <c r="O31" s="31" t="s">
        <v>642</v>
      </c>
      <c r="P31" s="34" t="s">
        <v>594</v>
      </c>
      <c r="Q31" s="60" t="s">
        <v>586</v>
      </c>
      <c r="R31" s="36"/>
      <c r="S31" s="26" t="str">
        <f>INDEX('[1]Конфигурация (оборудование)'!A:Y,MATCH(CONCATENATE(L31,"_",N31),'[1]Конфигурация (оборудование)'!Y:Y,0),6)</f>
        <v>E5-2603V4</v>
      </c>
      <c r="T31" s="26" t="str">
        <f>INDEX('[1]Конфигурация (оборудование)'!A:Y,MATCH(CONCATENATE(L31,"_",N31),'[1]Конфигурация (оборудование)'!Y:Y,0),4)</f>
        <v>2</v>
      </c>
      <c r="U31" s="26">
        <f>INDEX('[1]Конфигурация (оборудование)'!A:Y,MATCH(CONCATENATE(L31,"_",N31),'[1]Конфигурация (оборудование)'!Y:Y,0),5)</f>
        <v>12</v>
      </c>
      <c r="V31" s="26" t="str">
        <f>INDEX('[1]Конфигурация (оборудование)'!A:Y,MATCH(CONCATENATE(L31,"_",N31),'[1]Конфигурация (оборудование)'!Y:Y,0),10)</f>
        <v>HDD 2.5" SAS</v>
      </c>
      <c r="W31" s="51">
        <f>INDEX('[1]Конфигурация (оборудование)'!A:Y,MATCH(CONCATENATE(L31,"_",N31),'[1]Конфигурация (оборудование)'!Y:Y,0),12)</f>
        <v>1200</v>
      </c>
      <c r="X31" s="26">
        <f>INDEX('[1]Конфигурация (оборудование)'!A:Y,MATCH(CONCATENATE(L31,"_",N31),'[1]Конфигурация (оборудование)'!Y:Y,0),13)</f>
        <v>19</v>
      </c>
      <c r="Y31" s="26" t="str">
        <f>INDEX('[1]Конфигурация (оборудование)'!A:Y,MATCH(CONCATENATE(L31,"_",N31),'[1]Конфигурация (оборудование)'!Y:Y,0),14)</f>
        <v>-</v>
      </c>
      <c r="Z31" s="26" t="str">
        <f>INDEX('[1]Конфигурация (оборудование)'!A:Y,MATCH(CONCATENATE(L31,"_",N31),'[1]Конфигурация (оборудование)'!Y:Y,0),15)</f>
        <v>SSD 2.5" SATA</v>
      </c>
      <c r="AA31" s="26">
        <f>INDEX('[1]Конфигурация (оборудование)'!A:Y,MATCH(CONCATENATE(L31,"_",N31),'[1]Конфигурация (оборудование)'!Y:Y,0),17)</f>
        <v>240</v>
      </c>
      <c r="AB31" s="26">
        <f>INDEX('[1]Конфигурация (оборудование)'!A:Y,MATCH(CONCATENATE(L31,"_",N31),'[1]Конфигурация (оборудование)'!Y:Y,0),18)</f>
        <v>2</v>
      </c>
      <c r="AC31" s="26" t="str">
        <f>INDEX('[1]Конфигурация (оборудование)'!A:Y,MATCH(CONCATENATE(L31,"_",N31),'[1]Конфигурация (оборудование)'!Y:Y,0),19)</f>
        <v>-</v>
      </c>
      <c r="AD31" s="26" t="str">
        <f>INDEX('[1]Конфигурация (оборудование)'!A:Y,MATCH(CONCATENATE(L31,"_",N31),'[1]Конфигурация (оборудование)'!Y:Y,0),20)</f>
        <v>SSD 2.5" SATA</v>
      </c>
      <c r="AE31" s="26">
        <f>INDEX('[1]Конфигурация (оборудование)'!A:Y,MATCH(CONCATENATE(L31,"_",N31),'[1]Конфигурация (оборудование)'!Y:Y,0),22)</f>
        <v>480</v>
      </c>
      <c r="AF31" s="26">
        <f>INDEX('[1]Конфигурация (оборудование)'!A:Y,MATCH(CONCATENATE(L31,"_",N31),'[1]Конфигурация (оборудование)'!Y:Y,0),23)</f>
        <v>4</v>
      </c>
      <c r="AG31" s="26">
        <f>INDEX('[1]Конфигурация (оборудование)'!A:Y,MATCH(CONCATENATE(L31,"_",N31),'[1]Конфигурация (оборудование)'!Y:Y,0),24)</f>
        <v>0</v>
      </c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6">
        <f t="shared" si="0"/>
        <v>12</v>
      </c>
      <c r="AU31" s="26">
        <f>INDEX('[1]Конфигурация (оборудование)'!A:Y,MATCH(CONCATENATE(L31,"_",N31),'[1]Конфигурация (оборудование)'!Y:Y,0),8)</f>
        <v>64</v>
      </c>
      <c r="AV31" s="25"/>
      <c r="AW31" s="25"/>
      <c r="AX31" s="25"/>
      <c r="AY31" s="37"/>
      <c r="AZ31" s="25"/>
      <c r="BA31" s="25"/>
      <c r="BB31" s="25"/>
      <c r="BC31" s="25"/>
      <c r="BD31" s="25"/>
      <c r="BE31" s="25" t="str">
        <f>INDEX('[1]IP MGMT'!A:H,MATCH(O31,'[1]IP MGMT'!D:D,0),5)</f>
        <v>1RF19.06</v>
      </c>
      <c r="BF31" s="31" t="s">
        <v>751</v>
      </c>
      <c r="BG31" s="25"/>
      <c r="BH31" s="25"/>
      <c r="BI31" s="25"/>
      <c r="BJ31" s="27"/>
    </row>
    <row r="32" spans="1:62" s="38" customFormat="1" ht="30" customHeight="1" x14ac:dyDescent="0.25">
      <c r="A32" s="29" t="s">
        <v>189</v>
      </c>
      <c r="B32" s="59" t="s">
        <v>212</v>
      </c>
      <c r="C32" s="31" t="s">
        <v>6</v>
      </c>
      <c r="D32" s="25" t="str">
        <f t="shared" si="1"/>
        <v>cd5201-VS0102</v>
      </c>
      <c r="E32" s="27" t="s">
        <v>203</v>
      </c>
      <c r="F32" s="25"/>
      <c r="G32" s="27" t="s">
        <v>631</v>
      </c>
      <c r="H32" s="28"/>
      <c r="I32" s="27"/>
      <c r="J32" s="27" t="s">
        <v>630</v>
      </c>
      <c r="K32" s="36"/>
      <c r="L32" s="29" t="s">
        <v>644</v>
      </c>
      <c r="M32" s="30" t="s">
        <v>645</v>
      </c>
      <c r="N32" s="29" t="s">
        <v>633</v>
      </c>
      <c r="O32" s="31" t="s">
        <v>646</v>
      </c>
      <c r="P32" s="34" t="s">
        <v>598</v>
      </c>
      <c r="Q32" s="34" t="s">
        <v>618</v>
      </c>
      <c r="R32" s="36"/>
      <c r="S32" s="26" t="str">
        <f>INDEX('[1]Конфигурация (оборудование)'!A:Y,MATCH(CONCATENATE(L32,"_",N32),'[1]Конфигурация (оборудование)'!Y:Y,0),6)</f>
        <v>E5-2603V4</v>
      </c>
      <c r="T32" s="26" t="str">
        <f>INDEX('[1]Конфигурация (оборудование)'!A:Y,MATCH(CONCATENATE(L32,"_",N32),'[1]Конфигурация (оборудование)'!Y:Y,0),4)</f>
        <v>2</v>
      </c>
      <c r="U32" s="26">
        <f>INDEX('[1]Конфигурация (оборудование)'!A:Y,MATCH(CONCATENATE(L32,"_",N32),'[1]Конфигурация (оборудование)'!Y:Y,0),5)</f>
        <v>12</v>
      </c>
      <c r="V32" s="26" t="str">
        <f>INDEX('[1]Конфигурация (оборудование)'!A:Y,MATCH(CONCATENATE(L32,"_",N32),'[1]Конфигурация (оборудование)'!Y:Y,0),10)</f>
        <v>HDD 2.5" SAS</v>
      </c>
      <c r="W32" s="51">
        <f>INDEX('[1]Конфигурация (оборудование)'!A:Y,MATCH(CONCATENATE(L32,"_",N32),'[1]Конфигурация (оборудование)'!Y:Y,0),12)</f>
        <v>1200</v>
      </c>
      <c r="X32" s="26">
        <f>INDEX('[1]Конфигурация (оборудование)'!A:Y,MATCH(CONCATENATE(L32,"_",N32),'[1]Конфигурация (оборудование)'!Y:Y,0),13)</f>
        <v>19</v>
      </c>
      <c r="Y32" s="26" t="str">
        <f>INDEX('[1]Конфигурация (оборудование)'!A:Y,MATCH(CONCATENATE(L32,"_",N32),'[1]Конфигурация (оборудование)'!Y:Y,0),14)</f>
        <v>-</v>
      </c>
      <c r="Z32" s="26" t="str">
        <f>INDEX('[1]Конфигурация (оборудование)'!A:Y,MATCH(CONCATENATE(L32,"_",N32),'[1]Конфигурация (оборудование)'!Y:Y,0),15)</f>
        <v>-</v>
      </c>
      <c r="AA32" s="26" t="str">
        <f>INDEX('[1]Конфигурация (оборудование)'!A:Y,MATCH(CONCATENATE(L32,"_",N32),'[1]Конфигурация (оборудование)'!Y:Y,0),17)</f>
        <v>-</v>
      </c>
      <c r="AB32" s="26" t="str">
        <f>INDEX('[1]Конфигурация (оборудование)'!A:Y,MATCH(CONCATENATE(L32,"_",N32),'[1]Конфигурация (оборудование)'!Y:Y,0),18)</f>
        <v>-</v>
      </c>
      <c r="AC32" s="26" t="str">
        <f>INDEX('[1]Конфигурация (оборудование)'!A:Y,MATCH(CONCATENATE(L32,"_",N32),'[1]Конфигурация (оборудование)'!Y:Y,0),19)</f>
        <v>-</v>
      </c>
      <c r="AD32" s="26" t="str">
        <f>INDEX('[1]Конфигурация (оборудование)'!A:Y,MATCH(CONCATENATE(L32,"_",N32),'[1]Конфигурация (оборудование)'!Y:Y,0),20)</f>
        <v>-</v>
      </c>
      <c r="AE32" s="26" t="str">
        <f>INDEX('[1]Конфигурация (оборудование)'!A:Y,MATCH(CONCATENATE(L32,"_",N32),'[1]Конфигурация (оборудование)'!Y:Y,0),22)</f>
        <v>-</v>
      </c>
      <c r="AF32" s="26" t="str">
        <f>INDEX('[1]Конфигурация (оборудование)'!A:Y,MATCH(CONCATENATE(L32,"_",N32),'[1]Конфигурация (оборудование)'!Y:Y,0),23)</f>
        <v>-</v>
      </c>
      <c r="AG32" s="26" t="str">
        <f>INDEX('[1]Конфигурация (оборудование)'!A:Y,MATCH(CONCATENATE(L32,"_",N32),'[1]Конфигурация (оборудование)'!Y:Y,0),24)</f>
        <v>-</v>
      </c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6">
        <f t="shared" si="0"/>
        <v>12</v>
      </c>
      <c r="AU32" s="26">
        <f>INDEX('[1]Конфигурация (оборудование)'!A:Y,MATCH(CONCATENATE(L32,"_",N32),'[1]Конфигурация (оборудование)'!Y:Y,0),8)</f>
        <v>64</v>
      </c>
      <c r="AV32" s="25"/>
      <c r="AW32" s="25"/>
      <c r="AX32" s="25"/>
      <c r="AY32" s="37"/>
      <c r="AZ32" s="25"/>
      <c r="BA32" s="25"/>
      <c r="BB32" s="25"/>
      <c r="BC32" s="25"/>
      <c r="BD32" s="25"/>
      <c r="BE32" s="25" t="str">
        <f>INDEX('[1]IP MGMT'!A:H,MATCH(O32,'[1]IP MGMT'!D:D,0),5)</f>
        <v>1RF21.06</v>
      </c>
      <c r="BF32" s="31" t="s">
        <v>753</v>
      </c>
      <c r="BG32" s="25"/>
      <c r="BH32" s="25"/>
      <c r="BI32" s="25"/>
      <c r="BJ32" s="27"/>
    </row>
    <row r="33" spans="1:62" s="38" customFormat="1" ht="30" customHeight="1" x14ac:dyDescent="0.25">
      <c r="A33" s="29" t="s">
        <v>189</v>
      </c>
      <c r="B33" s="59" t="s">
        <v>214</v>
      </c>
      <c r="C33" s="31" t="s">
        <v>6</v>
      </c>
      <c r="D33" s="25" t="str">
        <f t="shared" si="1"/>
        <v>cd5201-VS0101</v>
      </c>
      <c r="E33" s="27" t="s">
        <v>203</v>
      </c>
      <c r="F33" s="25"/>
      <c r="G33" s="27" t="s">
        <v>631</v>
      </c>
      <c r="H33" s="28"/>
      <c r="I33" s="27"/>
      <c r="J33" s="27" t="s">
        <v>630</v>
      </c>
      <c r="K33" s="36"/>
      <c r="L33" s="29" t="s">
        <v>644</v>
      </c>
      <c r="M33" s="30" t="s">
        <v>645</v>
      </c>
      <c r="N33" s="29" t="s">
        <v>633</v>
      </c>
      <c r="O33" s="31" t="s">
        <v>648</v>
      </c>
      <c r="P33" s="34" t="s">
        <v>598</v>
      </c>
      <c r="Q33" s="34" t="s">
        <v>621</v>
      </c>
      <c r="R33" s="36"/>
      <c r="S33" s="26" t="str">
        <f>INDEX('[1]Конфигурация (оборудование)'!A:Y,MATCH(CONCATENATE(L33,"_",N33),'[1]Конфигурация (оборудование)'!Y:Y,0),6)</f>
        <v>E5-2603V4</v>
      </c>
      <c r="T33" s="26" t="str">
        <f>INDEX('[1]Конфигурация (оборудование)'!A:Y,MATCH(CONCATENATE(L33,"_",N33),'[1]Конфигурация (оборудование)'!Y:Y,0),4)</f>
        <v>2</v>
      </c>
      <c r="U33" s="26">
        <f>INDEX('[1]Конфигурация (оборудование)'!A:Y,MATCH(CONCATENATE(L33,"_",N33),'[1]Конфигурация (оборудование)'!Y:Y,0),5)</f>
        <v>12</v>
      </c>
      <c r="V33" s="26" t="str">
        <f>INDEX('[1]Конфигурация (оборудование)'!A:Y,MATCH(CONCATENATE(L33,"_",N33),'[1]Конфигурация (оборудование)'!Y:Y,0),10)</f>
        <v>HDD 2.5" SAS</v>
      </c>
      <c r="W33" s="51">
        <f>INDEX('[1]Конфигурация (оборудование)'!A:Y,MATCH(CONCATENATE(L33,"_",N33),'[1]Конфигурация (оборудование)'!Y:Y,0),12)</f>
        <v>1200</v>
      </c>
      <c r="X33" s="26">
        <f>INDEX('[1]Конфигурация (оборудование)'!A:Y,MATCH(CONCATENATE(L33,"_",N33),'[1]Конфигурация (оборудование)'!Y:Y,0),13)</f>
        <v>19</v>
      </c>
      <c r="Y33" s="26" t="str">
        <f>INDEX('[1]Конфигурация (оборудование)'!A:Y,MATCH(CONCATENATE(L33,"_",N33),'[1]Конфигурация (оборудование)'!Y:Y,0),14)</f>
        <v>-</v>
      </c>
      <c r="Z33" s="26" t="str">
        <f>INDEX('[1]Конфигурация (оборудование)'!A:Y,MATCH(CONCATENATE(L33,"_",N33),'[1]Конфигурация (оборудование)'!Y:Y,0),15)</f>
        <v>-</v>
      </c>
      <c r="AA33" s="26" t="str">
        <f>INDEX('[1]Конфигурация (оборудование)'!A:Y,MATCH(CONCATENATE(L33,"_",N33),'[1]Конфигурация (оборудование)'!Y:Y,0),17)</f>
        <v>-</v>
      </c>
      <c r="AB33" s="26" t="str">
        <f>INDEX('[1]Конфигурация (оборудование)'!A:Y,MATCH(CONCATENATE(L33,"_",N33),'[1]Конфигурация (оборудование)'!Y:Y,0),18)</f>
        <v>-</v>
      </c>
      <c r="AC33" s="26" t="str">
        <f>INDEX('[1]Конфигурация (оборудование)'!A:Y,MATCH(CONCATENATE(L33,"_",N33),'[1]Конфигурация (оборудование)'!Y:Y,0),19)</f>
        <v>-</v>
      </c>
      <c r="AD33" s="26" t="str">
        <f>INDEX('[1]Конфигурация (оборудование)'!A:Y,MATCH(CONCATENATE(L33,"_",N33),'[1]Конфигурация (оборудование)'!Y:Y,0),20)</f>
        <v>-</v>
      </c>
      <c r="AE33" s="26" t="str">
        <f>INDEX('[1]Конфигурация (оборудование)'!A:Y,MATCH(CONCATENATE(L33,"_",N33),'[1]Конфигурация (оборудование)'!Y:Y,0),22)</f>
        <v>-</v>
      </c>
      <c r="AF33" s="26" t="str">
        <f>INDEX('[1]Конфигурация (оборудование)'!A:Y,MATCH(CONCATENATE(L33,"_",N33),'[1]Конфигурация (оборудование)'!Y:Y,0),23)</f>
        <v>-</v>
      </c>
      <c r="AG33" s="26" t="str">
        <f>INDEX('[1]Конфигурация (оборудование)'!A:Y,MATCH(CONCATENATE(L33,"_",N33),'[1]Конфигурация (оборудование)'!Y:Y,0),24)</f>
        <v>-</v>
      </c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6">
        <f t="shared" si="0"/>
        <v>12</v>
      </c>
      <c r="AU33" s="26">
        <f>INDEX('[1]Конфигурация (оборудование)'!A:Y,MATCH(CONCATENATE(L33,"_",N33),'[1]Конфигурация (оборудование)'!Y:Y,0),8)</f>
        <v>64</v>
      </c>
      <c r="AV33" s="25"/>
      <c r="AW33" s="25"/>
      <c r="AX33" s="25"/>
      <c r="AY33" s="37"/>
      <c r="AZ33" s="25"/>
      <c r="BA33" s="25"/>
      <c r="BB33" s="25"/>
      <c r="BC33" s="25"/>
      <c r="BD33" s="25"/>
      <c r="BE33" s="25" t="str">
        <f>INDEX('[1]IP MGMT'!A:H,MATCH(O33,'[1]IP MGMT'!D:D,0),5)</f>
        <v>1RF21.06</v>
      </c>
      <c r="BF33" s="31" t="s">
        <v>651</v>
      </c>
      <c r="BG33" s="25"/>
      <c r="BH33" s="25"/>
      <c r="BI33" s="25"/>
      <c r="BJ33" s="27"/>
    </row>
    <row r="34" spans="1:62" s="38" customFormat="1" ht="30" customHeight="1" x14ac:dyDescent="0.25">
      <c r="A34" s="29" t="s">
        <v>189</v>
      </c>
      <c r="B34" s="59" t="s">
        <v>216</v>
      </c>
      <c r="C34" s="31" t="s">
        <v>6</v>
      </c>
      <c r="D34" s="25" t="str">
        <f t="shared" si="1"/>
        <v>cd5201-VS0105</v>
      </c>
      <c r="E34" s="27" t="s">
        <v>203</v>
      </c>
      <c r="F34" s="25"/>
      <c r="G34" s="58" t="s">
        <v>631</v>
      </c>
      <c r="H34" s="28"/>
      <c r="I34" s="27"/>
      <c r="J34" s="27" t="s">
        <v>630</v>
      </c>
      <c r="K34" s="36"/>
      <c r="L34" s="29" t="s">
        <v>644</v>
      </c>
      <c r="M34" s="30" t="s">
        <v>645</v>
      </c>
      <c r="N34" s="29" t="s">
        <v>633</v>
      </c>
      <c r="O34" s="31" t="s">
        <v>650</v>
      </c>
      <c r="P34" s="34" t="s">
        <v>598</v>
      </c>
      <c r="Q34" s="34" t="s">
        <v>577</v>
      </c>
      <c r="R34" s="36"/>
      <c r="S34" s="26" t="str">
        <f>INDEX('[1]Конфигурация (оборудование)'!A:Y,MATCH(CONCATENATE(L34,"_",N34),'[1]Конфигурация (оборудование)'!Y:Y,0),6)</f>
        <v>E5-2603V4</v>
      </c>
      <c r="T34" s="26" t="str">
        <f>INDEX('[1]Конфигурация (оборудование)'!A:Y,MATCH(CONCATENATE(L34,"_",N34),'[1]Конфигурация (оборудование)'!Y:Y,0),4)</f>
        <v>2</v>
      </c>
      <c r="U34" s="26">
        <f>INDEX('[1]Конфигурация (оборудование)'!A:Y,MATCH(CONCATENATE(L34,"_",N34),'[1]Конфигурация (оборудование)'!Y:Y,0),5)</f>
        <v>12</v>
      </c>
      <c r="V34" s="26" t="str">
        <f>INDEX('[1]Конфигурация (оборудование)'!A:Y,MATCH(CONCATENATE(L34,"_",N34),'[1]Конфигурация (оборудование)'!Y:Y,0),10)</f>
        <v>HDD 2.5" SAS</v>
      </c>
      <c r="W34" s="51">
        <f>INDEX('[1]Конфигурация (оборудование)'!A:Y,MATCH(CONCATENATE(L34,"_",N34),'[1]Конфигурация (оборудование)'!Y:Y,0),12)</f>
        <v>1200</v>
      </c>
      <c r="X34" s="26">
        <f>INDEX('[1]Конфигурация (оборудование)'!A:Y,MATCH(CONCATENATE(L34,"_",N34),'[1]Конфигурация (оборудование)'!Y:Y,0),13)</f>
        <v>19</v>
      </c>
      <c r="Y34" s="26" t="str">
        <f>INDEX('[1]Конфигурация (оборудование)'!A:Y,MATCH(CONCATENATE(L34,"_",N34),'[1]Конфигурация (оборудование)'!Y:Y,0),14)</f>
        <v>-</v>
      </c>
      <c r="Z34" s="26" t="str">
        <f>INDEX('[1]Конфигурация (оборудование)'!A:Y,MATCH(CONCATENATE(L34,"_",N34),'[1]Конфигурация (оборудование)'!Y:Y,0),15)</f>
        <v>-</v>
      </c>
      <c r="AA34" s="26" t="str">
        <f>INDEX('[1]Конфигурация (оборудование)'!A:Y,MATCH(CONCATENATE(L34,"_",N34),'[1]Конфигурация (оборудование)'!Y:Y,0),17)</f>
        <v>-</v>
      </c>
      <c r="AB34" s="26" t="str">
        <f>INDEX('[1]Конфигурация (оборудование)'!A:Y,MATCH(CONCATENATE(L34,"_",N34),'[1]Конфигурация (оборудование)'!Y:Y,0),18)</f>
        <v>-</v>
      </c>
      <c r="AC34" s="26" t="str">
        <f>INDEX('[1]Конфигурация (оборудование)'!A:Y,MATCH(CONCATENATE(L34,"_",N34),'[1]Конфигурация (оборудование)'!Y:Y,0),19)</f>
        <v>-</v>
      </c>
      <c r="AD34" s="26" t="str">
        <f>INDEX('[1]Конфигурация (оборудование)'!A:Y,MATCH(CONCATENATE(L34,"_",N34),'[1]Конфигурация (оборудование)'!Y:Y,0),20)</f>
        <v>-</v>
      </c>
      <c r="AE34" s="26" t="str">
        <f>INDEX('[1]Конфигурация (оборудование)'!A:Y,MATCH(CONCATENATE(L34,"_",N34),'[1]Конфигурация (оборудование)'!Y:Y,0),22)</f>
        <v>-</v>
      </c>
      <c r="AF34" s="26" t="str">
        <f>INDEX('[1]Конфигурация (оборудование)'!A:Y,MATCH(CONCATENATE(L34,"_",N34),'[1]Конфигурация (оборудование)'!Y:Y,0),23)</f>
        <v>-</v>
      </c>
      <c r="AG34" s="26" t="str">
        <f>INDEX('[1]Конфигурация (оборудование)'!A:Y,MATCH(CONCATENATE(L34,"_",N34),'[1]Конфигурация (оборудование)'!Y:Y,0),24)</f>
        <v>-</v>
      </c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6">
        <f t="shared" si="0"/>
        <v>12</v>
      </c>
      <c r="AU34" s="26">
        <f>INDEX('[1]Конфигурация (оборудование)'!A:Y,MATCH(CONCATENATE(L34,"_",N34),'[1]Конфигурация (оборудование)'!Y:Y,0),8)</f>
        <v>64</v>
      </c>
      <c r="AV34" s="25"/>
      <c r="AW34" s="25"/>
      <c r="AX34" s="25"/>
      <c r="AY34" s="37"/>
      <c r="AZ34" s="25"/>
      <c r="BA34" s="25"/>
      <c r="BB34" s="25"/>
      <c r="BC34" s="25"/>
      <c r="BD34" s="25"/>
      <c r="BE34" s="25" t="str">
        <f>INDEX('[1]IP MGMT'!A:H,MATCH(O34,'[1]IP MGMT'!D:D,0),5)</f>
        <v>1RF21.06</v>
      </c>
      <c r="BF34" s="31" t="s">
        <v>655</v>
      </c>
      <c r="BG34" s="25"/>
      <c r="BH34" s="25"/>
      <c r="BI34" s="25"/>
      <c r="BJ34" s="27"/>
    </row>
    <row r="35" spans="1:62" s="38" customFormat="1" ht="30" customHeight="1" x14ac:dyDescent="0.25">
      <c r="A35" s="29" t="s">
        <v>189</v>
      </c>
      <c r="B35" s="59" t="s">
        <v>218</v>
      </c>
      <c r="C35" s="31" t="s">
        <v>6</v>
      </c>
      <c r="D35" s="25" t="str">
        <f t="shared" si="1"/>
        <v>cd5201-VS0104</v>
      </c>
      <c r="E35" s="27" t="s">
        <v>203</v>
      </c>
      <c r="F35" s="25"/>
      <c r="G35" s="58" t="s">
        <v>631</v>
      </c>
      <c r="H35" s="28"/>
      <c r="I35" s="27"/>
      <c r="J35" s="27" t="s">
        <v>630</v>
      </c>
      <c r="K35" s="36"/>
      <c r="L35" s="29" t="s">
        <v>644</v>
      </c>
      <c r="M35" s="30" t="s">
        <v>645</v>
      </c>
      <c r="N35" s="29" t="s">
        <v>633</v>
      </c>
      <c r="O35" s="31" t="s">
        <v>652</v>
      </c>
      <c r="P35" s="34" t="s">
        <v>598</v>
      </c>
      <c r="Q35" s="34" t="s">
        <v>626</v>
      </c>
      <c r="R35" s="36"/>
      <c r="S35" s="26" t="str">
        <f>INDEX('[1]Конфигурация (оборудование)'!A:Y,MATCH(CONCATENATE(L35,"_",N35),'[1]Конфигурация (оборудование)'!Y:Y,0),6)</f>
        <v>E5-2603V4</v>
      </c>
      <c r="T35" s="26" t="str">
        <f>INDEX('[1]Конфигурация (оборудование)'!A:Y,MATCH(CONCATENATE(L35,"_",N35),'[1]Конфигурация (оборудование)'!Y:Y,0),4)</f>
        <v>2</v>
      </c>
      <c r="U35" s="26">
        <f>INDEX('[1]Конфигурация (оборудование)'!A:Y,MATCH(CONCATENATE(L35,"_",N35),'[1]Конфигурация (оборудование)'!Y:Y,0),5)</f>
        <v>12</v>
      </c>
      <c r="V35" s="26" t="str">
        <f>INDEX('[1]Конфигурация (оборудование)'!A:Y,MATCH(CONCATENATE(L35,"_",N35),'[1]Конфигурация (оборудование)'!Y:Y,0),10)</f>
        <v>HDD 2.5" SAS</v>
      </c>
      <c r="W35" s="51">
        <f>INDEX('[1]Конфигурация (оборудование)'!A:Y,MATCH(CONCATENATE(L35,"_",N35),'[1]Конфигурация (оборудование)'!Y:Y,0),12)</f>
        <v>1200</v>
      </c>
      <c r="X35" s="26">
        <f>INDEX('[1]Конфигурация (оборудование)'!A:Y,MATCH(CONCATENATE(L35,"_",N35),'[1]Конфигурация (оборудование)'!Y:Y,0),13)</f>
        <v>19</v>
      </c>
      <c r="Y35" s="26" t="str">
        <f>INDEX('[1]Конфигурация (оборудование)'!A:Y,MATCH(CONCATENATE(L35,"_",N35),'[1]Конфигурация (оборудование)'!Y:Y,0),14)</f>
        <v>-</v>
      </c>
      <c r="Z35" s="26" t="str">
        <f>INDEX('[1]Конфигурация (оборудование)'!A:Y,MATCH(CONCATENATE(L35,"_",N35),'[1]Конфигурация (оборудование)'!Y:Y,0),15)</f>
        <v>-</v>
      </c>
      <c r="AA35" s="26" t="str">
        <f>INDEX('[1]Конфигурация (оборудование)'!A:Y,MATCH(CONCATENATE(L35,"_",N35),'[1]Конфигурация (оборудование)'!Y:Y,0),17)</f>
        <v>-</v>
      </c>
      <c r="AB35" s="26" t="str">
        <f>INDEX('[1]Конфигурация (оборудование)'!A:Y,MATCH(CONCATENATE(L35,"_",N35),'[1]Конфигурация (оборудование)'!Y:Y,0),18)</f>
        <v>-</v>
      </c>
      <c r="AC35" s="26" t="str">
        <f>INDEX('[1]Конфигурация (оборудование)'!A:Y,MATCH(CONCATENATE(L35,"_",N35),'[1]Конфигурация (оборудование)'!Y:Y,0),19)</f>
        <v>-</v>
      </c>
      <c r="AD35" s="26" t="str">
        <f>INDEX('[1]Конфигурация (оборудование)'!A:Y,MATCH(CONCATENATE(L35,"_",N35),'[1]Конфигурация (оборудование)'!Y:Y,0),20)</f>
        <v>-</v>
      </c>
      <c r="AE35" s="26" t="str">
        <f>INDEX('[1]Конфигурация (оборудование)'!A:Y,MATCH(CONCATENATE(L35,"_",N35),'[1]Конфигурация (оборудование)'!Y:Y,0),22)</f>
        <v>-</v>
      </c>
      <c r="AF35" s="26" t="str">
        <f>INDEX('[1]Конфигурация (оборудование)'!A:Y,MATCH(CONCATENATE(L35,"_",N35),'[1]Конфигурация (оборудование)'!Y:Y,0),23)</f>
        <v>-</v>
      </c>
      <c r="AG35" s="26" t="str">
        <f>INDEX('[1]Конфигурация (оборудование)'!A:Y,MATCH(CONCATENATE(L35,"_",N35),'[1]Конфигурация (оборудование)'!Y:Y,0),24)</f>
        <v>-</v>
      </c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6">
        <f t="shared" si="0"/>
        <v>12</v>
      </c>
      <c r="AU35" s="26">
        <f>INDEX('[1]Конфигурация (оборудование)'!A:Y,MATCH(CONCATENATE(L35,"_",N35),'[1]Конфигурация (оборудование)'!Y:Y,0),8)</f>
        <v>64</v>
      </c>
      <c r="AV35" s="25"/>
      <c r="AW35" s="25"/>
      <c r="AX35" s="25"/>
      <c r="AY35" s="37"/>
      <c r="AZ35" s="25"/>
      <c r="BA35" s="25"/>
      <c r="BB35" s="25"/>
      <c r="BC35" s="25"/>
      <c r="BD35" s="25"/>
      <c r="BE35" s="25" t="str">
        <f>INDEX('[1]IP MGMT'!A:H,MATCH(O35,'[1]IP MGMT'!D:D,0),5)</f>
        <v>1RF21.06</v>
      </c>
      <c r="BF35" s="31" t="s">
        <v>653</v>
      </c>
      <c r="BG35" s="25"/>
      <c r="BH35" s="25"/>
      <c r="BI35" s="25"/>
      <c r="BJ35" s="27"/>
    </row>
    <row r="36" spans="1:62" s="38" customFormat="1" ht="30" customHeight="1" x14ac:dyDescent="0.25">
      <c r="A36" s="29" t="s">
        <v>189</v>
      </c>
      <c r="B36" s="59" t="s">
        <v>220</v>
      </c>
      <c r="C36" s="31" t="s">
        <v>6</v>
      </c>
      <c r="D36" s="25" t="str">
        <f t="shared" si="1"/>
        <v>cd5201-VS0103</v>
      </c>
      <c r="E36" s="27" t="s">
        <v>203</v>
      </c>
      <c r="F36" s="25"/>
      <c r="G36" s="58" t="s">
        <v>631</v>
      </c>
      <c r="H36" s="28"/>
      <c r="I36" s="27"/>
      <c r="J36" s="27" t="s">
        <v>630</v>
      </c>
      <c r="K36" s="36"/>
      <c r="L36" s="29" t="s">
        <v>644</v>
      </c>
      <c r="M36" s="30" t="s">
        <v>645</v>
      </c>
      <c r="N36" s="29" t="s">
        <v>633</v>
      </c>
      <c r="O36" s="31" t="s">
        <v>654</v>
      </c>
      <c r="P36" s="34" t="s">
        <v>598</v>
      </c>
      <c r="Q36" s="34" t="s">
        <v>586</v>
      </c>
      <c r="R36" s="36"/>
      <c r="S36" s="26" t="str">
        <f>INDEX('[1]Конфигурация (оборудование)'!A:Y,MATCH(CONCATENATE(L36,"_",N36),'[1]Конфигурация (оборудование)'!Y:Y,0),6)</f>
        <v>E5-2603V4</v>
      </c>
      <c r="T36" s="26" t="str">
        <f>INDEX('[1]Конфигурация (оборудование)'!A:Y,MATCH(CONCATENATE(L36,"_",N36),'[1]Конфигурация (оборудование)'!Y:Y,0),4)</f>
        <v>2</v>
      </c>
      <c r="U36" s="26">
        <f>INDEX('[1]Конфигурация (оборудование)'!A:Y,MATCH(CONCATENATE(L36,"_",N36),'[1]Конфигурация (оборудование)'!Y:Y,0),5)</f>
        <v>12</v>
      </c>
      <c r="V36" s="26" t="str">
        <f>INDEX('[1]Конфигурация (оборудование)'!A:Y,MATCH(CONCATENATE(L36,"_",N36),'[1]Конфигурация (оборудование)'!Y:Y,0),10)</f>
        <v>HDD 2.5" SAS</v>
      </c>
      <c r="W36" s="51">
        <f>INDEX('[1]Конфигурация (оборудование)'!A:Y,MATCH(CONCATENATE(L36,"_",N36),'[1]Конфигурация (оборудование)'!Y:Y,0),12)</f>
        <v>1200</v>
      </c>
      <c r="X36" s="26">
        <f>INDEX('[1]Конфигурация (оборудование)'!A:Y,MATCH(CONCATENATE(L36,"_",N36),'[1]Конфигурация (оборудование)'!Y:Y,0),13)</f>
        <v>19</v>
      </c>
      <c r="Y36" s="26" t="str">
        <f>INDEX('[1]Конфигурация (оборудование)'!A:Y,MATCH(CONCATENATE(L36,"_",N36),'[1]Конфигурация (оборудование)'!Y:Y,0),14)</f>
        <v>-</v>
      </c>
      <c r="Z36" s="26" t="str">
        <f>INDEX('[1]Конфигурация (оборудование)'!A:Y,MATCH(CONCATENATE(L36,"_",N36),'[1]Конфигурация (оборудование)'!Y:Y,0),15)</f>
        <v>-</v>
      </c>
      <c r="AA36" s="26" t="str">
        <f>INDEX('[1]Конфигурация (оборудование)'!A:Y,MATCH(CONCATENATE(L36,"_",N36),'[1]Конфигурация (оборудование)'!Y:Y,0),17)</f>
        <v>-</v>
      </c>
      <c r="AB36" s="26" t="str">
        <f>INDEX('[1]Конфигурация (оборудование)'!A:Y,MATCH(CONCATENATE(L36,"_",N36),'[1]Конфигурация (оборудование)'!Y:Y,0),18)</f>
        <v>-</v>
      </c>
      <c r="AC36" s="26" t="str">
        <f>INDEX('[1]Конфигурация (оборудование)'!A:Y,MATCH(CONCATENATE(L36,"_",N36),'[1]Конфигурация (оборудование)'!Y:Y,0),19)</f>
        <v>-</v>
      </c>
      <c r="AD36" s="26" t="str">
        <f>INDEX('[1]Конфигурация (оборудование)'!A:Y,MATCH(CONCATENATE(L36,"_",N36),'[1]Конфигурация (оборудование)'!Y:Y,0),20)</f>
        <v>-</v>
      </c>
      <c r="AE36" s="26" t="str">
        <f>INDEX('[1]Конфигурация (оборудование)'!A:Y,MATCH(CONCATENATE(L36,"_",N36),'[1]Конфигурация (оборудование)'!Y:Y,0),22)</f>
        <v>-</v>
      </c>
      <c r="AF36" s="26" t="str">
        <f>INDEX('[1]Конфигурация (оборудование)'!A:Y,MATCH(CONCATENATE(L36,"_",N36),'[1]Конфигурация (оборудование)'!Y:Y,0),23)</f>
        <v>-</v>
      </c>
      <c r="AG36" s="26" t="str">
        <f>INDEX('[1]Конфигурация (оборудование)'!A:Y,MATCH(CONCATENATE(L36,"_",N36),'[1]Конфигурация (оборудование)'!Y:Y,0),24)</f>
        <v>-</v>
      </c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6">
        <f t="shared" si="0"/>
        <v>12</v>
      </c>
      <c r="AU36" s="26">
        <f>INDEX('[1]Конфигурация (оборудование)'!A:Y,MATCH(CONCATENATE(L36,"_",N36),'[1]Конфигурация (оборудование)'!Y:Y,0),8)</f>
        <v>64</v>
      </c>
      <c r="AV36" s="25"/>
      <c r="AW36" s="25"/>
      <c r="AX36" s="25"/>
      <c r="AY36" s="37"/>
      <c r="AZ36" s="25"/>
      <c r="BA36" s="25"/>
      <c r="BB36" s="25"/>
      <c r="BC36" s="25"/>
      <c r="BD36" s="25"/>
      <c r="BE36" s="25" t="str">
        <f>INDEX('[1]IP MGMT'!A:H,MATCH(O36,'[1]IP MGMT'!D:D,0),5)</f>
        <v>1RF21.06</v>
      </c>
      <c r="BF36" s="31" t="s">
        <v>755</v>
      </c>
      <c r="BG36" s="25"/>
      <c r="BH36" s="25"/>
      <c r="BI36" s="25"/>
      <c r="BJ36" s="27"/>
    </row>
    <row r="37" spans="1:62" s="38" customFormat="1" ht="30" customHeight="1" x14ac:dyDescent="0.25">
      <c r="A37" s="29" t="s">
        <v>189</v>
      </c>
      <c r="B37" s="59" t="s">
        <v>222</v>
      </c>
      <c r="C37" s="31" t="s">
        <v>6</v>
      </c>
      <c r="D37" s="25" t="str">
        <f t="shared" si="1"/>
        <v>cd5201-VS0302</v>
      </c>
      <c r="E37" s="27" t="s">
        <v>203</v>
      </c>
      <c r="F37" s="25"/>
      <c r="G37" s="58" t="s">
        <v>631</v>
      </c>
      <c r="H37" s="28"/>
      <c r="I37" s="27"/>
      <c r="J37" s="27" t="s">
        <v>630</v>
      </c>
      <c r="K37" s="36"/>
      <c r="L37" s="29" t="s">
        <v>656</v>
      </c>
      <c r="M37" s="30" t="s">
        <v>645</v>
      </c>
      <c r="N37" s="29" t="s">
        <v>633</v>
      </c>
      <c r="O37" s="31" t="s">
        <v>657</v>
      </c>
      <c r="P37" s="34" t="s">
        <v>596</v>
      </c>
      <c r="Q37" s="34" t="s">
        <v>618</v>
      </c>
      <c r="R37" s="36"/>
      <c r="S37" s="26" t="str">
        <f>INDEX('[1]Конфигурация (оборудование)'!A:Y,MATCH(CONCATENATE(L37,"_",N37),'[1]Конфигурация (оборудование)'!Y:Y,0),6)</f>
        <v>E5-2603V4</v>
      </c>
      <c r="T37" s="26" t="str">
        <f>INDEX('[1]Конфигурация (оборудование)'!A:Y,MATCH(CONCATENATE(L37,"_",N37),'[1]Конфигурация (оборудование)'!Y:Y,0),4)</f>
        <v>2</v>
      </c>
      <c r="U37" s="26">
        <f>INDEX('[1]Конфигурация (оборудование)'!A:Y,MATCH(CONCATENATE(L37,"_",N37),'[1]Конфигурация (оборудование)'!Y:Y,0),5)</f>
        <v>12</v>
      </c>
      <c r="V37" s="26" t="str">
        <f>INDEX('[1]Конфигурация (оборудование)'!A:Y,MATCH(CONCATENATE(L37,"_",N37),'[1]Конфигурация (оборудование)'!Y:Y,0),10)</f>
        <v>HDD 2.5" SAS</v>
      </c>
      <c r="W37" s="51">
        <f>INDEX('[1]Конфигурация (оборудование)'!A:Y,MATCH(CONCATENATE(L37,"_",N37),'[1]Конфигурация (оборудование)'!Y:Y,0),12)</f>
        <v>1200</v>
      </c>
      <c r="X37" s="26">
        <f>INDEX('[1]Конфигурация (оборудование)'!A:Y,MATCH(CONCATENATE(L37,"_",N37),'[1]Конфигурация (оборудование)'!Y:Y,0),13)</f>
        <v>19</v>
      </c>
      <c r="Y37" s="26" t="str">
        <f>INDEX('[1]Конфигурация (оборудование)'!A:Y,MATCH(CONCATENATE(L37,"_",N37),'[1]Конфигурация (оборудование)'!Y:Y,0),14)</f>
        <v>-</v>
      </c>
      <c r="Z37" s="26" t="str">
        <f>INDEX('[1]Конфигурация (оборудование)'!A:Y,MATCH(CONCATENATE(L37,"_",N37),'[1]Конфигурация (оборудование)'!Y:Y,0),15)</f>
        <v>-</v>
      </c>
      <c r="AA37" s="26" t="str">
        <f>INDEX('[1]Конфигурация (оборудование)'!A:Y,MATCH(CONCATENATE(L37,"_",N37),'[1]Конфигурация (оборудование)'!Y:Y,0),17)</f>
        <v>-</v>
      </c>
      <c r="AB37" s="26" t="str">
        <f>INDEX('[1]Конфигурация (оборудование)'!A:Y,MATCH(CONCATENATE(L37,"_",N37),'[1]Конфигурация (оборудование)'!Y:Y,0),18)</f>
        <v>-</v>
      </c>
      <c r="AC37" s="26" t="str">
        <f>INDEX('[1]Конфигурация (оборудование)'!A:Y,MATCH(CONCATENATE(L37,"_",N37),'[1]Конфигурация (оборудование)'!Y:Y,0),19)</f>
        <v>-</v>
      </c>
      <c r="AD37" s="26" t="str">
        <f>INDEX('[1]Конфигурация (оборудование)'!A:Y,MATCH(CONCATENATE(L37,"_",N37),'[1]Конфигурация (оборудование)'!Y:Y,0),20)</f>
        <v>-</v>
      </c>
      <c r="AE37" s="26" t="str">
        <f>INDEX('[1]Конфигурация (оборудование)'!A:Y,MATCH(CONCATENATE(L37,"_",N37),'[1]Конфигурация (оборудование)'!Y:Y,0),22)</f>
        <v>-</v>
      </c>
      <c r="AF37" s="26" t="str">
        <f>INDEX('[1]Конфигурация (оборудование)'!A:Y,MATCH(CONCATENATE(L37,"_",N37),'[1]Конфигурация (оборудование)'!Y:Y,0),23)</f>
        <v>-</v>
      </c>
      <c r="AG37" s="26" t="str">
        <f>INDEX('[1]Конфигурация (оборудование)'!A:Y,MATCH(CONCATENATE(L37,"_",N37),'[1]Конфигурация (оборудование)'!Y:Y,0),24)</f>
        <v>-</v>
      </c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6">
        <f t="shared" si="0"/>
        <v>12</v>
      </c>
      <c r="AU37" s="26">
        <f>INDEX('[1]Конфигурация (оборудование)'!A:Y,MATCH(CONCATENATE(L37,"_",N37),'[1]Конфигурация (оборудование)'!Y:Y,0),8)</f>
        <v>64</v>
      </c>
      <c r="AV37" s="25"/>
      <c r="AW37" s="25"/>
      <c r="AX37" s="25"/>
      <c r="AY37" s="37"/>
      <c r="AZ37" s="25"/>
      <c r="BA37" s="25"/>
      <c r="BB37" s="25"/>
      <c r="BC37" s="25"/>
      <c r="BD37" s="25"/>
      <c r="BE37" s="25" t="str">
        <f>INDEX('[1]IP MGMT'!A:H,MATCH(O37,'[1]IP MGMT'!D:D,0),5)</f>
        <v>1RF19.07</v>
      </c>
      <c r="BF37" s="31" t="s">
        <v>662</v>
      </c>
      <c r="BG37" s="25"/>
      <c r="BH37" s="25"/>
      <c r="BI37" s="25"/>
      <c r="BJ37" s="27"/>
    </row>
    <row r="38" spans="1:62" s="38" customFormat="1" ht="30" customHeight="1" x14ac:dyDescent="0.25">
      <c r="A38" s="29" t="s">
        <v>189</v>
      </c>
      <c r="B38" s="59" t="s">
        <v>224</v>
      </c>
      <c r="C38" s="31" t="s">
        <v>6</v>
      </c>
      <c r="D38" s="25" t="str">
        <f t="shared" si="1"/>
        <v>cd5201-VS0301</v>
      </c>
      <c r="E38" s="27" t="s">
        <v>203</v>
      </c>
      <c r="F38" s="25"/>
      <c r="G38" s="58" t="s">
        <v>631</v>
      </c>
      <c r="H38" s="28"/>
      <c r="I38" s="27"/>
      <c r="J38" s="27" t="s">
        <v>630</v>
      </c>
      <c r="K38" s="36"/>
      <c r="L38" s="29" t="s">
        <v>656</v>
      </c>
      <c r="M38" s="30" t="s">
        <v>645</v>
      </c>
      <c r="N38" s="29" t="s">
        <v>633</v>
      </c>
      <c r="O38" s="31" t="s">
        <v>659</v>
      </c>
      <c r="P38" s="34" t="s">
        <v>596</v>
      </c>
      <c r="Q38" s="34" t="s">
        <v>621</v>
      </c>
      <c r="R38" s="36"/>
      <c r="S38" s="26" t="str">
        <f>INDEX('[1]Конфигурация (оборудование)'!A:Y,MATCH(CONCATENATE(L38,"_",N38),'[1]Конфигурация (оборудование)'!Y:Y,0),6)</f>
        <v>E5-2603V4</v>
      </c>
      <c r="T38" s="26" t="str">
        <f>INDEX('[1]Конфигурация (оборудование)'!A:Y,MATCH(CONCATENATE(L38,"_",N38),'[1]Конфигурация (оборудование)'!Y:Y,0),4)</f>
        <v>2</v>
      </c>
      <c r="U38" s="26">
        <f>INDEX('[1]Конфигурация (оборудование)'!A:Y,MATCH(CONCATENATE(L38,"_",N38),'[1]Конфигурация (оборудование)'!Y:Y,0),5)</f>
        <v>12</v>
      </c>
      <c r="V38" s="26" t="str">
        <f>INDEX('[1]Конфигурация (оборудование)'!A:Y,MATCH(CONCATENATE(L38,"_",N38),'[1]Конфигурация (оборудование)'!Y:Y,0),10)</f>
        <v>HDD 2.5" SAS</v>
      </c>
      <c r="W38" s="51">
        <f>INDEX('[1]Конфигурация (оборудование)'!A:Y,MATCH(CONCATENATE(L38,"_",N38),'[1]Конфигурация (оборудование)'!Y:Y,0),12)</f>
        <v>1200</v>
      </c>
      <c r="X38" s="26">
        <f>INDEX('[1]Конфигурация (оборудование)'!A:Y,MATCH(CONCATENATE(L38,"_",N38),'[1]Конфигурация (оборудование)'!Y:Y,0),13)</f>
        <v>19</v>
      </c>
      <c r="Y38" s="26" t="str">
        <f>INDEX('[1]Конфигурация (оборудование)'!A:Y,MATCH(CONCATENATE(L38,"_",N38),'[1]Конфигурация (оборудование)'!Y:Y,0),14)</f>
        <v>-</v>
      </c>
      <c r="Z38" s="26" t="str">
        <f>INDEX('[1]Конфигурация (оборудование)'!A:Y,MATCH(CONCATENATE(L38,"_",N38),'[1]Конфигурация (оборудование)'!Y:Y,0),15)</f>
        <v>-</v>
      </c>
      <c r="AA38" s="26" t="str">
        <f>INDEX('[1]Конфигурация (оборудование)'!A:Y,MATCH(CONCATENATE(L38,"_",N38),'[1]Конфигурация (оборудование)'!Y:Y,0),17)</f>
        <v>-</v>
      </c>
      <c r="AB38" s="26" t="str">
        <f>INDEX('[1]Конфигурация (оборудование)'!A:Y,MATCH(CONCATENATE(L38,"_",N38),'[1]Конфигурация (оборудование)'!Y:Y,0),18)</f>
        <v>-</v>
      </c>
      <c r="AC38" s="26" t="str">
        <f>INDEX('[1]Конфигурация (оборудование)'!A:Y,MATCH(CONCATENATE(L38,"_",N38),'[1]Конфигурация (оборудование)'!Y:Y,0),19)</f>
        <v>-</v>
      </c>
      <c r="AD38" s="26" t="str">
        <f>INDEX('[1]Конфигурация (оборудование)'!A:Y,MATCH(CONCATENATE(L38,"_",N38),'[1]Конфигурация (оборудование)'!Y:Y,0),20)</f>
        <v>-</v>
      </c>
      <c r="AE38" s="26" t="str">
        <f>INDEX('[1]Конфигурация (оборудование)'!A:Y,MATCH(CONCATENATE(L38,"_",N38),'[1]Конфигурация (оборудование)'!Y:Y,0),22)</f>
        <v>-</v>
      </c>
      <c r="AF38" s="26" t="str">
        <f>INDEX('[1]Конфигурация (оборудование)'!A:Y,MATCH(CONCATENATE(L38,"_",N38),'[1]Конфигурация (оборудование)'!Y:Y,0),23)</f>
        <v>-</v>
      </c>
      <c r="AG38" s="26" t="str">
        <f>INDEX('[1]Конфигурация (оборудование)'!A:Y,MATCH(CONCATENATE(L38,"_",N38),'[1]Конфигурация (оборудование)'!Y:Y,0),24)</f>
        <v>-</v>
      </c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6">
        <f t="shared" si="0"/>
        <v>12</v>
      </c>
      <c r="AU38" s="26">
        <f>INDEX('[1]Конфигурация (оборудование)'!A:Y,MATCH(CONCATENATE(L38,"_",N38),'[1]Конфигурация (оборудование)'!Y:Y,0),8)</f>
        <v>64</v>
      </c>
      <c r="AV38" s="25"/>
      <c r="AW38" s="25"/>
      <c r="AX38" s="25"/>
      <c r="AY38" s="37"/>
      <c r="AZ38" s="25"/>
      <c r="BA38" s="25"/>
      <c r="BB38" s="25"/>
      <c r="BC38" s="25"/>
      <c r="BD38" s="25"/>
      <c r="BE38" s="25" t="str">
        <f>INDEX('[1]IP MGMT'!A:H,MATCH(O38,'[1]IP MGMT'!D:D,0),5)</f>
        <v>1RF19.07</v>
      </c>
      <c r="BF38" s="31" t="s">
        <v>660</v>
      </c>
      <c r="BG38" s="25"/>
      <c r="BH38" s="25"/>
      <c r="BI38" s="25"/>
      <c r="BJ38" s="27"/>
    </row>
    <row r="39" spans="1:62" s="38" customFormat="1" ht="30" customHeight="1" x14ac:dyDescent="0.25">
      <c r="A39" s="29" t="s">
        <v>189</v>
      </c>
      <c r="B39" s="59" t="s">
        <v>226</v>
      </c>
      <c r="C39" s="31" t="s">
        <v>6</v>
      </c>
      <c r="D39" s="25" t="str">
        <f t="shared" si="1"/>
        <v>cd5201-VS0305</v>
      </c>
      <c r="E39" s="27" t="s">
        <v>203</v>
      </c>
      <c r="F39" s="25"/>
      <c r="G39" s="58" t="s">
        <v>631</v>
      </c>
      <c r="H39" s="28"/>
      <c r="I39" s="27"/>
      <c r="J39" s="27" t="s">
        <v>630</v>
      </c>
      <c r="K39" s="36"/>
      <c r="L39" s="29" t="s">
        <v>656</v>
      </c>
      <c r="M39" s="30" t="s">
        <v>645</v>
      </c>
      <c r="N39" s="29" t="s">
        <v>633</v>
      </c>
      <c r="O39" s="31" t="s">
        <v>661</v>
      </c>
      <c r="P39" s="34" t="s">
        <v>596</v>
      </c>
      <c r="Q39" s="34" t="s">
        <v>577</v>
      </c>
      <c r="R39" s="36"/>
      <c r="S39" s="26" t="str">
        <f>INDEX('[1]Конфигурация (оборудование)'!A:Y,MATCH(CONCATENATE(L39,"_",N39),'[1]Конфигурация (оборудование)'!Y:Y,0),6)</f>
        <v>E5-2603V4</v>
      </c>
      <c r="T39" s="26" t="str">
        <f>INDEX('[1]Конфигурация (оборудование)'!A:Y,MATCH(CONCATENATE(L39,"_",N39),'[1]Конфигурация (оборудование)'!Y:Y,0),4)</f>
        <v>2</v>
      </c>
      <c r="U39" s="26">
        <f>INDEX('[1]Конфигурация (оборудование)'!A:Y,MATCH(CONCATENATE(L39,"_",N39),'[1]Конфигурация (оборудование)'!Y:Y,0),5)</f>
        <v>12</v>
      </c>
      <c r="V39" s="26" t="str">
        <f>INDEX('[1]Конфигурация (оборудование)'!A:Y,MATCH(CONCATENATE(L39,"_",N39),'[1]Конфигурация (оборудование)'!Y:Y,0),10)</f>
        <v>HDD 2.5" SAS</v>
      </c>
      <c r="W39" s="51">
        <f>INDEX('[1]Конфигурация (оборудование)'!A:Y,MATCH(CONCATENATE(L39,"_",N39),'[1]Конфигурация (оборудование)'!Y:Y,0),12)</f>
        <v>1200</v>
      </c>
      <c r="X39" s="26">
        <f>INDEX('[1]Конфигурация (оборудование)'!A:Y,MATCH(CONCATENATE(L39,"_",N39),'[1]Конфигурация (оборудование)'!Y:Y,0),13)</f>
        <v>19</v>
      </c>
      <c r="Y39" s="26" t="str">
        <f>INDEX('[1]Конфигурация (оборудование)'!A:Y,MATCH(CONCATENATE(L39,"_",N39),'[1]Конфигурация (оборудование)'!Y:Y,0),14)</f>
        <v>-</v>
      </c>
      <c r="Z39" s="26" t="str">
        <f>INDEX('[1]Конфигурация (оборудование)'!A:Y,MATCH(CONCATENATE(L39,"_",N39),'[1]Конфигурация (оборудование)'!Y:Y,0),15)</f>
        <v>-</v>
      </c>
      <c r="AA39" s="26" t="str">
        <f>INDEX('[1]Конфигурация (оборудование)'!A:Y,MATCH(CONCATENATE(L39,"_",N39),'[1]Конфигурация (оборудование)'!Y:Y,0),17)</f>
        <v>-</v>
      </c>
      <c r="AB39" s="26" t="str">
        <f>INDEX('[1]Конфигурация (оборудование)'!A:Y,MATCH(CONCATENATE(L39,"_",N39),'[1]Конфигурация (оборудование)'!Y:Y,0),18)</f>
        <v>-</v>
      </c>
      <c r="AC39" s="26" t="str">
        <f>INDEX('[1]Конфигурация (оборудование)'!A:Y,MATCH(CONCATENATE(L39,"_",N39),'[1]Конфигурация (оборудование)'!Y:Y,0),19)</f>
        <v>-</v>
      </c>
      <c r="AD39" s="26" t="str">
        <f>INDEX('[1]Конфигурация (оборудование)'!A:Y,MATCH(CONCATENATE(L39,"_",N39),'[1]Конфигурация (оборудование)'!Y:Y,0),20)</f>
        <v>-</v>
      </c>
      <c r="AE39" s="26" t="str">
        <f>INDEX('[1]Конфигурация (оборудование)'!A:Y,MATCH(CONCATENATE(L39,"_",N39),'[1]Конфигурация (оборудование)'!Y:Y,0),22)</f>
        <v>-</v>
      </c>
      <c r="AF39" s="26" t="str">
        <f>INDEX('[1]Конфигурация (оборудование)'!A:Y,MATCH(CONCATENATE(L39,"_",N39),'[1]Конфигурация (оборудование)'!Y:Y,0),23)</f>
        <v>-</v>
      </c>
      <c r="AG39" s="26" t="str">
        <f>INDEX('[1]Конфигурация (оборудование)'!A:Y,MATCH(CONCATENATE(L39,"_",N39),'[1]Конфигурация (оборудование)'!Y:Y,0),24)</f>
        <v>-</v>
      </c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6">
        <f t="shared" si="0"/>
        <v>12</v>
      </c>
      <c r="AU39" s="26">
        <f>INDEX('[1]Конфигурация (оборудование)'!A:Y,MATCH(CONCATENATE(L39,"_",N39),'[1]Конфигурация (оборудование)'!Y:Y,0),8)</f>
        <v>64</v>
      </c>
      <c r="AV39" s="25"/>
      <c r="AW39" s="25"/>
      <c r="AX39" s="25"/>
      <c r="AY39" s="37"/>
      <c r="AZ39" s="25"/>
      <c r="BA39" s="25"/>
      <c r="BB39" s="25"/>
      <c r="BC39" s="25"/>
      <c r="BD39" s="25"/>
      <c r="BE39" s="25" t="str">
        <f>INDEX('[1]IP MGMT'!A:H,MATCH(O39,'[1]IP MGMT'!D:D,0),5)</f>
        <v>1RF19.07</v>
      </c>
      <c r="BF39" s="31" t="s">
        <v>666</v>
      </c>
      <c r="BG39" s="25"/>
      <c r="BH39" s="25"/>
      <c r="BI39" s="25"/>
      <c r="BJ39" s="27"/>
    </row>
    <row r="40" spans="1:62" s="38" customFormat="1" ht="30" customHeight="1" x14ac:dyDescent="0.25">
      <c r="A40" s="29" t="s">
        <v>189</v>
      </c>
      <c r="B40" s="59" t="s">
        <v>228</v>
      </c>
      <c r="C40" s="31" t="s">
        <v>6</v>
      </c>
      <c r="D40" s="25" t="str">
        <f t="shared" si="1"/>
        <v>cd5201-VS0304</v>
      </c>
      <c r="E40" s="27" t="s">
        <v>203</v>
      </c>
      <c r="F40" s="25"/>
      <c r="G40" s="58" t="s">
        <v>631</v>
      </c>
      <c r="H40" s="28"/>
      <c r="I40" s="27"/>
      <c r="J40" s="27" t="s">
        <v>630</v>
      </c>
      <c r="K40" s="36"/>
      <c r="L40" s="29" t="s">
        <v>656</v>
      </c>
      <c r="M40" s="30" t="s">
        <v>645</v>
      </c>
      <c r="N40" s="29" t="s">
        <v>633</v>
      </c>
      <c r="O40" s="31" t="s">
        <v>663</v>
      </c>
      <c r="P40" s="34" t="s">
        <v>596</v>
      </c>
      <c r="Q40" s="34" t="s">
        <v>626</v>
      </c>
      <c r="R40" s="36"/>
      <c r="S40" s="26" t="str">
        <f>INDEX('[1]Конфигурация (оборудование)'!A:Y,MATCH(CONCATENATE(L40,"_",N40),'[1]Конфигурация (оборудование)'!Y:Y,0),6)</f>
        <v>E5-2603V4</v>
      </c>
      <c r="T40" s="26" t="str">
        <f>INDEX('[1]Конфигурация (оборудование)'!A:Y,MATCH(CONCATENATE(L40,"_",N40),'[1]Конфигурация (оборудование)'!Y:Y,0),4)</f>
        <v>2</v>
      </c>
      <c r="U40" s="26">
        <f>INDEX('[1]Конфигурация (оборудование)'!A:Y,MATCH(CONCATENATE(L40,"_",N40),'[1]Конфигурация (оборудование)'!Y:Y,0),5)</f>
        <v>12</v>
      </c>
      <c r="V40" s="26" t="str">
        <f>INDEX('[1]Конфигурация (оборудование)'!A:Y,MATCH(CONCATENATE(L40,"_",N40),'[1]Конфигурация (оборудование)'!Y:Y,0),10)</f>
        <v>HDD 2.5" SAS</v>
      </c>
      <c r="W40" s="51">
        <f>INDEX('[1]Конфигурация (оборудование)'!A:Y,MATCH(CONCATENATE(L40,"_",N40),'[1]Конфигурация (оборудование)'!Y:Y,0),12)</f>
        <v>1200</v>
      </c>
      <c r="X40" s="26">
        <f>INDEX('[1]Конфигурация (оборудование)'!A:Y,MATCH(CONCATENATE(L40,"_",N40),'[1]Конфигурация (оборудование)'!Y:Y,0),13)</f>
        <v>19</v>
      </c>
      <c r="Y40" s="26" t="str">
        <f>INDEX('[1]Конфигурация (оборудование)'!A:Y,MATCH(CONCATENATE(L40,"_",N40),'[1]Конфигурация (оборудование)'!Y:Y,0),14)</f>
        <v>-</v>
      </c>
      <c r="Z40" s="26" t="str">
        <f>INDEX('[1]Конфигурация (оборудование)'!A:Y,MATCH(CONCATENATE(L40,"_",N40),'[1]Конфигурация (оборудование)'!Y:Y,0),15)</f>
        <v>-</v>
      </c>
      <c r="AA40" s="26" t="str">
        <f>INDEX('[1]Конфигурация (оборудование)'!A:Y,MATCH(CONCATENATE(L40,"_",N40),'[1]Конфигурация (оборудование)'!Y:Y,0),17)</f>
        <v>-</v>
      </c>
      <c r="AB40" s="26" t="str">
        <f>INDEX('[1]Конфигурация (оборудование)'!A:Y,MATCH(CONCATENATE(L40,"_",N40),'[1]Конфигурация (оборудование)'!Y:Y,0),18)</f>
        <v>-</v>
      </c>
      <c r="AC40" s="26" t="str">
        <f>INDEX('[1]Конфигурация (оборудование)'!A:Y,MATCH(CONCATENATE(L40,"_",N40),'[1]Конфигурация (оборудование)'!Y:Y,0),19)</f>
        <v>-</v>
      </c>
      <c r="AD40" s="26" t="str">
        <f>INDEX('[1]Конфигурация (оборудование)'!A:Y,MATCH(CONCATENATE(L40,"_",N40),'[1]Конфигурация (оборудование)'!Y:Y,0),20)</f>
        <v>-</v>
      </c>
      <c r="AE40" s="26" t="str">
        <f>INDEX('[1]Конфигурация (оборудование)'!A:Y,MATCH(CONCATENATE(L40,"_",N40),'[1]Конфигурация (оборудование)'!Y:Y,0),22)</f>
        <v>-</v>
      </c>
      <c r="AF40" s="26" t="str">
        <f>INDEX('[1]Конфигурация (оборудование)'!A:Y,MATCH(CONCATENATE(L40,"_",N40),'[1]Конфигурация (оборудование)'!Y:Y,0),23)</f>
        <v>-</v>
      </c>
      <c r="AG40" s="26" t="str">
        <f>INDEX('[1]Конфигурация (оборудование)'!A:Y,MATCH(CONCATENATE(L40,"_",N40),'[1]Конфигурация (оборудование)'!Y:Y,0),24)</f>
        <v>-</v>
      </c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6">
        <f t="shared" si="0"/>
        <v>12</v>
      </c>
      <c r="AU40" s="26">
        <f>INDEX('[1]Конфигурация (оборудование)'!A:Y,MATCH(CONCATENATE(L40,"_",N40),'[1]Конфигурация (оборудование)'!Y:Y,0),8)</f>
        <v>64</v>
      </c>
      <c r="AV40" s="25"/>
      <c r="AW40" s="25"/>
      <c r="AX40" s="25"/>
      <c r="AY40" s="37"/>
      <c r="AZ40" s="25"/>
      <c r="BA40" s="25"/>
      <c r="BB40" s="25"/>
      <c r="BC40" s="25"/>
      <c r="BD40" s="25"/>
      <c r="BE40" s="25" t="str">
        <f>INDEX('[1]IP MGMT'!A:H,MATCH(O40,'[1]IP MGMT'!D:D,0),5)</f>
        <v>1RF19.07</v>
      </c>
      <c r="BF40" s="31" t="s">
        <v>664</v>
      </c>
      <c r="BG40" s="25"/>
      <c r="BH40" s="25"/>
      <c r="BI40" s="25"/>
      <c r="BJ40" s="27"/>
    </row>
    <row r="41" spans="1:62" s="38" customFormat="1" ht="30" customHeight="1" x14ac:dyDescent="0.25">
      <c r="A41" s="29" t="s">
        <v>189</v>
      </c>
      <c r="B41" s="59" t="s">
        <v>230</v>
      </c>
      <c r="C41" s="31" t="s">
        <v>6</v>
      </c>
      <c r="D41" s="25" t="str">
        <f t="shared" si="1"/>
        <v>cd5201-VS0303</v>
      </c>
      <c r="E41" s="27" t="s">
        <v>203</v>
      </c>
      <c r="F41" s="25"/>
      <c r="G41" s="58" t="s">
        <v>631</v>
      </c>
      <c r="H41" s="28"/>
      <c r="I41" s="27"/>
      <c r="J41" s="27" t="s">
        <v>630</v>
      </c>
      <c r="K41" s="36"/>
      <c r="L41" s="29" t="s">
        <v>656</v>
      </c>
      <c r="M41" s="30" t="s">
        <v>645</v>
      </c>
      <c r="N41" s="29" t="s">
        <v>633</v>
      </c>
      <c r="O41" s="31" t="s">
        <v>665</v>
      </c>
      <c r="P41" s="34" t="s">
        <v>596</v>
      </c>
      <c r="Q41" s="34" t="s">
        <v>586</v>
      </c>
      <c r="R41" s="36"/>
      <c r="S41" s="26" t="str">
        <f>INDEX('[1]Конфигурация (оборудование)'!A:Y,MATCH(CONCATENATE(L41,"_",N41),'[1]Конфигурация (оборудование)'!Y:Y,0),6)</f>
        <v>E5-2603V4</v>
      </c>
      <c r="T41" s="26" t="str">
        <f>INDEX('[1]Конфигурация (оборудование)'!A:Y,MATCH(CONCATENATE(L41,"_",N41),'[1]Конфигурация (оборудование)'!Y:Y,0),4)</f>
        <v>2</v>
      </c>
      <c r="U41" s="26">
        <f>INDEX('[1]Конфигурация (оборудование)'!A:Y,MATCH(CONCATENATE(L41,"_",N41),'[1]Конфигурация (оборудование)'!Y:Y,0),5)</f>
        <v>12</v>
      </c>
      <c r="V41" s="26" t="str">
        <f>INDEX('[1]Конфигурация (оборудование)'!A:Y,MATCH(CONCATENATE(L41,"_",N41),'[1]Конфигурация (оборудование)'!Y:Y,0),10)</f>
        <v>HDD 2.5" SAS</v>
      </c>
      <c r="W41" s="51">
        <f>INDEX('[1]Конфигурация (оборудование)'!A:Y,MATCH(CONCATENATE(L41,"_",N41),'[1]Конфигурация (оборудование)'!Y:Y,0),12)</f>
        <v>1200</v>
      </c>
      <c r="X41" s="26">
        <f>INDEX('[1]Конфигурация (оборудование)'!A:Y,MATCH(CONCATENATE(L41,"_",N41),'[1]Конфигурация (оборудование)'!Y:Y,0),13)</f>
        <v>19</v>
      </c>
      <c r="Y41" s="26" t="str">
        <f>INDEX('[1]Конфигурация (оборудование)'!A:Y,MATCH(CONCATENATE(L41,"_",N41),'[1]Конфигурация (оборудование)'!Y:Y,0),14)</f>
        <v>-</v>
      </c>
      <c r="Z41" s="26" t="str">
        <f>INDEX('[1]Конфигурация (оборудование)'!A:Y,MATCH(CONCATENATE(L41,"_",N41),'[1]Конфигурация (оборудование)'!Y:Y,0),15)</f>
        <v>-</v>
      </c>
      <c r="AA41" s="26" t="str">
        <f>INDEX('[1]Конфигурация (оборудование)'!A:Y,MATCH(CONCATENATE(L41,"_",N41),'[1]Конфигурация (оборудование)'!Y:Y,0),17)</f>
        <v>-</v>
      </c>
      <c r="AB41" s="26" t="str">
        <f>INDEX('[1]Конфигурация (оборудование)'!A:Y,MATCH(CONCATENATE(L41,"_",N41),'[1]Конфигурация (оборудование)'!Y:Y,0),18)</f>
        <v>-</v>
      </c>
      <c r="AC41" s="26" t="str">
        <f>INDEX('[1]Конфигурация (оборудование)'!A:Y,MATCH(CONCATENATE(L41,"_",N41),'[1]Конфигурация (оборудование)'!Y:Y,0),19)</f>
        <v>-</v>
      </c>
      <c r="AD41" s="26" t="str">
        <f>INDEX('[1]Конфигурация (оборудование)'!A:Y,MATCH(CONCATENATE(L41,"_",N41),'[1]Конфигурация (оборудование)'!Y:Y,0),20)</f>
        <v>-</v>
      </c>
      <c r="AE41" s="26" t="str">
        <f>INDEX('[1]Конфигурация (оборудование)'!A:Y,MATCH(CONCATENATE(L41,"_",N41),'[1]Конфигурация (оборудование)'!Y:Y,0),22)</f>
        <v>-</v>
      </c>
      <c r="AF41" s="26" t="str">
        <f>INDEX('[1]Конфигурация (оборудование)'!A:Y,MATCH(CONCATENATE(L41,"_",N41),'[1]Конфигурация (оборудование)'!Y:Y,0),23)</f>
        <v>-</v>
      </c>
      <c r="AG41" s="26" t="str">
        <f>INDEX('[1]Конфигурация (оборудование)'!A:Y,MATCH(CONCATENATE(L41,"_",N41),'[1]Конфигурация (оборудование)'!Y:Y,0),24)</f>
        <v>-</v>
      </c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6">
        <f t="shared" si="0"/>
        <v>12</v>
      </c>
      <c r="AU41" s="26">
        <f>INDEX('[1]Конфигурация (оборудование)'!A:Y,MATCH(CONCATENATE(L41,"_",N41),'[1]Конфигурация (оборудование)'!Y:Y,0),8)</f>
        <v>64</v>
      </c>
      <c r="AV41" s="25"/>
      <c r="AW41" s="25"/>
      <c r="AX41" s="25"/>
      <c r="AY41" s="37"/>
      <c r="AZ41" s="25"/>
      <c r="BA41" s="25"/>
      <c r="BB41" s="25"/>
      <c r="BC41" s="25"/>
      <c r="BD41" s="25"/>
      <c r="BE41" s="25" t="str">
        <f>INDEX('[1]IP MGMT'!A:H,MATCH(O41,'[1]IP MGMT'!D:D,0),5)</f>
        <v>1RF19.07</v>
      </c>
      <c r="BF41" s="31" t="s">
        <v>758</v>
      </c>
      <c r="BG41" s="25"/>
      <c r="BH41" s="25"/>
      <c r="BI41" s="25"/>
      <c r="BJ41" s="27"/>
    </row>
    <row r="42" spans="1:62" s="38" customFormat="1" ht="30" customHeight="1" x14ac:dyDescent="0.25">
      <c r="A42" s="29" t="s">
        <v>189</v>
      </c>
      <c r="B42" s="42" t="s">
        <v>232</v>
      </c>
      <c r="C42" s="31" t="s">
        <v>6</v>
      </c>
      <c r="D42" s="25" t="str">
        <f t="shared" si="1"/>
        <v>cd5201-sys062</v>
      </c>
      <c r="E42" s="27" t="s">
        <v>234</v>
      </c>
      <c r="F42" s="25"/>
      <c r="G42" s="27" t="s">
        <v>667</v>
      </c>
      <c r="H42" s="28"/>
      <c r="I42" s="27"/>
      <c r="J42" s="27" t="s">
        <v>36</v>
      </c>
      <c r="K42" s="36"/>
      <c r="L42" s="29" t="s">
        <v>668</v>
      </c>
      <c r="M42" s="30" t="s">
        <v>568</v>
      </c>
      <c r="N42" s="29" t="s">
        <v>669</v>
      </c>
      <c r="O42" s="31" t="s">
        <v>670</v>
      </c>
      <c r="P42" s="34" t="s">
        <v>671</v>
      </c>
      <c r="Q42" s="60" t="s">
        <v>672</v>
      </c>
      <c r="R42" s="36"/>
      <c r="S42" s="26" t="str">
        <f>INDEX('[1]Конфигурация (оборудование)'!A:Y,MATCH(CONCATENATE(L42,"_",N42),'[1]Конфигурация (оборудование)'!Y:Y,0),6)</f>
        <v>E5-2630V4</v>
      </c>
      <c r="T42" s="26" t="str">
        <f>INDEX('[1]Конфигурация (оборудование)'!A:Y,MATCH(CONCATENATE(L42,"_",N42),'[1]Конфигурация (оборудование)'!Y:Y,0),4)</f>
        <v>2</v>
      </c>
      <c r="U42" s="26">
        <f>INDEX('[1]Конфигурация (оборудование)'!A:Y,MATCH(CONCATENATE(L42,"_",N42),'[1]Конфигурация (оборудование)'!Y:Y,0),5)</f>
        <v>20</v>
      </c>
      <c r="V42" s="26" t="str">
        <f>INDEX('[1]Конфигурация (оборудование)'!A:Y,MATCH(CONCATENATE(L42,"_",N42),'[1]Конфигурация (оборудование)'!Y:Y,0),10)</f>
        <v>HDD 2.5" SAS</v>
      </c>
      <c r="W42" s="51">
        <f>INDEX('[1]Конфигурация (оборудование)'!A:Y,MATCH(CONCATENATE(L42,"_",N42),'[1]Конфигурация (оборудование)'!Y:Y,0),12)</f>
        <v>600</v>
      </c>
      <c r="X42" s="26">
        <f>INDEX('[1]Конфигурация (оборудование)'!A:Y,MATCH(CONCATENATE(L42,"_",N42),'[1]Конфигурация (оборудование)'!Y:Y,0),13)</f>
        <v>2</v>
      </c>
      <c r="Y42" s="26" t="str">
        <f>INDEX('[1]Конфигурация (оборудование)'!A:Y,MATCH(CONCATENATE(L42,"_",N42),'[1]Конфигурация (оборудование)'!Y:Y,0),14)</f>
        <v>-</v>
      </c>
      <c r="Z42" s="26" t="str">
        <f>INDEX('[1]Конфигурация (оборудование)'!A:Y,MATCH(CONCATENATE(L42,"_",N42),'[1]Конфигурация (оборудование)'!Y:Y,0),15)</f>
        <v>HDD 2.5" SAS</v>
      </c>
      <c r="AA42" s="26">
        <f>INDEX('[1]Конфигурация (оборудование)'!A:Y,MATCH(CONCATENATE(L42,"_",N42),'[1]Конфигурация (оборудование)'!Y:Y,0),17)</f>
        <v>2000</v>
      </c>
      <c r="AB42" s="26">
        <f>INDEX('[1]Конфигурация (оборудование)'!A:Y,MATCH(CONCATENATE(L42,"_",N42),'[1]Конфигурация (оборудование)'!Y:Y,0),18)</f>
        <v>10</v>
      </c>
      <c r="AC42" s="26" t="str">
        <f>INDEX('[1]Конфигурация (оборудование)'!A:Y,MATCH(CONCATENATE(L42,"_",N42),'[1]Конфигурация (оборудование)'!Y:Y,0),19)</f>
        <v>-</v>
      </c>
      <c r="AD42" s="26" t="str">
        <f>INDEX('[1]Конфигурация (оборудование)'!A:Y,MATCH(CONCATENATE(L42,"_",N42),'[1]Конфигурация (оборудование)'!Y:Y,0),20)</f>
        <v>SSD 2.5" SATA</v>
      </c>
      <c r="AE42" s="26">
        <f>INDEX('[1]Конфигурация (оборудование)'!A:Y,MATCH(CONCATENATE(L42,"_",N42),'[1]Конфигурация (оборудование)'!Y:Y,0),22)</f>
        <v>240</v>
      </c>
      <c r="AF42" s="26">
        <f>INDEX('[1]Конфигурация (оборудование)'!A:Y,MATCH(CONCATENATE(L42,"_",N42),'[1]Конфигурация (оборудование)'!Y:Y,0),23)</f>
        <v>1</v>
      </c>
      <c r="AG42" s="26" t="str">
        <f>INDEX('[1]Конфигурация (оборудование)'!A:Y,MATCH(CONCATENATE(L42,"_",N42),'[1]Конфигурация (оборудование)'!Y:Y,0),24)</f>
        <v>-</v>
      </c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6">
        <f t="shared" si="0"/>
        <v>20</v>
      </c>
      <c r="AU42" s="26">
        <f>INDEX('[1]Конфигурация (оборудование)'!A:Y,MATCH(CONCATENATE(L42,"_",N42),'[1]Конфигурация (оборудование)'!Y:Y,0),8)</f>
        <v>256</v>
      </c>
      <c r="AV42" s="25"/>
      <c r="AW42" s="25"/>
      <c r="AX42" s="25"/>
      <c r="AY42" s="37"/>
      <c r="AZ42" s="25"/>
      <c r="BA42" s="25"/>
      <c r="BB42" s="25"/>
      <c r="BC42" s="25"/>
      <c r="BD42" s="25"/>
      <c r="BE42" s="25" t="str">
        <f>INDEX('[1]IP MGMT'!A:H,MATCH(O42,'[1]IP MGMT'!D:D,0),5)</f>
        <v>1RF19.02</v>
      </c>
      <c r="BF42" s="31" t="s">
        <v>690</v>
      </c>
      <c r="BG42" s="25"/>
      <c r="BH42" s="25"/>
      <c r="BI42" s="25"/>
      <c r="BJ42" s="27"/>
    </row>
    <row r="43" spans="1:62" s="38" customFormat="1" ht="30" customHeight="1" x14ac:dyDescent="0.25">
      <c r="A43" s="29" t="s">
        <v>189</v>
      </c>
      <c r="B43" s="42" t="s">
        <v>235</v>
      </c>
      <c r="C43" s="31" t="s">
        <v>6</v>
      </c>
      <c r="D43" s="25" t="str">
        <f t="shared" si="1"/>
        <v>cd5201-sys064</v>
      </c>
      <c r="E43" s="27" t="s">
        <v>30</v>
      </c>
      <c r="F43" s="25"/>
      <c r="G43" s="27" t="s">
        <v>667</v>
      </c>
      <c r="H43" s="28"/>
      <c r="I43" s="27"/>
      <c r="J43" s="27" t="s">
        <v>36</v>
      </c>
      <c r="K43" s="36"/>
      <c r="L43" s="29" t="s">
        <v>668</v>
      </c>
      <c r="M43" s="30" t="s">
        <v>568</v>
      </c>
      <c r="N43" s="29" t="s">
        <v>669</v>
      </c>
      <c r="O43" s="31" t="s">
        <v>674</v>
      </c>
      <c r="P43" s="34" t="s">
        <v>675</v>
      </c>
      <c r="Q43" s="60" t="s">
        <v>672</v>
      </c>
      <c r="R43" s="36"/>
      <c r="S43" s="26" t="str">
        <f>INDEX('[1]Конфигурация (оборудование)'!A:Y,MATCH(CONCATENATE(L43,"_",N43),'[1]Конфигурация (оборудование)'!Y:Y,0),6)</f>
        <v>E5-2630V4</v>
      </c>
      <c r="T43" s="68" t="str">
        <f>INDEX('[1]Конфигурация (оборудование)'!A:Y,MATCH(CONCATENATE(L43,"_",N43),'[1]Конфигурация (оборудование)'!Y:Y,0),4)</f>
        <v>2</v>
      </c>
      <c r="U43" s="68">
        <f>INDEX('[1]Конфигурация (оборудование)'!A:Y,MATCH(CONCATENATE(L43,"_",N43),'[1]Конфигурация (оборудование)'!Y:Y,0),5)</f>
        <v>20</v>
      </c>
      <c r="V43" s="68" t="str">
        <f>INDEX('[1]Конфигурация (оборудование)'!A:Y,MATCH(CONCATENATE(L43,"_",N43),'[1]Конфигурация (оборудование)'!Y:Y,0),10)</f>
        <v>HDD 2.5" SAS</v>
      </c>
      <c r="W43" s="69">
        <f>INDEX('[1]Конфигурация (оборудование)'!A:Y,MATCH(CONCATENATE(L43,"_",N43),'[1]Конфигурация (оборудование)'!Y:Y,0),12)</f>
        <v>600</v>
      </c>
      <c r="X43" s="68">
        <f>INDEX('[1]Конфигурация (оборудование)'!A:Y,MATCH(CONCATENATE(L43,"_",N43),'[1]Конфигурация (оборудование)'!Y:Y,0),13)</f>
        <v>2</v>
      </c>
      <c r="Y43" s="68" t="str">
        <f>INDEX('[1]Конфигурация (оборудование)'!A:Y,MATCH(CONCATENATE(L43,"_",N43),'[1]Конфигурация (оборудование)'!Y:Y,0),14)</f>
        <v>-</v>
      </c>
      <c r="Z43" s="68" t="str">
        <f>INDEX('[1]Конфигурация (оборудование)'!A:Y,MATCH(CONCATENATE(L43,"_",N43),'[1]Конфигурация (оборудование)'!Y:Y,0),15)</f>
        <v>HDD 2.5" SAS</v>
      </c>
      <c r="AA43" s="68">
        <f>INDEX('[1]Конфигурация (оборудование)'!A:Y,MATCH(CONCATENATE(L43,"_",N43),'[1]Конфигурация (оборудование)'!Y:Y,0),17)</f>
        <v>2000</v>
      </c>
      <c r="AB43" s="68">
        <f>INDEX('[1]Конфигурация (оборудование)'!A:Y,MATCH(CONCATENATE(L43,"_",N43),'[1]Конфигурация (оборудование)'!Y:Y,0),18)</f>
        <v>10</v>
      </c>
      <c r="AC43" s="68" t="str">
        <f>INDEX('[1]Конфигурация (оборудование)'!A:Y,MATCH(CONCATENATE(L43,"_",N43),'[1]Конфигурация (оборудование)'!Y:Y,0),19)</f>
        <v>-</v>
      </c>
      <c r="AD43" s="68" t="str">
        <f>INDEX('[1]Конфигурация (оборудование)'!A:Y,MATCH(CONCATENATE(L43,"_",N43),'[1]Конфигурация (оборудование)'!Y:Y,0),20)</f>
        <v>SSD 2.5" SATA</v>
      </c>
      <c r="AE43" s="68">
        <f>INDEX('[1]Конфигурация (оборудование)'!A:Y,MATCH(CONCATENATE(L43,"_",N43),'[1]Конфигурация (оборудование)'!Y:Y,0),22)</f>
        <v>240</v>
      </c>
      <c r="AF43" s="68">
        <f>INDEX('[1]Конфигурация (оборудование)'!A:Y,MATCH(CONCATENATE(L43,"_",N43),'[1]Конфигурация (оборудование)'!Y:Y,0),23)</f>
        <v>1</v>
      </c>
      <c r="AG43" s="68" t="str">
        <f>INDEX('[1]Конфигурация (оборудование)'!A:Y,MATCH(CONCATENATE(L43,"_",N43),'[1]Конфигурация (оборудование)'!Y:Y,0),24)</f>
        <v>-</v>
      </c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68">
        <f t="shared" si="0"/>
        <v>20</v>
      </c>
      <c r="AU43" s="68">
        <f>INDEX('[1]Конфигурация (оборудование)'!A:Y,MATCH(CONCATENATE(L43,"_",N43),'[1]Конфигурация (оборудование)'!Y:Y,0),8)</f>
        <v>256</v>
      </c>
      <c r="AV43" s="25"/>
      <c r="AW43" s="25"/>
      <c r="AX43" s="25"/>
      <c r="AY43" s="37"/>
      <c r="AZ43" s="25"/>
      <c r="BA43" s="25"/>
      <c r="BB43" s="25"/>
      <c r="BC43" s="25"/>
      <c r="BD43" s="25"/>
      <c r="BE43" s="25" t="str">
        <f>INDEX('[1]IP MGMT'!A:H,MATCH(O43,'[1]IP MGMT'!D:D,0),5)</f>
        <v>1RF21.08</v>
      </c>
      <c r="BF43" s="31" t="s">
        <v>713</v>
      </c>
      <c r="BG43" s="25"/>
      <c r="BH43" s="25"/>
      <c r="BI43" s="25"/>
      <c r="BJ43" s="27"/>
    </row>
    <row r="44" spans="1:62" s="38" customFormat="1" ht="30" x14ac:dyDescent="0.25">
      <c r="A44" s="29" t="s">
        <v>189</v>
      </c>
      <c r="B44" s="43" t="s">
        <v>237</v>
      </c>
      <c r="C44" s="31" t="s">
        <v>41</v>
      </c>
      <c r="D44" s="25" t="str">
        <f t="shared" si="1"/>
        <v>cd5201-sys065</v>
      </c>
      <c r="E44" s="27" t="s">
        <v>30</v>
      </c>
      <c r="F44" s="25"/>
      <c r="G44" s="27" t="s">
        <v>667</v>
      </c>
      <c r="H44" s="28"/>
      <c r="I44" s="27"/>
      <c r="J44" s="27" t="s">
        <v>36</v>
      </c>
      <c r="K44" s="36"/>
      <c r="L44" s="29" t="s">
        <v>677</v>
      </c>
      <c r="M44" s="30" t="s">
        <v>568</v>
      </c>
      <c r="N44" s="52" t="s">
        <v>669</v>
      </c>
      <c r="O44" s="31" t="s">
        <v>678</v>
      </c>
      <c r="P44" s="34" t="s">
        <v>679</v>
      </c>
      <c r="Q44" s="34" t="s">
        <v>672</v>
      </c>
      <c r="R44" s="36"/>
      <c r="S44" s="26" t="str">
        <f>INDEX('[1]Конфигурация (оборудование)'!A:Y,MATCH(CONCATENATE(L44,"_",N44),'[1]Конфигурация (оборудование)'!Y:Y,0),6)</f>
        <v>E5-2630V4</v>
      </c>
      <c r="T44" s="26" t="str">
        <f>INDEX('[1]Конфигурация (оборудование)'!A:Y,MATCH(CONCATENATE(L44,"_",N44),'[1]Конфигурация (оборудование)'!Y:Y,0),4)</f>
        <v>2</v>
      </c>
      <c r="U44" s="26">
        <f>INDEX('[1]Конфигурация (оборудование)'!A:Y,MATCH(CONCATENATE(L44,"_",N44),'[1]Конфигурация (оборудование)'!Y:Y,0),5)</f>
        <v>20</v>
      </c>
      <c r="V44" s="26" t="str">
        <f>INDEX('[1]Конфигурация (оборудование)'!A:Y,MATCH(CONCATENATE(L44,"_",N44),'[1]Конфигурация (оборудование)'!Y:Y,0),10)</f>
        <v>HDD 2.5" SAS</v>
      </c>
      <c r="W44" s="51">
        <f>INDEX('[1]Конфигурация (оборудование)'!A:Y,MATCH(CONCATENATE(L44,"_",N44),'[1]Конфигурация (оборудование)'!Y:Y,0),12)</f>
        <v>600</v>
      </c>
      <c r="X44" s="26">
        <f>INDEX('[1]Конфигурация (оборудование)'!A:Y,MATCH(CONCATENATE(L44,"_",N44),'[1]Конфигурация (оборудование)'!Y:Y,0),13)</f>
        <v>2</v>
      </c>
      <c r="Y44" s="26" t="str">
        <f>INDEX('[1]Конфигурация (оборудование)'!A:Y,MATCH(CONCATENATE(L44,"_",N44),'[1]Конфигурация (оборудование)'!Y:Y,0),14)</f>
        <v>-</v>
      </c>
      <c r="Z44" s="26" t="str">
        <f>INDEX('[1]Конфигурация (оборудование)'!A:Y,MATCH(CONCATENATE(L44,"_",N44),'[1]Конфигурация (оборудование)'!Y:Y,0),15)</f>
        <v>HDD 2.5" SAS</v>
      </c>
      <c r="AA44" s="26">
        <f>INDEX('[1]Конфигурация (оборудование)'!A:Y,MATCH(CONCATENATE(L44,"_",N44),'[1]Конфигурация (оборудование)'!Y:Y,0),17)</f>
        <v>2000</v>
      </c>
      <c r="AB44" s="26">
        <f>INDEX('[1]Конфигурация (оборудование)'!A:Y,MATCH(CONCATENATE(L44,"_",N44),'[1]Конфигурация (оборудование)'!Y:Y,0),18)</f>
        <v>10</v>
      </c>
      <c r="AC44" s="26" t="str">
        <f>INDEX('[1]Конфигурация (оборудование)'!A:Y,MATCH(CONCATENATE(L44,"_",N44),'[1]Конфигурация (оборудование)'!Y:Y,0),19)</f>
        <v>-</v>
      </c>
      <c r="AD44" s="26" t="str">
        <f>INDEX('[1]Конфигурация (оборудование)'!A:Y,MATCH(CONCATENATE(L44,"_",N44),'[1]Конфигурация (оборудование)'!Y:Y,0),20)</f>
        <v>SSD 2.5" SATA</v>
      </c>
      <c r="AE44" s="26">
        <f>INDEX('[1]Конфигурация (оборудование)'!A:Y,MATCH(CONCATENATE(L44,"_",N44),'[1]Конфигурация (оборудование)'!Y:Y,0),22)</f>
        <v>240</v>
      </c>
      <c r="AF44" s="26">
        <f>INDEX('[1]Конфигурация (оборудование)'!A:Y,MATCH(CONCATENATE(L44,"_",N44),'[1]Конфигурация (оборудование)'!Y:Y,0),23)</f>
        <v>1</v>
      </c>
      <c r="AG44" s="26" t="str">
        <f>INDEX('[1]Конфигурация (оборудование)'!A:Y,MATCH(CONCATENATE(L44,"_",N44),'[1]Конфигурация (оборудование)'!Y:Y,0),24)</f>
        <v>-</v>
      </c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6">
        <f t="shared" si="0"/>
        <v>20</v>
      </c>
      <c r="AU44" s="26">
        <f>INDEX('[1]Конфигурация (оборудование)'!A:Y,MATCH(CONCATENATE(L44,"_",N44),'[1]Конфигурация (оборудование)'!Y:Y,0),8)</f>
        <v>256</v>
      </c>
      <c r="AV44" s="25"/>
      <c r="AW44" s="25"/>
      <c r="AX44" s="25"/>
      <c r="AY44" s="37"/>
      <c r="AZ44" s="25"/>
      <c r="BA44" s="25"/>
      <c r="BB44" s="25"/>
      <c r="BC44" s="25"/>
      <c r="BD44" s="25"/>
      <c r="BE44" s="25" t="str">
        <f>INDEX('[1]IP MGMT'!A:H,MATCH(O44,'[1]IP MGMT'!D:D,0),5)</f>
        <v>1RF21.09</v>
      </c>
      <c r="BF44" s="31" t="s">
        <v>733</v>
      </c>
      <c r="BG44" s="25"/>
      <c r="BH44" s="25"/>
      <c r="BI44" s="25"/>
      <c r="BJ44" s="27"/>
    </row>
    <row r="45" spans="1:62" s="38" customFormat="1" ht="30" customHeight="1" x14ac:dyDescent="0.25">
      <c r="A45" s="29" t="s">
        <v>189</v>
      </c>
      <c r="B45" s="29" t="s">
        <v>239</v>
      </c>
      <c r="C45" s="31" t="s">
        <v>6</v>
      </c>
      <c r="D45" s="25" t="str">
        <f t="shared" si="1"/>
        <v>cd5201-sys015</v>
      </c>
      <c r="E45" s="27" t="s">
        <v>30</v>
      </c>
      <c r="F45" s="25"/>
      <c r="G45" s="27" t="s">
        <v>681</v>
      </c>
      <c r="H45" s="28"/>
      <c r="I45" s="27"/>
      <c r="J45" s="27" t="s">
        <v>36</v>
      </c>
      <c r="K45" s="36"/>
      <c r="L45" s="29" t="s">
        <v>682</v>
      </c>
      <c r="M45" s="30" t="s">
        <v>568</v>
      </c>
      <c r="N45" s="29" t="s">
        <v>602</v>
      </c>
      <c r="O45" s="31" t="s">
        <v>683</v>
      </c>
      <c r="P45" s="34" t="s">
        <v>585</v>
      </c>
      <c r="Q45" s="34" t="s">
        <v>684</v>
      </c>
      <c r="R45" s="36"/>
      <c r="S45" s="26" t="str">
        <f>INDEX('[1]Конфигурация (оборудование)'!A:Y,MATCH(CONCATENATE(L45,"_",N45),'[1]Конфигурация (оборудование)'!Y:Y,0),6)</f>
        <v>E5-2695V4</v>
      </c>
      <c r="T45" s="26" t="str">
        <f>INDEX('[1]Конфигурация (оборудование)'!A:Y,MATCH(CONCATENATE(L45,"_",N45),'[1]Конфигурация (оборудование)'!Y:Y,0),4)</f>
        <v>2</v>
      </c>
      <c r="U45" s="26">
        <f>INDEX('[1]Конфигурация (оборудование)'!A:Y,MATCH(CONCATENATE(L45,"_",N45),'[1]Конфигурация (оборудование)'!Y:Y,0),5)</f>
        <v>36</v>
      </c>
      <c r="V45" s="26" t="str">
        <f>INDEX('[1]Конфигурация (оборудование)'!A:Y,MATCH(CONCATENATE(L45,"_",N45),'[1]Конфигурация (оборудование)'!Y:Y,0),10)</f>
        <v>HDD 2.5" SAS</v>
      </c>
      <c r="W45" s="51">
        <f>INDEX('[1]Конфигурация (оборудование)'!A:Y,MATCH(CONCATENATE(L45,"_",N45),'[1]Конфигурация (оборудование)'!Y:Y,0),12)</f>
        <v>600</v>
      </c>
      <c r="X45" s="26">
        <f>INDEX('[1]Конфигурация (оборудование)'!A:Y,MATCH(CONCATENATE(L45,"_",N45),'[1]Конфигурация (оборудование)'!Y:Y,0),13)</f>
        <v>2</v>
      </c>
      <c r="Y45" s="26" t="str">
        <f>INDEX('[1]Конфигурация (оборудование)'!A:Y,MATCH(CONCATENATE(L45,"_",N45),'[1]Конфигурация (оборудование)'!Y:Y,0),14)</f>
        <v>-</v>
      </c>
      <c r="Z45" s="26" t="str">
        <f>INDEX('[1]Конфигурация (оборудование)'!A:Y,MATCH(CONCATENATE(L45,"_",N45),'[1]Конфигурация (оборудование)'!Y:Y,0),15)</f>
        <v>-</v>
      </c>
      <c r="AA45" s="26" t="str">
        <f>INDEX('[1]Конфигурация (оборудование)'!A:Y,MATCH(CONCATENATE(L45,"_",N45),'[1]Конфигурация (оборудование)'!Y:Y,0),17)</f>
        <v>-</v>
      </c>
      <c r="AB45" s="26" t="str">
        <f>INDEX('[1]Конфигурация (оборудование)'!A:Y,MATCH(CONCATENATE(L45,"_",N45),'[1]Конфигурация (оборудование)'!Y:Y,0),18)</f>
        <v>-</v>
      </c>
      <c r="AC45" s="26" t="str">
        <f>INDEX('[1]Конфигурация (оборудование)'!A:Y,MATCH(CONCATENATE(L45,"_",N45),'[1]Конфигурация (оборудование)'!Y:Y,0),19)</f>
        <v>-</v>
      </c>
      <c r="AD45" s="26" t="str">
        <f>INDEX('[1]Конфигурация (оборудование)'!A:Y,MATCH(CONCATENATE(L45,"_",N45),'[1]Конфигурация (оборудование)'!Y:Y,0),20)</f>
        <v>-</v>
      </c>
      <c r="AE45" s="26" t="str">
        <f>INDEX('[1]Конфигурация (оборудование)'!A:Y,MATCH(CONCATENATE(L45,"_",N45),'[1]Конфигурация (оборудование)'!Y:Y,0),22)</f>
        <v>-</v>
      </c>
      <c r="AF45" s="26" t="str">
        <f>INDEX('[1]Конфигурация (оборудование)'!A:Y,MATCH(CONCATENATE(L45,"_",N45),'[1]Конфигурация (оборудование)'!Y:Y,0),23)</f>
        <v>-</v>
      </c>
      <c r="AG45" s="26" t="str">
        <f>INDEX('[1]Конфигурация (оборудование)'!A:Y,MATCH(CONCATENATE(L45,"_",N45),'[1]Конфигурация (оборудование)'!Y:Y,0),24)</f>
        <v>-</v>
      </c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6">
        <f t="shared" si="0"/>
        <v>36</v>
      </c>
      <c r="AU45" s="26">
        <f>INDEX('[1]Конфигурация (оборудование)'!A:Y,MATCH(CONCATENATE(L45,"_",N45),'[1]Конфигурация (оборудование)'!Y:Y,0),8)</f>
        <v>64</v>
      </c>
      <c r="AV45" s="25"/>
      <c r="AW45" s="25"/>
      <c r="AX45" s="25"/>
      <c r="AY45" s="37"/>
      <c r="AZ45" s="25"/>
      <c r="BA45" s="25"/>
      <c r="BB45" s="25"/>
      <c r="BC45" s="25"/>
      <c r="BD45" s="25"/>
      <c r="BE45" s="25" t="str">
        <f>INDEX('[1]IP MGMT'!A:H,MATCH(O45,'[1]IP MGMT'!D:D,0),5)</f>
        <v>1RF19.04</v>
      </c>
      <c r="BF45" s="31" t="s">
        <v>685</v>
      </c>
      <c r="BG45" s="25"/>
      <c r="BH45" s="25"/>
      <c r="BI45" s="25"/>
      <c r="BJ45" s="27"/>
    </row>
    <row r="46" spans="1:62" s="38" customFormat="1" ht="30" customHeight="1" x14ac:dyDescent="0.25">
      <c r="A46" s="29" t="s">
        <v>189</v>
      </c>
      <c r="B46" s="29" t="s">
        <v>241</v>
      </c>
      <c r="C46" s="31" t="s">
        <v>6</v>
      </c>
      <c r="D46" s="25" t="str">
        <f t="shared" si="1"/>
        <v>cd5201-sys016</v>
      </c>
      <c r="E46" s="27" t="s">
        <v>30</v>
      </c>
      <c r="F46" s="25"/>
      <c r="G46" s="27" t="s">
        <v>681</v>
      </c>
      <c r="H46" s="28"/>
      <c r="I46" s="27"/>
      <c r="J46" s="27" t="s">
        <v>36</v>
      </c>
      <c r="K46" s="36"/>
      <c r="L46" s="29" t="s">
        <v>682</v>
      </c>
      <c r="M46" s="30" t="s">
        <v>568</v>
      </c>
      <c r="N46" s="29" t="s">
        <v>602</v>
      </c>
      <c r="O46" s="31" t="s">
        <v>686</v>
      </c>
      <c r="P46" s="34" t="s">
        <v>589</v>
      </c>
      <c r="Q46" s="34" t="s">
        <v>684</v>
      </c>
      <c r="R46" s="36"/>
      <c r="S46" s="26" t="str">
        <f>INDEX('[1]Конфигурация (оборудование)'!A:Y,MATCH(CONCATENATE(L46,"_",N46),'[1]Конфигурация (оборудование)'!Y:Y,0),6)</f>
        <v>E5-2695V4</v>
      </c>
      <c r="T46" s="26" t="str">
        <f>INDEX('[1]Конфигурация (оборудование)'!A:Y,MATCH(CONCATENATE(L46,"_",N46),'[1]Конфигурация (оборудование)'!Y:Y,0),4)</f>
        <v>2</v>
      </c>
      <c r="U46" s="26">
        <f>INDEX('[1]Конфигурация (оборудование)'!A:Y,MATCH(CONCATENATE(L46,"_",N46),'[1]Конфигурация (оборудование)'!Y:Y,0),5)</f>
        <v>36</v>
      </c>
      <c r="V46" s="26" t="str">
        <f>INDEX('[1]Конфигурация (оборудование)'!A:Y,MATCH(CONCATENATE(L46,"_",N46),'[1]Конфигурация (оборудование)'!Y:Y,0),10)</f>
        <v>HDD 2.5" SAS</v>
      </c>
      <c r="W46" s="51">
        <f>INDEX('[1]Конфигурация (оборудование)'!A:Y,MATCH(CONCATENATE(L46,"_",N46),'[1]Конфигурация (оборудование)'!Y:Y,0),12)</f>
        <v>600</v>
      </c>
      <c r="X46" s="26">
        <f>INDEX('[1]Конфигурация (оборудование)'!A:Y,MATCH(CONCATENATE(L46,"_",N46),'[1]Конфигурация (оборудование)'!Y:Y,0),13)</f>
        <v>2</v>
      </c>
      <c r="Y46" s="26" t="str">
        <f>INDEX('[1]Конфигурация (оборудование)'!A:Y,MATCH(CONCATENATE(L46,"_",N46),'[1]Конфигурация (оборудование)'!Y:Y,0),14)</f>
        <v>-</v>
      </c>
      <c r="Z46" s="26" t="str">
        <f>INDEX('[1]Конфигурация (оборудование)'!A:Y,MATCH(CONCATENATE(L46,"_",N46),'[1]Конфигурация (оборудование)'!Y:Y,0),15)</f>
        <v>-</v>
      </c>
      <c r="AA46" s="26" t="str">
        <f>INDEX('[1]Конфигурация (оборудование)'!A:Y,MATCH(CONCATENATE(L46,"_",N46),'[1]Конфигурация (оборудование)'!Y:Y,0),17)</f>
        <v>-</v>
      </c>
      <c r="AB46" s="26" t="str">
        <f>INDEX('[1]Конфигурация (оборудование)'!A:Y,MATCH(CONCATENATE(L46,"_",N46),'[1]Конфигурация (оборудование)'!Y:Y,0),18)</f>
        <v>-</v>
      </c>
      <c r="AC46" s="26" t="str">
        <f>INDEX('[1]Конфигурация (оборудование)'!A:Y,MATCH(CONCATENATE(L46,"_",N46),'[1]Конфигурация (оборудование)'!Y:Y,0),19)</f>
        <v>-</v>
      </c>
      <c r="AD46" s="26" t="str">
        <f>INDEX('[1]Конфигурация (оборудование)'!A:Y,MATCH(CONCATENATE(L46,"_",N46),'[1]Конфигурация (оборудование)'!Y:Y,0),20)</f>
        <v>-</v>
      </c>
      <c r="AE46" s="26" t="str">
        <f>INDEX('[1]Конфигурация (оборудование)'!A:Y,MATCH(CONCATENATE(L46,"_",N46),'[1]Конфигурация (оборудование)'!Y:Y,0),22)</f>
        <v>-</v>
      </c>
      <c r="AF46" s="26" t="str">
        <f>INDEX('[1]Конфигурация (оборудование)'!A:Y,MATCH(CONCATENATE(L46,"_",N46),'[1]Конфигурация (оборудование)'!Y:Y,0),23)</f>
        <v>-</v>
      </c>
      <c r="AG46" s="26" t="str">
        <f>INDEX('[1]Конфигурация (оборудование)'!A:Y,MATCH(CONCATENATE(L46,"_",N46),'[1]Конфигурация (оборудование)'!Y:Y,0),24)</f>
        <v>-</v>
      </c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6">
        <f t="shared" si="0"/>
        <v>36</v>
      </c>
      <c r="AU46" s="26">
        <f>INDEX('[1]Конфигурация (оборудование)'!A:Y,MATCH(CONCATENATE(L46,"_",N46),'[1]Конфигурация (оборудование)'!Y:Y,0),8)</f>
        <v>64</v>
      </c>
      <c r="AV46" s="25"/>
      <c r="AW46" s="25"/>
      <c r="AX46" s="25"/>
      <c r="AY46" s="37"/>
      <c r="AZ46" s="25"/>
      <c r="BA46" s="25"/>
      <c r="BB46" s="25"/>
      <c r="BC46" s="25"/>
      <c r="BD46" s="25"/>
      <c r="BE46" s="25" t="str">
        <f>INDEX('[1]IP MGMT'!A:H,MATCH(O46,'[1]IP MGMT'!D:D,0),5)</f>
        <v>1RF21.04</v>
      </c>
      <c r="BF46" s="31" t="s">
        <v>687</v>
      </c>
      <c r="BG46" s="25"/>
      <c r="BH46" s="25"/>
      <c r="BI46" s="25"/>
      <c r="BJ46" s="27"/>
    </row>
    <row r="47" spans="1:62" s="38" customFormat="1" ht="30" customHeight="1" x14ac:dyDescent="0.25">
      <c r="A47" s="29" t="s">
        <v>189</v>
      </c>
      <c r="B47" s="42" t="s">
        <v>243</v>
      </c>
      <c r="C47" s="31" t="s">
        <v>6</v>
      </c>
      <c r="D47" s="25" t="str">
        <f t="shared" si="1"/>
        <v>cd5201-VP0207</v>
      </c>
      <c r="E47" s="27" t="s">
        <v>203</v>
      </c>
      <c r="F47" s="25"/>
      <c r="G47" s="27" t="s">
        <v>667</v>
      </c>
      <c r="H47" s="28"/>
      <c r="I47" s="27"/>
      <c r="J47" s="27" t="s">
        <v>688</v>
      </c>
      <c r="K47" s="36"/>
      <c r="L47" s="29" t="s">
        <v>668</v>
      </c>
      <c r="M47" s="30" t="s">
        <v>568</v>
      </c>
      <c r="N47" s="29" t="s">
        <v>633</v>
      </c>
      <c r="O47" s="31" t="s">
        <v>689</v>
      </c>
      <c r="P47" s="34" t="s">
        <v>671</v>
      </c>
      <c r="Q47" s="60" t="s">
        <v>618</v>
      </c>
      <c r="R47" s="36"/>
      <c r="S47" s="26" t="str">
        <f>INDEX('[1]Конфигурация (оборудование)'!A:Y,MATCH(CONCATENATE(L47,"_",N47),'[1]Конфигурация (оборудование)'!Y:Y,0),6)</f>
        <v>E5-2697V4</v>
      </c>
      <c r="T47" s="68" t="str">
        <f>INDEX('[1]Конфигурация (оборудование)'!A:Y,MATCH(CONCATENATE(L47,"_",N47),'[1]Конфигурация (оборудование)'!Y:Y,0),4)</f>
        <v>2</v>
      </c>
      <c r="U47" s="68">
        <f>INDEX('[1]Конфигурация (оборудование)'!A:Y,MATCH(CONCATENATE(L47,"_",N47),'[1]Конфигурация (оборудование)'!Y:Y,0),5)</f>
        <v>36</v>
      </c>
      <c r="V47" s="68" t="str">
        <f>INDEX('[1]Конфигурация (оборудование)'!A:Y,MATCH(CONCATENATE(L47,"_",N47),'[1]Конфигурация (оборудование)'!Y:Y,0),10)</f>
        <v>HDD 2.5" SAS</v>
      </c>
      <c r="W47" s="69">
        <f>INDEX('[1]Конфигурация (оборудование)'!A:Y,MATCH(CONCATENATE(L47,"_",N47),'[1]Конфигурация (оборудование)'!Y:Y,0),12)</f>
        <v>600</v>
      </c>
      <c r="X47" s="68">
        <f>INDEX('[1]Конфигурация (оборудование)'!A:Y,MATCH(CONCATENATE(L47,"_",N47),'[1]Конфигурация (оборудование)'!Y:Y,0),13)</f>
        <v>8</v>
      </c>
      <c r="Y47" s="68" t="str">
        <f>INDEX('[1]Конфигурация (оборудование)'!A:Y,MATCH(CONCATENATE(L47,"_",N47),'[1]Конфигурация (оборудование)'!Y:Y,0),14)</f>
        <v>-</v>
      </c>
      <c r="Z47" s="68" t="str">
        <f>INDEX('[1]Конфигурация (оборудование)'!A:Y,MATCH(CONCATENATE(L47,"_",N47),'[1]Конфигурация (оборудование)'!Y:Y,0),15)</f>
        <v>SSD 2.5" SATA</v>
      </c>
      <c r="AA47" s="68">
        <f>INDEX('[1]Конфигурация (оборудование)'!A:Y,MATCH(CONCATENATE(L47,"_",N47),'[1]Конфигурация (оборудование)'!Y:Y,0),17)</f>
        <v>240</v>
      </c>
      <c r="AB47" s="68">
        <f>INDEX('[1]Конфигурация (оборудование)'!A:Y,MATCH(CONCATENATE(L47,"_",N47),'[1]Конфигурация (оборудование)'!Y:Y,0),18)</f>
        <v>4</v>
      </c>
      <c r="AC47" s="68" t="str">
        <f>INDEX('[1]Конфигурация (оборудование)'!A:Y,MATCH(CONCATENATE(L47,"_",N47),'[1]Конфигурация (оборудование)'!Y:Y,0),19)</f>
        <v>-</v>
      </c>
      <c r="AD47" s="68" t="str">
        <f>INDEX('[1]Конфигурация (оборудование)'!A:Y,MATCH(CONCATENATE(L47,"_",N47),'[1]Конфигурация (оборудование)'!Y:Y,0),20)</f>
        <v>-</v>
      </c>
      <c r="AE47" s="68" t="str">
        <f>INDEX('[1]Конфигурация (оборудование)'!A:Y,MATCH(CONCATENATE(L47,"_",N47),'[1]Конфигурация (оборудование)'!Y:Y,0),22)</f>
        <v>-</v>
      </c>
      <c r="AF47" s="68" t="str">
        <f>INDEX('[1]Конфигурация (оборудование)'!A:Y,MATCH(CONCATENATE(L47,"_",N47),'[1]Конфигурация (оборудование)'!Y:Y,0),23)</f>
        <v>-</v>
      </c>
      <c r="AG47" s="68" t="str">
        <f>INDEX('[1]Конфигурация (оборудование)'!A:Y,MATCH(CONCATENATE(L47,"_",N47),'[1]Конфигурация (оборудование)'!Y:Y,0),24)</f>
        <v>-</v>
      </c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68">
        <f t="shared" si="0"/>
        <v>36</v>
      </c>
      <c r="AU47" s="68">
        <f>INDEX('[1]Конфигурация (оборудование)'!A:Y,MATCH(CONCATENATE(L47,"_",N47),'[1]Конфигурация (оборудование)'!Y:Y,0),8)</f>
        <v>128</v>
      </c>
      <c r="AV47" s="25"/>
      <c r="AW47" s="25"/>
      <c r="AX47" s="25"/>
      <c r="AY47" s="37"/>
      <c r="AZ47" s="25"/>
      <c r="BA47" s="25"/>
      <c r="BB47" s="25"/>
      <c r="BC47" s="25"/>
      <c r="BD47" s="25"/>
      <c r="BE47" s="25" t="str">
        <f>INDEX('[1]IP MGMT'!A:H,MATCH(O47,'[1]IP MGMT'!D:D,0),5)</f>
        <v>1RF19.02</v>
      </c>
      <c r="BF47" s="31" t="s">
        <v>707</v>
      </c>
      <c r="BG47" s="25"/>
      <c r="BH47" s="25"/>
      <c r="BI47" s="25"/>
      <c r="BJ47" s="27"/>
    </row>
    <row r="48" spans="1:62" s="38" customFormat="1" ht="30" customHeight="1" x14ac:dyDescent="0.25">
      <c r="A48" s="29" t="s">
        <v>189</v>
      </c>
      <c r="B48" s="42" t="s">
        <v>245</v>
      </c>
      <c r="C48" s="31" t="s">
        <v>6</v>
      </c>
      <c r="D48" s="25" t="str">
        <f t="shared" si="1"/>
        <v>cd5201-VP0206</v>
      </c>
      <c r="E48" s="27" t="s">
        <v>203</v>
      </c>
      <c r="F48" s="25"/>
      <c r="G48" s="27" t="s">
        <v>667</v>
      </c>
      <c r="H48" s="28"/>
      <c r="I48" s="27"/>
      <c r="J48" s="27" t="s">
        <v>688</v>
      </c>
      <c r="K48" s="36"/>
      <c r="L48" s="29" t="s">
        <v>668</v>
      </c>
      <c r="M48" s="30" t="s">
        <v>568</v>
      </c>
      <c r="N48" s="29" t="s">
        <v>633</v>
      </c>
      <c r="O48" s="31" t="s">
        <v>691</v>
      </c>
      <c r="P48" s="34" t="s">
        <v>671</v>
      </c>
      <c r="Q48" s="60" t="s">
        <v>621</v>
      </c>
      <c r="R48" s="36"/>
      <c r="S48" s="26" t="str">
        <f>INDEX('[1]Конфигурация (оборудование)'!A:Y,MATCH(CONCATENATE(L48,"_",N48),'[1]Конфигурация (оборудование)'!Y:Y,0),6)</f>
        <v>E5-2697V4</v>
      </c>
      <c r="T48" s="68" t="str">
        <f>INDEX('[1]Конфигурация (оборудование)'!A:Y,MATCH(CONCATENATE(L48,"_",N48),'[1]Конфигурация (оборудование)'!Y:Y,0),4)</f>
        <v>2</v>
      </c>
      <c r="U48" s="68">
        <f>INDEX('[1]Конфигурация (оборудование)'!A:Y,MATCH(CONCATENATE(L48,"_",N48),'[1]Конфигурация (оборудование)'!Y:Y,0),5)</f>
        <v>36</v>
      </c>
      <c r="V48" s="68" t="str">
        <f>INDEX('[1]Конфигурация (оборудование)'!A:Y,MATCH(CONCATENATE(L48,"_",N48),'[1]Конфигурация (оборудование)'!Y:Y,0),10)</f>
        <v>HDD 2.5" SAS</v>
      </c>
      <c r="W48" s="69">
        <f>INDEX('[1]Конфигурация (оборудование)'!A:Y,MATCH(CONCATENATE(L48,"_",N48),'[1]Конфигурация (оборудование)'!Y:Y,0),12)</f>
        <v>600</v>
      </c>
      <c r="X48" s="68">
        <f>INDEX('[1]Конфигурация (оборудование)'!A:Y,MATCH(CONCATENATE(L48,"_",N48),'[1]Конфигурация (оборудование)'!Y:Y,0),13)</f>
        <v>8</v>
      </c>
      <c r="Y48" s="68" t="str">
        <f>INDEX('[1]Конфигурация (оборудование)'!A:Y,MATCH(CONCATENATE(L48,"_",N48),'[1]Конфигурация (оборудование)'!Y:Y,0),14)</f>
        <v>-</v>
      </c>
      <c r="Z48" s="68" t="str">
        <f>INDEX('[1]Конфигурация (оборудование)'!A:Y,MATCH(CONCATENATE(L48,"_",N48),'[1]Конфигурация (оборудование)'!Y:Y,0),15)</f>
        <v>SSD 2.5" SATA</v>
      </c>
      <c r="AA48" s="68">
        <f>INDEX('[1]Конфигурация (оборудование)'!A:Y,MATCH(CONCATENATE(L48,"_",N48),'[1]Конфигурация (оборудование)'!Y:Y,0),17)</f>
        <v>240</v>
      </c>
      <c r="AB48" s="68">
        <f>INDEX('[1]Конфигурация (оборудование)'!A:Y,MATCH(CONCATENATE(L48,"_",N48),'[1]Конфигурация (оборудование)'!Y:Y,0),18)</f>
        <v>4</v>
      </c>
      <c r="AC48" s="68" t="str">
        <f>INDEX('[1]Конфигурация (оборудование)'!A:Y,MATCH(CONCATENATE(L48,"_",N48),'[1]Конфигурация (оборудование)'!Y:Y,0),19)</f>
        <v>-</v>
      </c>
      <c r="AD48" s="68" t="str">
        <f>INDEX('[1]Конфигурация (оборудование)'!A:Y,MATCH(CONCATENATE(L48,"_",N48),'[1]Конфигурация (оборудование)'!Y:Y,0),20)</f>
        <v>-</v>
      </c>
      <c r="AE48" s="68" t="str">
        <f>INDEX('[1]Конфигурация (оборудование)'!A:Y,MATCH(CONCATENATE(L48,"_",N48),'[1]Конфигурация (оборудование)'!Y:Y,0),22)</f>
        <v>-</v>
      </c>
      <c r="AF48" s="68" t="str">
        <f>INDEX('[1]Конфигурация (оборудование)'!A:Y,MATCH(CONCATENATE(L48,"_",N48),'[1]Конфигурация (оборудование)'!Y:Y,0),23)</f>
        <v>-</v>
      </c>
      <c r="AG48" s="68" t="str">
        <f>INDEX('[1]Конфигурация (оборудование)'!A:Y,MATCH(CONCATENATE(L48,"_",N48),'[1]Конфигурация (оборудование)'!Y:Y,0),24)</f>
        <v>-</v>
      </c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68">
        <f t="shared" si="0"/>
        <v>36</v>
      </c>
      <c r="AU48" s="68">
        <f>INDEX('[1]Конфигурация (оборудование)'!A:Y,MATCH(CONCATENATE(L48,"_",N48),'[1]Конфигурация (оборудование)'!Y:Y,0),8)</f>
        <v>128</v>
      </c>
      <c r="AV48" s="25"/>
      <c r="AW48" s="25"/>
      <c r="AX48" s="25"/>
      <c r="AY48" s="37"/>
      <c r="AZ48" s="25"/>
      <c r="BA48" s="25"/>
      <c r="BB48" s="25"/>
      <c r="BC48" s="25"/>
      <c r="BD48" s="25"/>
      <c r="BE48" s="25" t="str">
        <f>INDEX('[1]IP MGMT'!A:H,MATCH(O48,'[1]IP MGMT'!D:D,0),5)</f>
        <v>1RF19.02</v>
      </c>
      <c r="BF48" s="31" t="s">
        <v>705</v>
      </c>
      <c r="BG48" s="25"/>
      <c r="BH48" s="25"/>
      <c r="BI48" s="25"/>
      <c r="BJ48" s="27"/>
    </row>
    <row r="49" spans="1:62" s="38" customFormat="1" ht="30" customHeight="1" x14ac:dyDescent="0.25">
      <c r="A49" s="29" t="s">
        <v>189</v>
      </c>
      <c r="B49" s="42" t="s">
        <v>247</v>
      </c>
      <c r="C49" s="31" t="s">
        <v>6</v>
      </c>
      <c r="D49" s="25" t="str">
        <f t="shared" si="1"/>
        <v>cd5201-VP0205</v>
      </c>
      <c r="E49" s="27" t="s">
        <v>203</v>
      </c>
      <c r="F49" s="25"/>
      <c r="G49" s="27" t="s">
        <v>667</v>
      </c>
      <c r="H49" s="28"/>
      <c r="I49" s="27"/>
      <c r="J49" s="27" t="s">
        <v>688</v>
      </c>
      <c r="K49" s="36"/>
      <c r="L49" s="29" t="s">
        <v>668</v>
      </c>
      <c r="M49" s="30" t="s">
        <v>568</v>
      </c>
      <c r="N49" s="29" t="s">
        <v>633</v>
      </c>
      <c r="O49" s="31" t="s">
        <v>693</v>
      </c>
      <c r="P49" s="34" t="s">
        <v>671</v>
      </c>
      <c r="Q49" s="60" t="s">
        <v>694</v>
      </c>
      <c r="R49" s="36"/>
      <c r="S49" s="26" t="str">
        <f>INDEX('[1]Конфигурация (оборудование)'!A:Y,MATCH(CONCATENATE(L49,"_",N49),'[1]Конфигурация (оборудование)'!Y:Y,0),6)</f>
        <v>E5-2697V4</v>
      </c>
      <c r="T49" s="68" t="str">
        <f>INDEX('[1]Конфигурация (оборудование)'!A:Y,MATCH(CONCATENATE(L49,"_",N49),'[1]Конфигурация (оборудование)'!Y:Y,0),4)</f>
        <v>2</v>
      </c>
      <c r="U49" s="68">
        <f>INDEX('[1]Конфигурация (оборудование)'!A:Y,MATCH(CONCATENATE(L49,"_",N49),'[1]Конфигурация (оборудование)'!Y:Y,0),5)</f>
        <v>36</v>
      </c>
      <c r="V49" s="68" t="str">
        <f>INDEX('[1]Конфигурация (оборудование)'!A:Y,MATCH(CONCATENATE(L49,"_",N49),'[1]Конфигурация (оборудование)'!Y:Y,0),10)</f>
        <v>HDD 2.5" SAS</v>
      </c>
      <c r="W49" s="69">
        <f>INDEX('[1]Конфигурация (оборудование)'!A:Y,MATCH(CONCATENATE(L49,"_",N49),'[1]Конфигурация (оборудование)'!Y:Y,0),12)</f>
        <v>600</v>
      </c>
      <c r="X49" s="68">
        <f>INDEX('[1]Конфигурация (оборудование)'!A:Y,MATCH(CONCATENATE(L49,"_",N49),'[1]Конфигурация (оборудование)'!Y:Y,0),13)</f>
        <v>8</v>
      </c>
      <c r="Y49" s="68" t="str">
        <f>INDEX('[1]Конфигурация (оборудование)'!A:Y,MATCH(CONCATENATE(L49,"_",N49),'[1]Конфигурация (оборудование)'!Y:Y,0),14)</f>
        <v>-</v>
      </c>
      <c r="Z49" s="68" t="str">
        <f>INDEX('[1]Конфигурация (оборудование)'!A:Y,MATCH(CONCATENATE(L49,"_",N49),'[1]Конфигурация (оборудование)'!Y:Y,0),15)</f>
        <v>SSD 2.5" SATA</v>
      </c>
      <c r="AA49" s="68">
        <f>INDEX('[1]Конфигурация (оборудование)'!A:Y,MATCH(CONCATENATE(L49,"_",N49),'[1]Конфигурация (оборудование)'!Y:Y,0),17)</f>
        <v>240</v>
      </c>
      <c r="AB49" s="68">
        <f>INDEX('[1]Конфигурация (оборудование)'!A:Y,MATCH(CONCATENATE(L49,"_",N49),'[1]Конфигурация (оборудование)'!Y:Y,0),18)</f>
        <v>4</v>
      </c>
      <c r="AC49" s="68" t="str">
        <f>INDEX('[1]Конфигурация (оборудование)'!A:Y,MATCH(CONCATENATE(L49,"_",N49),'[1]Конфигурация (оборудование)'!Y:Y,0),19)</f>
        <v>-</v>
      </c>
      <c r="AD49" s="68" t="str">
        <f>INDEX('[1]Конфигурация (оборудование)'!A:Y,MATCH(CONCATENATE(L49,"_",N49),'[1]Конфигурация (оборудование)'!Y:Y,0),20)</f>
        <v>-</v>
      </c>
      <c r="AE49" s="68" t="str">
        <f>INDEX('[1]Конфигурация (оборудование)'!A:Y,MATCH(CONCATENATE(L49,"_",N49),'[1]Конфигурация (оборудование)'!Y:Y,0),22)</f>
        <v>-</v>
      </c>
      <c r="AF49" s="68" t="str">
        <f>INDEX('[1]Конфигурация (оборудование)'!A:Y,MATCH(CONCATENATE(L49,"_",N49),'[1]Конфигурация (оборудование)'!Y:Y,0),23)</f>
        <v>-</v>
      </c>
      <c r="AG49" s="68" t="str">
        <f>INDEX('[1]Конфигурация (оборудование)'!A:Y,MATCH(CONCATENATE(L49,"_",N49),'[1]Конфигурация (оборудование)'!Y:Y,0),24)</f>
        <v>-</v>
      </c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68">
        <f t="shared" si="0"/>
        <v>36</v>
      </c>
      <c r="AU49" s="68">
        <f>INDEX('[1]Конфигурация (оборудование)'!A:Y,MATCH(CONCATENATE(L49,"_",N49),'[1]Конфигурация (оборудование)'!Y:Y,0),8)</f>
        <v>128</v>
      </c>
      <c r="AV49" s="25"/>
      <c r="AW49" s="25"/>
      <c r="AX49" s="25"/>
      <c r="AY49" s="37"/>
      <c r="AZ49" s="25"/>
      <c r="BA49" s="25"/>
      <c r="BB49" s="25"/>
      <c r="BC49" s="25"/>
      <c r="BD49" s="25"/>
      <c r="BE49" s="25" t="str">
        <f>INDEX('[1]IP MGMT'!A:H,MATCH(O49,'[1]IP MGMT'!D:D,0),5)</f>
        <v>1RF19.02</v>
      </c>
      <c r="BF49" s="31" t="s">
        <v>703</v>
      </c>
      <c r="BG49" s="25"/>
      <c r="BH49" s="25"/>
      <c r="BI49" s="25"/>
      <c r="BJ49" s="27"/>
    </row>
    <row r="50" spans="1:62" s="38" customFormat="1" ht="30" customHeight="1" x14ac:dyDescent="0.25">
      <c r="A50" s="29" t="s">
        <v>189</v>
      </c>
      <c r="B50" s="42" t="s">
        <v>249</v>
      </c>
      <c r="C50" s="31" t="s">
        <v>6</v>
      </c>
      <c r="D50" s="25" t="str">
        <f t="shared" si="1"/>
        <v>cd5201-VP0204</v>
      </c>
      <c r="E50" s="27" t="s">
        <v>203</v>
      </c>
      <c r="F50" s="25"/>
      <c r="G50" s="27" t="s">
        <v>667</v>
      </c>
      <c r="H50" s="28"/>
      <c r="I50" s="27"/>
      <c r="J50" s="27" t="s">
        <v>688</v>
      </c>
      <c r="K50" s="36"/>
      <c r="L50" s="29" t="s">
        <v>668</v>
      </c>
      <c r="M50" s="30" t="s">
        <v>568</v>
      </c>
      <c r="N50" s="29" t="s">
        <v>633</v>
      </c>
      <c r="O50" s="31" t="s">
        <v>696</v>
      </c>
      <c r="P50" s="34" t="s">
        <v>671</v>
      </c>
      <c r="Q50" s="60" t="s">
        <v>697</v>
      </c>
      <c r="R50" s="36"/>
      <c r="S50" s="26" t="str">
        <f>INDEX('[1]Конфигурация (оборудование)'!A:Y,MATCH(CONCATENATE(L50,"_",N50),'[1]Конфигурация (оборудование)'!Y:Y,0),6)</f>
        <v>E5-2697V4</v>
      </c>
      <c r="T50" s="68" t="str">
        <f>INDEX('[1]Конфигурация (оборудование)'!A:Y,MATCH(CONCATENATE(L50,"_",N50),'[1]Конфигурация (оборудование)'!Y:Y,0),4)</f>
        <v>2</v>
      </c>
      <c r="U50" s="68">
        <f>INDEX('[1]Конфигурация (оборудование)'!A:Y,MATCH(CONCATENATE(L50,"_",N50),'[1]Конфигурация (оборудование)'!Y:Y,0),5)</f>
        <v>36</v>
      </c>
      <c r="V50" s="68" t="str">
        <f>INDEX('[1]Конфигурация (оборудование)'!A:Y,MATCH(CONCATENATE(L50,"_",N50),'[1]Конфигурация (оборудование)'!Y:Y,0),10)</f>
        <v>HDD 2.5" SAS</v>
      </c>
      <c r="W50" s="69">
        <f>INDEX('[1]Конфигурация (оборудование)'!A:Y,MATCH(CONCATENATE(L50,"_",N50),'[1]Конфигурация (оборудование)'!Y:Y,0),12)</f>
        <v>600</v>
      </c>
      <c r="X50" s="68">
        <f>INDEX('[1]Конфигурация (оборудование)'!A:Y,MATCH(CONCATENATE(L50,"_",N50),'[1]Конфигурация (оборудование)'!Y:Y,0),13)</f>
        <v>8</v>
      </c>
      <c r="Y50" s="68" t="str">
        <f>INDEX('[1]Конфигурация (оборудование)'!A:Y,MATCH(CONCATENATE(L50,"_",N50),'[1]Конфигурация (оборудование)'!Y:Y,0),14)</f>
        <v>-</v>
      </c>
      <c r="Z50" s="68" t="str">
        <f>INDEX('[1]Конфигурация (оборудование)'!A:Y,MATCH(CONCATENATE(L50,"_",N50),'[1]Конфигурация (оборудование)'!Y:Y,0),15)</f>
        <v>SSD 2.5" SATA</v>
      </c>
      <c r="AA50" s="68">
        <f>INDEX('[1]Конфигурация (оборудование)'!A:Y,MATCH(CONCATENATE(L50,"_",N50),'[1]Конфигурация (оборудование)'!Y:Y,0),17)</f>
        <v>240</v>
      </c>
      <c r="AB50" s="68">
        <f>INDEX('[1]Конфигурация (оборудование)'!A:Y,MATCH(CONCATENATE(L50,"_",N50),'[1]Конфигурация (оборудование)'!Y:Y,0),18)</f>
        <v>4</v>
      </c>
      <c r="AC50" s="68" t="str">
        <f>INDEX('[1]Конфигурация (оборудование)'!A:Y,MATCH(CONCATENATE(L50,"_",N50),'[1]Конфигурация (оборудование)'!Y:Y,0),19)</f>
        <v>-</v>
      </c>
      <c r="AD50" s="68" t="str">
        <f>INDEX('[1]Конфигурация (оборудование)'!A:Y,MATCH(CONCATENATE(L50,"_",N50),'[1]Конфигурация (оборудование)'!Y:Y,0),20)</f>
        <v>-</v>
      </c>
      <c r="AE50" s="68" t="str">
        <f>INDEX('[1]Конфигурация (оборудование)'!A:Y,MATCH(CONCATENATE(L50,"_",N50),'[1]Конфигурация (оборудование)'!Y:Y,0),22)</f>
        <v>-</v>
      </c>
      <c r="AF50" s="68" t="str">
        <f>INDEX('[1]Конфигурация (оборудование)'!A:Y,MATCH(CONCATENATE(L50,"_",N50),'[1]Конфигурация (оборудование)'!Y:Y,0),23)</f>
        <v>-</v>
      </c>
      <c r="AG50" s="68" t="str">
        <f>INDEX('[1]Конфигурация (оборудование)'!A:Y,MATCH(CONCATENATE(L50,"_",N50),'[1]Конфигурация (оборудование)'!Y:Y,0),24)</f>
        <v>-</v>
      </c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68">
        <f t="shared" si="0"/>
        <v>36</v>
      </c>
      <c r="AU50" s="68">
        <f>INDEX('[1]Конфигурация (оборудование)'!A:Y,MATCH(CONCATENATE(L50,"_",N50),'[1]Конфигурация (оборудование)'!Y:Y,0),8)</f>
        <v>128</v>
      </c>
      <c r="AV50" s="25"/>
      <c r="AW50" s="25"/>
      <c r="AX50" s="25"/>
      <c r="AY50" s="37"/>
      <c r="AZ50" s="25"/>
      <c r="BA50" s="25"/>
      <c r="BB50" s="25"/>
      <c r="BC50" s="25"/>
      <c r="BD50" s="25"/>
      <c r="BE50" s="25" t="str">
        <f>INDEX('[1]IP MGMT'!A:H,MATCH(O50,'[1]IP MGMT'!D:D,0),5)</f>
        <v>1RF19.02</v>
      </c>
      <c r="BF50" s="31" t="s">
        <v>701</v>
      </c>
      <c r="BG50" s="25"/>
      <c r="BH50" s="25"/>
      <c r="BI50" s="25"/>
      <c r="BJ50" s="27"/>
    </row>
    <row r="51" spans="1:62" s="38" customFormat="1" ht="30" customHeight="1" x14ac:dyDescent="0.25">
      <c r="A51" s="29" t="s">
        <v>189</v>
      </c>
      <c r="B51" s="42" t="s">
        <v>251</v>
      </c>
      <c r="C51" s="31" t="s">
        <v>6</v>
      </c>
      <c r="D51" s="25" t="str">
        <f t="shared" si="1"/>
        <v>cd5201-VP0203</v>
      </c>
      <c r="E51" s="27" t="s">
        <v>203</v>
      </c>
      <c r="F51" s="25"/>
      <c r="G51" s="27" t="s">
        <v>667</v>
      </c>
      <c r="H51" s="28"/>
      <c r="I51" s="27"/>
      <c r="J51" s="27" t="s">
        <v>688</v>
      </c>
      <c r="K51" s="36"/>
      <c r="L51" s="29" t="s">
        <v>668</v>
      </c>
      <c r="M51" s="30" t="s">
        <v>568</v>
      </c>
      <c r="N51" s="29" t="s">
        <v>633</v>
      </c>
      <c r="O51" s="31" t="s">
        <v>699</v>
      </c>
      <c r="P51" s="34" t="s">
        <v>671</v>
      </c>
      <c r="Q51" s="60" t="s">
        <v>700</v>
      </c>
      <c r="R51" s="36"/>
      <c r="S51" s="26" t="str">
        <f>INDEX('[1]Конфигурация (оборудование)'!A:Y,MATCH(CONCATENATE(L51,"_",N51),'[1]Конфигурация (оборудование)'!Y:Y,0),6)</f>
        <v>E5-2697V4</v>
      </c>
      <c r="T51" s="68" t="str">
        <f>INDEX('[1]Конфигурация (оборудование)'!A:Y,MATCH(CONCATENATE(L51,"_",N51),'[1]Конфигурация (оборудование)'!Y:Y,0),4)</f>
        <v>2</v>
      </c>
      <c r="U51" s="68">
        <f>INDEX('[1]Конфигурация (оборудование)'!A:Y,MATCH(CONCATENATE(L51,"_",N51),'[1]Конфигурация (оборудование)'!Y:Y,0),5)</f>
        <v>36</v>
      </c>
      <c r="V51" s="68" t="str">
        <f>INDEX('[1]Конфигурация (оборудование)'!A:Y,MATCH(CONCATENATE(L51,"_",N51),'[1]Конфигурация (оборудование)'!Y:Y,0),10)</f>
        <v>HDD 2.5" SAS</v>
      </c>
      <c r="W51" s="69">
        <f>INDEX('[1]Конфигурация (оборудование)'!A:Y,MATCH(CONCATENATE(L51,"_",N51),'[1]Конфигурация (оборудование)'!Y:Y,0),12)</f>
        <v>600</v>
      </c>
      <c r="X51" s="68">
        <f>INDEX('[1]Конфигурация (оборудование)'!A:Y,MATCH(CONCATENATE(L51,"_",N51),'[1]Конфигурация (оборудование)'!Y:Y,0),13)</f>
        <v>8</v>
      </c>
      <c r="Y51" s="68" t="str">
        <f>INDEX('[1]Конфигурация (оборудование)'!A:Y,MATCH(CONCATENATE(L51,"_",N51),'[1]Конфигурация (оборудование)'!Y:Y,0),14)</f>
        <v>-</v>
      </c>
      <c r="Z51" s="68" t="str">
        <f>INDEX('[1]Конфигурация (оборудование)'!A:Y,MATCH(CONCATENATE(L51,"_",N51),'[1]Конфигурация (оборудование)'!Y:Y,0),15)</f>
        <v>SSD 2.5" SATA</v>
      </c>
      <c r="AA51" s="68">
        <f>INDEX('[1]Конфигурация (оборудование)'!A:Y,MATCH(CONCATENATE(L51,"_",N51),'[1]Конфигурация (оборудование)'!Y:Y,0),17)</f>
        <v>240</v>
      </c>
      <c r="AB51" s="68">
        <f>INDEX('[1]Конфигурация (оборудование)'!A:Y,MATCH(CONCATENATE(L51,"_",N51),'[1]Конфигурация (оборудование)'!Y:Y,0),18)</f>
        <v>4</v>
      </c>
      <c r="AC51" s="68" t="str">
        <f>INDEX('[1]Конфигурация (оборудование)'!A:Y,MATCH(CONCATENATE(L51,"_",N51),'[1]Конфигурация (оборудование)'!Y:Y,0),19)</f>
        <v>-</v>
      </c>
      <c r="AD51" s="68" t="str">
        <f>INDEX('[1]Конфигурация (оборудование)'!A:Y,MATCH(CONCATENATE(L51,"_",N51),'[1]Конфигурация (оборудование)'!Y:Y,0),20)</f>
        <v>-</v>
      </c>
      <c r="AE51" s="68" t="str">
        <f>INDEX('[1]Конфигурация (оборудование)'!A:Y,MATCH(CONCATENATE(L51,"_",N51),'[1]Конфигурация (оборудование)'!Y:Y,0),22)</f>
        <v>-</v>
      </c>
      <c r="AF51" s="68" t="str">
        <f>INDEX('[1]Конфигурация (оборудование)'!A:Y,MATCH(CONCATENATE(L51,"_",N51),'[1]Конфигурация (оборудование)'!Y:Y,0),23)</f>
        <v>-</v>
      </c>
      <c r="AG51" s="68" t="str">
        <f>INDEX('[1]Конфигурация (оборудование)'!A:Y,MATCH(CONCATENATE(L51,"_",N51),'[1]Конфигурация (оборудование)'!Y:Y,0),24)</f>
        <v>-</v>
      </c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68">
        <f t="shared" si="0"/>
        <v>36</v>
      </c>
      <c r="AU51" s="68">
        <f>INDEX('[1]Конфигурация (оборудование)'!A:Y,MATCH(CONCATENATE(L51,"_",N51),'[1]Конфигурация (оборудование)'!Y:Y,0),8)</f>
        <v>128</v>
      </c>
      <c r="AV51" s="25"/>
      <c r="AW51" s="25"/>
      <c r="AX51" s="25"/>
      <c r="AY51" s="37"/>
      <c r="AZ51" s="25"/>
      <c r="BA51" s="25"/>
      <c r="BB51" s="25"/>
      <c r="BC51" s="25"/>
      <c r="BD51" s="25"/>
      <c r="BE51" s="25" t="str">
        <f>INDEX('[1]IP MGMT'!A:H,MATCH(O51,'[1]IP MGMT'!D:D,0),5)</f>
        <v>1RF19.02</v>
      </c>
      <c r="BF51" s="31" t="s">
        <v>698</v>
      </c>
      <c r="BG51" s="25"/>
      <c r="BH51" s="25"/>
      <c r="BI51" s="25"/>
      <c r="BJ51" s="27"/>
    </row>
    <row r="52" spans="1:62" s="38" customFormat="1" ht="30" customHeight="1" x14ac:dyDescent="0.25">
      <c r="A52" s="29" t="s">
        <v>189</v>
      </c>
      <c r="B52" s="42" t="s">
        <v>253</v>
      </c>
      <c r="C52" s="31" t="s">
        <v>6</v>
      </c>
      <c r="D52" s="25" t="str">
        <f t="shared" si="1"/>
        <v>cd5201-VP0202</v>
      </c>
      <c r="E52" s="27" t="s">
        <v>203</v>
      </c>
      <c r="F52" s="25"/>
      <c r="G52" s="27" t="s">
        <v>667</v>
      </c>
      <c r="H52" s="28"/>
      <c r="I52" s="27"/>
      <c r="J52" s="27" t="s">
        <v>688</v>
      </c>
      <c r="K52" s="36"/>
      <c r="L52" s="29" t="s">
        <v>668</v>
      </c>
      <c r="M52" s="30" t="s">
        <v>568</v>
      </c>
      <c r="N52" s="29" t="s">
        <v>633</v>
      </c>
      <c r="O52" s="31" t="s">
        <v>702</v>
      </c>
      <c r="P52" s="34" t="s">
        <v>671</v>
      </c>
      <c r="Q52" s="60" t="s">
        <v>595</v>
      </c>
      <c r="R52" s="36"/>
      <c r="S52" s="26" t="str">
        <f>INDEX('[1]Конфигурация (оборудование)'!A:Y,MATCH(CONCATENATE(L52,"_",N52),'[1]Конфигурация (оборудование)'!Y:Y,0),6)</f>
        <v>E5-2697V4</v>
      </c>
      <c r="T52" s="68" t="str">
        <f>INDEX('[1]Конфигурация (оборудование)'!A:Y,MATCH(CONCATENATE(L52,"_",N52),'[1]Конфигурация (оборудование)'!Y:Y,0),4)</f>
        <v>2</v>
      </c>
      <c r="U52" s="68">
        <f>INDEX('[1]Конфигурация (оборудование)'!A:Y,MATCH(CONCATENATE(L52,"_",N52),'[1]Конфигурация (оборудование)'!Y:Y,0),5)</f>
        <v>36</v>
      </c>
      <c r="V52" s="68" t="str">
        <f>INDEX('[1]Конфигурация (оборудование)'!A:Y,MATCH(CONCATENATE(L52,"_",N52),'[1]Конфигурация (оборудование)'!Y:Y,0),10)</f>
        <v>HDD 2.5" SAS</v>
      </c>
      <c r="W52" s="69">
        <f>INDEX('[1]Конфигурация (оборудование)'!A:Y,MATCH(CONCATENATE(L52,"_",N52),'[1]Конфигурация (оборудование)'!Y:Y,0),12)</f>
        <v>600</v>
      </c>
      <c r="X52" s="68">
        <f>INDEX('[1]Конфигурация (оборудование)'!A:Y,MATCH(CONCATENATE(L52,"_",N52),'[1]Конфигурация (оборудование)'!Y:Y,0),13)</f>
        <v>8</v>
      </c>
      <c r="Y52" s="68" t="str">
        <f>INDEX('[1]Конфигурация (оборудование)'!A:Y,MATCH(CONCATENATE(L52,"_",N52),'[1]Конфигурация (оборудование)'!Y:Y,0),14)</f>
        <v>-</v>
      </c>
      <c r="Z52" s="68" t="str">
        <f>INDEX('[1]Конфигурация (оборудование)'!A:Y,MATCH(CONCATENATE(L52,"_",N52),'[1]Конфигурация (оборудование)'!Y:Y,0),15)</f>
        <v>SSD 2.5" SATA</v>
      </c>
      <c r="AA52" s="68">
        <f>INDEX('[1]Конфигурация (оборудование)'!A:Y,MATCH(CONCATENATE(L52,"_",N52),'[1]Конфигурация (оборудование)'!Y:Y,0),17)</f>
        <v>240</v>
      </c>
      <c r="AB52" s="68">
        <f>INDEX('[1]Конфигурация (оборудование)'!A:Y,MATCH(CONCATENATE(L52,"_",N52),'[1]Конфигурация (оборудование)'!Y:Y,0),18)</f>
        <v>4</v>
      </c>
      <c r="AC52" s="68" t="str">
        <f>INDEX('[1]Конфигурация (оборудование)'!A:Y,MATCH(CONCATENATE(L52,"_",N52),'[1]Конфигурация (оборудование)'!Y:Y,0),19)</f>
        <v>-</v>
      </c>
      <c r="AD52" s="68" t="str">
        <f>INDEX('[1]Конфигурация (оборудование)'!A:Y,MATCH(CONCATENATE(L52,"_",N52),'[1]Конфигурация (оборудование)'!Y:Y,0),20)</f>
        <v>-</v>
      </c>
      <c r="AE52" s="68" t="str">
        <f>INDEX('[1]Конфигурация (оборудование)'!A:Y,MATCH(CONCATENATE(L52,"_",N52),'[1]Конфигурация (оборудование)'!Y:Y,0),22)</f>
        <v>-</v>
      </c>
      <c r="AF52" s="68" t="str">
        <f>INDEX('[1]Конфигурация (оборудование)'!A:Y,MATCH(CONCATENATE(L52,"_",N52),'[1]Конфигурация (оборудование)'!Y:Y,0),23)</f>
        <v>-</v>
      </c>
      <c r="AG52" s="68" t="str">
        <f>INDEX('[1]Конфигурация (оборудование)'!A:Y,MATCH(CONCATENATE(L52,"_",N52),'[1]Конфигурация (оборудование)'!Y:Y,0),24)</f>
        <v>-</v>
      </c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68">
        <f t="shared" si="0"/>
        <v>36</v>
      </c>
      <c r="AU52" s="68">
        <f>INDEX('[1]Конфигурация (оборудование)'!A:Y,MATCH(CONCATENATE(L52,"_",N52),'[1]Конфигурация (оборудование)'!Y:Y,0),8)</f>
        <v>128</v>
      </c>
      <c r="AV52" s="25"/>
      <c r="AW52" s="25"/>
      <c r="AX52" s="25"/>
      <c r="AY52" s="37"/>
      <c r="AZ52" s="25"/>
      <c r="BA52" s="25"/>
      <c r="BB52" s="25"/>
      <c r="BC52" s="25"/>
      <c r="BD52" s="25"/>
      <c r="BE52" s="25" t="str">
        <f>INDEX('[1]IP MGMT'!A:H,MATCH(O52,'[1]IP MGMT'!D:D,0),5)</f>
        <v>1RF19.02</v>
      </c>
      <c r="BF52" s="31" t="s">
        <v>695</v>
      </c>
      <c r="BG52" s="25"/>
      <c r="BH52" s="25"/>
      <c r="BI52" s="25"/>
      <c r="BJ52" s="27"/>
    </row>
    <row r="53" spans="1:62" s="38" customFormat="1" ht="30" customHeight="1" x14ac:dyDescent="0.25">
      <c r="A53" s="29" t="s">
        <v>189</v>
      </c>
      <c r="B53" s="42" t="s">
        <v>255</v>
      </c>
      <c r="C53" s="31" t="s">
        <v>6</v>
      </c>
      <c r="D53" s="25" t="str">
        <f t="shared" si="1"/>
        <v>cd5201-VP0210</v>
      </c>
      <c r="E53" s="27" t="s">
        <v>203</v>
      </c>
      <c r="F53" s="25"/>
      <c r="G53" s="27" t="s">
        <v>667</v>
      </c>
      <c r="H53" s="28"/>
      <c r="I53" s="27"/>
      <c r="J53" s="27" t="s">
        <v>688</v>
      </c>
      <c r="K53" s="36"/>
      <c r="L53" s="29" t="s">
        <v>668</v>
      </c>
      <c r="M53" s="30" t="s">
        <v>568</v>
      </c>
      <c r="N53" s="29" t="s">
        <v>633</v>
      </c>
      <c r="O53" s="31" t="s">
        <v>704</v>
      </c>
      <c r="P53" s="34" t="s">
        <v>671</v>
      </c>
      <c r="Q53" s="60" t="s">
        <v>577</v>
      </c>
      <c r="R53" s="36"/>
      <c r="S53" s="26" t="str">
        <f>INDEX('[1]Конфигурация (оборудование)'!A:Y,MATCH(CONCATENATE(L53,"_",N53),'[1]Конфигурация (оборудование)'!Y:Y,0),6)</f>
        <v>E5-2697V4</v>
      </c>
      <c r="T53" s="68" t="str">
        <f>INDEX('[1]Конфигурация (оборудование)'!A:Y,MATCH(CONCATENATE(L53,"_",N53),'[1]Конфигурация (оборудование)'!Y:Y,0),4)</f>
        <v>2</v>
      </c>
      <c r="U53" s="68">
        <f>INDEX('[1]Конфигурация (оборудование)'!A:Y,MATCH(CONCATENATE(L53,"_",N53),'[1]Конфигурация (оборудование)'!Y:Y,0),5)</f>
        <v>36</v>
      </c>
      <c r="V53" s="68" t="str">
        <f>INDEX('[1]Конфигурация (оборудование)'!A:Y,MATCH(CONCATENATE(L53,"_",N53),'[1]Конфигурация (оборудование)'!Y:Y,0),10)</f>
        <v>HDD 2.5" SAS</v>
      </c>
      <c r="W53" s="69">
        <f>INDEX('[1]Конфигурация (оборудование)'!A:Y,MATCH(CONCATENATE(L53,"_",N53),'[1]Конфигурация (оборудование)'!Y:Y,0),12)</f>
        <v>600</v>
      </c>
      <c r="X53" s="68">
        <f>INDEX('[1]Конфигурация (оборудование)'!A:Y,MATCH(CONCATENATE(L53,"_",N53),'[1]Конфигурация (оборудование)'!Y:Y,0),13)</f>
        <v>8</v>
      </c>
      <c r="Y53" s="68" t="str">
        <f>INDEX('[1]Конфигурация (оборудование)'!A:Y,MATCH(CONCATENATE(L53,"_",N53),'[1]Конфигурация (оборудование)'!Y:Y,0),14)</f>
        <v>-</v>
      </c>
      <c r="Z53" s="68" t="str">
        <f>INDEX('[1]Конфигурация (оборудование)'!A:Y,MATCH(CONCATENATE(L53,"_",N53),'[1]Конфигурация (оборудование)'!Y:Y,0),15)</f>
        <v>SSD 2.5" SATA</v>
      </c>
      <c r="AA53" s="68">
        <f>INDEX('[1]Конфигурация (оборудование)'!A:Y,MATCH(CONCATENATE(L53,"_",N53),'[1]Конфигурация (оборудование)'!Y:Y,0),17)</f>
        <v>240</v>
      </c>
      <c r="AB53" s="68">
        <f>INDEX('[1]Конфигурация (оборудование)'!A:Y,MATCH(CONCATENATE(L53,"_",N53),'[1]Конфигурация (оборудование)'!Y:Y,0),18)</f>
        <v>4</v>
      </c>
      <c r="AC53" s="68" t="str">
        <f>INDEX('[1]Конфигурация (оборудование)'!A:Y,MATCH(CONCATENATE(L53,"_",N53),'[1]Конфигурация (оборудование)'!Y:Y,0),19)</f>
        <v>-</v>
      </c>
      <c r="AD53" s="68" t="str">
        <f>INDEX('[1]Конфигурация (оборудование)'!A:Y,MATCH(CONCATENATE(L53,"_",N53),'[1]Конфигурация (оборудование)'!Y:Y,0),20)</f>
        <v>-</v>
      </c>
      <c r="AE53" s="68" t="str">
        <f>INDEX('[1]Конфигурация (оборудование)'!A:Y,MATCH(CONCATENATE(L53,"_",N53),'[1]Конфигурация (оборудование)'!Y:Y,0),22)</f>
        <v>-</v>
      </c>
      <c r="AF53" s="68" t="str">
        <f>INDEX('[1]Конфигурация (оборудование)'!A:Y,MATCH(CONCATENATE(L53,"_",N53),'[1]Конфигурация (оборудование)'!Y:Y,0),23)</f>
        <v>-</v>
      </c>
      <c r="AG53" s="68" t="str">
        <f>INDEX('[1]Конфигурация (оборудование)'!A:Y,MATCH(CONCATENATE(L53,"_",N53),'[1]Конфигурация (оборудование)'!Y:Y,0),24)</f>
        <v>-</v>
      </c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68">
        <f t="shared" si="0"/>
        <v>36</v>
      </c>
      <c r="AU53" s="68">
        <f>INDEX('[1]Конфигурация (оборудование)'!A:Y,MATCH(CONCATENATE(L53,"_",N53),'[1]Конфигурация (оборудование)'!Y:Y,0),8)</f>
        <v>128</v>
      </c>
      <c r="AV53" s="25"/>
      <c r="AW53" s="25"/>
      <c r="AX53" s="25"/>
      <c r="AY53" s="37"/>
      <c r="AZ53" s="25"/>
      <c r="BA53" s="25"/>
      <c r="BB53" s="25"/>
      <c r="BC53" s="25"/>
      <c r="BD53" s="25"/>
      <c r="BE53" s="25" t="str">
        <f>INDEX('[1]IP MGMT'!A:H,MATCH(O53,'[1]IP MGMT'!D:D,0),5)</f>
        <v>1RF19.02</v>
      </c>
      <c r="BF53" s="31" t="s">
        <v>711</v>
      </c>
      <c r="BG53" s="25"/>
      <c r="BH53" s="25"/>
      <c r="BI53" s="25"/>
      <c r="BJ53" s="27"/>
    </row>
    <row r="54" spans="1:62" s="38" customFormat="1" ht="30" customHeight="1" x14ac:dyDescent="0.25">
      <c r="A54" s="29" t="s">
        <v>189</v>
      </c>
      <c r="B54" s="42" t="s">
        <v>257</v>
      </c>
      <c r="C54" s="31" t="s">
        <v>6</v>
      </c>
      <c r="D54" s="25" t="str">
        <f t="shared" si="1"/>
        <v>cd5201-VP0201</v>
      </c>
      <c r="E54" s="27" t="s">
        <v>203</v>
      </c>
      <c r="F54" s="25"/>
      <c r="G54" s="27" t="s">
        <v>667</v>
      </c>
      <c r="H54" s="28"/>
      <c r="I54" s="27"/>
      <c r="J54" s="27" t="s">
        <v>688</v>
      </c>
      <c r="K54" s="36"/>
      <c r="L54" s="29" t="s">
        <v>668</v>
      </c>
      <c r="M54" s="30" t="s">
        <v>568</v>
      </c>
      <c r="N54" s="29" t="s">
        <v>633</v>
      </c>
      <c r="O54" s="31" t="s">
        <v>706</v>
      </c>
      <c r="P54" s="34" t="s">
        <v>671</v>
      </c>
      <c r="Q54" s="60" t="s">
        <v>597</v>
      </c>
      <c r="R54" s="36"/>
      <c r="S54" s="26" t="str">
        <f>INDEX('[1]Конфигурация (оборудование)'!A:Y,MATCH(CONCATENATE(L54,"_",N54),'[1]Конфигурация (оборудование)'!Y:Y,0),6)</f>
        <v>E5-2697V4</v>
      </c>
      <c r="T54" s="68" t="str">
        <f>INDEX('[1]Конфигурация (оборудование)'!A:Y,MATCH(CONCATENATE(L54,"_",N54),'[1]Конфигурация (оборудование)'!Y:Y,0),4)</f>
        <v>2</v>
      </c>
      <c r="U54" s="68">
        <f>INDEX('[1]Конфигурация (оборудование)'!A:Y,MATCH(CONCATENATE(L54,"_",N54),'[1]Конфигурация (оборудование)'!Y:Y,0),5)</f>
        <v>36</v>
      </c>
      <c r="V54" s="68" t="str">
        <f>INDEX('[1]Конфигурация (оборудование)'!A:Y,MATCH(CONCATENATE(L54,"_",N54),'[1]Конфигурация (оборудование)'!Y:Y,0),10)</f>
        <v>HDD 2.5" SAS</v>
      </c>
      <c r="W54" s="69">
        <f>INDEX('[1]Конфигурация (оборудование)'!A:Y,MATCH(CONCATENATE(L54,"_",N54),'[1]Конфигурация (оборудование)'!Y:Y,0),12)</f>
        <v>600</v>
      </c>
      <c r="X54" s="68">
        <f>INDEX('[1]Конфигурация (оборудование)'!A:Y,MATCH(CONCATENATE(L54,"_",N54),'[1]Конфигурация (оборудование)'!Y:Y,0),13)</f>
        <v>8</v>
      </c>
      <c r="Y54" s="68" t="str">
        <f>INDEX('[1]Конфигурация (оборудование)'!A:Y,MATCH(CONCATENATE(L54,"_",N54),'[1]Конфигурация (оборудование)'!Y:Y,0),14)</f>
        <v>-</v>
      </c>
      <c r="Z54" s="68" t="str">
        <f>INDEX('[1]Конфигурация (оборудование)'!A:Y,MATCH(CONCATENATE(L54,"_",N54),'[1]Конфигурация (оборудование)'!Y:Y,0),15)</f>
        <v>SSD 2.5" SATA</v>
      </c>
      <c r="AA54" s="68">
        <f>INDEX('[1]Конфигурация (оборудование)'!A:Y,MATCH(CONCATENATE(L54,"_",N54),'[1]Конфигурация (оборудование)'!Y:Y,0),17)</f>
        <v>240</v>
      </c>
      <c r="AB54" s="68">
        <f>INDEX('[1]Конфигурация (оборудование)'!A:Y,MATCH(CONCATENATE(L54,"_",N54),'[1]Конфигурация (оборудование)'!Y:Y,0),18)</f>
        <v>4</v>
      </c>
      <c r="AC54" s="68" t="str">
        <f>INDEX('[1]Конфигурация (оборудование)'!A:Y,MATCH(CONCATENATE(L54,"_",N54),'[1]Конфигурация (оборудование)'!Y:Y,0),19)</f>
        <v>-</v>
      </c>
      <c r="AD54" s="68" t="str">
        <f>INDEX('[1]Конфигурация (оборудование)'!A:Y,MATCH(CONCATENATE(L54,"_",N54),'[1]Конфигурация (оборудование)'!Y:Y,0),20)</f>
        <v>-</v>
      </c>
      <c r="AE54" s="68" t="str">
        <f>INDEX('[1]Конфигурация (оборудование)'!A:Y,MATCH(CONCATENATE(L54,"_",N54),'[1]Конфигурация (оборудование)'!Y:Y,0),22)</f>
        <v>-</v>
      </c>
      <c r="AF54" s="68" t="str">
        <f>INDEX('[1]Конфигурация (оборудование)'!A:Y,MATCH(CONCATENATE(L54,"_",N54),'[1]Конфигурация (оборудование)'!Y:Y,0),23)</f>
        <v>-</v>
      </c>
      <c r="AG54" s="68" t="str">
        <f>INDEX('[1]Конфигурация (оборудование)'!A:Y,MATCH(CONCATENATE(L54,"_",N54),'[1]Конфигурация (оборудование)'!Y:Y,0),24)</f>
        <v>-</v>
      </c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68">
        <f t="shared" si="0"/>
        <v>36</v>
      </c>
      <c r="AU54" s="68">
        <f>INDEX('[1]Конфигурация (оборудование)'!A:Y,MATCH(CONCATENATE(L54,"_",N54),'[1]Конфигурация (оборудование)'!Y:Y,0),8)</f>
        <v>128</v>
      </c>
      <c r="AV54" s="25"/>
      <c r="AW54" s="25"/>
      <c r="AX54" s="25"/>
      <c r="AY54" s="37"/>
      <c r="AZ54" s="25"/>
      <c r="BA54" s="25"/>
      <c r="BB54" s="25"/>
      <c r="BC54" s="25"/>
      <c r="BD54" s="25"/>
      <c r="BE54" s="25" t="str">
        <f>INDEX('[1]IP MGMT'!A:H,MATCH(O54,'[1]IP MGMT'!D:D,0),5)</f>
        <v>1RF19.02</v>
      </c>
      <c r="BF54" s="31" t="s">
        <v>692</v>
      </c>
      <c r="BG54" s="25"/>
      <c r="BH54" s="25"/>
      <c r="BI54" s="25"/>
      <c r="BJ54" s="27"/>
    </row>
    <row r="55" spans="1:62" s="38" customFormat="1" ht="30" customHeight="1" x14ac:dyDescent="0.25">
      <c r="A55" s="29" t="s">
        <v>189</v>
      </c>
      <c r="B55" s="42" t="s">
        <v>259</v>
      </c>
      <c r="C55" s="31" t="s">
        <v>6</v>
      </c>
      <c r="D55" s="25" t="str">
        <f t="shared" si="1"/>
        <v>cd5201-VP0209</v>
      </c>
      <c r="E55" s="27" t="s">
        <v>203</v>
      </c>
      <c r="F55" s="25"/>
      <c r="G55" s="27" t="s">
        <v>667</v>
      </c>
      <c r="H55" s="28"/>
      <c r="I55" s="27"/>
      <c r="J55" s="27" t="s">
        <v>688</v>
      </c>
      <c r="K55" s="36"/>
      <c r="L55" s="29" t="s">
        <v>668</v>
      </c>
      <c r="M55" s="30" t="s">
        <v>568</v>
      </c>
      <c r="N55" s="29" t="s">
        <v>633</v>
      </c>
      <c r="O55" s="31" t="s">
        <v>708</v>
      </c>
      <c r="P55" s="34" t="s">
        <v>671</v>
      </c>
      <c r="Q55" s="60" t="s">
        <v>626</v>
      </c>
      <c r="R55" s="36"/>
      <c r="S55" s="26" t="str">
        <f>INDEX('[1]Конфигурация (оборудование)'!A:Y,MATCH(CONCATENATE(L55,"_",N55),'[1]Конфигурация (оборудование)'!Y:Y,0),6)</f>
        <v>E5-2697V4</v>
      </c>
      <c r="T55" s="68" t="str">
        <f>INDEX('[1]Конфигурация (оборудование)'!A:Y,MATCH(CONCATENATE(L55,"_",N55),'[1]Конфигурация (оборудование)'!Y:Y,0),4)</f>
        <v>2</v>
      </c>
      <c r="U55" s="68">
        <f>INDEX('[1]Конфигурация (оборудование)'!A:Y,MATCH(CONCATENATE(L55,"_",N55),'[1]Конфигурация (оборудование)'!Y:Y,0),5)</f>
        <v>36</v>
      </c>
      <c r="V55" s="68" t="str">
        <f>INDEX('[1]Конфигурация (оборудование)'!A:Y,MATCH(CONCATENATE(L55,"_",N55),'[1]Конфигурация (оборудование)'!Y:Y,0),10)</f>
        <v>HDD 2.5" SAS</v>
      </c>
      <c r="W55" s="69">
        <f>INDEX('[1]Конфигурация (оборудование)'!A:Y,MATCH(CONCATENATE(L55,"_",N55),'[1]Конфигурация (оборудование)'!Y:Y,0),12)</f>
        <v>600</v>
      </c>
      <c r="X55" s="68">
        <f>INDEX('[1]Конфигурация (оборудование)'!A:Y,MATCH(CONCATENATE(L55,"_",N55),'[1]Конфигурация (оборудование)'!Y:Y,0),13)</f>
        <v>8</v>
      </c>
      <c r="Y55" s="68" t="str">
        <f>INDEX('[1]Конфигурация (оборудование)'!A:Y,MATCH(CONCATENATE(L55,"_",N55),'[1]Конфигурация (оборудование)'!Y:Y,0),14)</f>
        <v>-</v>
      </c>
      <c r="Z55" s="68" t="str">
        <f>INDEX('[1]Конфигурация (оборудование)'!A:Y,MATCH(CONCATENATE(L55,"_",N55),'[1]Конфигурация (оборудование)'!Y:Y,0),15)</f>
        <v>SSD 2.5" SATA</v>
      </c>
      <c r="AA55" s="68">
        <f>INDEX('[1]Конфигурация (оборудование)'!A:Y,MATCH(CONCATENATE(L55,"_",N55),'[1]Конфигурация (оборудование)'!Y:Y,0),17)</f>
        <v>240</v>
      </c>
      <c r="AB55" s="68">
        <f>INDEX('[1]Конфигурация (оборудование)'!A:Y,MATCH(CONCATENATE(L55,"_",N55),'[1]Конфигурация (оборудование)'!Y:Y,0),18)</f>
        <v>4</v>
      </c>
      <c r="AC55" s="68" t="str">
        <f>INDEX('[1]Конфигурация (оборудование)'!A:Y,MATCH(CONCATENATE(L55,"_",N55),'[1]Конфигурация (оборудование)'!Y:Y,0),19)</f>
        <v>-</v>
      </c>
      <c r="AD55" s="68" t="str">
        <f>INDEX('[1]Конфигурация (оборудование)'!A:Y,MATCH(CONCATENATE(L55,"_",N55),'[1]Конфигурация (оборудование)'!Y:Y,0),20)</f>
        <v>-</v>
      </c>
      <c r="AE55" s="68" t="str">
        <f>INDEX('[1]Конфигурация (оборудование)'!A:Y,MATCH(CONCATENATE(L55,"_",N55),'[1]Конфигурация (оборудование)'!Y:Y,0),22)</f>
        <v>-</v>
      </c>
      <c r="AF55" s="68" t="str">
        <f>INDEX('[1]Конфигурация (оборудование)'!A:Y,MATCH(CONCATENATE(L55,"_",N55),'[1]Конфигурация (оборудование)'!Y:Y,0),23)</f>
        <v>-</v>
      </c>
      <c r="AG55" s="68" t="str">
        <f>INDEX('[1]Конфигурация (оборудование)'!A:Y,MATCH(CONCATENATE(L55,"_",N55),'[1]Конфигурация (оборудование)'!Y:Y,0),24)</f>
        <v>-</v>
      </c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68">
        <f t="shared" si="0"/>
        <v>36</v>
      </c>
      <c r="AU55" s="68">
        <f>INDEX('[1]Конфигурация (оборудование)'!A:Y,MATCH(CONCATENATE(L55,"_",N55),'[1]Конфигурация (оборудование)'!Y:Y,0),8)</f>
        <v>128</v>
      </c>
      <c r="AV55" s="25"/>
      <c r="AW55" s="25"/>
      <c r="AX55" s="25"/>
      <c r="AY55" s="37"/>
      <c r="AZ55" s="25"/>
      <c r="BA55" s="25"/>
      <c r="BB55" s="25"/>
      <c r="BC55" s="25"/>
      <c r="BD55" s="25"/>
      <c r="BE55" s="25" t="str">
        <f>INDEX('[1]IP MGMT'!A:H,MATCH(O55,'[1]IP MGMT'!D:D,0),5)</f>
        <v>1RF19.02</v>
      </c>
      <c r="BF55" s="31" t="s">
        <v>709</v>
      </c>
      <c r="BG55" s="25"/>
      <c r="BH55" s="25"/>
      <c r="BI55" s="25"/>
      <c r="BJ55" s="27"/>
    </row>
    <row r="56" spans="1:62" s="38" customFormat="1" ht="30" customHeight="1" x14ac:dyDescent="0.25">
      <c r="A56" s="29" t="s">
        <v>189</v>
      </c>
      <c r="B56" s="42" t="s">
        <v>261</v>
      </c>
      <c r="C56" s="31" t="s">
        <v>6</v>
      </c>
      <c r="D56" s="25" t="str">
        <f t="shared" si="1"/>
        <v>cd5201-VP0208</v>
      </c>
      <c r="E56" s="27" t="s">
        <v>203</v>
      </c>
      <c r="F56" s="25"/>
      <c r="G56" s="27" t="s">
        <v>667</v>
      </c>
      <c r="H56" s="28"/>
      <c r="I56" s="27"/>
      <c r="J56" s="27" t="s">
        <v>688</v>
      </c>
      <c r="K56" s="36"/>
      <c r="L56" s="29" t="s">
        <v>668</v>
      </c>
      <c r="M56" s="30" t="s">
        <v>568</v>
      </c>
      <c r="N56" s="29" t="s">
        <v>633</v>
      </c>
      <c r="O56" s="31" t="s">
        <v>710</v>
      </c>
      <c r="P56" s="34" t="s">
        <v>671</v>
      </c>
      <c r="Q56" s="60" t="s">
        <v>586</v>
      </c>
      <c r="R56" s="36"/>
      <c r="S56" s="26" t="str">
        <f>INDEX('[1]Конфигурация (оборудование)'!A:Y,MATCH(CONCATENATE(L56,"_",N56),'[1]Конфигурация (оборудование)'!Y:Y,0),6)</f>
        <v>E5-2697V4</v>
      </c>
      <c r="T56" s="68" t="str">
        <f>INDEX('[1]Конфигурация (оборудование)'!A:Y,MATCH(CONCATENATE(L56,"_",N56),'[1]Конфигурация (оборудование)'!Y:Y,0),4)</f>
        <v>2</v>
      </c>
      <c r="U56" s="68">
        <f>INDEX('[1]Конфигурация (оборудование)'!A:Y,MATCH(CONCATENATE(L56,"_",N56),'[1]Конфигурация (оборудование)'!Y:Y,0),5)</f>
        <v>36</v>
      </c>
      <c r="V56" s="68" t="str">
        <f>INDEX('[1]Конфигурация (оборудование)'!A:Y,MATCH(CONCATENATE(L56,"_",N56),'[1]Конфигурация (оборудование)'!Y:Y,0),10)</f>
        <v>HDD 2.5" SAS</v>
      </c>
      <c r="W56" s="69">
        <f>INDEX('[1]Конфигурация (оборудование)'!A:Y,MATCH(CONCATENATE(L56,"_",N56),'[1]Конфигурация (оборудование)'!Y:Y,0),12)</f>
        <v>600</v>
      </c>
      <c r="X56" s="68">
        <f>INDEX('[1]Конфигурация (оборудование)'!A:Y,MATCH(CONCATENATE(L56,"_",N56),'[1]Конфигурация (оборудование)'!Y:Y,0),13)</f>
        <v>8</v>
      </c>
      <c r="Y56" s="68" t="str">
        <f>INDEX('[1]Конфигурация (оборудование)'!A:Y,MATCH(CONCATENATE(L56,"_",N56),'[1]Конфигурация (оборудование)'!Y:Y,0),14)</f>
        <v>-</v>
      </c>
      <c r="Z56" s="68" t="str">
        <f>INDEX('[1]Конфигурация (оборудование)'!A:Y,MATCH(CONCATENATE(L56,"_",N56),'[1]Конфигурация (оборудование)'!Y:Y,0),15)</f>
        <v>SSD 2.5" SATA</v>
      </c>
      <c r="AA56" s="68">
        <f>INDEX('[1]Конфигурация (оборудование)'!A:Y,MATCH(CONCATENATE(L56,"_",N56),'[1]Конфигурация (оборудование)'!Y:Y,0),17)</f>
        <v>240</v>
      </c>
      <c r="AB56" s="68">
        <f>INDEX('[1]Конфигурация (оборудование)'!A:Y,MATCH(CONCATENATE(L56,"_",N56),'[1]Конфигурация (оборудование)'!Y:Y,0),18)</f>
        <v>4</v>
      </c>
      <c r="AC56" s="68" t="str">
        <f>INDEX('[1]Конфигурация (оборудование)'!A:Y,MATCH(CONCATENATE(L56,"_",N56),'[1]Конфигурация (оборудование)'!Y:Y,0),19)</f>
        <v>-</v>
      </c>
      <c r="AD56" s="68" t="str">
        <f>INDEX('[1]Конфигурация (оборудование)'!A:Y,MATCH(CONCATENATE(L56,"_",N56),'[1]Конфигурация (оборудование)'!Y:Y,0),20)</f>
        <v>-</v>
      </c>
      <c r="AE56" s="68" t="str">
        <f>INDEX('[1]Конфигурация (оборудование)'!A:Y,MATCH(CONCATENATE(L56,"_",N56),'[1]Конфигурация (оборудование)'!Y:Y,0),22)</f>
        <v>-</v>
      </c>
      <c r="AF56" s="68" t="str">
        <f>INDEX('[1]Конфигурация (оборудование)'!A:Y,MATCH(CONCATENATE(L56,"_",N56),'[1]Конфигурация (оборудование)'!Y:Y,0),23)</f>
        <v>-</v>
      </c>
      <c r="AG56" s="68" t="str">
        <f>INDEX('[1]Конфигурация (оборудование)'!A:Y,MATCH(CONCATENATE(L56,"_",N56),'[1]Конфигурация (оборудование)'!Y:Y,0),24)</f>
        <v>-</v>
      </c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68">
        <f t="shared" si="0"/>
        <v>36</v>
      </c>
      <c r="AU56" s="68">
        <f>INDEX('[1]Конфигурация (оборудование)'!A:Y,MATCH(CONCATENATE(L56,"_",N56),'[1]Конфигурация (оборудование)'!Y:Y,0),8)</f>
        <v>128</v>
      </c>
      <c r="AV56" s="25"/>
      <c r="AW56" s="25"/>
      <c r="AX56" s="25"/>
      <c r="AY56" s="37"/>
      <c r="AZ56" s="25"/>
      <c r="BA56" s="25"/>
      <c r="BB56" s="25"/>
      <c r="BC56" s="25"/>
      <c r="BD56" s="25"/>
      <c r="BE56" s="25" t="str">
        <f>INDEX('[1]IP MGMT'!A:H,MATCH(O56,'[1]IP MGMT'!D:D,0),5)</f>
        <v>1RF19.02</v>
      </c>
      <c r="BF56" s="31" t="s">
        <v>673</v>
      </c>
      <c r="BG56" s="25"/>
      <c r="BH56" s="25"/>
      <c r="BI56" s="25"/>
      <c r="BJ56" s="27"/>
    </row>
    <row r="57" spans="1:62" s="38" customFormat="1" ht="30" customHeight="1" x14ac:dyDescent="0.25">
      <c r="A57" s="29" t="s">
        <v>189</v>
      </c>
      <c r="B57" s="42" t="s">
        <v>263</v>
      </c>
      <c r="C57" s="31" t="s">
        <v>6</v>
      </c>
      <c r="D57" s="25" t="str">
        <f t="shared" si="1"/>
        <v>cd5201-VP0407</v>
      </c>
      <c r="E57" s="27" t="s">
        <v>203</v>
      </c>
      <c r="F57" s="25"/>
      <c r="G57" s="27" t="s">
        <v>667</v>
      </c>
      <c r="H57" s="28"/>
      <c r="I57" s="27"/>
      <c r="J57" s="27" t="s">
        <v>688</v>
      </c>
      <c r="K57" s="36"/>
      <c r="L57" s="29" t="s">
        <v>668</v>
      </c>
      <c r="M57" s="30" t="s">
        <v>568</v>
      </c>
      <c r="N57" s="29" t="s">
        <v>633</v>
      </c>
      <c r="O57" s="31" t="s">
        <v>712</v>
      </c>
      <c r="P57" s="34" t="s">
        <v>675</v>
      </c>
      <c r="Q57" s="60" t="s">
        <v>618</v>
      </c>
      <c r="R57" s="36"/>
      <c r="S57" s="26" t="str">
        <f>INDEX('[1]Конфигурация (оборудование)'!A:Y,MATCH(CONCATENATE(L57,"_",N57),'[1]Конфигурация (оборудование)'!Y:Y,0),6)</f>
        <v>E5-2697V4</v>
      </c>
      <c r="T57" s="68" t="str">
        <f>INDEX('[1]Конфигурация (оборудование)'!A:Y,MATCH(CONCATENATE(L57,"_",N57),'[1]Конфигурация (оборудование)'!Y:Y,0),4)</f>
        <v>2</v>
      </c>
      <c r="U57" s="68">
        <f>INDEX('[1]Конфигурация (оборудование)'!A:Y,MATCH(CONCATENATE(L57,"_",N57),'[1]Конфигурация (оборудование)'!Y:Y,0),5)</f>
        <v>36</v>
      </c>
      <c r="V57" s="68" t="str">
        <f>INDEX('[1]Конфигурация (оборудование)'!A:Y,MATCH(CONCATENATE(L57,"_",N57),'[1]Конфигурация (оборудование)'!Y:Y,0),10)</f>
        <v>HDD 2.5" SAS</v>
      </c>
      <c r="W57" s="69">
        <f>INDEX('[1]Конфигурация (оборудование)'!A:Y,MATCH(CONCATENATE(L57,"_",N57),'[1]Конфигурация (оборудование)'!Y:Y,0),12)</f>
        <v>600</v>
      </c>
      <c r="X57" s="68">
        <f>INDEX('[1]Конфигурация (оборудование)'!A:Y,MATCH(CONCATENATE(L57,"_",N57),'[1]Конфигурация (оборудование)'!Y:Y,0),13)</f>
        <v>8</v>
      </c>
      <c r="Y57" s="68" t="str">
        <f>INDEX('[1]Конфигурация (оборудование)'!A:Y,MATCH(CONCATENATE(L57,"_",N57),'[1]Конфигурация (оборудование)'!Y:Y,0),14)</f>
        <v>-</v>
      </c>
      <c r="Z57" s="68" t="str">
        <f>INDEX('[1]Конфигурация (оборудование)'!A:Y,MATCH(CONCATENATE(L57,"_",N57),'[1]Конфигурация (оборудование)'!Y:Y,0),15)</f>
        <v>SSD 2.5" SATA</v>
      </c>
      <c r="AA57" s="68">
        <f>INDEX('[1]Конфигурация (оборудование)'!A:Y,MATCH(CONCATENATE(L57,"_",N57),'[1]Конфигурация (оборудование)'!Y:Y,0),17)</f>
        <v>240</v>
      </c>
      <c r="AB57" s="68">
        <f>INDEX('[1]Конфигурация (оборудование)'!A:Y,MATCH(CONCATENATE(L57,"_",N57),'[1]Конфигурация (оборудование)'!Y:Y,0),18)</f>
        <v>4</v>
      </c>
      <c r="AC57" s="68" t="str">
        <f>INDEX('[1]Конфигурация (оборудование)'!A:Y,MATCH(CONCATENATE(L57,"_",N57),'[1]Конфигурация (оборудование)'!Y:Y,0),19)</f>
        <v>-</v>
      </c>
      <c r="AD57" s="68" t="str">
        <f>INDEX('[1]Конфигурация (оборудование)'!A:Y,MATCH(CONCATENATE(L57,"_",N57),'[1]Конфигурация (оборудование)'!Y:Y,0),20)</f>
        <v>-</v>
      </c>
      <c r="AE57" s="68" t="str">
        <f>INDEX('[1]Конфигурация (оборудование)'!A:Y,MATCH(CONCATENATE(L57,"_",N57),'[1]Конфигурация (оборудование)'!Y:Y,0),22)</f>
        <v>-</v>
      </c>
      <c r="AF57" s="68" t="str">
        <f>INDEX('[1]Конфигурация (оборудование)'!A:Y,MATCH(CONCATENATE(L57,"_",N57),'[1]Конфигурация (оборудование)'!Y:Y,0),23)</f>
        <v>-</v>
      </c>
      <c r="AG57" s="68" t="str">
        <f>INDEX('[1]Конфигурация (оборудование)'!A:Y,MATCH(CONCATENATE(L57,"_",N57),'[1]Конфигурация (оборудование)'!Y:Y,0),24)</f>
        <v>-</v>
      </c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68">
        <f t="shared" si="0"/>
        <v>36</v>
      </c>
      <c r="AU57" s="68">
        <f>INDEX('[1]Конфигурация (оборудование)'!A:Y,MATCH(CONCATENATE(L57,"_",N57),'[1]Конфигурация (оборудование)'!Y:Y,0),8)</f>
        <v>128</v>
      </c>
      <c r="AV57" s="25"/>
      <c r="AW57" s="25"/>
      <c r="AX57" s="25"/>
      <c r="AY57" s="37"/>
      <c r="AZ57" s="25"/>
      <c r="BA57" s="25"/>
      <c r="BB57" s="25"/>
      <c r="BC57" s="25"/>
      <c r="BD57" s="25"/>
      <c r="BE57" s="25" t="str">
        <f>INDEX('[1]IP MGMT'!A:H,MATCH(O57,'[1]IP MGMT'!D:D,0),5)</f>
        <v>1RF21.08</v>
      </c>
      <c r="BF57" s="31" t="s">
        <v>727</v>
      </c>
      <c r="BG57" s="25"/>
      <c r="BH57" s="25"/>
      <c r="BI57" s="25"/>
      <c r="BJ57" s="27"/>
    </row>
    <row r="58" spans="1:62" s="38" customFormat="1" ht="30" customHeight="1" x14ac:dyDescent="0.25">
      <c r="A58" s="29" t="s">
        <v>189</v>
      </c>
      <c r="B58" s="42" t="s">
        <v>265</v>
      </c>
      <c r="C58" s="31" t="s">
        <v>6</v>
      </c>
      <c r="D58" s="25" t="str">
        <f t="shared" si="1"/>
        <v>cd5201-VP0406</v>
      </c>
      <c r="E58" s="27" t="s">
        <v>203</v>
      </c>
      <c r="F58" s="25"/>
      <c r="G58" s="27" t="s">
        <v>667</v>
      </c>
      <c r="H58" s="28"/>
      <c r="I58" s="27"/>
      <c r="J58" s="27" t="s">
        <v>688</v>
      </c>
      <c r="K58" s="36"/>
      <c r="L58" s="29" t="s">
        <v>668</v>
      </c>
      <c r="M58" s="30" t="s">
        <v>568</v>
      </c>
      <c r="N58" s="29" t="s">
        <v>633</v>
      </c>
      <c r="O58" s="31" t="s">
        <v>714</v>
      </c>
      <c r="P58" s="34" t="s">
        <v>675</v>
      </c>
      <c r="Q58" s="60" t="s">
        <v>621</v>
      </c>
      <c r="R58" s="36"/>
      <c r="S58" s="26" t="str">
        <f>INDEX('[1]Конфигурация (оборудование)'!A:Y,MATCH(CONCATENATE(L58,"_",N58),'[1]Конфигурация (оборудование)'!Y:Y,0),6)</f>
        <v>E5-2697V4</v>
      </c>
      <c r="T58" s="68" t="str">
        <f>INDEX('[1]Конфигурация (оборудование)'!A:Y,MATCH(CONCATENATE(L58,"_",N58),'[1]Конфигурация (оборудование)'!Y:Y,0),4)</f>
        <v>2</v>
      </c>
      <c r="U58" s="68">
        <f>INDEX('[1]Конфигурация (оборудование)'!A:Y,MATCH(CONCATENATE(L58,"_",N58),'[1]Конфигурация (оборудование)'!Y:Y,0),5)</f>
        <v>36</v>
      </c>
      <c r="V58" s="68" t="str">
        <f>INDEX('[1]Конфигурация (оборудование)'!A:Y,MATCH(CONCATENATE(L58,"_",N58),'[1]Конфигурация (оборудование)'!Y:Y,0),10)</f>
        <v>HDD 2.5" SAS</v>
      </c>
      <c r="W58" s="69">
        <f>INDEX('[1]Конфигурация (оборудование)'!A:Y,MATCH(CONCATENATE(L58,"_",N58),'[1]Конфигурация (оборудование)'!Y:Y,0),12)</f>
        <v>600</v>
      </c>
      <c r="X58" s="68">
        <f>INDEX('[1]Конфигурация (оборудование)'!A:Y,MATCH(CONCATENATE(L58,"_",N58),'[1]Конфигурация (оборудование)'!Y:Y,0),13)</f>
        <v>8</v>
      </c>
      <c r="Y58" s="68" t="str">
        <f>INDEX('[1]Конфигурация (оборудование)'!A:Y,MATCH(CONCATENATE(L58,"_",N58),'[1]Конфигурация (оборудование)'!Y:Y,0),14)</f>
        <v>-</v>
      </c>
      <c r="Z58" s="68" t="str">
        <f>INDEX('[1]Конфигурация (оборудование)'!A:Y,MATCH(CONCATENATE(L58,"_",N58),'[1]Конфигурация (оборудование)'!Y:Y,0),15)</f>
        <v>SSD 2.5" SATA</v>
      </c>
      <c r="AA58" s="68">
        <f>INDEX('[1]Конфигурация (оборудование)'!A:Y,MATCH(CONCATENATE(L58,"_",N58),'[1]Конфигурация (оборудование)'!Y:Y,0),17)</f>
        <v>240</v>
      </c>
      <c r="AB58" s="68">
        <f>INDEX('[1]Конфигурация (оборудование)'!A:Y,MATCH(CONCATENATE(L58,"_",N58),'[1]Конфигурация (оборудование)'!Y:Y,0),18)</f>
        <v>4</v>
      </c>
      <c r="AC58" s="68" t="str">
        <f>INDEX('[1]Конфигурация (оборудование)'!A:Y,MATCH(CONCATENATE(L58,"_",N58),'[1]Конфигурация (оборудование)'!Y:Y,0),19)</f>
        <v>-</v>
      </c>
      <c r="AD58" s="68" t="str">
        <f>INDEX('[1]Конфигурация (оборудование)'!A:Y,MATCH(CONCATENATE(L58,"_",N58),'[1]Конфигурация (оборудование)'!Y:Y,0),20)</f>
        <v>-</v>
      </c>
      <c r="AE58" s="68" t="str">
        <f>INDEX('[1]Конфигурация (оборудование)'!A:Y,MATCH(CONCATENATE(L58,"_",N58),'[1]Конфигурация (оборудование)'!Y:Y,0),22)</f>
        <v>-</v>
      </c>
      <c r="AF58" s="68" t="str">
        <f>INDEX('[1]Конфигурация (оборудование)'!A:Y,MATCH(CONCATENATE(L58,"_",N58),'[1]Конфигурация (оборудование)'!Y:Y,0),23)</f>
        <v>-</v>
      </c>
      <c r="AG58" s="68" t="str">
        <f>INDEX('[1]Конфигурация (оборудование)'!A:Y,MATCH(CONCATENATE(L58,"_",N58),'[1]Конфигурация (оборудование)'!Y:Y,0),24)</f>
        <v>-</v>
      </c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68">
        <f t="shared" si="0"/>
        <v>36</v>
      </c>
      <c r="AU58" s="68">
        <f>INDEX('[1]Конфигурация (оборудование)'!A:Y,MATCH(CONCATENATE(L58,"_",N58),'[1]Конфигурация (оборудование)'!Y:Y,0),8)</f>
        <v>128</v>
      </c>
      <c r="AV58" s="25"/>
      <c r="AW58" s="25"/>
      <c r="AX58" s="25"/>
      <c r="AY58" s="37"/>
      <c r="AZ58" s="25"/>
      <c r="BA58" s="25"/>
      <c r="BB58" s="25"/>
      <c r="BC58" s="25"/>
      <c r="BD58" s="25"/>
      <c r="BE58" s="25" t="str">
        <f>INDEX('[1]IP MGMT'!A:H,MATCH(O58,'[1]IP MGMT'!D:D,0),5)</f>
        <v>1RF21.08</v>
      </c>
      <c r="BF58" s="31" t="s">
        <v>725</v>
      </c>
      <c r="BG58" s="25"/>
      <c r="BH58" s="25"/>
      <c r="BI58" s="25"/>
      <c r="BJ58" s="27"/>
    </row>
    <row r="59" spans="1:62" s="38" customFormat="1" ht="30" customHeight="1" x14ac:dyDescent="0.25">
      <c r="A59" s="29" t="s">
        <v>189</v>
      </c>
      <c r="B59" s="42" t="s">
        <v>267</v>
      </c>
      <c r="C59" s="31" t="s">
        <v>6</v>
      </c>
      <c r="D59" s="25" t="str">
        <f t="shared" si="1"/>
        <v>cd5201-VP0405</v>
      </c>
      <c r="E59" s="27" t="s">
        <v>203</v>
      </c>
      <c r="F59" s="25"/>
      <c r="G59" s="27" t="s">
        <v>667</v>
      </c>
      <c r="H59" s="28"/>
      <c r="I59" s="27"/>
      <c r="J59" s="27" t="s">
        <v>688</v>
      </c>
      <c r="K59" s="36"/>
      <c r="L59" s="29" t="s">
        <v>668</v>
      </c>
      <c r="M59" s="30" t="s">
        <v>568</v>
      </c>
      <c r="N59" s="29" t="s">
        <v>633</v>
      </c>
      <c r="O59" s="31" t="s">
        <v>716</v>
      </c>
      <c r="P59" s="34" t="s">
        <v>675</v>
      </c>
      <c r="Q59" s="60" t="s">
        <v>694</v>
      </c>
      <c r="R59" s="36"/>
      <c r="S59" s="26" t="str">
        <f>INDEX('[1]Конфигурация (оборудование)'!A:Y,MATCH(CONCATENATE(L59,"_",N59),'[1]Конфигурация (оборудование)'!Y:Y,0),6)</f>
        <v>E5-2697V4</v>
      </c>
      <c r="T59" s="68" t="str">
        <f>INDEX('[1]Конфигурация (оборудование)'!A:Y,MATCH(CONCATENATE(L59,"_",N59),'[1]Конфигурация (оборудование)'!Y:Y,0),4)</f>
        <v>2</v>
      </c>
      <c r="U59" s="68">
        <f>INDEX('[1]Конфигурация (оборудование)'!A:Y,MATCH(CONCATENATE(L59,"_",N59),'[1]Конфигурация (оборудование)'!Y:Y,0),5)</f>
        <v>36</v>
      </c>
      <c r="V59" s="68" t="str">
        <f>INDEX('[1]Конфигурация (оборудование)'!A:Y,MATCH(CONCATENATE(L59,"_",N59),'[1]Конфигурация (оборудование)'!Y:Y,0),10)</f>
        <v>HDD 2.5" SAS</v>
      </c>
      <c r="W59" s="69">
        <f>INDEX('[1]Конфигурация (оборудование)'!A:Y,MATCH(CONCATENATE(L59,"_",N59),'[1]Конфигурация (оборудование)'!Y:Y,0),12)</f>
        <v>600</v>
      </c>
      <c r="X59" s="68">
        <f>INDEX('[1]Конфигурация (оборудование)'!A:Y,MATCH(CONCATENATE(L59,"_",N59),'[1]Конфигурация (оборудование)'!Y:Y,0),13)</f>
        <v>8</v>
      </c>
      <c r="Y59" s="68" t="str">
        <f>INDEX('[1]Конфигурация (оборудование)'!A:Y,MATCH(CONCATENATE(L59,"_",N59),'[1]Конфигурация (оборудование)'!Y:Y,0),14)</f>
        <v>-</v>
      </c>
      <c r="Z59" s="68" t="str">
        <f>INDEX('[1]Конфигурация (оборудование)'!A:Y,MATCH(CONCATENATE(L59,"_",N59),'[1]Конфигурация (оборудование)'!Y:Y,0),15)</f>
        <v>SSD 2.5" SATA</v>
      </c>
      <c r="AA59" s="68">
        <f>INDEX('[1]Конфигурация (оборудование)'!A:Y,MATCH(CONCATENATE(L59,"_",N59),'[1]Конфигурация (оборудование)'!Y:Y,0),17)</f>
        <v>240</v>
      </c>
      <c r="AB59" s="68">
        <f>INDEX('[1]Конфигурация (оборудование)'!A:Y,MATCH(CONCATENATE(L59,"_",N59),'[1]Конфигурация (оборудование)'!Y:Y,0),18)</f>
        <v>4</v>
      </c>
      <c r="AC59" s="68" t="str">
        <f>INDEX('[1]Конфигурация (оборудование)'!A:Y,MATCH(CONCATENATE(L59,"_",N59),'[1]Конфигурация (оборудование)'!Y:Y,0),19)</f>
        <v>-</v>
      </c>
      <c r="AD59" s="68" t="str">
        <f>INDEX('[1]Конфигурация (оборудование)'!A:Y,MATCH(CONCATENATE(L59,"_",N59),'[1]Конфигурация (оборудование)'!Y:Y,0),20)</f>
        <v>-</v>
      </c>
      <c r="AE59" s="68" t="str">
        <f>INDEX('[1]Конфигурация (оборудование)'!A:Y,MATCH(CONCATENATE(L59,"_",N59),'[1]Конфигурация (оборудование)'!Y:Y,0),22)</f>
        <v>-</v>
      </c>
      <c r="AF59" s="68" t="str">
        <f>INDEX('[1]Конфигурация (оборудование)'!A:Y,MATCH(CONCATENATE(L59,"_",N59),'[1]Конфигурация (оборудование)'!Y:Y,0),23)</f>
        <v>-</v>
      </c>
      <c r="AG59" s="68" t="str">
        <f>INDEX('[1]Конфигурация (оборудование)'!A:Y,MATCH(CONCATENATE(L59,"_",N59),'[1]Конфигурация (оборудование)'!Y:Y,0),24)</f>
        <v>-</v>
      </c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68">
        <f t="shared" si="0"/>
        <v>36</v>
      </c>
      <c r="AU59" s="68">
        <f>INDEX('[1]Конфигурация (оборудование)'!A:Y,MATCH(CONCATENATE(L59,"_",N59),'[1]Конфигурация (оборудование)'!Y:Y,0),8)</f>
        <v>128</v>
      </c>
      <c r="AV59" s="25"/>
      <c r="AW59" s="25"/>
      <c r="AX59" s="25"/>
      <c r="AY59" s="37"/>
      <c r="AZ59" s="25"/>
      <c r="BA59" s="25"/>
      <c r="BB59" s="25"/>
      <c r="BC59" s="25"/>
      <c r="BD59" s="25"/>
      <c r="BE59" s="25" t="str">
        <f>INDEX('[1]IP MGMT'!A:H,MATCH(O59,'[1]IP MGMT'!D:D,0),5)</f>
        <v>1RF21.08</v>
      </c>
      <c r="BF59" s="31" t="s">
        <v>723</v>
      </c>
      <c r="BG59" s="25"/>
      <c r="BH59" s="25"/>
      <c r="BI59" s="25"/>
      <c r="BJ59" s="27"/>
    </row>
    <row r="60" spans="1:62" s="38" customFormat="1" ht="30" customHeight="1" x14ac:dyDescent="0.25">
      <c r="A60" s="29" t="s">
        <v>189</v>
      </c>
      <c r="B60" s="42" t="s">
        <v>269</v>
      </c>
      <c r="C60" s="31" t="s">
        <v>6</v>
      </c>
      <c r="D60" s="25" t="str">
        <f t="shared" si="1"/>
        <v>cd5201-VP0404</v>
      </c>
      <c r="E60" s="27" t="s">
        <v>271</v>
      </c>
      <c r="F60" s="25"/>
      <c r="G60" s="27" t="s">
        <v>667</v>
      </c>
      <c r="H60" s="28"/>
      <c r="I60" s="27"/>
      <c r="J60" s="27" t="s">
        <v>688</v>
      </c>
      <c r="K60" s="36"/>
      <c r="L60" s="29" t="s">
        <v>668</v>
      </c>
      <c r="M60" s="30" t="s">
        <v>568</v>
      </c>
      <c r="N60" s="29" t="s">
        <v>633</v>
      </c>
      <c r="O60" s="31" t="s">
        <v>718</v>
      </c>
      <c r="P60" s="34" t="s">
        <v>675</v>
      </c>
      <c r="Q60" s="60" t="s">
        <v>697</v>
      </c>
      <c r="R60" s="36"/>
      <c r="S60" s="26" t="str">
        <f>INDEX('[1]Конфигурация (оборудование)'!A:Y,MATCH(CONCATENATE(L60,"_",N60),'[1]Конфигурация (оборудование)'!Y:Y,0),6)</f>
        <v>E5-2697V4</v>
      </c>
      <c r="T60" s="68" t="str">
        <f>INDEX('[1]Конфигурация (оборудование)'!A:Y,MATCH(CONCATENATE(L60,"_",N60),'[1]Конфигурация (оборудование)'!Y:Y,0),4)</f>
        <v>2</v>
      </c>
      <c r="U60" s="68">
        <f>INDEX('[1]Конфигурация (оборудование)'!A:Y,MATCH(CONCATENATE(L60,"_",N60),'[1]Конфигурация (оборудование)'!Y:Y,0),5)</f>
        <v>36</v>
      </c>
      <c r="V60" s="68" t="str">
        <f>INDEX('[1]Конфигурация (оборудование)'!A:Y,MATCH(CONCATENATE(L60,"_",N60),'[1]Конфигурация (оборудование)'!Y:Y,0),10)</f>
        <v>HDD 2.5" SAS</v>
      </c>
      <c r="W60" s="69">
        <f>INDEX('[1]Конфигурация (оборудование)'!A:Y,MATCH(CONCATENATE(L60,"_",N60),'[1]Конфигурация (оборудование)'!Y:Y,0),12)</f>
        <v>600</v>
      </c>
      <c r="X60" s="68">
        <f>INDEX('[1]Конфигурация (оборудование)'!A:Y,MATCH(CONCATENATE(L60,"_",N60),'[1]Конфигурация (оборудование)'!Y:Y,0),13)</f>
        <v>8</v>
      </c>
      <c r="Y60" s="68" t="str">
        <f>INDEX('[1]Конфигурация (оборудование)'!A:Y,MATCH(CONCATENATE(L60,"_",N60),'[1]Конфигурация (оборудование)'!Y:Y,0),14)</f>
        <v>-</v>
      </c>
      <c r="Z60" s="68" t="str">
        <f>INDEX('[1]Конфигурация (оборудование)'!A:Y,MATCH(CONCATENATE(L60,"_",N60),'[1]Конфигурация (оборудование)'!Y:Y,0),15)</f>
        <v>SSD 2.5" SATA</v>
      </c>
      <c r="AA60" s="68">
        <f>INDEX('[1]Конфигурация (оборудование)'!A:Y,MATCH(CONCATENATE(L60,"_",N60),'[1]Конфигурация (оборудование)'!Y:Y,0),17)</f>
        <v>240</v>
      </c>
      <c r="AB60" s="68">
        <f>INDEX('[1]Конфигурация (оборудование)'!A:Y,MATCH(CONCATENATE(L60,"_",N60),'[1]Конфигурация (оборудование)'!Y:Y,0),18)</f>
        <v>4</v>
      </c>
      <c r="AC60" s="68" t="str">
        <f>INDEX('[1]Конфигурация (оборудование)'!A:Y,MATCH(CONCATENATE(L60,"_",N60),'[1]Конфигурация (оборудование)'!Y:Y,0),19)</f>
        <v>-</v>
      </c>
      <c r="AD60" s="68" t="str">
        <f>INDEX('[1]Конфигурация (оборудование)'!A:Y,MATCH(CONCATENATE(L60,"_",N60),'[1]Конфигурация (оборудование)'!Y:Y,0),20)</f>
        <v>-</v>
      </c>
      <c r="AE60" s="68" t="str">
        <f>INDEX('[1]Конфигурация (оборудование)'!A:Y,MATCH(CONCATENATE(L60,"_",N60),'[1]Конфигурация (оборудование)'!Y:Y,0),22)</f>
        <v>-</v>
      </c>
      <c r="AF60" s="68" t="str">
        <f>INDEX('[1]Конфигурация (оборудование)'!A:Y,MATCH(CONCATENATE(L60,"_",N60),'[1]Конфигурация (оборудование)'!Y:Y,0),23)</f>
        <v>-</v>
      </c>
      <c r="AG60" s="68" t="str">
        <f>INDEX('[1]Конфигурация (оборудование)'!A:Y,MATCH(CONCATENATE(L60,"_",N60),'[1]Конфигурация (оборудование)'!Y:Y,0),24)</f>
        <v>-</v>
      </c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68">
        <f t="shared" si="0"/>
        <v>36</v>
      </c>
      <c r="AU60" s="68">
        <f>INDEX('[1]Конфигурация (оборудование)'!A:Y,MATCH(CONCATENATE(L60,"_",N60),'[1]Конфигурация (оборудование)'!Y:Y,0),8)</f>
        <v>128</v>
      </c>
      <c r="AV60" s="25"/>
      <c r="AW60" s="25"/>
      <c r="AX60" s="25"/>
      <c r="AY60" s="37"/>
      <c r="AZ60" s="25"/>
      <c r="BA60" s="25"/>
      <c r="BB60" s="25"/>
      <c r="BC60" s="25"/>
      <c r="BD60" s="25"/>
      <c r="BE60" s="25" t="str">
        <f>INDEX('[1]IP MGMT'!A:H,MATCH(O60,'[1]IP MGMT'!D:D,0),5)</f>
        <v>1RF21.08</v>
      </c>
      <c r="BF60" s="31" t="s">
        <v>721</v>
      </c>
      <c r="BG60" s="25"/>
      <c r="BH60" s="25"/>
      <c r="BI60" s="25"/>
      <c r="BJ60" s="27"/>
    </row>
    <row r="61" spans="1:62" s="38" customFormat="1" ht="30" customHeight="1" x14ac:dyDescent="0.25">
      <c r="A61" s="29" t="s">
        <v>189</v>
      </c>
      <c r="B61" s="42" t="s">
        <v>272</v>
      </c>
      <c r="C61" s="31" t="s">
        <v>6</v>
      </c>
      <c r="D61" s="25" t="str">
        <f t="shared" si="1"/>
        <v>cd5201-VP0403</v>
      </c>
      <c r="E61" s="27" t="s">
        <v>203</v>
      </c>
      <c r="F61" s="25"/>
      <c r="G61" s="27" t="s">
        <v>667</v>
      </c>
      <c r="H61" s="28"/>
      <c r="I61" s="27"/>
      <c r="J61" s="27" t="s">
        <v>688</v>
      </c>
      <c r="K61" s="36"/>
      <c r="L61" s="29" t="s">
        <v>668</v>
      </c>
      <c r="M61" s="30" t="s">
        <v>568</v>
      </c>
      <c r="N61" s="29" t="s">
        <v>633</v>
      </c>
      <c r="O61" s="31" t="s">
        <v>720</v>
      </c>
      <c r="P61" s="34" t="s">
        <v>675</v>
      </c>
      <c r="Q61" s="60" t="s">
        <v>700</v>
      </c>
      <c r="R61" s="36"/>
      <c r="S61" s="26" t="str">
        <f>INDEX('[1]Конфигурация (оборудование)'!A:Y,MATCH(CONCATENATE(L61,"_",N61),'[1]Конфигурация (оборудование)'!Y:Y,0),6)</f>
        <v>E5-2697V4</v>
      </c>
      <c r="T61" s="68" t="str">
        <f>INDEX('[1]Конфигурация (оборудование)'!A:Y,MATCH(CONCATENATE(L61,"_",N61),'[1]Конфигурация (оборудование)'!Y:Y,0),4)</f>
        <v>2</v>
      </c>
      <c r="U61" s="68">
        <f>INDEX('[1]Конфигурация (оборудование)'!A:Y,MATCH(CONCATENATE(L61,"_",N61),'[1]Конфигурация (оборудование)'!Y:Y,0),5)</f>
        <v>36</v>
      </c>
      <c r="V61" s="68" t="str">
        <f>INDEX('[1]Конфигурация (оборудование)'!A:Y,MATCH(CONCATENATE(L61,"_",N61),'[1]Конфигурация (оборудование)'!Y:Y,0),10)</f>
        <v>HDD 2.5" SAS</v>
      </c>
      <c r="W61" s="69">
        <f>INDEX('[1]Конфигурация (оборудование)'!A:Y,MATCH(CONCATENATE(L61,"_",N61),'[1]Конфигурация (оборудование)'!Y:Y,0),12)</f>
        <v>600</v>
      </c>
      <c r="X61" s="68">
        <f>INDEX('[1]Конфигурация (оборудование)'!A:Y,MATCH(CONCATENATE(L61,"_",N61),'[1]Конфигурация (оборудование)'!Y:Y,0),13)</f>
        <v>8</v>
      </c>
      <c r="Y61" s="68" t="str">
        <f>INDEX('[1]Конфигурация (оборудование)'!A:Y,MATCH(CONCATENATE(L61,"_",N61),'[1]Конфигурация (оборудование)'!Y:Y,0),14)</f>
        <v>-</v>
      </c>
      <c r="Z61" s="68" t="str">
        <f>INDEX('[1]Конфигурация (оборудование)'!A:Y,MATCH(CONCATENATE(L61,"_",N61),'[1]Конфигурация (оборудование)'!Y:Y,0),15)</f>
        <v>SSD 2.5" SATA</v>
      </c>
      <c r="AA61" s="68">
        <f>INDEX('[1]Конфигурация (оборудование)'!A:Y,MATCH(CONCATENATE(L61,"_",N61),'[1]Конфигурация (оборудование)'!Y:Y,0),17)</f>
        <v>240</v>
      </c>
      <c r="AB61" s="68">
        <f>INDEX('[1]Конфигурация (оборудование)'!A:Y,MATCH(CONCATENATE(L61,"_",N61),'[1]Конфигурация (оборудование)'!Y:Y,0),18)</f>
        <v>4</v>
      </c>
      <c r="AC61" s="68" t="str">
        <f>INDEX('[1]Конфигурация (оборудование)'!A:Y,MATCH(CONCATENATE(L61,"_",N61),'[1]Конфигурация (оборудование)'!Y:Y,0),19)</f>
        <v>-</v>
      </c>
      <c r="AD61" s="68" t="str">
        <f>INDEX('[1]Конфигурация (оборудование)'!A:Y,MATCH(CONCATENATE(L61,"_",N61),'[1]Конфигурация (оборудование)'!Y:Y,0),20)</f>
        <v>-</v>
      </c>
      <c r="AE61" s="68" t="str">
        <f>INDEX('[1]Конфигурация (оборудование)'!A:Y,MATCH(CONCATENATE(L61,"_",N61),'[1]Конфигурация (оборудование)'!Y:Y,0),22)</f>
        <v>-</v>
      </c>
      <c r="AF61" s="68" t="str">
        <f>INDEX('[1]Конфигурация (оборудование)'!A:Y,MATCH(CONCATENATE(L61,"_",N61),'[1]Конфигурация (оборудование)'!Y:Y,0),23)</f>
        <v>-</v>
      </c>
      <c r="AG61" s="68" t="str">
        <f>INDEX('[1]Конфигурация (оборудование)'!A:Y,MATCH(CONCATENATE(L61,"_",N61),'[1]Конфигурация (оборудование)'!Y:Y,0),24)</f>
        <v>-</v>
      </c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68">
        <f t="shared" si="0"/>
        <v>36</v>
      </c>
      <c r="AU61" s="68">
        <f>INDEX('[1]Конфигурация (оборудование)'!A:Y,MATCH(CONCATENATE(L61,"_",N61),'[1]Конфигурация (оборудование)'!Y:Y,0),8)</f>
        <v>128</v>
      </c>
      <c r="AV61" s="25"/>
      <c r="AW61" s="25"/>
      <c r="AX61" s="25"/>
      <c r="AY61" s="37"/>
      <c r="AZ61" s="25"/>
      <c r="BA61" s="25"/>
      <c r="BB61" s="25"/>
      <c r="BC61" s="25"/>
      <c r="BD61" s="25"/>
      <c r="BE61" s="25" t="str">
        <f>INDEX('[1]IP MGMT'!A:H,MATCH(O61,'[1]IP MGMT'!D:D,0),5)</f>
        <v>1RF21.08</v>
      </c>
      <c r="BF61" s="31" t="s">
        <v>719</v>
      </c>
      <c r="BG61" s="25"/>
      <c r="BH61" s="25"/>
      <c r="BI61" s="25"/>
      <c r="BJ61" s="27"/>
    </row>
    <row r="62" spans="1:62" s="38" customFormat="1" ht="30" customHeight="1" x14ac:dyDescent="0.25">
      <c r="A62" s="29" t="s">
        <v>189</v>
      </c>
      <c r="B62" s="42" t="s">
        <v>274</v>
      </c>
      <c r="C62" s="31" t="s">
        <v>6</v>
      </c>
      <c r="D62" s="25" t="str">
        <f t="shared" si="1"/>
        <v>cd5201-VP0402</v>
      </c>
      <c r="E62" s="27" t="s">
        <v>203</v>
      </c>
      <c r="F62" s="25"/>
      <c r="G62" s="27" t="s">
        <v>667</v>
      </c>
      <c r="H62" s="28"/>
      <c r="I62" s="27"/>
      <c r="J62" s="27" t="s">
        <v>688</v>
      </c>
      <c r="K62" s="36"/>
      <c r="L62" s="29" t="s">
        <v>668</v>
      </c>
      <c r="M62" s="30" t="s">
        <v>568</v>
      </c>
      <c r="N62" s="29" t="s">
        <v>633</v>
      </c>
      <c r="O62" s="31" t="s">
        <v>722</v>
      </c>
      <c r="P62" s="34" t="s">
        <v>675</v>
      </c>
      <c r="Q62" s="60" t="s">
        <v>595</v>
      </c>
      <c r="R62" s="36"/>
      <c r="S62" s="26" t="str">
        <f>INDEX('[1]Конфигурация (оборудование)'!A:Y,MATCH(CONCATENATE(L62,"_",N62),'[1]Конфигурация (оборудование)'!Y:Y,0),6)</f>
        <v>E5-2697V4</v>
      </c>
      <c r="T62" s="68" t="str">
        <f>INDEX('[1]Конфигурация (оборудование)'!A:Y,MATCH(CONCATENATE(L62,"_",N62),'[1]Конфигурация (оборудование)'!Y:Y,0),4)</f>
        <v>2</v>
      </c>
      <c r="U62" s="68">
        <f>INDEX('[1]Конфигурация (оборудование)'!A:Y,MATCH(CONCATENATE(L62,"_",N62),'[1]Конфигурация (оборудование)'!Y:Y,0),5)</f>
        <v>36</v>
      </c>
      <c r="V62" s="68" t="str">
        <f>INDEX('[1]Конфигурация (оборудование)'!A:Y,MATCH(CONCATENATE(L62,"_",N62),'[1]Конфигурация (оборудование)'!Y:Y,0),10)</f>
        <v>HDD 2.5" SAS</v>
      </c>
      <c r="W62" s="69">
        <f>INDEX('[1]Конфигурация (оборудование)'!A:Y,MATCH(CONCATENATE(L62,"_",N62),'[1]Конфигурация (оборудование)'!Y:Y,0),12)</f>
        <v>600</v>
      </c>
      <c r="X62" s="68">
        <f>INDEX('[1]Конфигурация (оборудование)'!A:Y,MATCH(CONCATENATE(L62,"_",N62),'[1]Конфигурация (оборудование)'!Y:Y,0),13)</f>
        <v>8</v>
      </c>
      <c r="Y62" s="68" t="str">
        <f>INDEX('[1]Конфигурация (оборудование)'!A:Y,MATCH(CONCATENATE(L62,"_",N62),'[1]Конфигурация (оборудование)'!Y:Y,0),14)</f>
        <v>-</v>
      </c>
      <c r="Z62" s="68" t="str">
        <f>INDEX('[1]Конфигурация (оборудование)'!A:Y,MATCH(CONCATENATE(L62,"_",N62),'[1]Конфигурация (оборудование)'!Y:Y,0),15)</f>
        <v>SSD 2.5" SATA</v>
      </c>
      <c r="AA62" s="68">
        <f>INDEX('[1]Конфигурация (оборудование)'!A:Y,MATCH(CONCATENATE(L62,"_",N62),'[1]Конфигурация (оборудование)'!Y:Y,0),17)</f>
        <v>240</v>
      </c>
      <c r="AB62" s="68">
        <f>INDEX('[1]Конфигурация (оборудование)'!A:Y,MATCH(CONCATENATE(L62,"_",N62),'[1]Конфигурация (оборудование)'!Y:Y,0),18)</f>
        <v>4</v>
      </c>
      <c r="AC62" s="68" t="str">
        <f>INDEX('[1]Конфигурация (оборудование)'!A:Y,MATCH(CONCATENATE(L62,"_",N62),'[1]Конфигурация (оборудование)'!Y:Y,0),19)</f>
        <v>-</v>
      </c>
      <c r="AD62" s="68" t="str">
        <f>INDEX('[1]Конфигурация (оборудование)'!A:Y,MATCH(CONCATENATE(L62,"_",N62),'[1]Конфигурация (оборудование)'!Y:Y,0),20)</f>
        <v>-</v>
      </c>
      <c r="AE62" s="68" t="str">
        <f>INDEX('[1]Конфигурация (оборудование)'!A:Y,MATCH(CONCATENATE(L62,"_",N62),'[1]Конфигурация (оборудование)'!Y:Y,0),22)</f>
        <v>-</v>
      </c>
      <c r="AF62" s="68" t="str">
        <f>INDEX('[1]Конфигурация (оборудование)'!A:Y,MATCH(CONCATENATE(L62,"_",N62),'[1]Конфигурация (оборудование)'!Y:Y,0),23)</f>
        <v>-</v>
      </c>
      <c r="AG62" s="68" t="str">
        <f>INDEX('[1]Конфигурация (оборудование)'!A:Y,MATCH(CONCATENATE(L62,"_",N62),'[1]Конфигурация (оборудование)'!Y:Y,0),24)</f>
        <v>-</v>
      </c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68">
        <f t="shared" si="0"/>
        <v>36</v>
      </c>
      <c r="AU62" s="68">
        <f>INDEX('[1]Конфигурация (оборудование)'!A:Y,MATCH(CONCATENATE(L62,"_",N62),'[1]Конфигурация (оборудование)'!Y:Y,0),8)</f>
        <v>128</v>
      </c>
      <c r="AV62" s="25"/>
      <c r="AW62" s="25"/>
      <c r="AX62" s="25"/>
      <c r="AY62" s="37"/>
      <c r="AZ62" s="25"/>
      <c r="BA62" s="25"/>
      <c r="BB62" s="25"/>
      <c r="BC62" s="25"/>
      <c r="BD62" s="25"/>
      <c r="BE62" s="25" t="str">
        <f>INDEX('[1]IP MGMT'!A:H,MATCH(O62,'[1]IP MGMT'!D:D,0),5)</f>
        <v>1RF21.08</v>
      </c>
      <c r="BF62" s="31" t="s">
        <v>717</v>
      </c>
      <c r="BG62" s="25"/>
      <c r="BH62" s="25"/>
      <c r="BI62" s="25"/>
      <c r="BJ62" s="27"/>
    </row>
    <row r="63" spans="1:62" s="42" customFormat="1" ht="30" customHeight="1" x14ac:dyDescent="0.25">
      <c r="A63" s="42" t="s">
        <v>189</v>
      </c>
      <c r="B63" s="42" t="s">
        <v>276</v>
      </c>
      <c r="C63" s="42" t="s">
        <v>6</v>
      </c>
      <c r="D63" s="42" t="str">
        <f t="shared" si="1"/>
        <v>cd5201-VP0410</v>
      </c>
      <c r="E63" s="42" t="s">
        <v>203</v>
      </c>
      <c r="G63" s="42" t="s">
        <v>667</v>
      </c>
      <c r="J63" s="42" t="s">
        <v>688</v>
      </c>
      <c r="L63" s="42" t="s">
        <v>668</v>
      </c>
      <c r="M63" s="42" t="s">
        <v>568</v>
      </c>
      <c r="N63" s="42" t="s">
        <v>633</v>
      </c>
      <c r="O63" s="42" t="s">
        <v>724</v>
      </c>
      <c r="P63" s="42" t="s">
        <v>675</v>
      </c>
      <c r="Q63" s="42" t="s">
        <v>577</v>
      </c>
      <c r="S63" s="42" t="str">
        <f>INDEX('[1]Конфигурация (оборудование)'!A:Y,MATCH(CONCATENATE(L63,"_",N63),'[1]Конфигурация (оборудование)'!Y:Y,0),6)</f>
        <v>E5-2697V4</v>
      </c>
      <c r="T63" s="42" t="str">
        <f>INDEX('[1]Конфигурация (оборудование)'!A:Y,MATCH(CONCATENATE(L63,"_",N63),'[1]Конфигурация (оборудование)'!Y:Y,0),4)</f>
        <v>2</v>
      </c>
      <c r="U63" s="42">
        <f>INDEX('[1]Конфигурация (оборудование)'!A:Y,MATCH(CONCATENATE(L63,"_",N63),'[1]Конфигурация (оборудование)'!Y:Y,0),5)</f>
        <v>36</v>
      </c>
      <c r="V63" s="42" t="str">
        <f>INDEX('[1]Конфигурация (оборудование)'!A:Y,MATCH(CONCATENATE(L63,"_",N63),'[1]Конфигурация (оборудование)'!Y:Y,0),10)</f>
        <v>HDD 2.5" SAS</v>
      </c>
      <c r="W63" s="42">
        <f>INDEX('[1]Конфигурация (оборудование)'!A:Y,MATCH(CONCATENATE(L63,"_",N63),'[1]Конфигурация (оборудование)'!Y:Y,0),12)</f>
        <v>600</v>
      </c>
      <c r="X63" s="42">
        <f>INDEX('[1]Конфигурация (оборудование)'!A:Y,MATCH(CONCATENATE(L63,"_",N63),'[1]Конфигурация (оборудование)'!Y:Y,0),13)</f>
        <v>8</v>
      </c>
      <c r="Y63" s="42" t="str">
        <f>INDEX('[1]Конфигурация (оборудование)'!A:Y,MATCH(CONCATENATE(L63,"_",N63),'[1]Конфигурация (оборудование)'!Y:Y,0),14)</f>
        <v>-</v>
      </c>
      <c r="Z63" s="42" t="str">
        <f>INDEX('[1]Конфигурация (оборудование)'!A:Y,MATCH(CONCATENATE(L63,"_",N63),'[1]Конфигурация (оборудование)'!Y:Y,0),15)</f>
        <v>SSD 2.5" SATA</v>
      </c>
      <c r="AA63" s="42">
        <f>INDEX('[1]Конфигурация (оборудование)'!A:Y,MATCH(CONCATENATE(L63,"_",N63),'[1]Конфигурация (оборудование)'!Y:Y,0),17)</f>
        <v>240</v>
      </c>
      <c r="AB63" s="42">
        <f>INDEX('[1]Конфигурация (оборудование)'!A:Y,MATCH(CONCATENATE(L63,"_",N63),'[1]Конфигурация (оборудование)'!Y:Y,0),18)</f>
        <v>4</v>
      </c>
      <c r="AC63" s="42" t="str">
        <f>INDEX('[1]Конфигурация (оборудование)'!A:Y,MATCH(CONCATENATE(L63,"_",N63),'[1]Конфигурация (оборудование)'!Y:Y,0),19)</f>
        <v>-</v>
      </c>
      <c r="AD63" s="42" t="str">
        <f>INDEX('[1]Конфигурация (оборудование)'!A:Y,MATCH(CONCATENATE(L63,"_",N63),'[1]Конфигурация (оборудование)'!Y:Y,0),20)</f>
        <v>-</v>
      </c>
      <c r="AE63" s="42" t="str">
        <f>INDEX('[1]Конфигурация (оборудование)'!A:Y,MATCH(CONCATENATE(L63,"_",N63),'[1]Конфигурация (оборудование)'!Y:Y,0),22)</f>
        <v>-</v>
      </c>
      <c r="AF63" s="42" t="str">
        <f>INDEX('[1]Конфигурация (оборудование)'!A:Y,MATCH(CONCATENATE(L63,"_",N63),'[1]Конфигурация (оборудование)'!Y:Y,0),23)</f>
        <v>-</v>
      </c>
      <c r="AG63" s="42" t="str">
        <f>INDEX('[1]Конфигурация (оборудование)'!A:Y,MATCH(CONCATENATE(L63,"_",N63),'[1]Конфигурация (оборудование)'!Y:Y,0),24)</f>
        <v>-</v>
      </c>
      <c r="AT63" s="42">
        <f t="shared" si="0"/>
        <v>36</v>
      </c>
      <c r="AU63" s="42">
        <f>INDEX('[1]Конфигурация (оборудование)'!A:Y,MATCH(CONCATENATE(L63,"_",N63),'[1]Конфигурация (оборудование)'!Y:Y,0),8)</f>
        <v>128</v>
      </c>
      <c r="BE63" s="42" t="str">
        <f>INDEX('[1]IP MGMT'!A:H,MATCH(O63,'[1]IP MGMT'!D:D,0),5)</f>
        <v>1RF21.08</v>
      </c>
      <c r="BF63" s="42" t="s">
        <v>731</v>
      </c>
    </row>
    <row r="64" spans="1:62" s="38" customFormat="1" ht="30" customHeight="1" x14ac:dyDescent="0.25">
      <c r="A64" s="29" t="s">
        <v>189</v>
      </c>
      <c r="B64" s="42" t="s">
        <v>278</v>
      </c>
      <c r="C64" s="31" t="s">
        <v>6</v>
      </c>
      <c r="D64" s="25" t="str">
        <f t="shared" si="1"/>
        <v>cd5201-VP0401</v>
      </c>
      <c r="E64" s="27" t="s">
        <v>203</v>
      </c>
      <c r="F64" s="25"/>
      <c r="G64" s="27" t="s">
        <v>667</v>
      </c>
      <c r="H64" s="28"/>
      <c r="I64" s="27"/>
      <c r="J64" s="27" t="s">
        <v>688</v>
      </c>
      <c r="K64" s="36"/>
      <c r="L64" s="29" t="s">
        <v>668</v>
      </c>
      <c r="M64" s="30" t="s">
        <v>568</v>
      </c>
      <c r="N64" s="29" t="s">
        <v>633</v>
      </c>
      <c r="O64" s="31" t="s">
        <v>726</v>
      </c>
      <c r="P64" s="34" t="s">
        <v>675</v>
      </c>
      <c r="Q64" s="60" t="s">
        <v>597</v>
      </c>
      <c r="R64" s="36"/>
      <c r="S64" s="26" t="str">
        <f>INDEX('[1]Конфигурация (оборудование)'!A:Y,MATCH(CONCATENATE(L64,"_",N64),'[1]Конфигурация (оборудование)'!Y:Y,0),6)</f>
        <v>E5-2697V4</v>
      </c>
      <c r="T64" s="68" t="str">
        <f>INDEX('[1]Конфигурация (оборудование)'!A:Y,MATCH(CONCATENATE(L64,"_",N64),'[1]Конфигурация (оборудование)'!Y:Y,0),4)</f>
        <v>2</v>
      </c>
      <c r="U64" s="68">
        <f>INDEX('[1]Конфигурация (оборудование)'!A:Y,MATCH(CONCATENATE(L64,"_",N64),'[1]Конфигурация (оборудование)'!Y:Y,0),5)</f>
        <v>36</v>
      </c>
      <c r="V64" s="68" t="str">
        <f>INDEX('[1]Конфигурация (оборудование)'!A:Y,MATCH(CONCATENATE(L64,"_",N64),'[1]Конфигурация (оборудование)'!Y:Y,0),10)</f>
        <v>HDD 2.5" SAS</v>
      </c>
      <c r="W64" s="69">
        <f>INDEX('[1]Конфигурация (оборудование)'!A:Y,MATCH(CONCATENATE(L64,"_",N64),'[1]Конфигурация (оборудование)'!Y:Y,0),12)</f>
        <v>600</v>
      </c>
      <c r="X64" s="68">
        <f>INDEX('[1]Конфигурация (оборудование)'!A:Y,MATCH(CONCATENATE(L64,"_",N64),'[1]Конфигурация (оборудование)'!Y:Y,0),13)</f>
        <v>8</v>
      </c>
      <c r="Y64" s="68" t="str">
        <f>INDEX('[1]Конфигурация (оборудование)'!A:Y,MATCH(CONCATENATE(L64,"_",N64),'[1]Конфигурация (оборудование)'!Y:Y,0),14)</f>
        <v>-</v>
      </c>
      <c r="Z64" s="68" t="str">
        <f>INDEX('[1]Конфигурация (оборудование)'!A:Y,MATCH(CONCATENATE(L64,"_",N64),'[1]Конфигурация (оборудование)'!Y:Y,0),15)</f>
        <v>SSD 2.5" SATA</v>
      </c>
      <c r="AA64" s="68">
        <f>INDEX('[1]Конфигурация (оборудование)'!A:Y,MATCH(CONCATENATE(L64,"_",N64),'[1]Конфигурация (оборудование)'!Y:Y,0),17)</f>
        <v>240</v>
      </c>
      <c r="AB64" s="68">
        <f>INDEX('[1]Конфигурация (оборудование)'!A:Y,MATCH(CONCATENATE(L64,"_",N64),'[1]Конфигурация (оборудование)'!Y:Y,0),18)</f>
        <v>4</v>
      </c>
      <c r="AC64" s="68" t="str">
        <f>INDEX('[1]Конфигурация (оборудование)'!A:Y,MATCH(CONCATENATE(L64,"_",N64),'[1]Конфигурация (оборудование)'!Y:Y,0),19)</f>
        <v>-</v>
      </c>
      <c r="AD64" s="68" t="str">
        <f>INDEX('[1]Конфигурация (оборудование)'!A:Y,MATCH(CONCATENATE(L64,"_",N64),'[1]Конфигурация (оборудование)'!Y:Y,0),20)</f>
        <v>-</v>
      </c>
      <c r="AE64" s="68" t="str">
        <f>INDEX('[1]Конфигурация (оборудование)'!A:Y,MATCH(CONCATENATE(L64,"_",N64),'[1]Конфигурация (оборудование)'!Y:Y,0),22)</f>
        <v>-</v>
      </c>
      <c r="AF64" s="68" t="str">
        <f>INDEX('[1]Конфигурация (оборудование)'!A:Y,MATCH(CONCATENATE(L64,"_",N64),'[1]Конфигурация (оборудование)'!Y:Y,0),23)</f>
        <v>-</v>
      </c>
      <c r="AG64" s="68" t="str">
        <f>INDEX('[1]Конфигурация (оборудование)'!A:Y,MATCH(CONCATENATE(L64,"_",N64),'[1]Конфигурация (оборудование)'!Y:Y,0),24)</f>
        <v>-</v>
      </c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68">
        <f t="shared" si="0"/>
        <v>36</v>
      </c>
      <c r="AU64" s="68">
        <f>INDEX('[1]Конфигурация (оборудование)'!A:Y,MATCH(CONCATENATE(L64,"_",N64),'[1]Конфигурация (оборудование)'!Y:Y,0),8)</f>
        <v>128</v>
      </c>
      <c r="AV64" s="25"/>
      <c r="AW64" s="25"/>
      <c r="AX64" s="25"/>
      <c r="AY64" s="37"/>
      <c r="AZ64" s="25"/>
      <c r="BA64" s="25"/>
      <c r="BB64" s="25"/>
      <c r="BC64" s="25"/>
      <c r="BD64" s="25"/>
      <c r="BE64" s="25" t="str">
        <f>INDEX('[1]IP MGMT'!A:H,MATCH(O64,'[1]IP MGMT'!D:D,0),5)</f>
        <v>1RF21.08</v>
      </c>
      <c r="BF64" s="31" t="s">
        <v>715</v>
      </c>
      <c r="BG64" s="25"/>
      <c r="BH64" s="25"/>
      <c r="BI64" s="25"/>
      <c r="BJ64" s="27"/>
    </row>
    <row r="65" spans="1:62" s="38" customFormat="1" ht="30" customHeight="1" x14ac:dyDescent="0.25">
      <c r="A65" s="29" t="s">
        <v>189</v>
      </c>
      <c r="B65" s="42" t="s">
        <v>280</v>
      </c>
      <c r="C65" s="31" t="s">
        <v>6</v>
      </c>
      <c r="D65" s="25" t="str">
        <f t="shared" si="1"/>
        <v>cd5201-VP0409</v>
      </c>
      <c r="E65" s="27" t="s">
        <v>203</v>
      </c>
      <c r="F65" s="25"/>
      <c r="G65" s="27" t="s">
        <v>667</v>
      </c>
      <c r="H65" s="28"/>
      <c r="I65" s="27"/>
      <c r="J65" s="27" t="s">
        <v>688</v>
      </c>
      <c r="K65" s="36"/>
      <c r="L65" s="29" t="s">
        <v>668</v>
      </c>
      <c r="M65" s="30" t="s">
        <v>568</v>
      </c>
      <c r="N65" s="29" t="s">
        <v>633</v>
      </c>
      <c r="O65" s="31" t="s">
        <v>728</v>
      </c>
      <c r="P65" s="34" t="s">
        <v>675</v>
      </c>
      <c r="Q65" s="60" t="s">
        <v>626</v>
      </c>
      <c r="R65" s="36"/>
      <c r="S65" s="26" t="str">
        <f>INDEX('[1]Конфигурация (оборудование)'!A:Y,MATCH(CONCATENATE(L65,"_",N65),'[1]Конфигурация (оборудование)'!Y:Y,0),6)</f>
        <v>E5-2697V4</v>
      </c>
      <c r="T65" s="68" t="str">
        <f>INDEX('[1]Конфигурация (оборудование)'!A:Y,MATCH(CONCATENATE(L65,"_",N65),'[1]Конфигурация (оборудование)'!Y:Y,0),4)</f>
        <v>2</v>
      </c>
      <c r="U65" s="68">
        <f>INDEX('[1]Конфигурация (оборудование)'!A:Y,MATCH(CONCATENATE(L65,"_",N65),'[1]Конфигурация (оборудование)'!Y:Y,0),5)</f>
        <v>36</v>
      </c>
      <c r="V65" s="68" t="str">
        <f>INDEX('[1]Конфигурация (оборудование)'!A:Y,MATCH(CONCATENATE(L65,"_",N65),'[1]Конфигурация (оборудование)'!Y:Y,0),10)</f>
        <v>HDD 2.5" SAS</v>
      </c>
      <c r="W65" s="69">
        <f>INDEX('[1]Конфигурация (оборудование)'!A:Y,MATCH(CONCATENATE(L65,"_",N65),'[1]Конфигурация (оборудование)'!Y:Y,0),12)</f>
        <v>600</v>
      </c>
      <c r="X65" s="68">
        <f>INDEX('[1]Конфигурация (оборудование)'!A:Y,MATCH(CONCATENATE(L65,"_",N65),'[1]Конфигурация (оборудование)'!Y:Y,0),13)</f>
        <v>8</v>
      </c>
      <c r="Y65" s="68" t="str">
        <f>INDEX('[1]Конфигурация (оборудование)'!A:Y,MATCH(CONCATENATE(L65,"_",N65),'[1]Конфигурация (оборудование)'!Y:Y,0),14)</f>
        <v>-</v>
      </c>
      <c r="Z65" s="68" t="str">
        <f>INDEX('[1]Конфигурация (оборудование)'!A:Y,MATCH(CONCATENATE(L65,"_",N65),'[1]Конфигурация (оборудование)'!Y:Y,0),15)</f>
        <v>SSD 2.5" SATA</v>
      </c>
      <c r="AA65" s="68">
        <f>INDEX('[1]Конфигурация (оборудование)'!A:Y,MATCH(CONCATENATE(L65,"_",N65),'[1]Конфигурация (оборудование)'!Y:Y,0),17)</f>
        <v>240</v>
      </c>
      <c r="AB65" s="68">
        <f>INDEX('[1]Конфигурация (оборудование)'!A:Y,MATCH(CONCATENATE(L65,"_",N65),'[1]Конфигурация (оборудование)'!Y:Y,0),18)</f>
        <v>4</v>
      </c>
      <c r="AC65" s="68" t="str">
        <f>INDEX('[1]Конфигурация (оборудование)'!A:Y,MATCH(CONCATENATE(L65,"_",N65),'[1]Конфигурация (оборудование)'!Y:Y,0),19)</f>
        <v>-</v>
      </c>
      <c r="AD65" s="68" t="str">
        <f>INDEX('[1]Конфигурация (оборудование)'!A:Y,MATCH(CONCATENATE(L65,"_",N65),'[1]Конфигурация (оборудование)'!Y:Y,0),20)</f>
        <v>-</v>
      </c>
      <c r="AE65" s="68" t="str">
        <f>INDEX('[1]Конфигурация (оборудование)'!A:Y,MATCH(CONCATENATE(L65,"_",N65),'[1]Конфигурация (оборудование)'!Y:Y,0),22)</f>
        <v>-</v>
      </c>
      <c r="AF65" s="68" t="str">
        <f>INDEX('[1]Конфигурация (оборудование)'!A:Y,MATCH(CONCATENATE(L65,"_",N65),'[1]Конфигурация (оборудование)'!Y:Y,0),23)</f>
        <v>-</v>
      </c>
      <c r="AG65" s="68" t="str">
        <f>INDEX('[1]Конфигурация (оборудование)'!A:Y,MATCH(CONCATENATE(L65,"_",N65),'[1]Конфигурация (оборудование)'!Y:Y,0),24)</f>
        <v>-</v>
      </c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68">
        <f t="shared" si="0"/>
        <v>36</v>
      </c>
      <c r="AU65" s="68">
        <f>INDEX('[1]Конфигурация (оборудование)'!A:Y,MATCH(CONCATENATE(L65,"_",N65),'[1]Конфигурация (оборудование)'!Y:Y,0),8)</f>
        <v>128</v>
      </c>
      <c r="AV65" s="25"/>
      <c r="AW65" s="25"/>
      <c r="AX65" s="25"/>
      <c r="AY65" s="37"/>
      <c r="AZ65" s="25"/>
      <c r="BA65" s="25"/>
      <c r="BB65" s="25"/>
      <c r="BC65" s="25"/>
      <c r="BD65" s="25"/>
      <c r="BE65" s="25" t="str">
        <f>INDEX('[1]IP MGMT'!A:H,MATCH(O65,'[1]IP MGMT'!D:D,0),5)</f>
        <v>1RF21.08</v>
      </c>
      <c r="BF65" s="31" t="s">
        <v>729</v>
      </c>
      <c r="BG65" s="25"/>
      <c r="BH65" s="25"/>
      <c r="BI65" s="25"/>
      <c r="BJ65" s="27"/>
    </row>
    <row r="66" spans="1:62" s="38" customFormat="1" ht="30" customHeight="1" x14ac:dyDescent="0.25">
      <c r="A66" s="29" t="s">
        <v>189</v>
      </c>
      <c r="B66" s="42" t="s">
        <v>282</v>
      </c>
      <c r="C66" s="31" t="s">
        <v>6</v>
      </c>
      <c r="D66" s="25" t="str">
        <f t="shared" si="1"/>
        <v>cd5201-VP0408</v>
      </c>
      <c r="E66" s="27" t="s">
        <v>203</v>
      </c>
      <c r="F66" s="25"/>
      <c r="G66" s="27" t="s">
        <v>667</v>
      </c>
      <c r="H66" s="28"/>
      <c r="I66" s="27"/>
      <c r="J66" s="27" t="s">
        <v>688</v>
      </c>
      <c r="K66" s="36"/>
      <c r="L66" s="29" t="s">
        <v>668</v>
      </c>
      <c r="M66" s="30" t="s">
        <v>568</v>
      </c>
      <c r="N66" s="29" t="s">
        <v>633</v>
      </c>
      <c r="O66" s="31" t="s">
        <v>730</v>
      </c>
      <c r="P66" s="34" t="s">
        <v>675</v>
      </c>
      <c r="Q66" s="60" t="s">
        <v>586</v>
      </c>
      <c r="R66" s="36"/>
      <c r="S66" s="26" t="str">
        <f>INDEX('[1]Конфигурация (оборудование)'!A:Y,MATCH(CONCATENATE(L66,"_",N66),'[1]Конфигурация (оборудование)'!Y:Y,0),6)</f>
        <v>E5-2697V4</v>
      </c>
      <c r="T66" s="68" t="str">
        <f>INDEX('[1]Конфигурация (оборудование)'!A:Y,MATCH(CONCATENATE(L66,"_",N66),'[1]Конфигурация (оборудование)'!Y:Y,0),4)</f>
        <v>2</v>
      </c>
      <c r="U66" s="68">
        <f>INDEX('[1]Конфигурация (оборудование)'!A:Y,MATCH(CONCATENATE(L66,"_",N66),'[1]Конфигурация (оборудование)'!Y:Y,0),5)</f>
        <v>36</v>
      </c>
      <c r="V66" s="68" t="str">
        <f>INDEX('[1]Конфигурация (оборудование)'!A:Y,MATCH(CONCATENATE(L66,"_",N66),'[1]Конфигурация (оборудование)'!Y:Y,0),10)</f>
        <v>HDD 2.5" SAS</v>
      </c>
      <c r="W66" s="69">
        <f>INDEX('[1]Конфигурация (оборудование)'!A:Y,MATCH(CONCATENATE(L66,"_",N66),'[1]Конфигурация (оборудование)'!Y:Y,0),12)</f>
        <v>600</v>
      </c>
      <c r="X66" s="68">
        <f>INDEX('[1]Конфигурация (оборудование)'!A:Y,MATCH(CONCATENATE(L66,"_",N66),'[1]Конфигурация (оборудование)'!Y:Y,0),13)</f>
        <v>8</v>
      </c>
      <c r="Y66" s="68" t="str">
        <f>INDEX('[1]Конфигурация (оборудование)'!A:Y,MATCH(CONCATENATE(L66,"_",N66),'[1]Конфигурация (оборудование)'!Y:Y,0),14)</f>
        <v>-</v>
      </c>
      <c r="Z66" s="68" t="str">
        <f>INDEX('[1]Конфигурация (оборудование)'!A:Y,MATCH(CONCATENATE(L66,"_",N66),'[1]Конфигурация (оборудование)'!Y:Y,0),15)</f>
        <v>SSD 2.5" SATA</v>
      </c>
      <c r="AA66" s="68">
        <f>INDEX('[1]Конфигурация (оборудование)'!A:Y,MATCH(CONCATENATE(L66,"_",N66),'[1]Конфигурация (оборудование)'!Y:Y,0),17)</f>
        <v>240</v>
      </c>
      <c r="AB66" s="68">
        <f>INDEX('[1]Конфигурация (оборудование)'!A:Y,MATCH(CONCATENATE(L66,"_",N66),'[1]Конфигурация (оборудование)'!Y:Y,0),18)</f>
        <v>4</v>
      </c>
      <c r="AC66" s="68" t="str">
        <f>INDEX('[1]Конфигурация (оборудование)'!A:Y,MATCH(CONCATENATE(L66,"_",N66),'[1]Конфигурация (оборудование)'!Y:Y,0),19)</f>
        <v>-</v>
      </c>
      <c r="AD66" s="68" t="str">
        <f>INDEX('[1]Конфигурация (оборудование)'!A:Y,MATCH(CONCATENATE(L66,"_",N66),'[1]Конфигурация (оборудование)'!Y:Y,0),20)</f>
        <v>-</v>
      </c>
      <c r="AE66" s="68" t="str">
        <f>INDEX('[1]Конфигурация (оборудование)'!A:Y,MATCH(CONCATENATE(L66,"_",N66),'[1]Конфигурация (оборудование)'!Y:Y,0),22)</f>
        <v>-</v>
      </c>
      <c r="AF66" s="68" t="str">
        <f>INDEX('[1]Конфигурация (оборудование)'!A:Y,MATCH(CONCATENATE(L66,"_",N66),'[1]Конфигурация (оборудование)'!Y:Y,0),23)</f>
        <v>-</v>
      </c>
      <c r="AG66" s="68" t="str">
        <f>INDEX('[1]Конфигурация (оборудование)'!A:Y,MATCH(CONCATENATE(L66,"_",N66),'[1]Конфигурация (оборудование)'!Y:Y,0),24)</f>
        <v>-</v>
      </c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68">
        <f t="shared" si="0"/>
        <v>36</v>
      </c>
      <c r="AU66" s="68">
        <f>INDEX('[1]Конфигурация (оборудование)'!A:Y,MATCH(CONCATENATE(L66,"_",N66),'[1]Конфигурация (оборудование)'!Y:Y,0),8)</f>
        <v>128</v>
      </c>
      <c r="AV66" s="25"/>
      <c r="AW66" s="25"/>
      <c r="AX66" s="25"/>
      <c r="AY66" s="37"/>
      <c r="AZ66" s="25"/>
      <c r="BA66" s="25"/>
      <c r="BB66" s="25"/>
      <c r="BC66" s="25"/>
      <c r="BD66" s="25"/>
      <c r="BE66" s="25" t="str">
        <f>INDEX('[1]IP MGMT'!A:H,MATCH(O66,'[1]IP MGMT'!D:D,0),5)</f>
        <v>1RF21.08</v>
      </c>
      <c r="BF66" s="31" t="s">
        <v>676</v>
      </c>
      <c r="BG66" s="25"/>
      <c r="BH66" s="25"/>
      <c r="BI66" s="25"/>
      <c r="BJ66" s="27"/>
    </row>
    <row r="67" spans="1:62" s="38" customFormat="1" ht="30" x14ac:dyDescent="0.25">
      <c r="A67" s="29" t="s">
        <v>189</v>
      </c>
      <c r="B67" s="43" t="s">
        <v>284</v>
      </c>
      <c r="C67" s="31" t="s">
        <v>41</v>
      </c>
      <c r="D67" s="25" t="str">
        <f t="shared" si="1"/>
        <v>cd5201-VP0503</v>
      </c>
      <c r="E67" s="27" t="s">
        <v>203</v>
      </c>
      <c r="F67" s="25"/>
      <c r="G67" s="27" t="s">
        <v>667</v>
      </c>
      <c r="H67" s="28"/>
      <c r="I67" s="27"/>
      <c r="J67" s="27" t="s">
        <v>688</v>
      </c>
      <c r="K67" s="36"/>
      <c r="L67" s="29" t="s">
        <v>677</v>
      </c>
      <c r="M67" s="30" t="s">
        <v>568</v>
      </c>
      <c r="N67" s="29" t="s">
        <v>633</v>
      </c>
      <c r="O67" s="31" t="s">
        <v>732</v>
      </c>
      <c r="P67" s="34" t="s">
        <v>679</v>
      </c>
      <c r="Q67" s="34" t="s">
        <v>618</v>
      </c>
      <c r="R67" s="36"/>
      <c r="S67" s="26" t="str">
        <f>INDEX('[1]Конфигурация (оборудование)'!A:Y,MATCH(CONCATENATE(L67,"_",N67),'[1]Конфигурация (оборудование)'!Y:Y,0),6)</f>
        <v>E5-2697V4</v>
      </c>
      <c r="T67" s="26" t="str">
        <f>INDEX('[1]Конфигурация (оборудование)'!A:Y,MATCH(CONCATENATE(L67,"_",N67),'[1]Конфигурация (оборудование)'!Y:Y,0),4)</f>
        <v>2</v>
      </c>
      <c r="U67" s="26">
        <f>INDEX('[1]Конфигурация (оборудование)'!A:Y,MATCH(CONCATENATE(L67,"_",N67),'[1]Конфигурация (оборудование)'!Y:Y,0),5)</f>
        <v>36</v>
      </c>
      <c r="V67" s="26" t="str">
        <f>INDEX('[1]Конфигурация (оборудование)'!A:Y,MATCH(CONCATENATE(L67,"_",N67),'[1]Конфигурация (оборудование)'!Y:Y,0),10)</f>
        <v>HDD 2.5" SAS</v>
      </c>
      <c r="W67" s="51">
        <f>INDEX('[1]Конфигурация (оборудование)'!A:Y,MATCH(CONCATENATE(L67,"_",N67),'[1]Конфигурация (оборудование)'!Y:Y,0),12)</f>
        <v>600</v>
      </c>
      <c r="X67" s="26">
        <f>INDEX('[1]Конфигурация (оборудование)'!A:Y,MATCH(CONCATENATE(L67,"_",N67),'[1]Конфигурация (оборудование)'!Y:Y,0),13)</f>
        <v>10</v>
      </c>
      <c r="Y67" s="26" t="str">
        <f>INDEX('[1]Конфигурация (оборудование)'!A:Y,MATCH(CONCATENATE(L67,"_",N67),'[1]Конфигурация (оборудование)'!Y:Y,0),14)</f>
        <v>-</v>
      </c>
      <c r="Z67" s="26" t="str">
        <f>INDEX('[1]Конфигурация (оборудование)'!A:Y,MATCH(CONCATENATE(L67,"_",N67),'[1]Конфигурация (оборудование)'!Y:Y,0),15)</f>
        <v>SSD 2.5" SATA</v>
      </c>
      <c r="AA67" s="26">
        <f>INDEX('[1]Конфигурация (оборудование)'!A:Y,MATCH(CONCATENATE(L67,"_",N67),'[1]Конфигурация (оборудование)'!Y:Y,0),17)</f>
        <v>240</v>
      </c>
      <c r="AB67" s="26">
        <f>INDEX('[1]Конфигурация (оборудование)'!A:Y,MATCH(CONCATENATE(L67,"_",N67),'[1]Конфигурация (оборудование)'!Y:Y,0),18)</f>
        <v>4</v>
      </c>
      <c r="AC67" s="26" t="str">
        <f>INDEX('[1]Конфигурация (оборудование)'!A:Y,MATCH(CONCATENATE(L67,"_",N67),'[1]Конфигурация (оборудование)'!Y:Y,0),19)</f>
        <v>-</v>
      </c>
      <c r="AD67" s="26" t="str">
        <f>INDEX('[1]Конфигурация (оборудование)'!A:Y,MATCH(CONCATENATE(L67,"_",N67),'[1]Конфигурация (оборудование)'!Y:Y,0),20)</f>
        <v>-</v>
      </c>
      <c r="AE67" s="26" t="str">
        <f>INDEX('[1]Конфигурация (оборудование)'!A:Y,MATCH(CONCATENATE(L67,"_",N67),'[1]Конфигурация (оборудование)'!Y:Y,0),22)</f>
        <v>-</v>
      </c>
      <c r="AF67" s="26" t="str">
        <f>INDEX('[1]Конфигурация (оборудование)'!A:Y,MATCH(CONCATENATE(L67,"_",N67),'[1]Конфигурация (оборудование)'!Y:Y,0),23)</f>
        <v>-</v>
      </c>
      <c r="AG67" s="26" t="str">
        <f>INDEX('[1]Конфигурация (оборудование)'!A:Y,MATCH(CONCATENATE(L67,"_",N67),'[1]Конфигурация (оборудование)'!Y:Y,0),24)</f>
        <v>-</v>
      </c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6">
        <f t="shared" si="0"/>
        <v>36</v>
      </c>
      <c r="AU67" s="26">
        <f>INDEX('[1]Конфигурация (оборудование)'!A:Y,MATCH(CONCATENATE(L67,"_",N67),'[1]Конфигурация (оборудование)'!Y:Y,0),8)</f>
        <v>128</v>
      </c>
      <c r="AV67" s="25"/>
      <c r="AW67" s="25"/>
      <c r="AX67" s="25"/>
      <c r="AY67" s="37"/>
      <c r="AZ67" s="25"/>
      <c r="BA67" s="25"/>
      <c r="BB67" s="25"/>
      <c r="BC67" s="25"/>
      <c r="BD67" s="25"/>
      <c r="BE67" s="25" t="str">
        <f>INDEX('[1]IP MGMT'!A:H,MATCH(O67,'[1]IP MGMT'!D:D,0),5)</f>
        <v>1RF21.09</v>
      </c>
      <c r="BF67" s="31" t="s">
        <v>739</v>
      </c>
      <c r="BG67" s="25"/>
      <c r="BH67" s="25"/>
      <c r="BI67" s="25"/>
      <c r="BJ67" s="27"/>
    </row>
    <row r="68" spans="1:62" s="38" customFormat="1" ht="30" x14ac:dyDescent="0.25">
      <c r="A68" s="29" t="s">
        <v>189</v>
      </c>
      <c r="B68" s="43" t="s">
        <v>286</v>
      </c>
      <c r="C68" s="31" t="s">
        <v>41</v>
      </c>
      <c r="D68" s="25" t="str">
        <f t="shared" si="1"/>
        <v>cd5201-VP0502</v>
      </c>
      <c r="E68" s="27" t="s">
        <v>203</v>
      </c>
      <c r="F68" s="25"/>
      <c r="G68" s="27" t="s">
        <v>667</v>
      </c>
      <c r="H68" s="28"/>
      <c r="I68" s="27"/>
      <c r="J68" s="27" t="s">
        <v>688</v>
      </c>
      <c r="K68" s="36"/>
      <c r="L68" s="29" t="s">
        <v>677</v>
      </c>
      <c r="M68" s="30" t="s">
        <v>568</v>
      </c>
      <c r="N68" s="29" t="s">
        <v>633</v>
      </c>
      <c r="O68" s="31" t="s">
        <v>734</v>
      </c>
      <c r="P68" s="34" t="s">
        <v>679</v>
      </c>
      <c r="Q68" s="34" t="s">
        <v>621</v>
      </c>
      <c r="R68" s="36"/>
      <c r="S68" s="26" t="str">
        <f>INDEX('[1]Конфигурация (оборудование)'!A:Y,MATCH(CONCATENATE(L68,"_",N68),'[1]Конфигурация (оборудование)'!Y:Y,0),6)</f>
        <v>E5-2697V4</v>
      </c>
      <c r="T68" s="26" t="str">
        <f>INDEX('[1]Конфигурация (оборудование)'!A:Y,MATCH(CONCATENATE(L68,"_",N68),'[1]Конфигурация (оборудование)'!Y:Y,0),4)</f>
        <v>2</v>
      </c>
      <c r="U68" s="26">
        <f>INDEX('[1]Конфигурация (оборудование)'!A:Y,MATCH(CONCATENATE(L68,"_",N68),'[1]Конфигурация (оборудование)'!Y:Y,0),5)</f>
        <v>36</v>
      </c>
      <c r="V68" s="26" t="str">
        <f>INDEX('[1]Конфигурация (оборудование)'!A:Y,MATCH(CONCATENATE(L68,"_",N68),'[1]Конфигурация (оборудование)'!Y:Y,0),10)</f>
        <v>HDD 2.5" SAS</v>
      </c>
      <c r="W68" s="51">
        <f>INDEX('[1]Конфигурация (оборудование)'!A:Y,MATCH(CONCATENATE(L68,"_",N68),'[1]Конфигурация (оборудование)'!Y:Y,0),12)</f>
        <v>600</v>
      </c>
      <c r="X68" s="26">
        <f>INDEX('[1]Конфигурация (оборудование)'!A:Y,MATCH(CONCATENATE(L68,"_",N68),'[1]Конфигурация (оборудование)'!Y:Y,0),13)</f>
        <v>10</v>
      </c>
      <c r="Y68" s="26" t="str">
        <f>INDEX('[1]Конфигурация (оборудование)'!A:Y,MATCH(CONCATENATE(L68,"_",N68),'[1]Конфигурация (оборудование)'!Y:Y,0),14)</f>
        <v>-</v>
      </c>
      <c r="Z68" s="26" t="str">
        <f>INDEX('[1]Конфигурация (оборудование)'!A:Y,MATCH(CONCATENATE(L68,"_",N68),'[1]Конфигурация (оборудование)'!Y:Y,0),15)</f>
        <v>SSD 2.5" SATA</v>
      </c>
      <c r="AA68" s="26">
        <f>INDEX('[1]Конфигурация (оборудование)'!A:Y,MATCH(CONCATENATE(L68,"_",N68),'[1]Конфигурация (оборудование)'!Y:Y,0),17)</f>
        <v>240</v>
      </c>
      <c r="AB68" s="26">
        <f>INDEX('[1]Конфигурация (оборудование)'!A:Y,MATCH(CONCATENATE(L68,"_",N68),'[1]Конфигурация (оборудование)'!Y:Y,0),18)</f>
        <v>4</v>
      </c>
      <c r="AC68" s="26" t="str">
        <f>INDEX('[1]Конфигурация (оборудование)'!A:Y,MATCH(CONCATENATE(L68,"_",N68),'[1]Конфигурация (оборудование)'!Y:Y,0),19)</f>
        <v>-</v>
      </c>
      <c r="AD68" s="26" t="str">
        <f>INDEX('[1]Конфигурация (оборудование)'!A:Y,MATCH(CONCATENATE(L68,"_",N68),'[1]Конфигурация (оборудование)'!Y:Y,0),20)</f>
        <v>-</v>
      </c>
      <c r="AE68" s="26" t="str">
        <f>INDEX('[1]Конфигурация (оборудование)'!A:Y,MATCH(CONCATENATE(L68,"_",N68),'[1]Конфигурация (оборудование)'!Y:Y,0),22)</f>
        <v>-</v>
      </c>
      <c r="AF68" s="26" t="str">
        <f>INDEX('[1]Конфигурация (оборудование)'!A:Y,MATCH(CONCATENATE(L68,"_",N68),'[1]Конфигурация (оборудование)'!Y:Y,0),23)</f>
        <v>-</v>
      </c>
      <c r="AG68" s="26" t="str">
        <f>INDEX('[1]Конфигурация (оборудование)'!A:Y,MATCH(CONCATENATE(L68,"_",N68),'[1]Конфигурация (оборудование)'!Y:Y,0),24)</f>
        <v>-</v>
      </c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6">
        <f t="shared" si="0"/>
        <v>36</v>
      </c>
      <c r="AU68" s="26">
        <f>INDEX('[1]Конфигурация (оборудование)'!A:Y,MATCH(CONCATENATE(L68,"_",N68),'[1]Конфигурация (оборудование)'!Y:Y,0),8)</f>
        <v>128</v>
      </c>
      <c r="AV68" s="25"/>
      <c r="AW68" s="25"/>
      <c r="AX68" s="25"/>
      <c r="AY68" s="37"/>
      <c r="AZ68" s="25"/>
      <c r="BA68" s="25"/>
      <c r="BB68" s="25"/>
      <c r="BC68" s="25"/>
      <c r="BD68" s="25"/>
      <c r="BE68" s="25" t="str">
        <f>INDEX('[1]IP MGMT'!A:H,MATCH(O68,'[1]IP MGMT'!D:D,0),5)</f>
        <v>1RF21.09</v>
      </c>
      <c r="BF68" s="31" t="s">
        <v>737</v>
      </c>
      <c r="BG68" s="25"/>
      <c r="BH68" s="25"/>
      <c r="BI68" s="25"/>
      <c r="BJ68" s="27"/>
    </row>
    <row r="69" spans="1:62" s="38" customFormat="1" ht="30" x14ac:dyDescent="0.25">
      <c r="A69" s="29" t="s">
        <v>189</v>
      </c>
      <c r="B69" s="43" t="s">
        <v>288</v>
      </c>
      <c r="C69" s="31" t="s">
        <v>41</v>
      </c>
      <c r="D69" s="25" t="str">
        <f t="shared" si="1"/>
        <v>cd5201-VP0506</v>
      </c>
      <c r="E69" s="27" t="s">
        <v>203</v>
      </c>
      <c r="F69" s="25"/>
      <c r="G69" s="27" t="s">
        <v>667</v>
      </c>
      <c r="H69" s="28"/>
      <c r="I69" s="27"/>
      <c r="J69" s="27" t="s">
        <v>688</v>
      </c>
      <c r="K69" s="36"/>
      <c r="L69" s="29" t="s">
        <v>677</v>
      </c>
      <c r="M69" s="30" t="s">
        <v>568</v>
      </c>
      <c r="N69" s="29" t="s">
        <v>633</v>
      </c>
      <c r="O69" s="31" t="s">
        <v>736</v>
      </c>
      <c r="P69" s="34" t="s">
        <v>679</v>
      </c>
      <c r="Q69" s="34" t="s">
        <v>577</v>
      </c>
      <c r="R69" s="36"/>
      <c r="S69" s="26" t="str">
        <f>INDEX('[1]Конфигурация (оборудование)'!A:Y,MATCH(CONCATENATE(L69,"_",N69),'[1]Конфигурация (оборудование)'!Y:Y,0),6)</f>
        <v>E5-2697V4</v>
      </c>
      <c r="T69" s="26" t="str">
        <f>INDEX('[1]Конфигурация (оборудование)'!A:Y,MATCH(CONCATENATE(L69,"_",N69),'[1]Конфигурация (оборудование)'!Y:Y,0),4)</f>
        <v>2</v>
      </c>
      <c r="U69" s="26">
        <f>INDEX('[1]Конфигурация (оборудование)'!A:Y,MATCH(CONCATENATE(L69,"_",N69),'[1]Конфигурация (оборудование)'!Y:Y,0),5)</f>
        <v>36</v>
      </c>
      <c r="V69" s="26" t="str">
        <f>INDEX('[1]Конфигурация (оборудование)'!A:Y,MATCH(CONCATENATE(L69,"_",N69),'[1]Конфигурация (оборудование)'!Y:Y,0),10)</f>
        <v>HDD 2.5" SAS</v>
      </c>
      <c r="W69" s="51">
        <f>INDEX('[1]Конфигурация (оборудование)'!A:Y,MATCH(CONCATENATE(L69,"_",N69),'[1]Конфигурация (оборудование)'!Y:Y,0),12)</f>
        <v>600</v>
      </c>
      <c r="X69" s="26">
        <f>INDEX('[1]Конфигурация (оборудование)'!A:Y,MATCH(CONCATENATE(L69,"_",N69),'[1]Конфигурация (оборудование)'!Y:Y,0),13)</f>
        <v>10</v>
      </c>
      <c r="Y69" s="26" t="str">
        <f>INDEX('[1]Конфигурация (оборудование)'!A:Y,MATCH(CONCATENATE(L69,"_",N69),'[1]Конфигурация (оборудование)'!Y:Y,0),14)</f>
        <v>-</v>
      </c>
      <c r="Z69" s="26" t="str">
        <f>INDEX('[1]Конфигурация (оборудование)'!A:Y,MATCH(CONCATENATE(L69,"_",N69),'[1]Конфигурация (оборудование)'!Y:Y,0),15)</f>
        <v>SSD 2.5" SATA</v>
      </c>
      <c r="AA69" s="26">
        <f>INDEX('[1]Конфигурация (оборудование)'!A:Y,MATCH(CONCATENATE(L69,"_",N69),'[1]Конфигурация (оборудование)'!Y:Y,0),17)</f>
        <v>240</v>
      </c>
      <c r="AB69" s="26">
        <f>INDEX('[1]Конфигурация (оборудование)'!A:Y,MATCH(CONCATENATE(L69,"_",N69),'[1]Конфигурация (оборудование)'!Y:Y,0),18)</f>
        <v>4</v>
      </c>
      <c r="AC69" s="26" t="str">
        <f>INDEX('[1]Конфигурация (оборудование)'!A:Y,MATCH(CONCATENATE(L69,"_",N69),'[1]Конфигурация (оборудование)'!Y:Y,0),19)</f>
        <v>-</v>
      </c>
      <c r="AD69" s="26" t="str">
        <f>INDEX('[1]Конфигурация (оборудование)'!A:Y,MATCH(CONCATENATE(L69,"_",N69),'[1]Конфигурация (оборудование)'!Y:Y,0),20)</f>
        <v>-</v>
      </c>
      <c r="AE69" s="26" t="str">
        <f>INDEX('[1]Конфигурация (оборудование)'!A:Y,MATCH(CONCATENATE(L69,"_",N69),'[1]Конфигурация (оборудование)'!Y:Y,0),22)</f>
        <v>-</v>
      </c>
      <c r="AF69" s="26" t="str">
        <f>INDEX('[1]Конфигурация (оборудование)'!A:Y,MATCH(CONCATENATE(L69,"_",N69),'[1]Конфигурация (оборудование)'!Y:Y,0),23)</f>
        <v>-</v>
      </c>
      <c r="AG69" s="26" t="str">
        <f>INDEX('[1]Конфигурация (оборудование)'!A:Y,MATCH(CONCATENATE(L69,"_",N69),'[1]Конфигурация (оборудование)'!Y:Y,0),24)</f>
        <v>-</v>
      </c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6">
        <f t="shared" si="0"/>
        <v>36</v>
      </c>
      <c r="AU69" s="26">
        <f>INDEX('[1]Конфигурация (оборудование)'!A:Y,MATCH(CONCATENATE(L69,"_",N69),'[1]Конфигурация (оборудование)'!Y:Y,0),8)</f>
        <v>128</v>
      </c>
      <c r="AV69" s="25"/>
      <c r="AW69" s="25"/>
      <c r="AX69" s="25"/>
      <c r="AY69" s="37"/>
      <c r="AZ69" s="25"/>
      <c r="BA69" s="25"/>
      <c r="BB69" s="25"/>
      <c r="BC69" s="25"/>
      <c r="BD69" s="25"/>
      <c r="BE69" s="25" t="str">
        <f>INDEX('[1]IP MGMT'!A:H,MATCH(O69,'[1]IP MGMT'!D:D,0),5)</f>
        <v>1RF21.09</v>
      </c>
      <c r="BF69" s="31" t="s">
        <v>743</v>
      </c>
      <c r="BG69" s="25"/>
      <c r="BH69" s="25"/>
      <c r="BI69" s="25"/>
      <c r="BJ69" s="27"/>
    </row>
    <row r="70" spans="1:62" s="38" customFormat="1" ht="30" x14ac:dyDescent="0.25">
      <c r="A70" s="29" t="s">
        <v>189</v>
      </c>
      <c r="B70" s="43" t="s">
        <v>290</v>
      </c>
      <c r="C70" s="31" t="s">
        <v>41</v>
      </c>
      <c r="D70" s="25" t="str">
        <f t="shared" si="1"/>
        <v>cd5201-VP0501</v>
      </c>
      <c r="E70" s="27" t="s">
        <v>203</v>
      </c>
      <c r="F70" s="25"/>
      <c r="G70" s="27" t="s">
        <v>667</v>
      </c>
      <c r="H70" s="28"/>
      <c r="I70" s="27"/>
      <c r="J70" s="27" t="s">
        <v>688</v>
      </c>
      <c r="K70" s="36"/>
      <c r="L70" s="29" t="s">
        <v>677</v>
      </c>
      <c r="M70" s="30" t="s">
        <v>568</v>
      </c>
      <c r="N70" s="29" t="s">
        <v>633</v>
      </c>
      <c r="O70" s="31" t="s">
        <v>738</v>
      </c>
      <c r="P70" s="34" t="s">
        <v>679</v>
      </c>
      <c r="Q70" s="34" t="s">
        <v>597</v>
      </c>
      <c r="R70" s="36"/>
      <c r="S70" s="26" t="str">
        <f>INDEX('[1]Конфигурация (оборудование)'!A:Y,MATCH(CONCATENATE(L70,"_",N70),'[1]Конфигурация (оборудование)'!Y:Y,0),6)</f>
        <v>E5-2697V4</v>
      </c>
      <c r="T70" s="26" t="str">
        <f>INDEX('[1]Конфигурация (оборудование)'!A:Y,MATCH(CONCATENATE(L70,"_",N70),'[1]Конфигурация (оборудование)'!Y:Y,0),4)</f>
        <v>2</v>
      </c>
      <c r="U70" s="26">
        <f>INDEX('[1]Конфигурация (оборудование)'!A:Y,MATCH(CONCATENATE(L70,"_",N70),'[1]Конфигурация (оборудование)'!Y:Y,0),5)</f>
        <v>36</v>
      </c>
      <c r="V70" s="26" t="str">
        <f>INDEX('[1]Конфигурация (оборудование)'!A:Y,MATCH(CONCATENATE(L70,"_",N70),'[1]Конфигурация (оборудование)'!Y:Y,0),10)</f>
        <v>HDD 2.5" SAS</v>
      </c>
      <c r="W70" s="51">
        <f>INDEX('[1]Конфигурация (оборудование)'!A:Y,MATCH(CONCATENATE(L70,"_",N70),'[1]Конфигурация (оборудование)'!Y:Y,0),12)</f>
        <v>600</v>
      </c>
      <c r="X70" s="26">
        <f>INDEX('[1]Конфигурация (оборудование)'!A:Y,MATCH(CONCATENATE(L70,"_",N70),'[1]Конфигурация (оборудование)'!Y:Y,0),13)</f>
        <v>10</v>
      </c>
      <c r="Y70" s="26" t="str">
        <f>INDEX('[1]Конфигурация (оборудование)'!A:Y,MATCH(CONCATENATE(L70,"_",N70),'[1]Конфигурация (оборудование)'!Y:Y,0),14)</f>
        <v>-</v>
      </c>
      <c r="Z70" s="26" t="str">
        <f>INDEX('[1]Конфигурация (оборудование)'!A:Y,MATCH(CONCATENATE(L70,"_",N70),'[1]Конфигурация (оборудование)'!Y:Y,0),15)</f>
        <v>SSD 2.5" SATA</v>
      </c>
      <c r="AA70" s="26">
        <f>INDEX('[1]Конфигурация (оборудование)'!A:Y,MATCH(CONCATENATE(L70,"_",N70),'[1]Конфигурация (оборудование)'!Y:Y,0),17)</f>
        <v>240</v>
      </c>
      <c r="AB70" s="26">
        <f>INDEX('[1]Конфигурация (оборудование)'!A:Y,MATCH(CONCATENATE(L70,"_",N70),'[1]Конфигурация (оборудование)'!Y:Y,0),18)</f>
        <v>4</v>
      </c>
      <c r="AC70" s="26" t="str">
        <f>INDEX('[1]Конфигурация (оборудование)'!A:Y,MATCH(CONCATENATE(L70,"_",N70),'[1]Конфигурация (оборудование)'!Y:Y,0),19)</f>
        <v>-</v>
      </c>
      <c r="AD70" s="26" t="str">
        <f>INDEX('[1]Конфигурация (оборудование)'!A:Y,MATCH(CONCATENATE(L70,"_",N70),'[1]Конфигурация (оборудование)'!Y:Y,0),20)</f>
        <v>-</v>
      </c>
      <c r="AE70" s="26" t="str">
        <f>INDEX('[1]Конфигурация (оборудование)'!A:Y,MATCH(CONCATENATE(L70,"_",N70),'[1]Конфигурация (оборудование)'!Y:Y,0),22)</f>
        <v>-</v>
      </c>
      <c r="AF70" s="26" t="str">
        <f>INDEX('[1]Конфигурация (оборудование)'!A:Y,MATCH(CONCATENATE(L70,"_",N70),'[1]Конфигурация (оборудование)'!Y:Y,0),23)</f>
        <v>-</v>
      </c>
      <c r="AG70" s="26" t="str">
        <f>INDEX('[1]Конфигурация (оборудование)'!A:Y,MATCH(CONCATENATE(L70,"_",N70),'[1]Конфигурация (оборудование)'!Y:Y,0),24)</f>
        <v>-</v>
      </c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6">
        <f t="shared" si="0"/>
        <v>36</v>
      </c>
      <c r="AU70" s="26">
        <f>INDEX('[1]Конфигурация (оборудование)'!A:Y,MATCH(CONCATENATE(L70,"_",N70),'[1]Конфигурация (оборудование)'!Y:Y,0),8)</f>
        <v>128</v>
      </c>
      <c r="AV70" s="25"/>
      <c r="AW70" s="25"/>
      <c r="AX70" s="25"/>
      <c r="AY70" s="37"/>
      <c r="AZ70" s="25"/>
      <c r="BA70" s="25"/>
      <c r="BB70" s="25"/>
      <c r="BC70" s="25"/>
      <c r="BD70" s="25"/>
      <c r="BE70" s="25" t="str">
        <f>INDEX('[1]IP MGMT'!A:H,MATCH(O70,'[1]IP MGMT'!D:D,0),5)</f>
        <v>1RF21.09</v>
      </c>
      <c r="BF70" s="31" t="s">
        <v>735</v>
      </c>
      <c r="BG70" s="25"/>
      <c r="BH70" s="25"/>
      <c r="BI70" s="25"/>
      <c r="BJ70" s="27"/>
    </row>
    <row r="71" spans="1:62" s="38" customFormat="1" ht="30" x14ac:dyDescent="0.25">
      <c r="A71" s="29" t="s">
        <v>189</v>
      </c>
      <c r="B71" s="43" t="s">
        <v>292</v>
      </c>
      <c r="C71" s="31" t="s">
        <v>41</v>
      </c>
      <c r="D71" s="25" t="str">
        <f t="shared" si="1"/>
        <v>cd5201-VP0505</v>
      </c>
      <c r="E71" s="27" t="s">
        <v>203</v>
      </c>
      <c r="F71" s="25"/>
      <c r="G71" s="27" t="s">
        <v>667</v>
      </c>
      <c r="H71" s="28"/>
      <c r="I71" s="27"/>
      <c r="J71" s="27" t="s">
        <v>688</v>
      </c>
      <c r="K71" s="36"/>
      <c r="L71" s="29" t="s">
        <v>677</v>
      </c>
      <c r="M71" s="30" t="s">
        <v>568</v>
      </c>
      <c r="N71" s="29" t="s">
        <v>633</v>
      </c>
      <c r="O71" s="31" t="s">
        <v>740</v>
      </c>
      <c r="P71" s="34" t="s">
        <v>679</v>
      </c>
      <c r="Q71" s="34" t="s">
        <v>626</v>
      </c>
      <c r="R71" s="36"/>
      <c r="S71" s="26" t="str">
        <f>INDEX('[1]Конфигурация (оборудование)'!A:Y,MATCH(CONCATENATE(L71,"_",N71),'[1]Конфигурация (оборудование)'!Y:Y,0),6)</f>
        <v>E5-2697V4</v>
      </c>
      <c r="T71" s="26" t="str">
        <f>INDEX('[1]Конфигурация (оборудование)'!A:Y,MATCH(CONCATENATE(L71,"_",N71),'[1]Конфигурация (оборудование)'!Y:Y,0),4)</f>
        <v>2</v>
      </c>
      <c r="U71" s="26">
        <f>INDEX('[1]Конфигурация (оборудование)'!A:Y,MATCH(CONCATENATE(L71,"_",N71),'[1]Конфигурация (оборудование)'!Y:Y,0),5)</f>
        <v>36</v>
      </c>
      <c r="V71" s="26" t="str">
        <f>INDEX('[1]Конфигурация (оборудование)'!A:Y,MATCH(CONCATENATE(L71,"_",N71),'[1]Конфигурация (оборудование)'!Y:Y,0),10)</f>
        <v>HDD 2.5" SAS</v>
      </c>
      <c r="W71" s="51">
        <f>INDEX('[1]Конфигурация (оборудование)'!A:Y,MATCH(CONCATENATE(L71,"_",N71),'[1]Конфигурация (оборудование)'!Y:Y,0),12)</f>
        <v>600</v>
      </c>
      <c r="X71" s="26">
        <f>INDEX('[1]Конфигурация (оборудование)'!A:Y,MATCH(CONCATENATE(L71,"_",N71),'[1]Конфигурация (оборудование)'!Y:Y,0),13)</f>
        <v>10</v>
      </c>
      <c r="Y71" s="26" t="str">
        <f>INDEX('[1]Конфигурация (оборудование)'!A:Y,MATCH(CONCATENATE(L71,"_",N71),'[1]Конфигурация (оборудование)'!Y:Y,0),14)</f>
        <v>-</v>
      </c>
      <c r="Z71" s="26" t="str">
        <f>INDEX('[1]Конфигурация (оборудование)'!A:Y,MATCH(CONCATENATE(L71,"_",N71),'[1]Конфигурация (оборудование)'!Y:Y,0),15)</f>
        <v>SSD 2.5" SATA</v>
      </c>
      <c r="AA71" s="26">
        <f>INDEX('[1]Конфигурация (оборудование)'!A:Y,MATCH(CONCATENATE(L71,"_",N71),'[1]Конфигурация (оборудование)'!Y:Y,0),17)</f>
        <v>240</v>
      </c>
      <c r="AB71" s="26">
        <f>INDEX('[1]Конфигурация (оборудование)'!A:Y,MATCH(CONCATENATE(L71,"_",N71),'[1]Конфигурация (оборудование)'!Y:Y,0),18)</f>
        <v>4</v>
      </c>
      <c r="AC71" s="26" t="str">
        <f>INDEX('[1]Конфигурация (оборудование)'!A:Y,MATCH(CONCATENATE(L71,"_",N71),'[1]Конфигурация (оборудование)'!Y:Y,0),19)</f>
        <v>-</v>
      </c>
      <c r="AD71" s="26" t="str">
        <f>INDEX('[1]Конфигурация (оборудование)'!A:Y,MATCH(CONCATENATE(L71,"_",N71),'[1]Конфигурация (оборудование)'!Y:Y,0),20)</f>
        <v>-</v>
      </c>
      <c r="AE71" s="26" t="str">
        <f>INDEX('[1]Конфигурация (оборудование)'!A:Y,MATCH(CONCATENATE(L71,"_",N71),'[1]Конфигурация (оборудование)'!Y:Y,0),22)</f>
        <v>-</v>
      </c>
      <c r="AF71" s="26" t="str">
        <f>INDEX('[1]Конфигурация (оборудование)'!A:Y,MATCH(CONCATENATE(L71,"_",N71),'[1]Конфигурация (оборудование)'!Y:Y,0),23)</f>
        <v>-</v>
      </c>
      <c r="AG71" s="26" t="str">
        <f>INDEX('[1]Конфигурация (оборудование)'!A:Y,MATCH(CONCATENATE(L71,"_",N71),'[1]Конфигурация (оборудование)'!Y:Y,0),24)</f>
        <v>-</v>
      </c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6">
        <f t="shared" si="0"/>
        <v>36</v>
      </c>
      <c r="AU71" s="26">
        <f>INDEX('[1]Конфигурация (оборудование)'!A:Y,MATCH(CONCATENATE(L71,"_",N71),'[1]Конфигурация (оборудование)'!Y:Y,0),8)</f>
        <v>128</v>
      </c>
      <c r="AV71" s="25"/>
      <c r="AW71" s="25"/>
      <c r="AX71" s="25"/>
      <c r="AY71" s="37"/>
      <c r="AZ71" s="25"/>
      <c r="BA71" s="25"/>
      <c r="BB71" s="25"/>
      <c r="BC71" s="25"/>
      <c r="BD71" s="25"/>
      <c r="BE71" s="25" t="str">
        <f>INDEX('[1]IP MGMT'!A:H,MATCH(O71,'[1]IP MGMT'!D:D,0),5)</f>
        <v>1RF21.09</v>
      </c>
      <c r="BF71" s="31" t="s">
        <v>741</v>
      </c>
      <c r="BG71" s="25"/>
      <c r="BH71" s="25"/>
      <c r="BI71" s="25"/>
      <c r="BJ71" s="27"/>
    </row>
    <row r="72" spans="1:62" s="38" customFormat="1" ht="30" x14ac:dyDescent="0.25">
      <c r="A72" s="29" t="s">
        <v>189</v>
      </c>
      <c r="B72" s="43" t="s">
        <v>294</v>
      </c>
      <c r="C72" s="31" t="s">
        <v>41</v>
      </c>
      <c r="D72" s="25" t="str">
        <f t="shared" si="1"/>
        <v>cd5201-VP0504</v>
      </c>
      <c r="E72" s="27" t="s">
        <v>203</v>
      </c>
      <c r="F72" s="25"/>
      <c r="G72" s="27" t="s">
        <v>667</v>
      </c>
      <c r="H72" s="28"/>
      <c r="I72" s="27"/>
      <c r="J72" s="27" t="s">
        <v>688</v>
      </c>
      <c r="K72" s="36"/>
      <c r="L72" s="29" t="s">
        <v>677</v>
      </c>
      <c r="M72" s="30" t="s">
        <v>568</v>
      </c>
      <c r="N72" s="29" t="s">
        <v>633</v>
      </c>
      <c r="O72" s="31" t="s">
        <v>742</v>
      </c>
      <c r="P72" s="34" t="s">
        <v>679</v>
      </c>
      <c r="Q72" s="34" t="s">
        <v>586</v>
      </c>
      <c r="R72" s="36"/>
      <c r="S72" s="26" t="str">
        <f>INDEX('[1]Конфигурация (оборудование)'!A:Y,MATCH(CONCATENATE(L72,"_",N72),'[1]Конфигурация (оборудование)'!Y:Y,0),6)</f>
        <v>E5-2697V4</v>
      </c>
      <c r="T72" s="26" t="str">
        <f>INDEX('[1]Конфигурация (оборудование)'!A:Y,MATCH(CONCATENATE(L72,"_",N72),'[1]Конфигурация (оборудование)'!Y:Y,0),4)</f>
        <v>2</v>
      </c>
      <c r="U72" s="26">
        <f>INDEX('[1]Конфигурация (оборудование)'!A:Y,MATCH(CONCATENATE(L72,"_",N72),'[1]Конфигурация (оборудование)'!Y:Y,0),5)</f>
        <v>36</v>
      </c>
      <c r="V72" s="26" t="str">
        <f>INDEX('[1]Конфигурация (оборудование)'!A:Y,MATCH(CONCATENATE(L72,"_",N72),'[1]Конфигурация (оборудование)'!Y:Y,0),10)</f>
        <v>HDD 2.5" SAS</v>
      </c>
      <c r="W72" s="51">
        <f>INDEX('[1]Конфигурация (оборудование)'!A:Y,MATCH(CONCATENATE(L72,"_",N72),'[1]Конфигурация (оборудование)'!Y:Y,0),12)</f>
        <v>600</v>
      </c>
      <c r="X72" s="26">
        <f>INDEX('[1]Конфигурация (оборудование)'!A:Y,MATCH(CONCATENATE(L72,"_",N72),'[1]Конфигурация (оборудование)'!Y:Y,0),13)</f>
        <v>10</v>
      </c>
      <c r="Y72" s="26" t="str">
        <f>INDEX('[1]Конфигурация (оборудование)'!A:Y,MATCH(CONCATENATE(L72,"_",N72),'[1]Конфигурация (оборудование)'!Y:Y,0),14)</f>
        <v>-</v>
      </c>
      <c r="Z72" s="26" t="str">
        <f>INDEX('[1]Конфигурация (оборудование)'!A:Y,MATCH(CONCATENATE(L72,"_",N72),'[1]Конфигурация (оборудование)'!Y:Y,0),15)</f>
        <v>SSD 2.5" SATA</v>
      </c>
      <c r="AA72" s="26">
        <f>INDEX('[1]Конфигурация (оборудование)'!A:Y,MATCH(CONCATENATE(L72,"_",N72),'[1]Конфигурация (оборудование)'!Y:Y,0),17)</f>
        <v>240</v>
      </c>
      <c r="AB72" s="26">
        <f>INDEX('[1]Конфигурация (оборудование)'!A:Y,MATCH(CONCATENATE(L72,"_",N72),'[1]Конфигурация (оборудование)'!Y:Y,0),18)</f>
        <v>4</v>
      </c>
      <c r="AC72" s="26" t="str">
        <f>INDEX('[1]Конфигурация (оборудование)'!A:Y,MATCH(CONCATENATE(L72,"_",N72),'[1]Конфигурация (оборудование)'!Y:Y,0),19)</f>
        <v>-</v>
      </c>
      <c r="AD72" s="26" t="str">
        <f>INDEX('[1]Конфигурация (оборудование)'!A:Y,MATCH(CONCATENATE(L72,"_",N72),'[1]Конфигурация (оборудование)'!Y:Y,0),20)</f>
        <v>-</v>
      </c>
      <c r="AE72" s="26" t="str">
        <f>INDEX('[1]Конфигурация (оборудование)'!A:Y,MATCH(CONCATENATE(L72,"_",N72),'[1]Конфигурация (оборудование)'!Y:Y,0),22)</f>
        <v>-</v>
      </c>
      <c r="AF72" s="26" t="str">
        <f>INDEX('[1]Конфигурация (оборудование)'!A:Y,MATCH(CONCATENATE(L72,"_",N72),'[1]Конфигурация (оборудование)'!Y:Y,0),23)</f>
        <v>-</v>
      </c>
      <c r="AG72" s="26" t="str">
        <f>INDEX('[1]Конфигурация (оборудование)'!A:Y,MATCH(CONCATENATE(L72,"_",N72),'[1]Конфигурация (оборудование)'!Y:Y,0),24)</f>
        <v>-</v>
      </c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6">
        <f t="shared" si="0"/>
        <v>36</v>
      </c>
      <c r="AU72" s="26">
        <f>INDEX('[1]Конфигурация (оборудование)'!A:Y,MATCH(CONCATENATE(L72,"_",N72),'[1]Конфигурация (оборудование)'!Y:Y,0),8)</f>
        <v>128</v>
      </c>
      <c r="AV72" s="25"/>
      <c r="AW72" s="25"/>
      <c r="AX72" s="25"/>
      <c r="AY72" s="37"/>
      <c r="AZ72" s="25"/>
      <c r="BA72" s="25"/>
      <c r="BB72" s="25"/>
      <c r="BC72" s="25"/>
      <c r="BD72" s="25"/>
      <c r="BE72" s="25" t="str">
        <f>INDEX('[1]IP MGMT'!A:H,MATCH(O72,'[1]IP MGMT'!D:D,0),5)</f>
        <v>1RF21.09</v>
      </c>
      <c r="BF72" s="31" t="s">
        <v>680</v>
      </c>
      <c r="BG72" s="25"/>
      <c r="BH72" s="25"/>
      <c r="BI72" s="25"/>
      <c r="BJ72" s="27"/>
    </row>
    <row r="73" spans="1:62" s="38" customFormat="1" ht="60" customHeight="1" x14ac:dyDescent="0.25">
      <c r="A73" s="29" t="s">
        <v>189</v>
      </c>
      <c r="B73" s="59" t="s">
        <v>296</v>
      </c>
      <c r="C73" s="31" t="s">
        <v>6</v>
      </c>
      <c r="D73" s="25" t="str">
        <f t="shared" si="1"/>
        <v>cd5201-MBD02-db02</v>
      </c>
      <c r="E73" s="27" t="s">
        <v>234</v>
      </c>
      <c r="F73" s="25"/>
      <c r="G73" s="27" t="s">
        <v>745</v>
      </c>
      <c r="H73" s="28"/>
      <c r="I73" s="27"/>
      <c r="J73" s="27" t="s">
        <v>744</v>
      </c>
      <c r="K73" s="36"/>
      <c r="L73" s="29" t="s">
        <v>632</v>
      </c>
      <c r="M73" s="30" t="s">
        <v>568</v>
      </c>
      <c r="N73" s="29" t="s">
        <v>746</v>
      </c>
      <c r="O73" s="31" t="s">
        <v>634</v>
      </c>
      <c r="P73" s="34" t="s">
        <v>594</v>
      </c>
      <c r="Q73" s="34" t="s">
        <v>597</v>
      </c>
      <c r="R73" s="36"/>
      <c r="S73" s="26" t="str">
        <f>INDEX('[1]Конфигурация (оборудование)'!A:Y,MATCH(CONCATENATE(L73,"_",N73),'[1]Конфигурация (оборудование)'!Y:Y,0),6)</f>
        <v>E5-4660V4</v>
      </c>
      <c r="T73" s="26" t="str">
        <f>INDEX('[1]Конфигурация (оборудование)'!A:Y,MATCH(CONCATENATE(L73,"_",N73),'[1]Конфигурация (оборудование)'!Y:Y,0),4)</f>
        <v>4</v>
      </c>
      <c r="U73" s="26">
        <f>INDEX('[1]Конфигурация (оборудование)'!A:Y,MATCH(CONCATENATE(L73,"_",N73),'[1]Конфигурация (оборудование)'!Y:Y,0),5)</f>
        <v>64</v>
      </c>
      <c r="V73" s="26" t="str">
        <f>INDEX('[1]Конфигурация (оборудование)'!A:Y,MATCH(CONCATENATE(L73,"_",N73),'[1]Конфигурация (оборудование)'!Y:Y,0),10)</f>
        <v>SSD 2.5" SATA</v>
      </c>
      <c r="W73" s="51">
        <f>INDEX('[1]Конфигурация (оборудование)'!A:Y,MATCH(CONCATENATE(L73,"_",N73),'[1]Конфигурация (оборудование)'!Y:Y,0),12)</f>
        <v>1900</v>
      </c>
      <c r="X73" s="26">
        <f>INDEX('[1]Конфигурация (оборудование)'!A:Y,MATCH(CONCATENATE(L73,"_",N73),'[1]Конфигурация (оборудование)'!Y:Y,0),13)</f>
        <v>24</v>
      </c>
      <c r="Y73" s="26" t="str">
        <f>INDEX('[1]Конфигурация (оборудование)'!A:Y,MATCH(CONCATENATE(L73,"_",N73),'[1]Конфигурация (оборудование)'!Y:Y,0),14)</f>
        <v>-</v>
      </c>
      <c r="Z73" s="26" t="str">
        <f>INDEX('[1]Конфигурация (оборудование)'!A:Y,MATCH(CONCATENATE(L73,"_",N73),'[1]Конфигурация (оборудование)'!Y:Y,0),15)</f>
        <v>-</v>
      </c>
      <c r="AA73" s="26" t="str">
        <f>INDEX('[1]Конфигурация (оборудование)'!A:Y,MATCH(CONCATENATE(L73,"_",N73),'[1]Конфигурация (оборудование)'!Y:Y,0),17)</f>
        <v>-</v>
      </c>
      <c r="AB73" s="26" t="str">
        <f>INDEX('[1]Конфигурация (оборудование)'!A:Y,MATCH(CONCATENATE(L73,"_",N73),'[1]Конфигурация (оборудование)'!Y:Y,0),18)</f>
        <v>-</v>
      </c>
      <c r="AC73" s="26" t="str">
        <f>INDEX('[1]Конфигурация (оборудование)'!A:Y,MATCH(CONCATENATE(L73,"_",N73),'[1]Конфигурация (оборудование)'!Y:Y,0),19)</f>
        <v>-</v>
      </c>
      <c r="AD73" s="26" t="str">
        <f>INDEX('[1]Конфигурация (оборудование)'!A:Y,MATCH(CONCATENATE(L73,"_",N73),'[1]Конфигурация (оборудование)'!Y:Y,0),20)</f>
        <v>-</v>
      </c>
      <c r="AE73" s="26" t="str">
        <f>INDEX('[1]Конфигурация (оборудование)'!A:Y,MATCH(CONCATENATE(L73,"_",N73),'[1]Конфигурация (оборудование)'!Y:Y,0),22)</f>
        <v>-</v>
      </c>
      <c r="AF73" s="26" t="str">
        <f>INDEX('[1]Конфигурация (оборудование)'!A:Y,MATCH(CONCATENATE(L73,"_",N73),'[1]Конфигурация (оборудование)'!Y:Y,0),23)</f>
        <v>-</v>
      </c>
      <c r="AG73" s="26" t="str">
        <f>INDEX('[1]Конфигурация (оборудование)'!A:Y,MATCH(CONCATENATE(L73,"_",N73),'[1]Конфигурация (оборудование)'!Y:Y,0),24)</f>
        <v>-</v>
      </c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6">
        <f t="shared" si="0"/>
        <v>64</v>
      </c>
      <c r="AU73" s="26">
        <f>INDEX('[1]Конфигурация (оборудование)'!A:Y,MATCH(CONCATENATE(L73,"_",N73),'[1]Конфигурация (оборудование)'!Y:Y,0),8)</f>
        <v>512</v>
      </c>
      <c r="AV73" s="25"/>
      <c r="AW73" s="25"/>
      <c r="AX73" s="25"/>
      <c r="AY73" s="37"/>
      <c r="AZ73" s="25"/>
      <c r="BA73" s="25"/>
      <c r="BB73" s="25"/>
      <c r="BC73" s="25"/>
      <c r="BD73" s="25"/>
      <c r="BE73" s="25" t="str">
        <f>INDEX('[1]IP MGMT'!A:H,MATCH(O73,'[1]IP MGMT'!D:D,0),5)</f>
        <v>1RF19.06</v>
      </c>
      <c r="BF73" s="53" t="s">
        <v>637</v>
      </c>
      <c r="BG73" s="25"/>
      <c r="BH73" s="25"/>
      <c r="BI73" s="25"/>
      <c r="BJ73" s="27"/>
    </row>
    <row r="74" spans="1:62" s="67" customFormat="1" ht="45" customHeight="1" x14ac:dyDescent="0.25">
      <c r="A74" s="35" t="s">
        <v>189</v>
      </c>
      <c r="B74" s="59" t="s">
        <v>298</v>
      </c>
      <c r="C74" s="53" t="s">
        <v>6</v>
      </c>
      <c r="D74" s="61" t="str">
        <f t="shared" si="1"/>
        <v>cd5201-MBD02-db01</v>
      </c>
      <c r="E74" s="62" t="s">
        <v>234</v>
      </c>
      <c r="F74" s="61"/>
      <c r="G74" s="62" t="s">
        <v>749</v>
      </c>
      <c r="H74" s="28"/>
      <c r="I74" s="62"/>
      <c r="J74" s="62" t="s">
        <v>748</v>
      </c>
      <c r="K74" s="63"/>
      <c r="L74" s="35" t="s">
        <v>632</v>
      </c>
      <c r="M74" s="64" t="s">
        <v>568</v>
      </c>
      <c r="N74" s="35" t="s">
        <v>746</v>
      </c>
      <c r="O74" s="53" t="s">
        <v>750</v>
      </c>
      <c r="P74" s="65" t="s">
        <v>594</v>
      </c>
      <c r="Q74" s="65" t="s">
        <v>672</v>
      </c>
      <c r="R74" s="63"/>
      <c r="S74" s="28" t="str">
        <f>INDEX('[1]Конфигурация (оборудование)'!A:Y,MATCH(CONCATENATE(L74,"_",N74),'[1]Конфигурация (оборудование)'!Y:Y,0),6)</f>
        <v>E5-4660V4</v>
      </c>
      <c r="T74" s="28" t="str">
        <f>INDEX('[1]Конфигурация (оборудование)'!A:Y,MATCH(CONCATENATE(L74,"_",N74),'[1]Конфигурация (оборудование)'!Y:Y,0),4)</f>
        <v>4</v>
      </c>
      <c r="U74" s="28">
        <f>INDEX('[1]Конфигурация (оборудование)'!A:Y,MATCH(CONCATENATE(L74,"_",N74),'[1]Конфигурация (оборудование)'!Y:Y,0),5)</f>
        <v>64</v>
      </c>
      <c r="V74" s="28" t="str">
        <f>INDEX('[1]Конфигурация (оборудование)'!A:Y,MATCH(CONCATENATE(L74,"_",N74),'[1]Конфигурация (оборудование)'!Y:Y,0),10)</f>
        <v>SSD 2.5" SATA</v>
      </c>
      <c r="W74" s="66">
        <f>INDEX('[1]Конфигурация (оборудование)'!A:Y,MATCH(CONCATENATE(L74,"_",N74),'[1]Конфигурация (оборудование)'!Y:Y,0),12)</f>
        <v>1900</v>
      </c>
      <c r="X74" s="28">
        <f>INDEX('[1]Конфигурация (оборудование)'!A:Y,MATCH(CONCATENATE(L74,"_",N74),'[1]Конфигурация (оборудование)'!Y:Y,0),13)</f>
        <v>24</v>
      </c>
      <c r="Y74" s="28" t="str">
        <f>INDEX('[1]Конфигурация (оборудование)'!A:Y,MATCH(CONCATENATE(L74,"_",N74),'[1]Конфигурация (оборудование)'!Y:Y,0),14)</f>
        <v>-</v>
      </c>
      <c r="Z74" s="28" t="str">
        <f>INDEX('[1]Конфигурация (оборудование)'!A:Y,MATCH(CONCATENATE(L74,"_",N74),'[1]Конфигурация (оборудование)'!Y:Y,0),15)</f>
        <v>-</v>
      </c>
      <c r="AA74" s="28" t="str">
        <f>INDEX('[1]Конфигурация (оборудование)'!A:Y,MATCH(CONCATENATE(L74,"_",N74),'[1]Конфигурация (оборудование)'!Y:Y,0),17)</f>
        <v>-</v>
      </c>
      <c r="AB74" s="28" t="str">
        <f>INDEX('[1]Конфигурация (оборудование)'!A:Y,MATCH(CONCATENATE(L74,"_",N74),'[1]Конфигурация (оборудование)'!Y:Y,0),18)</f>
        <v>-</v>
      </c>
      <c r="AC74" s="28" t="str">
        <f>INDEX('[1]Конфигурация (оборудование)'!A:Y,MATCH(CONCATENATE(L74,"_",N74),'[1]Конфигурация (оборудование)'!Y:Y,0),19)</f>
        <v>-</v>
      </c>
      <c r="AD74" s="28" t="str">
        <f>INDEX('[1]Конфигурация (оборудование)'!A:Y,MATCH(CONCATENATE(L74,"_",N74),'[1]Конфигурация (оборудование)'!Y:Y,0),20)</f>
        <v>-</v>
      </c>
      <c r="AE74" s="28" t="str">
        <f>INDEX('[1]Конфигурация (оборудование)'!A:Y,MATCH(CONCATENATE(L74,"_",N74),'[1]Конфигурация (оборудование)'!Y:Y,0),22)</f>
        <v>-</v>
      </c>
      <c r="AF74" s="28" t="str">
        <f>INDEX('[1]Конфигурация (оборудование)'!A:Y,MATCH(CONCATENATE(L74,"_",N74),'[1]Конфигурация (оборудование)'!Y:Y,0),23)</f>
        <v>-</v>
      </c>
      <c r="AG74" s="28" t="str">
        <f>INDEX('[1]Конфигурация (оборудование)'!A:Y,MATCH(CONCATENATE(L74,"_",N74),'[1]Конфигурация (оборудование)'!Y:Y,0),24)</f>
        <v>-</v>
      </c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28">
        <f t="shared" si="0"/>
        <v>64</v>
      </c>
      <c r="AU74" s="28">
        <f>INDEX('[1]Конфигурация (оборудование)'!A:Y,MATCH(CONCATENATE(L74,"_",N74),'[1]Конфигурация (оборудование)'!Y:Y,0),8)</f>
        <v>512</v>
      </c>
      <c r="AV74" s="61"/>
      <c r="AW74" s="61"/>
      <c r="AX74" s="61"/>
      <c r="AY74" s="37"/>
      <c r="AZ74" s="61"/>
      <c r="BA74" s="61"/>
      <c r="BB74" s="61"/>
      <c r="BC74" s="61"/>
      <c r="BD74" s="61"/>
      <c r="BE74" s="61" t="str">
        <f>INDEX('[1]IP MGMT'!A:H,MATCH(O74,'[1]IP MGMT'!D:D,0),5)</f>
        <v>1RF19.06</v>
      </c>
      <c r="BF74" s="53" t="s">
        <v>635</v>
      </c>
      <c r="BG74" s="61"/>
      <c r="BH74" s="61"/>
      <c r="BI74" s="61"/>
      <c r="BJ74" s="62"/>
    </row>
    <row r="75" spans="1:62" s="38" customFormat="1" ht="60" customHeight="1" x14ac:dyDescent="0.25">
      <c r="A75" s="29" t="s">
        <v>189</v>
      </c>
      <c r="B75" s="59" t="s">
        <v>300</v>
      </c>
      <c r="C75" s="31" t="s">
        <v>6</v>
      </c>
      <c r="D75" s="25" t="str">
        <f t="shared" si="1"/>
        <v>cd5201-MBD01-db02</v>
      </c>
      <c r="E75" s="27" t="s">
        <v>234</v>
      </c>
      <c r="F75" s="25"/>
      <c r="G75" s="58" t="s">
        <v>745</v>
      </c>
      <c r="H75" s="28"/>
      <c r="I75" s="27"/>
      <c r="J75" s="27" t="s">
        <v>744</v>
      </c>
      <c r="K75" s="36"/>
      <c r="L75" s="29" t="s">
        <v>644</v>
      </c>
      <c r="M75" s="30" t="s">
        <v>645</v>
      </c>
      <c r="N75" s="29" t="s">
        <v>746</v>
      </c>
      <c r="O75" s="31" t="s">
        <v>752</v>
      </c>
      <c r="P75" s="34" t="s">
        <v>598</v>
      </c>
      <c r="Q75" s="34" t="s">
        <v>597</v>
      </c>
      <c r="R75" s="36"/>
      <c r="S75" s="26" t="str">
        <f>INDEX('[1]Конфигурация (оборудование)'!A:Y,MATCH(CONCATENATE(L75,"_",N75),'[1]Конфигурация (оборудование)'!Y:Y,0),6)</f>
        <v>E5-4660V4</v>
      </c>
      <c r="T75" s="26" t="str">
        <f>INDEX('[1]Конфигурация (оборудование)'!A:Y,MATCH(CONCATENATE(L75,"_",N75),'[1]Конфигурация (оборудование)'!Y:Y,0),4)</f>
        <v>4</v>
      </c>
      <c r="U75" s="26">
        <f>INDEX('[1]Конфигурация (оборудование)'!A:Y,MATCH(CONCATENATE(L75,"_",N75),'[1]Конфигурация (оборудование)'!Y:Y,0),5)</f>
        <v>64</v>
      </c>
      <c r="V75" s="26" t="str">
        <f>INDEX('[1]Конфигурация (оборудование)'!A:Y,MATCH(CONCATENATE(L75,"_",N75),'[1]Конфигурация (оборудование)'!Y:Y,0),10)</f>
        <v>SSD 2.5" SATA</v>
      </c>
      <c r="W75" s="51">
        <f>INDEX('[1]Конфигурация (оборудование)'!A:Y,MATCH(CONCATENATE(L75,"_",N75),'[1]Конфигурация (оборудование)'!Y:Y,0),12)</f>
        <v>1200</v>
      </c>
      <c r="X75" s="26">
        <f>INDEX('[1]Конфигурация (оборудование)'!A:Y,MATCH(CONCATENATE(L75,"_",N75),'[1]Конфигурация (оборудование)'!Y:Y,0),13)</f>
        <v>24</v>
      </c>
      <c r="Y75" s="26" t="str">
        <f>INDEX('[1]Конфигурация (оборудование)'!A:Y,MATCH(CONCATENATE(L75,"_",N75),'[1]Конфигурация (оборудование)'!Y:Y,0),14)</f>
        <v>-</v>
      </c>
      <c r="Z75" s="26" t="str">
        <f>INDEX('[1]Конфигурация (оборудование)'!A:Y,MATCH(CONCATENATE(L75,"_",N75),'[1]Конфигурация (оборудование)'!Y:Y,0),15)</f>
        <v>-</v>
      </c>
      <c r="AA75" s="26" t="str">
        <f>INDEX('[1]Конфигурация (оборудование)'!A:Y,MATCH(CONCATENATE(L75,"_",N75),'[1]Конфигурация (оборудование)'!Y:Y,0),17)</f>
        <v>-</v>
      </c>
      <c r="AB75" s="26" t="str">
        <f>INDEX('[1]Конфигурация (оборудование)'!A:Y,MATCH(CONCATENATE(L75,"_",N75),'[1]Конфигурация (оборудование)'!Y:Y,0),18)</f>
        <v>-</v>
      </c>
      <c r="AC75" s="26" t="str">
        <f>INDEX('[1]Конфигурация (оборудование)'!A:Y,MATCH(CONCATENATE(L75,"_",N75),'[1]Конфигурация (оборудование)'!Y:Y,0),19)</f>
        <v>-</v>
      </c>
      <c r="AD75" s="26" t="str">
        <f>INDEX('[1]Конфигурация (оборудование)'!A:Y,MATCH(CONCATENATE(L75,"_",N75),'[1]Конфигурация (оборудование)'!Y:Y,0),20)</f>
        <v>-</v>
      </c>
      <c r="AE75" s="26" t="str">
        <f>INDEX('[1]Конфигурация (оборудование)'!A:Y,MATCH(CONCATENATE(L75,"_",N75),'[1]Конфигурация (оборудование)'!Y:Y,0),22)</f>
        <v>-</v>
      </c>
      <c r="AF75" s="26" t="str">
        <f>INDEX('[1]Конфигурация (оборудование)'!A:Y,MATCH(CONCATENATE(L75,"_",N75),'[1]Конфигурация (оборудование)'!Y:Y,0),23)</f>
        <v>-</v>
      </c>
      <c r="AG75" s="26" t="str">
        <f>INDEX('[1]Конфигурация (оборудование)'!A:Y,MATCH(CONCATENATE(L75,"_",N75),'[1]Конфигурация (оборудование)'!Y:Y,0),24)</f>
        <v>-</v>
      </c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6">
        <f t="shared" si="0"/>
        <v>64</v>
      </c>
      <c r="AU75" s="26">
        <f>INDEX('[1]Конфигурация (оборудование)'!A:Y,MATCH(CONCATENATE(L75,"_",N75),'[1]Конфигурация (оборудование)'!Y:Y,0),8)</f>
        <v>512</v>
      </c>
      <c r="AV75" s="25"/>
      <c r="AW75" s="25"/>
      <c r="AX75" s="25"/>
      <c r="AY75" s="37"/>
      <c r="AZ75" s="25"/>
      <c r="BA75" s="25"/>
      <c r="BB75" s="25"/>
      <c r="BC75" s="25"/>
      <c r="BD75" s="25"/>
      <c r="BE75" s="25" t="str">
        <f>INDEX('[1]IP MGMT'!A:H,MATCH(O75,'[1]IP MGMT'!D:D,0),5)</f>
        <v>1RF21.06</v>
      </c>
      <c r="BF75" s="31" t="s">
        <v>649</v>
      </c>
      <c r="BG75" s="25"/>
      <c r="BH75" s="25"/>
      <c r="BI75" s="25"/>
      <c r="BJ75" s="27"/>
    </row>
    <row r="76" spans="1:62" s="38" customFormat="1" ht="45" customHeight="1" x14ac:dyDescent="0.25">
      <c r="A76" s="29" t="s">
        <v>189</v>
      </c>
      <c r="B76" s="59" t="s">
        <v>302</v>
      </c>
      <c r="C76" s="31" t="s">
        <v>6</v>
      </c>
      <c r="D76" s="25" t="str">
        <f t="shared" si="1"/>
        <v>cd5201-MBD01-db01</v>
      </c>
      <c r="E76" s="27" t="s">
        <v>234</v>
      </c>
      <c r="F76" s="25"/>
      <c r="G76" s="27" t="s">
        <v>749</v>
      </c>
      <c r="H76" s="28"/>
      <c r="I76" s="27"/>
      <c r="J76" s="27" t="s">
        <v>748</v>
      </c>
      <c r="K76" s="36"/>
      <c r="L76" s="29" t="s">
        <v>644</v>
      </c>
      <c r="M76" s="30" t="s">
        <v>645</v>
      </c>
      <c r="N76" s="29" t="s">
        <v>746</v>
      </c>
      <c r="O76" s="31" t="s">
        <v>754</v>
      </c>
      <c r="P76" s="34" t="s">
        <v>598</v>
      </c>
      <c r="Q76" s="34" t="s">
        <v>672</v>
      </c>
      <c r="R76" s="36"/>
      <c r="S76" s="26" t="str">
        <f>INDEX('[1]Конфигурация (оборудование)'!A:Y,MATCH(CONCATENATE(L76,"_",N76),'[1]Конфигурация (оборудование)'!Y:Y,0),6)</f>
        <v>E5-4660V4</v>
      </c>
      <c r="T76" s="26" t="str">
        <f>INDEX('[1]Конфигурация (оборудование)'!A:Y,MATCH(CONCATENATE(L76,"_",N76),'[1]Конфигурация (оборудование)'!Y:Y,0),4)</f>
        <v>4</v>
      </c>
      <c r="U76" s="26">
        <f>INDEX('[1]Конфигурация (оборудование)'!A:Y,MATCH(CONCATENATE(L76,"_",N76),'[1]Конфигурация (оборудование)'!Y:Y,0),5)</f>
        <v>64</v>
      </c>
      <c r="V76" s="26" t="str">
        <f>INDEX('[1]Конфигурация (оборудование)'!A:Y,MATCH(CONCATENATE(L76,"_",N76),'[1]Конфигурация (оборудование)'!Y:Y,0),10)</f>
        <v>SSD 2.5" SATA</v>
      </c>
      <c r="W76" s="51">
        <f>INDEX('[1]Конфигурация (оборудование)'!A:Y,MATCH(CONCATENATE(L76,"_",N76),'[1]Конфигурация (оборудование)'!Y:Y,0),12)</f>
        <v>1200</v>
      </c>
      <c r="X76" s="26">
        <f>INDEX('[1]Конфигурация (оборудование)'!A:Y,MATCH(CONCATENATE(L76,"_",N76),'[1]Конфигурация (оборудование)'!Y:Y,0),13)</f>
        <v>24</v>
      </c>
      <c r="Y76" s="26" t="str">
        <f>INDEX('[1]Конфигурация (оборудование)'!A:Y,MATCH(CONCATENATE(L76,"_",N76),'[1]Конфигурация (оборудование)'!Y:Y,0),14)</f>
        <v>-</v>
      </c>
      <c r="Z76" s="26" t="str">
        <f>INDEX('[1]Конфигурация (оборудование)'!A:Y,MATCH(CONCATENATE(L76,"_",N76),'[1]Конфигурация (оборудование)'!Y:Y,0),15)</f>
        <v>-</v>
      </c>
      <c r="AA76" s="26" t="str">
        <f>INDEX('[1]Конфигурация (оборудование)'!A:Y,MATCH(CONCATENATE(L76,"_",N76),'[1]Конфигурация (оборудование)'!Y:Y,0),17)</f>
        <v>-</v>
      </c>
      <c r="AB76" s="26" t="str">
        <f>INDEX('[1]Конфигурация (оборудование)'!A:Y,MATCH(CONCATENATE(L76,"_",N76),'[1]Конфигурация (оборудование)'!Y:Y,0),18)</f>
        <v>-</v>
      </c>
      <c r="AC76" s="26" t="str">
        <f>INDEX('[1]Конфигурация (оборудование)'!A:Y,MATCH(CONCATENATE(L76,"_",N76),'[1]Конфигурация (оборудование)'!Y:Y,0),19)</f>
        <v>-</v>
      </c>
      <c r="AD76" s="26" t="str">
        <f>INDEX('[1]Конфигурация (оборудование)'!A:Y,MATCH(CONCATENATE(L76,"_",N76),'[1]Конфигурация (оборудование)'!Y:Y,0),20)</f>
        <v>-</v>
      </c>
      <c r="AE76" s="26" t="str">
        <f>INDEX('[1]Конфигурация (оборудование)'!A:Y,MATCH(CONCATENATE(L76,"_",N76),'[1]Конфигурация (оборудование)'!Y:Y,0),22)</f>
        <v>-</v>
      </c>
      <c r="AF76" s="26" t="str">
        <f>INDEX('[1]Конфигурация (оборудование)'!A:Y,MATCH(CONCATENATE(L76,"_",N76),'[1]Конфигурация (оборудование)'!Y:Y,0),23)</f>
        <v>-</v>
      </c>
      <c r="AG76" s="26" t="str">
        <f>INDEX('[1]Конфигурация (оборудование)'!A:Y,MATCH(CONCATENATE(L76,"_",N76),'[1]Конфигурация (оборудование)'!Y:Y,0),24)</f>
        <v>-</v>
      </c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6">
        <f t="shared" si="0"/>
        <v>64</v>
      </c>
      <c r="AU76" s="26">
        <f>INDEX('[1]Конфигурация (оборудование)'!A:Y,MATCH(CONCATENATE(L76,"_",N76),'[1]Конфигурация (оборудование)'!Y:Y,0),8)</f>
        <v>512</v>
      </c>
      <c r="AV76" s="25"/>
      <c r="AW76" s="25"/>
      <c r="AX76" s="25"/>
      <c r="AY76" s="37"/>
      <c r="AZ76" s="25"/>
      <c r="BA76" s="25"/>
      <c r="BB76" s="25"/>
      <c r="BC76" s="25"/>
      <c r="BD76" s="25"/>
      <c r="BE76" s="25" t="str">
        <f>INDEX('[1]IP MGMT'!A:H,MATCH(O76,'[1]IP MGMT'!D:D,0),5)</f>
        <v>1RF21.06</v>
      </c>
      <c r="BF76" s="57" t="s">
        <v>647</v>
      </c>
      <c r="BG76" s="25"/>
      <c r="BH76" s="25"/>
      <c r="BI76" s="25"/>
      <c r="BJ76" s="27"/>
    </row>
    <row r="77" spans="1:62" s="38" customFormat="1" ht="45" customHeight="1" x14ac:dyDescent="0.25">
      <c r="A77" s="29" t="s">
        <v>189</v>
      </c>
      <c r="B77" s="59" t="s">
        <v>304</v>
      </c>
      <c r="C77" s="31" t="s">
        <v>6</v>
      </c>
      <c r="D77" s="25" t="str">
        <f t="shared" si="1"/>
        <v>cd5201-MBD03-db01</v>
      </c>
      <c r="E77" s="27" t="s">
        <v>234</v>
      </c>
      <c r="F77" s="25"/>
      <c r="G77" s="27" t="s">
        <v>756</v>
      </c>
      <c r="H77" s="28"/>
      <c r="I77" s="27"/>
      <c r="J77" s="27" t="s">
        <v>748</v>
      </c>
      <c r="K77" s="36"/>
      <c r="L77" s="29" t="s">
        <v>656</v>
      </c>
      <c r="M77" s="30" t="s">
        <v>645</v>
      </c>
      <c r="N77" s="29" t="s">
        <v>746</v>
      </c>
      <c r="O77" s="31" t="s">
        <v>757</v>
      </c>
      <c r="P77" s="34" t="s">
        <v>596</v>
      </c>
      <c r="Q77" s="34" t="s">
        <v>672</v>
      </c>
      <c r="R77" s="36"/>
      <c r="S77" s="26" t="str">
        <f>INDEX('[1]Конфигурация (оборудование)'!A:Y,MATCH(CONCATENATE(L77,"_",N77),'[1]Конфигурация (оборудование)'!Y:Y,0),6)</f>
        <v>E5-4669V4</v>
      </c>
      <c r="T77" s="26" t="str">
        <f>INDEX('[1]Конфигурация (оборудование)'!A:Y,MATCH(CONCATENATE(L77,"_",N77),'[1]Конфигурация (оборудование)'!Y:Y,0),4)</f>
        <v>2</v>
      </c>
      <c r="U77" s="26">
        <f>INDEX('[1]Конфигурация (оборудование)'!A:Y,MATCH(CONCATENATE(L77,"_",N77),'[1]Конфигурация (оборудование)'!Y:Y,0),5)</f>
        <v>44</v>
      </c>
      <c r="V77" s="26" t="str">
        <f>INDEX('[1]Конфигурация (оборудование)'!A:Y,MATCH(CONCATENATE(L77,"_",N77),'[1]Конфигурация (оборудование)'!Y:Y,0),10)</f>
        <v>SSD 2.5" SATA</v>
      </c>
      <c r="W77" s="51">
        <f>INDEX('[1]Конфигурация (оборудование)'!A:Y,MATCH(CONCATENATE(L77,"_",N77),'[1]Конфигурация (оборудование)'!Y:Y,0),12)</f>
        <v>1200</v>
      </c>
      <c r="X77" s="26">
        <f>INDEX('[1]Конфигурация (оборудование)'!A:Y,MATCH(CONCATENATE(L77,"_",N77),'[1]Конфигурация (оборудование)'!Y:Y,0),13)</f>
        <v>24</v>
      </c>
      <c r="Y77" s="26" t="str">
        <f>INDEX('[1]Конфигурация (оборудование)'!A:Y,MATCH(CONCATENATE(L77,"_",N77),'[1]Конфигурация (оборудование)'!Y:Y,0),14)</f>
        <v>-</v>
      </c>
      <c r="Z77" s="26" t="str">
        <f>INDEX('[1]Конфигурация (оборудование)'!A:Y,MATCH(CONCATENATE(L77,"_",N77),'[1]Конфигурация (оборудование)'!Y:Y,0),15)</f>
        <v>-</v>
      </c>
      <c r="AA77" s="26" t="str">
        <f>INDEX('[1]Конфигурация (оборудование)'!A:Y,MATCH(CONCATENATE(L77,"_",N77),'[1]Конфигурация (оборудование)'!Y:Y,0),17)</f>
        <v>-</v>
      </c>
      <c r="AB77" s="26" t="str">
        <f>INDEX('[1]Конфигурация (оборудование)'!A:Y,MATCH(CONCATENATE(L77,"_",N77),'[1]Конфигурация (оборудование)'!Y:Y,0),18)</f>
        <v>-</v>
      </c>
      <c r="AC77" s="26" t="str">
        <f>INDEX('[1]Конфигурация (оборудование)'!A:Y,MATCH(CONCATENATE(L77,"_",N77),'[1]Конфигурация (оборудование)'!Y:Y,0),19)</f>
        <v>-</v>
      </c>
      <c r="AD77" s="26" t="str">
        <f>INDEX('[1]Конфигурация (оборудование)'!A:Y,MATCH(CONCATENATE(L77,"_",N77),'[1]Конфигурация (оборудование)'!Y:Y,0),20)</f>
        <v>-</v>
      </c>
      <c r="AE77" s="26" t="str">
        <f>INDEX('[1]Конфигурация (оборудование)'!A:Y,MATCH(CONCATENATE(L77,"_",N77),'[1]Конфигурация (оборудование)'!Y:Y,0),22)</f>
        <v>-</v>
      </c>
      <c r="AF77" s="26" t="str">
        <f>INDEX('[1]Конфигурация (оборудование)'!A:Y,MATCH(CONCATENATE(L77,"_",N77),'[1]Конфигурация (оборудование)'!Y:Y,0),23)</f>
        <v>-</v>
      </c>
      <c r="AG77" s="26" t="str">
        <f>INDEX('[1]Конфигурация (оборудование)'!A:Y,MATCH(CONCATENATE(L77,"_",N77),'[1]Конфигурация (оборудование)'!Y:Y,0),24)</f>
        <v>-</v>
      </c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6">
        <f t="shared" si="0"/>
        <v>44</v>
      </c>
      <c r="AU77" s="26">
        <f>INDEX('[1]Конфигурация (оборудование)'!A:Y,MATCH(CONCATENATE(L77,"_",N77),'[1]Конфигурация (оборудование)'!Y:Y,0),8)</f>
        <v>512</v>
      </c>
      <c r="AV77" s="25"/>
      <c r="AW77" s="25"/>
      <c r="AX77" s="25"/>
      <c r="AY77" s="37"/>
      <c r="AZ77" s="25"/>
      <c r="BA77" s="25"/>
      <c r="BB77" s="25"/>
      <c r="BC77" s="25"/>
      <c r="BD77" s="25"/>
      <c r="BE77" s="25" t="str">
        <f>INDEX('[1]IP MGMT'!A:H,MATCH(O77,'[1]IP MGMT'!D:D,0),5)</f>
        <v>1RF19.07</v>
      </c>
      <c r="BF77" s="57" t="s">
        <v>658</v>
      </c>
      <c r="BG77" s="25"/>
      <c r="BH77" s="25"/>
      <c r="BI77" s="25"/>
      <c r="BJ77" s="27"/>
    </row>
    <row r="78" spans="1:62" s="38" customFormat="1" ht="30" x14ac:dyDescent="0.25">
      <c r="A78" s="29" t="s">
        <v>189</v>
      </c>
      <c r="B78" s="29" t="s">
        <v>306</v>
      </c>
      <c r="C78" s="31" t="s">
        <v>2064</v>
      </c>
      <c r="D78" s="25" t="str">
        <f t="shared" si="1"/>
        <v>cd5201-app187</v>
      </c>
      <c r="E78" s="27" t="s">
        <v>234</v>
      </c>
      <c r="F78" s="25"/>
      <c r="G78" s="27" t="s">
        <v>760</v>
      </c>
      <c r="H78" s="28"/>
      <c r="I78" s="27"/>
      <c r="J78" s="27" t="s">
        <v>759</v>
      </c>
      <c r="K78" s="36"/>
      <c r="L78" s="29" t="s">
        <v>761</v>
      </c>
      <c r="M78" s="30" t="s">
        <v>568</v>
      </c>
      <c r="N78" s="29" t="s">
        <v>762</v>
      </c>
      <c r="O78" s="31" t="s">
        <v>763</v>
      </c>
      <c r="P78" s="34" t="s">
        <v>679</v>
      </c>
      <c r="Q78" s="34" t="s">
        <v>694</v>
      </c>
      <c r="R78" s="36"/>
      <c r="S78" s="26" t="str">
        <f>INDEX('[1]Конфигурация (оборудование)'!A:Y,MATCH(CONCATENATE(L78,"_",N78),'[1]Конфигурация (оборудование)'!Y:Y,0),6)</f>
        <v>E5-2695V4</v>
      </c>
      <c r="T78" s="26" t="str">
        <f>INDEX('[1]Конфигурация (оборудование)'!A:Y,MATCH(CONCATENATE(L78,"_",N78),'[1]Конфигурация (оборудование)'!Y:Y,0),4)</f>
        <v>2</v>
      </c>
      <c r="U78" s="26">
        <f>INDEX('[1]Конфигурация (оборудование)'!A:Y,MATCH(CONCATENATE(L78,"_",N78),'[1]Конфигурация (оборудование)'!Y:Y,0),5)</f>
        <v>36</v>
      </c>
      <c r="V78" s="26" t="str">
        <f>INDEX('[1]Конфигурация (оборудование)'!A:Y,MATCH(CONCATENATE(L78,"_",N78),'[1]Конфигурация (оборудование)'!Y:Y,0),10)</f>
        <v>HDD 2.5" SAS</v>
      </c>
      <c r="W78" s="51">
        <f>INDEX('[1]Конфигурация (оборудование)'!A:Y,MATCH(CONCATENATE(L78,"_",N78),'[1]Конфигурация (оборудование)'!Y:Y,0),12)</f>
        <v>600</v>
      </c>
      <c r="X78" s="26">
        <f>INDEX('[1]Конфигурация (оборудование)'!A:Y,MATCH(CONCATENATE(L78,"_",N78),'[1]Конфигурация (оборудование)'!Y:Y,0),13)</f>
        <v>6</v>
      </c>
      <c r="Y78" s="26" t="str">
        <f>INDEX('[1]Конфигурация (оборудование)'!A:Y,MATCH(CONCATENATE(L78,"_",N78),'[1]Конфигурация (оборудование)'!Y:Y,0),14)</f>
        <v>-</v>
      </c>
      <c r="Z78" s="26" t="str">
        <f>INDEX('[1]Конфигурация (оборудование)'!A:Y,MATCH(CONCATENATE(L78,"_",N78),'[1]Конфигурация (оборудование)'!Y:Y,0),15)</f>
        <v>-</v>
      </c>
      <c r="AA78" s="26" t="str">
        <f>INDEX('[1]Конфигурация (оборудование)'!A:Y,MATCH(CONCATENATE(L78,"_",N78),'[1]Конфигурация (оборудование)'!Y:Y,0),17)</f>
        <v>-</v>
      </c>
      <c r="AB78" s="26" t="str">
        <f>INDEX('[1]Конфигурация (оборудование)'!A:Y,MATCH(CONCATENATE(L78,"_",N78),'[1]Конфигурация (оборудование)'!Y:Y,0),18)</f>
        <v>-</v>
      </c>
      <c r="AC78" s="26" t="str">
        <f>INDEX('[1]Конфигурация (оборудование)'!A:Y,MATCH(CONCATENATE(L78,"_",N78),'[1]Конфигурация (оборудование)'!Y:Y,0),19)</f>
        <v>-</v>
      </c>
      <c r="AD78" s="26" t="str">
        <f>INDEX('[1]Конфигурация (оборудование)'!A:Y,MATCH(CONCATENATE(L78,"_",N78),'[1]Конфигурация (оборудование)'!Y:Y,0),20)</f>
        <v>-</v>
      </c>
      <c r="AE78" s="26" t="str">
        <f>INDEX('[1]Конфигурация (оборудование)'!A:Y,MATCH(CONCATENATE(L78,"_",N78),'[1]Конфигурация (оборудование)'!Y:Y,0),22)</f>
        <v>-</v>
      </c>
      <c r="AF78" s="26" t="str">
        <f>INDEX('[1]Конфигурация (оборудование)'!A:Y,MATCH(CONCATENATE(L78,"_",N78),'[1]Конфигурация (оборудование)'!Y:Y,0),23)</f>
        <v>-</v>
      </c>
      <c r="AG78" s="26" t="str">
        <f>INDEX('[1]Конфигурация (оборудование)'!A:Y,MATCH(CONCATENATE(L78,"_",N78),'[1]Конфигурация (оборудование)'!Y:Y,0),24)</f>
        <v>-</v>
      </c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6">
        <f t="shared" si="0"/>
        <v>36</v>
      </c>
      <c r="AU78" s="26">
        <f>INDEX('[1]Конфигурация (оборудование)'!A:Y,MATCH(CONCATENATE(L78,"_",N78),'[1]Конфигурация (оборудование)'!Y:Y,0),8)</f>
        <v>128</v>
      </c>
      <c r="AV78" s="25"/>
      <c r="AW78" s="25"/>
      <c r="AX78" s="25"/>
      <c r="AY78" s="37"/>
      <c r="AZ78" s="25"/>
      <c r="BA78" s="25"/>
      <c r="BB78" s="25"/>
      <c r="BC78" s="25"/>
      <c r="BD78" s="25"/>
      <c r="BE78" s="25" t="str">
        <f>INDEX('[1]IP MGMT'!A:H,MATCH(O78,'[1]IP MGMT'!D:D,0),5)</f>
        <v>1RF21.09</v>
      </c>
      <c r="BF78" s="31" t="s">
        <v>764</v>
      </c>
      <c r="BG78" s="25"/>
      <c r="BH78" s="25"/>
      <c r="BI78" s="25"/>
      <c r="BJ78" s="27"/>
    </row>
    <row r="79" spans="1:62" s="38" customFormat="1" ht="30" x14ac:dyDescent="0.25">
      <c r="A79" s="29" t="s">
        <v>189</v>
      </c>
      <c r="B79" s="29" t="s">
        <v>308</v>
      </c>
      <c r="C79" s="31" t="s">
        <v>2064</v>
      </c>
      <c r="D79" s="25" t="str">
        <f t="shared" si="1"/>
        <v>cd5201-app188</v>
      </c>
      <c r="E79" s="27" t="s">
        <v>234</v>
      </c>
      <c r="F79" s="25"/>
      <c r="G79" s="27" t="s">
        <v>760</v>
      </c>
      <c r="H79" s="28"/>
      <c r="I79" s="27"/>
      <c r="J79" s="27" t="s">
        <v>759</v>
      </c>
      <c r="K79" s="36"/>
      <c r="L79" s="29" t="s">
        <v>761</v>
      </c>
      <c r="M79" s="30" t="s">
        <v>568</v>
      </c>
      <c r="N79" s="29" t="s">
        <v>762</v>
      </c>
      <c r="O79" s="31" t="s">
        <v>765</v>
      </c>
      <c r="P79" s="34" t="s">
        <v>679</v>
      </c>
      <c r="Q79" s="34" t="s">
        <v>697</v>
      </c>
      <c r="R79" s="36"/>
      <c r="S79" s="26" t="str">
        <f>INDEX('[1]Конфигурация (оборудование)'!A:Y,MATCH(CONCATENATE(L79,"_",N79),'[1]Конфигурация (оборудование)'!Y:Y,0),6)</f>
        <v>E5-2695V4</v>
      </c>
      <c r="T79" s="26" t="str">
        <f>INDEX('[1]Конфигурация (оборудование)'!A:Y,MATCH(CONCATENATE(L79,"_",N79),'[1]Конфигурация (оборудование)'!Y:Y,0),4)</f>
        <v>2</v>
      </c>
      <c r="U79" s="26">
        <f>INDEX('[1]Конфигурация (оборудование)'!A:Y,MATCH(CONCATENATE(L79,"_",N79),'[1]Конфигурация (оборудование)'!Y:Y,0),5)</f>
        <v>36</v>
      </c>
      <c r="V79" s="26" t="str">
        <f>INDEX('[1]Конфигурация (оборудование)'!A:Y,MATCH(CONCATENATE(L79,"_",N79),'[1]Конфигурация (оборудование)'!Y:Y,0),10)</f>
        <v>HDD 2.5" SAS</v>
      </c>
      <c r="W79" s="51">
        <f>INDEX('[1]Конфигурация (оборудование)'!A:Y,MATCH(CONCATENATE(L79,"_",N79),'[1]Конфигурация (оборудование)'!Y:Y,0),12)</f>
        <v>600</v>
      </c>
      <c r="X79" s="26">
        <f>INDEX('[1]Конфигурация (оборудование)'!A:Y,MATCH(CONCATENATE(L79,"_",N79),'[1]Конфигурация (оборудование)'!Y:Y,0),13)</f>
        <v>6</v>
      </c>
      <c r="Y79" s="26" t="str">
        <f>INDEX('[1]Конфигурация (оборудование)'!A:Y,MATCH(CONCATENATE(L79,"_",N79),'[1]Конфигурация (оборудование)'!Y:Y,0),14)</f>
        <v>-</v>
      </c>
      <c r="Z79" s="26" t="str">
        <f>INDEX('[1]Конфигурация (оборудование)'!A:Y,MATCH(CONCATENATE(L79,"_",N79),'[1]Конфигурация (оборудование)'!Y:Y,0),15)</f>
        <v>-</v>
      </c>
      <c r="AA79" s="26" t="str">
        <f>INDEX('[1]Конфигурация (оборудование)'!A:Y,MATCH(CONCATENATE(L79,"_",N79),'[1]Конфигурация (оборудование)'!Y:Y,0),17)</f>
        <v>-</v>
      </c>
      <c r="AB79" s="26" t="str">
        <f>INDEX('[1]Конфигурация (оборудование)'!A:Y,MATCH(CONCATENATE(L79,"_",N79),'[1]Конфигурация (оборудование)'!Y:Y,0),18)</f>
        <v>-</v>
      </c>
      <c r="AC79" s="26" t="str">
        <f>INDEX('[1]Конфигурация (оборудование)'!A:Y,MATCH(CONCATENATE(L79,"_",N79),'[1]Конфигурация (оборудование)'!Y:Y,0),19)</f>
        <v>-</v>
      </c>
      <c r="AD79" s="26" t="str">
        <f>INDEX('[1]Конфигурация (оборудование)'!A:Y,MATCH(CONCATENATE(L79,"_",N79),'[1]Конфигурация (оборудование)'!Y:Y,0),20)</f>
        <v>-</v>
      </c>
      <c r="AE79" s="26" t="str">
        <f>INDEX('[1]Конфигурация (оборудование)'!A:Y,MATCH(CONCATENATE(L79,"_",N79),'[1]Конфигурация (оборудование)'!Y:Y,0),22)</f>
        <v>-</v>
      </c>
      <c r="AF79" s="26" t="str">
        <f>INDEX('[1]Конфигурация (оборудование)'!A:Y,MATCH(CONCATENATE(L79,"_",N79),'[1]Конфигурация (оборудование)'!Y:Y,0),23)</f>
        <v>-</v>
      </c>
      <c r="AG79" s="26" t="str">
        <f>INDEX('[1]Конфигурация (оборудование)'!A:Y,MATCH(CONCATENATE(L79,"_",N79),'[1]Конфигурация (оборудование)'!Y:Y,0),24)</f>
        <v>-</v>
      </c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6">
        <f t="shared" si="0"/>
        <v>36</v>
      </c>
      <c r="AU79" s="26">
        <f>INDEX('[1]Конфигурация (оборудование)'!A:Y,MATCH(CONCATENATE(L79,"_",N79),'[1]Конфигурация (оборудование)'!Y:Y,0),8)</f>
        <v>128</v>
      </c>
      <c r="AV79" s="25"/>
      <c r="AW79" s="25"/>
      <c r="AX79" s="25"/>
      <c r="AY79" s="37"/>
      <c r="AZ79" s="25"/>
      <c r="BA79" s="25"/>
      <c r="BB79" s="25"/>
      <c r="BC79" s="25"/>
      <c r="BD79" s="25"/>
      <c r="BE79" s="25" t="str">
        <f>INDEX('[1]IP MGMT'!A:H,MATCH(O79,'[1]IP MGMT'!D:D,0),5)</f>
        <v>1RF21.09</v>
      </c>
      <c r="BF79" s="31" t="s">
        <v>766</v>
      </c>
      <c r="BG79" s="25"/>
      <c r="BH79" s="25"/>
      <c r="BI79" s="25"/>
      <c r="BJ79" s="27"/>
    </row>
    <row r="80" spans="1:62" s="38" customFormat="1" ht="30" customHeight="1" x14ac:dyDescent="0.25">
      <c r="A80" s="29" t="s">
        <v>189</v>
      </c>
      <c r="B80" s="26" t="s">
        <v>172</v>
      </c>
      <c r="C80" s="31" t="s">
        <v>12</v>
      </c>
      <c r="D80" s="25" t="e">
        <f t="shared" si="1"/>
        <v>#VALUE!</v>
      </c>
      <c r="E80" s="26" t="s">
        <v>172</v>
      </c>
      <c r="F80" s="26" t="s">
        <v>172</v>
      </c>
      <c r="G80" s="27" t="s">
        <v>600</v>
      </c>
      <c r="H80" s="28"/>
      <c r="I80" s="27"/>
      <c r="J80" s="27" t="s">
        <v>599</v>
      </c>
      <c r="K80" s="36"/>
      <c r="L80" s="29" t="s">
        <v>601</v>
      </c>
      <c r="M80" s="30" t="s">
        <v>568</v>
      </c>
      <c r="N80" s="29" t="s">
        <v>602</v>
      </c>
      <c r="O80" s="31" t="s">
        <v>767</v>
      </c>
      <c r="P80" s="34" t="s">
        <v>585</v>
      </c>
      <c r="Q80" s="34" t="s">
        <v>610</v>
      </c>
      <c r="R80" s="36"/>
      <c r="S80" s="26" t="str">
        <f>INDEX('[1]Конфигурация (оборудование)'!A:Y,MATCH(CONCATENATE(L80,"_",N80),'[1]Конфигурация (оборудование)'!Y:Y,0),6)</f>
        <v>E5-2695V4</v>
      </c>
      <c r="T80" s="26" t="str">
        <f>INDEX('[1]Конфигурация (оборудование)'!A:Y,MATCH(CONCATENATE(L80,"_",N80),'[1]Конфигурация (оборудование)'!Y:Y,0),4)</f>
        <v>2</v>
      </c>
      <c r="U80" s="26">
        <f>INDEX('[1]Конфигурация (оборудование)'!A:Y,MATCH(CONCATENATE(L80,"_",N80),'[1]Конфигурация (оборудование)'!Y:Y,0),5)</f>
        <v>36</v>
      </c>
      <c r="V80" s="26" t="str">
        <f>INDEX('[1]Конфигурация (оборудование)'!A:Y,MATCH(CONCATENATE(L80,"_",N80),'[1]Конфигурация (оборудование)'!Y:Y,0),10)</f>
        <v>SSD 2.5" SATA</v>
      </c>
      <c r="W80" s="51">
        <f>INDEX('[1]Конфигурация (оборудование)'!A:Y,MATCH(CONCATENATE(L80,"_",N80),'[1]Конфигурация (оборудование)'!Y:Y,0),12)</f>
        <v>240</v>
      </c>
      <c r="X80" s="26">
        <f>INDEX('[1]Конфигурация (оборудование)'!A:Y,MATCH(CONCATENATE(L80,"_",N80),'[1]Конфигурация (оборудование)'!Y:Y,0),13)</f>
        <v>2</v>
      </c>
      <c r="Y80" s="26" t="str">
        <f>INDEX('[1]Конфигурация (оборудование)'!A:Y,MATCH(CONCATENATE(L80,"_",N80),'[1]Конфигурация (оборудование)'!Y:Y,0),14)</f>
        <v>-</v>
      </c>
      <c r="Z80" s="26" t="str">
        <f>INDEX('[1]Конфигурация (оборудование)'!A:Y,MATCH(CONCATENATE(L80,"_",N80),'[1]Конфигурация (оборудование)'!Y:Y,0),15)</f>
        <v>SSD 2.5" SATA</v>
      </c>
      <c r="AA80" s="26">
        <f>INDEX('[1]Конфигурация (оборудование)'!A:Y,MATCH(CONCATENATE(L80,"_",N80),'[1]Конфигурация (оборудование)'!Y:Y,0),17)</f>
        <v>480</v>
      </c>
      <c r="AB80" s="26">
        <f>INDEX('[1]Конфигурация (оборудование)'!A:Y,MATCH(CONCATENATE(L80,"_",N80),'[1]Конфигурация (оборудование)'!Y:Y,0),18)</f>
        <v>4</v>
      </c>
      <c r="AC80" s="26" t="str">
        <f>INDEX('[1]Конфигурация (оборудование)'!A:Y,MATCH(CONCATENATE(L80,"_",N80),'[1]Конфигурация (оборудование)'!Y:Y,0),19)</f>
        <v>-</v>
      </c>
      <c r="AD80" s="26" t="str">
        <f>INDEX('[1]Конфигурация (оборудование)'!A:Y,MATCH(CONCATENATE(L80,"_",N80),'[1]Конфигурация (оборудование)'!Y:Y,0),20)</f>
        <v>-</v>
      </c>
      <c r="AE80" s="26" t="str">
        <f>INDEX('[1]Конфигурация (оборудование)'!A:Y,MATCH(CONCATENATE(L80,"_",N80),'[1]Конфигурация (оборудование)'!Y:Y,0),22)</f>
        <v>-</v>
      </c>
      <c r="AF80" s="26" t="str">
        <f>INDEX('[1]Конфигурация (оборудование)'!A:Y,MATCH(CONCATENATE(L80,"_",N80),'[1]Конфигурация (оборудование)'!Y:Y,0),23)</f>
        <v>-</v>
      </c>
      <c r="AG80" s="26" t="str">
        <f>INDEX('[1]Конфигурация (оборудование)'!A:Y,MATCH(CONCATENATE(L80,"_",N80),'[1]Конфигурация (оборудование)'!Y:Y,0),24)</f>
        <v>-</v>
      </c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6">
        <f t="shared" si="0"/>
        <v>36</v>
      </c>
      <c r="AU80" s="26">
        <f>INDEX('[1]Конфигурация (оборудование)'!A:Y,MATCH(CONCATENATE(L80,"_",N80),'[1]Конфигурация (оборудование)'!Y:Y,0),8)</f>
        <v>64</v>
      </c>
      <c r="AV80" s="25"/>
      <c r="AW80" s="25"/>
      <c r="AX80" s="25"/>
      <c r="AY80" s="37"/>
      <c r="AZ80" s="25"/>
      <c r="BA80" s="25"/>
      <c r="BB80" s="25"/>
      <c r="BC80" s="25"/>
      <c r="BD80" s="25"/>
      <c r="BE80" s="25" t="str">
        <f>INDEX('[1]IP MGMT'!A:H,MATCH(O80,'[1]IP MGMT'!D:D,0),5)</f>
        <v>1RF19.04</v>
      </c>
      <c r="BF80" s="31" t="s">
        <v>768</v>
      </c>
      <c r="BG80" s="25"/>
      <c r="BH80" s="25"/>
      <c r="BI80" s="25"/>
      <c r="BJ80" s="27"/>
    </row>
    <row r="81" spans="1:62" s="38" customFormat="1" ht="30" customHeight="1" x14ac:dyDescent="0.25">
      <c r="A81" s="29" t="s">
        <v>189</v>
      </c>
      <c r="B81" s="39" t="s">
        <v>2065</v>
      </c>
      <c r="C81" s="31" t="s">
        <v>12</v>
      </c>
      <c r="D81" s="25" t="str">
        <f t="shared" si="1"/>
        <v>cd5201-U22</v>
      </c>
      <c r="E81" s="26" t="s">
        <v>172</v>
      </c>
      <c r="F81" s="26" t="s">
        <v>172</v>
      </c>
      <c r="G81" s="27" t="s">
        <v>600</v>
      </c>
      <c r="H81" s="28"/>
      <c r="I81" s="27"/>
      <c r="J81" s="27" t="s">
        <v>769</v>
      </c>
      <c r="K81" s="36"/>
      <c r="L81" s="29" t="s">
        <v>601</v>
      </c>
      <c r="M81" s="30" t="s">
        <v>568</v>
      </c>
      <c r="N81" s="29" t="s">
        <v>602</v>
      </c>
      <c r="O81" s="31" t="s">
        <v>770</v>
      </c>
      <c r="P81" s="34" t="s">
        <v>589</v>
      </c>
      <c r="Q81" s="34" t="s">
        <v>604</v>
      </c>
      <c r="R81" s="36"/>
      <c r="S81" s="26" t="str">
        <f>INDEX('[1]Конфигурация (оборудование)'!A:Y,MATCH(CONCATENATE(L81,"_",N81),'[1]Конфигурация (оборудование)'!Y:Y,0),6)</f>
        <v>E5-2695V4</v>
      </c>
      <c r="T81" s="26" t="str">
        <f>INDEX('[1]Конфигурация (оборудование)'!A:Y,MATCH(CONCATENATE(L81,"_",N81),'[1]Конфигурация (оборудование)'!Y:Y,0),4)</f>
        <v>2</v>
      </c>
      <c r="U81" s="26">
        <f>INDEX('[1]Конфигурация (оборудование)'!A:Y,MATCH(CONCATENATE(L81,"_",N81),'[1]Конфигурация (оборудование)'!Y:Y,0),5)</f>
        <v>36</v>
      </c>
      <c r="V81" s="26" t="str">
        <f>INDEX('[1]Конфигурация (оборудование)'!A:Y,MATCH(CONCATENATE(L81,"_",N81),'[1]Конфигурация (оборудование)'!Y:Y,0),10)</f>
        <v>SSD 2.5" SATA</v>
      </c>
      <c r="W81" s="51">
        <f>INDEX('[1]Конфигурация (оборудование)'!A:Y,MATCH(CONCATENATE(L81,"_",N81),'[1]Конфигурация (оборудование)'!Y:Y,0),12)</f>
        <v>240</v>
      </c>
      <c r="X81" s="26">
        <f>INDEX('[1]Конфигурация (оборудование)'!A:Y,MATCH(CONCATENATE(L81,"_",N81),'[1]Конфигурация (оборудование)'!Y:Y,0),13)</f>
        <v>2</v>
      </c>
      <c r="Y81" s="26" t="str">
        <f>INDEX('[1]Конфигурация (оборудование)'!A:Y,MATCH(CONCATENATE(L81,"_",N81),'[1]Конфигурация (оборудование)'!Y:Y,0),14)</f>
        <v>-</v>
      </c>
      <c r="Z81" s="26" t="str">
        <f>INDEX('[1]Конфигурация (оборудование)'!A:Y,MATCH(CONCATENATE(L81,"_",N81),'[1]Конфигурация (оборудование)'!Y:Y,0),15)</f>
        <v>SSD 2.5" SATA</v>
      </c>
      <c r="AA81" s="26">
        <f>INDEX('[1]Конфигурация (оборудование)'!A:Y,MATCH(CONCATENATE(L81,"_",N81),'[1]Конфигурация (оборудование)'!Y:Y,0),17)</f>
        <v>480</v>
      </c>
      <c r="AB81" s="26">
        <f>INDEX('[1]Конфигурация (оборудование)'!A:Y,MATCH(CONCATENATE(L81,"_",N81),'[1]Конфигурация (оборудование)'!Y:Y,0),18)</f>
        <v>4</v>
      </c>
      <c r="AC81" s="26" t="str">
        <f>INDEX('[1]Конфигурация (оборудование)'!A:Y,MATCH(CONCATENATE(L81,"_",N81),'[1]Конфигурация (оборудование)'!Y:Y,0),19)</f>
        <v>-</v>
      </c>
      <c r="AD81" s="26" t="str">
        <f>INDEX('[1]Конфигурация (оборудование)'!A:Y,MATCH(CONCATENATE(L81,"_",N81),'[1]Конфигурация (оборудование)'!Y:Y,0),20)</f>
        <v>-</v>
      </c>
      <c r="AE81" s="26" t="str">
        <f>INDEX('[1]Конфигурация (оборудование)'!A:Y,MATCH(CONCATENATE(L81,"_",N81),'[1]Конфигурация (оборудование)'!Y:Y,0),22)</f>
        <v>-</v>
      </c>
      <c r="AF81" s="26" t="str">
        <f>INDEX('[1]Конфигурация (оборудование)'!A:Y,MATCH(CONCATENATE(L81,"_",N81),'[1]Конфигурация (оборудование)'!Y:Y,0),23)</f>
        <v>-</v>
      </c>
      <c r="AG81" s="26" t="str">
        <f>INDEX('[1]Конфигурация (оборудование)'!A:Y,MATCH(CONCATENATE(L81,"_",N81),'[1]Конфигурация (оборудование)'!Y:Y,0),24)</f>
        <v>-</v>
      </c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6">
        <f t="shared" si="0"/>
        <v>36</v>
      </c>
      <c r="AU81" s="26">
        <f>INDEX('[1]Конфигурация (оборудование)'!A:Y,MATCH(CONCATENATE(L81,"_",N81),'[1]Конфигурация (оборудование)'!Y:Y,0),8)</f>
        <v>64</v>
      </c>
      <c r="AV81" s="25"/>
      <c r="AW81" s="25"/>
      <c r="AX81" s="25"/>
      <c r="AY81" s="37"/>
      <c r="AZ81" s="25"/>
      <c r="BA81" s="25"/>
      <c r="BB81" s="25"/>
      <c r="BC81" s="25"/>
      <c r="BD81" s="25"/>
      <c r="BE81" s="25" t="str">
        <f>INDEX('[1]IP MGMT'!A:H,MATCH(O81,'[1]IP MGMT'!D:D,0),5)</f>
        <v>1RF21.04</v>
      </c>
      <c r="BF81" s="31" t="s">
        <v>771</v>
      </c>
      <c r="BG81" s="25"/>
      <c r="BH81" s="25"/>
      <c r="BI81" s="25"/>
      <c r="BJ81" s="27"/>
    </row>
    <row r="82" spans="1:62" s="38" customFormat="1" ht="30" customHeight="1" x14ac:dyDescent="0.25">
      <c r="A82" s="29" t="s">
        <v>189</v>
      </c>
      <c r="B82" s="39" t="s">
        <v>2066</v>
      </c>
      <c r="C82" s="31" t="s">
        <v>12</v>
      </c>
      <c r="D82" s="25" t="str">
        <f t="shared" si="1"/>
        <v>cd5201-U24</v>
      </c>
      <c r="E82" s="26" t="s">
        <v>172</v>
      </c>
      <c r="F82" s="26" t="s">
        <v>172</v>
      </c>
      <c r="G82" s="27" t="s">
        <v>600</v>
      </c>
      <c r="H82" s="28"/>
      <c r="I82" s="27"/>
      <c r="J82" s="27" t="s">
        <v>769</v>
      </c>
      <c r="K82" s="36"/>
      <c r="L82" s="29" t="s">
        <v>601</v>
      </c>
      <c r="M82" s="30" t="s">
        <v>568</v>
      </c>
      <c r="N82" s="29" t="s">
        <v>602</v>
      </c>
      <c r="O82" s="31" t="s">
        <v>772</v>
      </c>
      <c r="P82" s="34" t="s">
        <v>589</v>
      </c>
      <c r="Q82" s="34" t="s">
        <v>607</v>
      </c>
      <c r="R82" s="36"/>
      <c r="S82" s="26" t="str">
        <f>INDEX('[1]Конфигурация (оборудование)'!A:Y,MATCH(CONCATENATE(L82,"_",N82),'[1]Конфигурация (оборудование)'!Y:Y,0),6)</f>
        <v>E5-2695V4</v>
      </c>
      <c r="T82" s="26" t="str">
        <f>INDEX('[1]Конфигурация (оборудование)'!A:Y,MATCH(CONCATENATE(L82,"_",N82),'[1]Конфигурация (оборудование)'!Y:Y,0),4)</f>
        <v>2</v>
      </c>
      <c r="U82" s="26">
        <f>INDEX('[1]Конфигурация (оборудование)'!A:Y,MATCH(CONCATENATE(L82,"_",N82),'[1]Конфигурация (оборудование)'!Y:Y,0),5)</f>
        <v>36</v>
      </c>
      <c r="V82" s="26" t="str">
        <f>INDEX('[1]Конфигурация (оборудование)'!A:Y,MATCH(CONCATENATE(L82,"_",N82),'[1]Конфигурация (оборудование)'!Y:Y,0),10)</f>
        <v>SSD 2.5" SATA</v>
      </c>
      <c r="W82" s="51">
        <f>INDEX('[1]Конфигурация (оборудование)'!A:Y,MATCH(CONCATENATE(L82,"_",N82),'[1]Конфигурация (оборудование)'!Y:Y,0),12)</f>
        <v>240</v>
      </c>
      <c r="X82" s="26">
        <f>INDEX('[1]Конфигурация (оборудование)'!A:Y,MATCH(CONCATENATE(L82,"_",N82),'[1]Конфигурация (оборудование)'!Y:Y,0),13)</f>
        <v>2</v>
      </c>
      <c r="Y82" s="26" t="str">
        <f>INDEX('[1]Конфигурация (оборудование)'!A:Y,MATCH(CONCATENATE(L82,"_",N82),'[1]Конфигурация (оборудование)'!Y:Y,0),14)</f>
        <v>-</v>
      </c>
      <c r="Z82" s="26" t="str">
        <f>INDEX('[1]Конфигурация (оборудование)'!A:Y,MATCH(CONCATENATE(L82,"_",N82),'[1]Конфигурация (оборудование)'!Y:Y,0),15)</f>
        <v>SSD 2.5" SATA</v>
      </c>
      <c r="AA82" s="26">
        <f>INDEX('[1]Конфигурация (оборудование)'!A:Y,MATCH(CONCATENATE(L82,"_",N82),'[1]Конфигурация (оборудование)'!Y:Y,0),17)</f>
        <v>480</v>
      </c>
      <c r="AB82" s="26">
        <f>INDEX('[1]Конфигурация (оборудование)'!A:Y,MATCH(CONCATENATE(L82,"_",N82),'[1]Конфигурация (оборудование)'!Y:Y,0),18)</f>
        <v>4</v>
      </c>
      <c r="AC82" s="26" t="str">
        <f>INDEX('[1]Конфигурация (оборудование)'!A:Y,MATCH(CONCATENATE(L82,"_",N82),'[1]Конфигурация (оборудование)'!Y:Y,0),19)</f>
        <v>-</v>
      </c>
      <c r="AD82" s="26" t="str">
        <f>INDEX('[1]Конфигурация (оборудование)'!A:Y,MATCH(CONCATENATE(L82,"_",N82),'[1]Конфигурация (оборудование)'!Y:Y,0),20)</f>
        <v>-</v>
      </c>
      <c r="AE82" s="26" t="str">
        <f>INDEX('[1]Конфигурация (оборудование)'!A:Y,MATCH(CONCATENATE(L82,"_",N82),'[1]Конфигурация (оборудование)'!Y:Y,0),22)</f>
        <v>-</v>
      </c>
      <c r="AF82" s="26" t="str">
        <f>INDEX('[1]Конфигурация (оборудование)'!A:Y,MATCH(CONCATENATE(L82,"_",N82),'[1]Конфигурация (оборудование)'!Y:Y,0),23)</f>
        <v>-</v>
      </c>
      <c r="AG82" s="26" t="str">
        <f>INDEX('[1]Конфигурация (оборудование)'!A:Y,MATCH(CONCATENATE(L82,"_",N82),'[1]Конфигурация (оборудование)'!Y:Y,0),24)</f>
        <v>-</v>
      </c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6">
        <f t="shared" si="0"/>
        <v>36</v>
      </c>
      <c r="AU82" s="26">
        <f>INDEX('[1]Конфигурация (оборудование)'!A:Y,MATCH(CONCATENATE(L82,"_",N82),'[1]Конфигурация (оборудование)'!Y:Y,0),8)</f>
        <v>64</v>
      </c>
      <c r="AV82" s="25"/>
      <c r="AW82" s="25"/>
      <c r="AX82" s="25"/>
      <c r="AY82" s="37"/>
      <c r="AZ82" s="25"/>
      <c r="BA82" s="25"/>
      <c r="BB82" s="25"/>
      <c r="BC82" s="25"/>
      <c r="BD82" s="25"/>
      <c r="BE82" s="25" t="str">
        <f>INDEX('[1]IP MGMT'!A:H,MATCH(O82,'[1]IP MGMT'!D:D,0),5)</f>
        <v>1RF21.04</v>
      </c>
      <c r="BF82" s="31" t="s">
        <v>773</v>
      </c>
      <c r="BG82" s="25"/>
      <c r="BH82" s="25"/>
      <c r="BI82" s="25"/>
      <c r="BJ82" s="27"/>
    </row>
    <row r="83" spans="1:62" s="38" customFormat="1" ht="30" customHeight="1" x14ac:dyDescent="0.25">
      <c r="A83" s="29" t="s">
        <v>189</v>
      </c>
      <c r="B83" s="43" t="s">
        <v>312</v>
      </c>
      <c r="C83" s="31" t="s">
        <v>12</v>
      </c>
      <c r="D83" s="25" t="str">
        <f t="shared" si="1"/>
        <v>cd5201-sys063</v>
      </c>
      <c r="E83" s="27" t="s">
        <v>30</v>
      </c>
      <c r="F83" s="25"/>
      <c r="G83" s="27" t="s">
        <v>667</v>
      </c>
      <c r="H83" s="28"/>
      <c r="I83" s="27"/>
      <c r="J83" s="27" t="s">
        <v>36</v>
      </c>
      <c r="K83" s="36"/>
      <c r="L83" s="29" t="s">
        <v>668</v>
      </c>
      <c r="M83" s="30" t="s">
        <v>568</v>
      </c>
      <c r="N83" s="52" t="s">
        <v>669</v>
      </c>
      <c r="O83" s="31" t="s">
        <v>774</v>
      </c>
      <c r="P83" s="34" t="s">
        <v>775</v>
      </c>
      <c r="Q83" s="34" t="s">
        <v>672</v>
      </c>
      <c r="R83" s="36"/>
      <c r="S83" s="26" t="str">
        <f>INDEX('[1]Конфигурация (оборудование)'!A:Y,MATCH(CONCATENATE(L83,"_",N83),'[1]Конфигурация (оборудование)'!Y:Y,0),6)</f>
        <v>E5-2630V4</v>
      </c>
      <c r="T83" s="26" t="str">
        <f>INDEX('[1]Конфигурация (оборудование)'!A:Y,MATCH(CONCATENATE(L83,"_",N83),'[1]Конфигурация (оборудование)'!Y:Y,0),4)</f>
        <v>2</v>
      </c>
      <c r="U83" s="26">
        <f>INDEX('[1]Конфигурация (оборудование)'!A:Y,MATCH(CONCATENATE(L83,"_",N83),'[1]Конфигурация (оборудование)'!Y:Y,0),5)</f>
        <v>20</v>
      </c>
      <c r="V83" s="26" t="str">
        <f>INDEX('[1]Конфигурация (оборудование)'!A:Y,MATCH(CONCATENATE(L83,"_",N83),'[1]Конфигурация (оборудование)'!Y:Y,0),10)</f>
        <v>HDD 2.5" SAS</v>
      </c>
      <c r="W83" s="51">
        <f>INDEX('[1]Конфигурация (оборудование)'!A:Y,MATCH(CONCATENATE(L83,"_",N83),'[1]Конфигурация (оборудование)'!Y:Y,0),12)</f>
        <v>600</v>
      </c>
      <c r="X83" s="26">
        <f>INDEX('[1]Конфигурация (оборудование)'!A:Y,MATCH(CONCATENATE(L83,"_",N83),'[1]Конфигурация (оборудование)'!Y:Y,0),13)</f>
        <v>2</v>
      </c>
      <c r="Y83" s="26" t="str">
        <f>INDEX('[1]Конфигурация (оборудование)'!A:Y,MATCH(CONCATENATE(L83,"_",N83),'[1]Конфигурация (оборудование)'!Y:Y,0),14)</f>
        <v>-</v>
      </c>
      <c r="Z83" s="26" t="str">
        <f>INDEX('[1]Конфигурация (оборудование)'!A:Y,MATCH(CONCATENATE(L83,"_",N83),'[1]Конфигурация (оборудование)'!Y:Y,0),15)</f>
        <v>HDD 2.5" SAS</v>
      </c>
      <c r="AA83" s="26">
        <f>INDEX('[1]Конфигурация (оборудование)'!A:Y,MATCH(CONCATENATE(L83,"_",N83),'[1]Конфигурация (оборудование)'!Y:Y,0),17)</f>
        <v>2000</v>
      </c>
      <c r="AB83" s="26">
        <f>INDEX('[1]Конфигурация (оборудование)'!A:Y,MATCH(CONCATENATE(L83,"_",N83),'[1]Конфигурация (оборудование)'!Y:Y,0),18)</f>
        <v>10</v>
      </c>
      <c r="AC83" s="26" t="str">
        <f>INDEX('[1]Конфигурация (оборудование)'!A:Y,MATCH(CONCATENATE(L83,"_",N83),'[1]Конфигурация (оборудование)'!Y:Y,0),19)</f>
        <v>-</v>
      </c>
      <c r="AD83" s="26" t="str">
        <f>INDEX('[1]Конфигурация (оборудование)'!A:Y,MATCH(CONCATENATE(L83,"_",N83),'[1]Конфигурация (оборудование)'!Y:Y,0),20)</f>
        <v>SSD 2.5" SATA</v>
      </c>
      <c r="AE83" s="26">
        <f>INDEX('[1]Конфигурация (оборудование)'!A:Y,MATCH(CONCATENATE(L83,"_",N83),'[1]Конфигурация (оборудование)'!Y:Y,0),22)</f>
        <v>240</v>
      </c>
      <c r="AF83" s="26">
        <f>INDEX('[1]Конфигурация (оборудование)'!A:Y,MATCH(CONCATENATE(L83,"_",N83),'[1]Конфигурация (оборудование)'!Y:Y,0),23)</f>
        <v>1</v>
      </c>
      <c r="AG83" s="26" t="str">
        <f>INDEX('[1]Конфигурация (оборудование)'!A:Y,MATCH(CONCATENATE(L83,"_",N83),'[1]Конфигурация (оборудование)'!Y:Y,0),24)</f>
        <v>-</v>
      </c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6">
        <f t="shared" ref="AT83:AT148" si="2">U83</f>
        <v>20</v>
      </c>
      <c r="AU83" s="26">
        <f>INDEX('[1]Конфигурация (оборудование)'!A:Y,MATCH(CONCATENATE(L83,"_",N83),'[1]Конфигурация (оборудование)'!Y:Y,0),8)</f>
        <v>256</v>
      </c>
      <c r="AV83" s="25"/>
      <c r="AW83" s="25"/>
      <c r="AX83" s="25"/>
      <c r="AY83" s="37"/>
      <c r="AZ83" s="25"/>
      <c r="BA83" s="25"/>
      <c r="BB83" s="25"/>
      <c r="BC83" s="25"/>
      <c r="BD83" s="25"/>
      <c r="BE83" s="25" t="str">
        <f>INDEX('[1]IP MGMT'!A:H,MATCH(O83,'[1]IP MGMT'!D:D,0),5)</f>
        <v>1RF21.02</v>
      </c>
      <c r="BF83" s="31" t="s">
        <v>969</v>
      </c>
      <c r="BG83" s="25"/>
      <c r="BH83" s="25"/>
      <c r="BI83" s="25"/>
      <c r="BJ83" s="27"/>
    </row>
    <row r="84" spans="1:62" s="38" customFormat="1" ht="30" customHeight="1" x14ac:dyDescent="0.25">
      <c r="A84" s="29" t="s">
        <v>189</v>
      </c>
      <c r="B84" s="43" t="s">
        <v>314</v>
      </c>
      <c r="C84" s="31" t="s">
        <v>12</v>
      </c>
      <c r="D84" s="25" t="str">
        <f t="shared" si="1"/>
        <v>cd5201-VP0303</v>
      </c>
      <c r="E84" s="27" t="s">
        <v>203</v>
      </c>
      <c r="F84" s="25"/>
      <c r="G84" s="27" t="s">
        <v>667</v>
      </c>
      <c r="H84" s="28"/>
      <c r="I84" s="27"/>
      <c r="J84" s="27" t="s">
        <v>688</v>
      </c>
      <c r="K84" s="36"/>
      <c r="L84" s="29" t="s">
        <v>668</v>
      </c>
      <c r="M84" s="30" t="s">
        <v>568</v>
      </c>
      <c r="N84" s="29" t="s">
        <v>633</v>
      </c>
      <c r="O84" s="31" t="s">
        <v>777</v>
      </c>
      <c r="P84" s="34" t="s">
        <v>775</v>
      </c>
      <c r="Q84" s="34" t="s">
        <v>618</v>
      </c>
      <c r="R84" s="36"/>
      <c r="S84" s="26" t="str">
        <f>INDEX('[1]Конфигурация (оборудование)'!A:Y,MATCH(CONCATENATE(L84,"_",N84),'[1]Конфигурация (оборудование)'!Y:Y,0),6)</f>
        <v>E5-2697V4</v>
      </c>
      <c r="T84" s="26" t="str">
        <f>INDEX('[1]Конфигурация (оборудование)'!A:Y,MATCH(CONCATENATE(L84,"_",N84),'[1]Конфигурация (оборудование)'!Y:Y,0),4)</f>
        <v>2</v>
      </c>
      <c r="U84" s="26">
        <f>INDEX('[1]Конфигурация (оборудование)'!A:Y,MATCH(CONCATENATE(L84,"_",N84),'[1]Конфигурация (оборудование)'!Y:Y,0),5)</f>
        <v>36</v>
      </c>
      <c r="V84" s="26" t="str">
        <f>INDEX('[1]Конфигурация (оборудование)'!A:Y,MATCH(CONCATENATE(L84,"_",N84),'[1]Конфигурация (оборудование)'!Y:Y,0),10)</f>
        <v>HDD 2.5" SAS</v>
      </c>
      <c r="W84" s="51">
        <f>INDEX('[1]Конфигурация (оборудование)'!A:Y,MATCH(CONCATENATE(L84,"_",N84),'[1]Конфигурация (оборудование)'!Y:Y,0),12)</f>
        <v>600</v>
      </c>
      <c r="X84" s="26">
        <f>INDEX('[1]Конфигурация (оборудование)'!A:Y,MATCH(CONCATENATE(L84,"_",N84),'[1]Конфигурация (оборудование)'!Y:Y,0),13)</f>
        <v>8</v>
      </c>
      <c r="Y84" s="26" t="str">
        <f>INDEX('[1]Конфигурация (оборудование)'!A:Y,MATCH(CONCATENATE(L84,"_",N84),'[1]Конфигурация (оборудование)'!Y:Y,0),14)</f>
        <v>-</v>
      </c>
      <c r="Z84" s="26" t="str">
        <f>INDEX('[1]Конфигурация (оборудование)'!A:Y,MATCH(CONCATENATE(L84,"_",N84),'[1]Конфигурация (оборудование)'!Y:Y,0),15)</f>
        <v>SSD 2.5" SATA</v>
      </c>
      <c r="AA84" s="26">
        <f>INDEX('[1]Конфигурация (оборудование)'!A:Y,MATCH(CONCATENATE(L84,"_",N84),'[1]Конфигурация (оборудование)'!Y:Y,0),17)</f>
        <v>240</v>
      </c>
      <c r="AB84" s="26">
        <f>INDEX('[1]Конфигурация (оборудование)'!A:Y,MATCH(CONCATENATE(L84,"_",N84),'[1]Конфигурация (оборудование)'!Y:Y,0),18)</f>
        <v>4</v>
      </c>
      <c r="AC84" s="26" t="str">
        <f>INDEX('[1]Конфигурация (оборудование)'!A:Y,MATCH(CONCATENATE(L84,"_",N84),'[1]Конфигурация (оборудование)'!Y:Y,0),19)</f>
        <v>-</v>
      </c>
      <c r="AD84" s="26" t="str">
        <f>INDEX('[1]Конфигурация (оборудование)'!A:Y,MATCH(CONCATENATE(L84,"_",N84),'[1]Конфигурация (оборудование)'!Y:Y,0),20)</f>
        <v>-</v>
      </c>
      <c r="AE84" s="26" t="str">
        <f>INDEX('[1]Конфигурация (оборудование)'!A:Y,MATCH(CONCATENATE(L84,"_",N84),'[1]Конфигурация (оборудование)'!Y:Y,0),22)</f>
        <v>-</v>
      </c>
      <c r="AF84" s="26" t="str">
        <f>INDEX('[1]Конфигурация (оборудование)'!A:Y,MATCH(CONCATENATE(L84,"_",N84),'[1]Конфигурация (оборудование)'!Y:Y,0),23)</f>
        <v>-</v>
      </c>
      <c r="AG84" s="26" t="str">
        <f>INDEX('[1]Конфигурация (оборудование)'!A:Y,MATCH(CONCATENATE(L84,"_",N84),'[1]Конфигурация (оборудование)'!Y:Y,0),24)</f>
        <v>-</v>
      </c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6">
        <f t="shared" si="2"/>
        <v>36</v>
      </c>
      <c r="AU84" s="26">
        <f>INDEX('[1]Конфигурация (оборудование)'!A:Y,MATCH(CONCATENATE(L84,"_",N84),'[1]Конфигурация (оборудование)'!Y:Y,0),8)</f>
        <v>128</v>
      </c>
      <c r="AV84" s="25"/>
      <c r="AW84" s="25"/>
      <c r="AX84" s="25"/>
      <c r="AY84" s="37"/>
      <c r="AZ84" s="25"/>
      <c r="BA84" s="25"/>
      <c r="BB84" s="25"/>
      <c r="BC84" s="25"/>
      <c r="BD84" s="25"/>
      <c r="BE84" s="25" t="str">
        <f>INDEX('[1]IP MGMT'!A:H,MATCH(O84,'[1]IP MGMT'!D:D,0),5)</f>
        <v>1RF21.02</v>
      </c>
      <c r="BF84" s="31" t="s">
        <v>975</v>
      </c>
      <c r="BG84" s="25"/>
      <c r="BH84" s="25"/>
      <c r="BI84" s="25"/>
      <c r="BJ84" s="27"/>
    </row>
    <row r="85" spans="1:62" s="38" customFormat="1" ht="30" customHeight="1" x14ac:dyDescent="0.25">
      <c r="A85" s="29" t="s">
        <v>189</v>
      </c>
      <c r="B85" s="43" t="s">
        <v>316</v>
      </c>
      <c r="C85" s="31" t="s">
        <v>12</v>
      </c>
      <c r="D85" s="25" t="str">
        <f t="shared" si="1"/>
        <v>cd5201-VP0302</v>
      </c>
      <c r="E85" s="27" t="s">
        <v>203</v>
      </c>
      <c r="F85" s="25"/>
      <c r="G85" s="27" t="s">
        <v>667</v>
      </c>
      <c r="H85" s="28"/>
      <c r="I85" s="27"/>
      <c r="J85" s="27" t="s">
        <v>688</v>
      </c>
      <c r="K85" s="36"/>
      <c r="L85" s="29" t="s">
        <v>668</v>
      </c>
      <c r="M85" s="30" t="s">
        <v>568</v>
      </c>
      <c r="N85" s="29" t="s">
        <v>633</v>
      </c>
      <c r="O85" s="31" t="s">
        <v>779</v>
      </c>
      <c r="P85" s="34" t="s">
        <v>775</v>
      </c>
      <c r="Q85" s="34" t="s">
        <v>621</v>
      </c>
      <c r="R85" s="36"/>
      <c r="S85" s="26" t="str">
        <f>INDEX('[1]Конфигурация (оборудование)'!A:Y,MATCH(CONCATENATE(L85,"_",N85),'[1]Конфигурация (оборудование)'!Y:Y,0),6)</f>
        <v>E5-2697V4</v>
      </c>
      <c r="T85" s="26" t="str">
        <f>INDEX('[1]Конфигурация (оборудование)'!A:Y,MATCH(CONCATENATE(L85,"_",N85),'[1]Конфигурация (оборудование)'!Y:Y,0),4)</f>
        <v>2</v>
      </c>
      <c r="U85" s="26">
        <f>INDEX('[1]Конфигурация (оборудование)'!A:Y,MATCH(CONCATENATE(L85,"_",N85),'[1]Конфигурация (оборудование)'!Y:Y,0),5)</f>
        <v>36</v>
      </c>
      <c r="V85" s="26" t="str">
        <f>INDEX('[1]Конфигурация (оборудование)'!A:Y,MATCH(CONCATENATE(L85,"_",N85),'[1]Конфигурация (оборудование)'!Y:Y,0),10)</f>
        <v>HDD 2.5" SAS</v>
      </c>
      <c r="W85" s="51">
        <f>INDEX('[1]Конфигурация (оборудование)'!A:Y,MATCH(CONCATENATE(L85,"_",N85),'[1]Конфигурация (оборудование)'!Y:Y,0),12)</f>
        <v>600</v>
      </c>
      <c r="X85" s="26">
        <f>INDEX('[1]Конфигурация (оборудование)'!A:Y,MATCH(CONCATENATE(L85,"_",N85),'[1]Конфигурация (оборудование)'!Y:Y,0),13)</f>
        <v>8</v>
      </c>
      <c r="Y85" s="26" t="str">
        <f>INDEX('[1]Конфигурация (оборудование)'!A:Y,MATCH(CONCATENATE(L85,"_",N85),'[1]Конфигурация (оборудование)'!Y:Y,0),14)</f>
        <v>-</v>
      </c>
      <c r="Z85" s="26" t="str">
        <f>INDEX('[1]Конфигурация (оборудование)'!A:Y,MATCH(CONCATENATE(L85,"_",N85),'[1]Конфигурация (оборудование)'!Y:Y,0),15)</f>
        <v>SSD 2.5" SATA</v>
      </c>
      <c r="AA85" s="26">
        <f>INDEX('[1]Конфигурация (оборудование)'!A:Y,MATCH(CONCATENATE(L85,"_",N85),'[1]Конфигурация (оборудование)'!Y:Y,0),17)</f>
        <v>240</v>
      </c>
      <c r="AB85" s="26">
        <f>INDEX('[1]Конфигурация (оборудование)'!A:Y,MATCH(CONCATENATE(L85,"_",N85),'[1]Конфигурация (оборудование)'!Y:Y,0),18)</f>
        <v>4</v>
      </c>
      <c r="AC85" s="26" t="str">
        <f>INDEX('[1]Конфигурация (оборудование)'!A:Y,MATCH(CONCATENATE(L85,"_",N85),'[1]Конфигурация (оборудование)'!Y:Y,0),19)</f>
        <v>-</v>
      </c>
      <c r="AD85" s="26" t="str">
        <f>INDEX('[1]Конфигурация (оборудование)'!A:Y,MATCH(CONCATENATE(L85,"_",N85),'[1]Конфигурация (оборудование)'!Y:Y,0),20)</f>
        <v>-</v>
      </c>
      <c r="AE85" s="26" t="str">
        <f>INDEX('[1]Конфигурация (оборудование)'!A:Y,MATCH(CONCATENATE(L85,"_",N85),'[1]Конфигурация (оборудование)'!Y:Y,0),22)</f>
        <v>-</v>
      </c>
      <c r="AF85" s="26" t="str">
        <f>INDEX('[1]Конфигурация (оборудование)'!A:Y,MATCH(CONCATENATE(L85,"_",N85),'[1]Конфигурация (оборудование)'!Y:Y,0),23)</f>
        <v>-</v>
      </c>
      <c r="AG85" s="26" t="str">
        <f>INDEX('[1]Конфигурация (оборудование)'!A:Y,MATCH(CONCATENATE(L85,"_",N85),'[1]Конфигурация (оборудование)'!Y:Y,0),24)</f>
        <v>-</v>
      </c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6">
        <f t="shared" si="2"/>
        <v>36</v>
      </c>
      <c r="AU85" s="26">
        <f>INDEX('[1]Конфигурация (оборудование)'!A:Y,MATCH(CONCATENATE(L85,"_",N85),'[1]Конфигурация (оборудование)'!Y:Y,0),8)</f>
        <v>128</v>
      </c>
      <c r="AV85" s="25"/>
      <c r="AW85" s="25"/>
      <c r="AX85" s="25"/>
      <c r="AY85" s="37"/>
      <c r="AZ85" s="25"/>
      <c r="BA85" s="25"/>
      <c r="BB85" s="25"/>
      <c r="BC85" s="25"/>
      <c r="BD85" s="25"/>
      <c r="BE85" s="25" t="str">
        <f>INDEX('[1]IP MGMT'!A:H,MATCH(O85,'[1]IP MGMT'!D:D,0),5)</f>
        <v>1RF21.02</v>
      </c>
      <c r="BF85" s="31" t="s">
        <v>973</v>
      </c>
      <c r="BG85" s="25"/>
      <c r="BH85" s="25"/>
      <c r="BI85" s="25"/>
      <c r="BJ85" s="27"/>
    </row>
    <row r="86" spans="1:62" s="38" customFormat="1" ht="30" customHeight="1" x14ac:dyDescent="0.25">
      <c r="A86" s="29" t="s">
        <v>189</v>
      </c>
      <c r="B86" s="43" t="s">
        <v>318</v>
      </c>
      <c r="C86" s="31" t="s">
        <v>12</v>
      </c>
      <c r="D86" s="25" t="str">
        <f t="shared" ref="D86:D105" si="3">CONCATENATE(LEFT(B86,3),2,RIGHT(B86,LEN(B86)-4))</f>
        <v>cd5201-VP0306</v>
      </c>
      <c r="E86" s="27" t="s">
        <v>203</v>
      </c>
      <c r="F86" s="25"/>
      <c r="G86" s="27" t="s">
        <v>667</v>
      </c>
      <c r="H86" s="28"/>
      <c r="I86" s="27"/>
      <c r="J86" s="27" t="s">
        <v>688</v>
      </c>
      <c r="K86" s="36"/>
      <c r="L86" s="29" t="s">
        <v>668</v>
      </c>
      <c r="M86" s="30" t="s">
        <v>568</v>
      </c>
      <c r="N86" s="29" t="s">
        <v>633</v>
      </c>
      <c r="O86" s="31" t="s">
        <v>781</v>
      </c>
      <c r="P86" s="34" t="s">
        <v>775</v>
      </c>
      <c r="Q86" s="34" t="s">
        <v>577</v>
      </c>
      <c r="R86" s="36"/>
      <c r="S86" s="26" t="str">
        <f>INDEX('[1]Конфигурация (оборудование)'!A:Y,MATCH(CONCATENATE(L86,"_",N86),'[1]Конфигурация (оборудование)'!Y:Y,0),6)</f>
        <v>E5-2697V4</v>
      </c>
      <c r="T86" s="26" t="str">
        <f>INDEX('[1]Конфигурация (оборудование)'!A:Y,MATCH(CONCATENATE(L86,"_",N86),'[1]Конфигурация (оборудование)'!Y:Y,0),4)</f>
        <v>2</v>
      </c>
      <c r="U86" s="26">
        <f>INDEX('[1]Конфигурация (оборудование)'!A:Y,MATCH(CONCATENATE(L86,"_",N86),'[1]Конфигурация (оборудование)'!Y:Y,0),5)</f>
        <v>36</v>
      </c>
      <c r="V86" s="26" t="str">
        <f>INDEX('[1]Конфигурация (оборудование)'!A:Y,MATCH(CONCATENATE(L86,"_",N86),'[1]Конфигурация (оборудование)'!Y:Y,0),10)</f>
        <v>HDD 2.5" SAS</v>
      </c>
      <c r="W86" s="51">
        <f>INDEX('[1]Конфигурация (оборудование)'!A:Y,MATCH(CONCATENATE(L86,"_",N86),'[1]Конфигурация (оборудование)'!Y:Y,0),12)</f>
        <v>600</v>
      </c>
      <c r="X86" s="26">
        <f>INDEX('[1]Конфигурация (оборудование)'!A:Y,MATCH(CONCATENATE(L86,"_",N86),'[1]Конфигурация (оборудование)'!Y:Y,0),13)</f>
        <v>8</v>
      </c>
      <c r="Y86" s="26" t="str">
        <f>INDEX('[1]Конфигурация (оборудование)'!A:Y,MATCH(CONCATENATE(L86,"_",N86),'[1]Конфигурация (оборудование)'!Y:Y,0),14)</f>
        <v>-</v>
      </c>
      <c r="Z86" s="26" t="str">
        <f>INDEX('[1]Конфигурация (оборудование)'!A:Y,MATCH(CONCATENATE(L86,"_",N86),'[1]Конфигурация (оборудование)'!Y:Y,0),15)</f>
        <v>SSD 2.5" SATA</v>
      </c>
      <c r="AA86" s="26">
        <f>INDEX('[1]Конфигурация (оборудование)'!A:Y,MATCH(CONCATENATE(L86,"_",N86),'[1]Конфигурация (оборудование)'!Y:Y,0),17)</f>
        <v>240</v>
      </c>
      <c r="AB86" s="26">
        <f>INDEX('[1]Конфигурация (оборудование)'!A:Y,MATCH(CONCATENATE(L86,"_",N86),'[1]Конфигурация (оборудование)'!Y:Y,0),18)</f>
        <v>4</v>
      </c>
      <c r="AC86" s="26" t="str">
        <f>INDEX('[1]Конфигурация (оборудование)'!A:Y,MATCH(CONCATENATE(L86,"_",N86),'[1]Конфигурация (оборудование)'!Y:Y,0),19)</f>
        <v>-</v>
      </c>
      <c r="AD86" s="26" t="str">
        <f>INDEX('[1]Конфигурация (оборудование)'!A:Y,MATCH(CONCATENATE(L86,"_",N86),'[1]Конфигурация (оборудование)'!Y:Y,0),20)</f>
        <v>-</v>
      </c>
      <c r="AE86" s="26" t="str">
        <f>INDEX('[1]Конфигурация (оборудование)'!A:Y,MATCH(CONCATENATE(L86,"_",N86),'[1]Конфигурация (оборудование)'!Y:Y,0),22)</f>
        <v>-</v>
      </c>
      <c r="AF86" s="26" t="str">
        <f>INDEX('[1]Конфигурация (оборудование)'!A:Y,MATCH(CONCATENATE(L86,"_",N86),'[1]Конфигурация (оборудование)'!Y:Y,0),23)</f>
        <v>-</v>
      </c>
      <c r="AG86" s="26" t="str">
        <f>INDEX('[1]Конфигурация (оборудование)'!A:Y,MATCH(CONCATENATE(L86,"_",N86),'[1]Конфигурация (оборудование)'!Y:Y,0),24)</f>
        <v>-</v>
      </c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6">
        <f t="shared" si="2"/>
        <v>36</v>
      </c>
      <c r="AU86" s="26">
        <f>INDEX('[1]Конфигурация (оборудование)'!A:Y,MATCH(CONCATENATE(L86,"_",N86),'[1]Конфигурация (оборудование)'!Y:Y,0),8)</f>
        <v>128</v>
      </c>
      <c r="AV86" s="25"/>
      <c r="AW86" s="25"/>
      <c r="AX86" s="25"/>
      <c r="AY86" s="37"/>
      <c r="AZ86" s="25"/>
      <c r="BA86" s="25"/>
      <c r="BB86" s="25"/>
      <c r="BC86" s="25"/>
      <c r="BD86" s="25"/>
      <c r="BE86" s="25" t="str">
        <f>INDEX('[1]IP MGMT'!A:H,MATCH(O86,'[1]IP MGMT'!D:D,0),5)</f>
        <v>1RF21.02</v>
      </c>
      <c r="BF86" s="31" t="s">
        <v>979</v>
      </c>
      <c r="BG86" s="25"/>
      <c r="BH86" s="25"/>
      <c r="BI86" s="25"/>
      <c r="BJ86" s="27"/>
    </row>
    <row r="87" spans="1:62" s="38" customFormat="1" ht="30" customHeight="1" x14ac:dyDescent="0.25">
      <c r="A87" s="29" t="s">
        <v>189</v>
      </c>
      <c r="B87" s="43" t="s">
        <v>320</v>
      </c>
      <c r="C87" s="31" t="s">
        <v>12</v>
      </c>
      <c r="D87" s="25" t="str">
        <f t="shared" si="3"/>
        <v>cd5201-VP0301</v>
      </c>
      <c r="E87" s="27" t="s">
        <v>203</v>
      </c>
      <c r="F87" s="25"/>
      <c r="G87" s="27" t="s">
        <v>667</v>
      </c>
      <c r="H87" s="28"/>
      <c r="I87" s="27"/>
      <c r="J87" s="27" t="s">
        <v>688</v>
      </c>
      <c r="K87" s="36"/>
      <c r="L87" s="29" t="s">
        <v>668</v>
      </c>
      <c r="M87" s="30" t="s">
        <v>568</v>
      </c>
      <c r="N87" s="29" t="s">
        <v>633</v>
      </c>
      <c r="O87" s="31" t="s">
        <v>783</v>
      </c>
      <c r="P87" s="34" t="s">
        <v>775</v>
      </c>
      <c r="Q87" s="34" t="s">
        <v>597</v>
      </c>
      <c r="R87" s="36"/>
      <c r="S87" s="26" t="str">
        <f>INDEX('[1]Конфигурация (оборудование)'!A:Y,MATCH(CONCATENATE(L87,"_",N87),'[1]Конфигурация (оборудование)'!Y:Y,0),6)</f>
        <v>E5-2697V4</v>
      </c>
      <c r="T87" s="26" t="str">
        <f>INDEX('[1]Конфигурация (оборудование)'!A:Y,MATCH(CONCATENATE(L87,"_",N87),'[1]Конфигурация (оборудование)'!Y:Y,0),4)</f>
        <v>2</v>
      </c>
      <c r="U87" s="26">
        <f>INDEX('[1]Конфигурация (оборудование)'!A:Y,MATCH(CONCATENATE(L87,"_",N87),'[1]Конфигурация (оборудование)'!Y:Y,0),5)</f>
        <v>36</v>
      </c>
      <c r="V87" s="26" t="str">
        <f>INDEX('[1]Конфигурация (оборудование)'!A:Y,MATCH(CONCATENATE(L87,"_",N87),'[1]Конфигурация (оборудование)'!Y:Y,0),10)</f>
        <v>HDD 2.5" SAS</v>
      </c>
      <c r="W87" s="51">
        <f>INDEX('[1]Конфигурация (оборудование)'!A:Y,MATCH(CONCATENATE(L87,"_",N87),'[1]Конфигурация (оборудование)'!Y:Y,0),12)</f>
        <v>600</v>
      </c>
      <c r="X87" s="26">
        <f>INDEX('[1]Конфигурация (оборудование)'!A:Y,MATCH(CONCATENATE(L87,"_",N87),'[1]Конфигурация (оборудование)'!Y:Y,0),13)</f>
        <v>8</v>
      </c>
      <c r="Y87" s="26" t="str">
        <f>INDEX('[1]Конфигурация (оборудование)'!A:Y,MATCH(CONCATENATE(L87,"_",N87),'[1]Конфигурация (оборудование)'!Y:Y,0),14)</f>
        <v>-</v>
      </c>
      <c r="Z87" s="26" t="str">
        <f>INDEX('[1]Конфигурация (оборудование)'!A:Y,MATCH(CONCATENATE(L87,"_",N87),'[1]Конфигурация (оборудование)'!Y:Y,0),15)</f>
        <v>SSD 2.5" SATA</v>
      </c>
      <c r="AA87" s="26">
        <f>INDEX('[1]Конфигурация (оборудование)'!A:Y,MATCH(CONCATENATE(L87,"_",N87),'[1]Конфигурация (оборудование)'!Y:Y,0),17)</f>
        <v>240</v>
      </c>
      <c r="AB87" s="26">
        <f>INDEX('[1]Конфигурация (оборудование)'!A:Y,MATCH(CONCATENATE(L87,"_",N87),'[1]Конфигурация (оборудование)'!Y:Y,0),18)</f>
        <v>4</v>
      </c>
      <c r="AC87" s="26" t="str">
        <f>INDEX('[1]Конфигурация (оборудование)'!A:Y,MATCH(CONCATENATE(L87,"_",N87),'[1]Конфигурация (оборудование)'!Y:Y,0),19)</f>
        <v>-</v>
      </c>
      <c r="AD87" s="26" t="str">
        <f>INDEX('[1]Конфигурация (оборудование)'!A:Y,MATCH(CONCATENATE(L87,"_",N87),'[1]Конфигурация (оборудование)'!Y:Y,0),20)</f>
        <v>-</v>
      </c>
      <c r="AE87" s="26" t="str">
        <f>INDEX('[1]Конфигурация (оборудование)'!A:Y,MATCH(CONCATENATE(L87,"_",N87),'[1]Конфигурация (оборудование)'!Y:Y,0),22)</f>
        <v>-</v>
      </c>
      <c r="AF87" s="26" t="str">
        <f>INDEX('[1]Конфигурация (оборудование)'!A:Y,MATCH(CONCATENATE(L87,"_",N87),'[1]Конфигурация (оборудование)'!Y:Y,0),23)</f>
        <v>-</v>
      </c>
      <c r="AG87" s="26" t="str">
        <f>INDEX('[1]Конфигурация (оборудование)'!A:Y,MATCH(CONCATENATE(L87,"_",N87),'[1]Конфигурация (оборудование)'!Y:Y,0),24)</f>
        <v>-</v>
      </c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6">
        <f t="shared" si="2"/>
        <v>36</v>
      </c>
      <c r="AU87" s="26">
        <f>INDEX('[1]Конфигурация (оборудование)'!A:Y,MATCH(CONCATENATE(L87,"_",N87),'[1]Конфигурация (оборудование)'!Y:Y,0),8)</f>
        <v>128</v>
      </c>
      <c r="AV87" s="25"/>
      <c r="AW87" s="25"/>
      <c r="AX87" s="25"/>
      <c r="AY87" s="37"/>
      <c r="AZ87" s="25"/>
      <c r="BA87" s="25"/>
      <c r="BB87" s="25"/>
      <c r="BC87" s="25"/>
      <c r="BD87" s="25"/>
      <c r="BE87" s="25" t="str">
        <f>INDEX('[1]IP MGMT'!A:H,MATCH(O87,'[1]IP MGMT'!D:D,0),5)</f>
        <v>1RF21.02</v>
      </c>
      <c r="BF87" s="31" t="s">
        <v>971</v>
      </c>
      <c r="BG87" s="25"/>
      <c r="BH87" s="25"/>
      <c r="BI87" s="25"/>
      <c r="BJ87" s="27"/>
    </row>
    <row r="88" spans="1:62" s="38" customFormat="1" ht="30" customHeight="1" x14ac:dyDescent="0.25">
      <c r="A88" s="29" t="s">
        <v>189</v>
      </c>
      <c r="B88" s="43" t="s">
        <v>322</v>
      </c>
      <c r="C88" s="31" t="s">
        <v>12</v>
      </c>
      <c r="D88" s="25" t="str">
        <f t="shared" si="3"/>
        <v>cd5201-VP0305</v>
      </c>
      <c r="E88" s="27" t="s">
        <v>203</v>
      </c>
      <c r="F88" s="25"/>
      <c r="G88" s="27" t="s">
        <v>667</v>
      </c>
      <c r="H88" s="28"/>
      <c r="I88" s="27"/>
      <c r="J88" s="27" t="s">
        <v>688</v>
      </c>
      <c r="K88" s="36"/>
      <c r="L88" s="29" t="s">
        <v>668</v>
      </c>
      <c r="M88" s="30" t="s">
        <v>568</v>
      </c>
      <c r="N88" s="29" t="s">
        <v>633</v>
      </c>
      <c r="O88" s="31" t="s">
        <v>785</v>
      </c>
      <c r="P88" s="34" t="s">
        <v>775</v>
      </c>
      <c r="Q88" s="34" t="s">
        <v>626</v>
      </c>
      <c r="R88" s="36"/>
      <c r="S88" s="26" t="str">
        <f>INDEX('[1]Конфигурация (оборудование)'!A:Y,MATCH(CONCATENATE(L88,"_",N88),'[1]Конфигурация (оборудование)'!Y:Y,0),6)</f>
        <v>E5-2697V4</v>
      </c>
      <c r="T88" s="26" t="str">
        <f>INDEX('[1]Конфигурация (оборудование)'!A:Y,MATCH(CONCATENATE(L88,"_",N88),'[1]Конфигурация (оборудование)'!Y:Y,0),4)</f>
        <v>2</v>
      </c>
      <c r="U88" s="26">
        <f>INDEX('[1]Конфигурация (оборудование)'!A:Y,MATCH(CONCATENATE(L88,"_",N88),'[1]Конфигурация (оборудование)'!Y:Y,0),5)</f>
        <v>36</v>
      </c>
      <c r="V88" s="26" t="str">
        <f>INDEX('[1]Конфигурация (оборудование)'!A:Y,MATCH(CONCATENATE(L88,"_",N88),'[1]Конфигурация (оборудование)'!Y:Y,0),10)</f>
        <v>HDD 2.5" SAS</v>
      </c>
      <c r="W88" s="51">
        <f>INDEX('[1]Конфигурация (оборудование)'!A:Y,MATCH(CONCATENATE(L88,"_",N88),'[1]Конфигурация (оборудование)'!Y:Y,0),12)</f>
        <v>600</v>
      </c>
      <c r="X88" s="26">
        <f>INDEX('[1]Конфигурация (оборудование)'!A:Y,MATCH(CONCATENATE(L88,"_",N88),'[1]Конфигурация (оборудование)'!Y:Y,0),13)</f>
        <v>8</v>
      </c>
      <c r="Y88" s="26" t="str">
        <f>INDEX('[1]Конфигурация (оборудование)'!A:Y,MATCH(CONCATENATE(L88,"_",N88),'[1]Конфигурация (оборудование)'!Y:Y,0),14)</f>
        <v>-</v>
      </c>
      <c r="Z88" s="26" t="str">
        <f>INDEX('[1]Конфигурация (оборудование)'!A:Y,MATCH(CONCATENATE(L88,"_",N88),'[1]Конфигурация (оборудование)'!Y:Y,0),15)</f>
        <v>SSD 2.5" SATA</v>
      </c>
      <c r="AA88" s="26">
        <f>INDEX('[1]Конфигурация (оборудование)'!A:Y,MATCH(CONCATENATE(L88,"_",N88),'[1]Конфигурация (оборудование)'!Y:Y,0),17)</f>
        <v>240</v>
      </c>
      <c r="AB88" s="26">
        <f>INDEX('[1]Конфигурация (оборудование)'!A:Y,MATCH(CONCATENATE(L88,"_",N88),'[1]Конфигурация (оборудование)'!Y:Y,0),18)</f>
        <v>4</v>
      </c>
      <c r="AC88" s="26" t="str">
        <f>INDEX('[1]Конфигурация (оборудование)'!A:Y,MATCH(CONCATENATE(L88,"_",N88),'[1]Конфигурация (оборудование)'!Y:Y,0),19)</f>
        <v>-</v>
      </c>
      <c r="AD88" s="26" t="str">
        <f>INDEX('[1]Конфигурация (оборудование)'!A:Y,MATCH(CONCATENATE(L88,"_",N88),'[1]Конфигурация (оборудование)'!Y:Y,0),20)</f>
        <v>-</v>
      </c>
      <c r="AE88" s="26" t="str">
        <f>INDEX('[1]Конфигурация (оборудование)'!A:Y,MATCH(CONCATENATE(L88,"_",N88),'[1]Конфигурация (оборудование)'!Y:Y,0),22)</f>
        <v>-</v>
      </c>
      <c r="AF88" s="26" t="str">
        <f>INDEX('[1]Конфигурация (оборудование)'!A:Y,MATCH(CONCATENATE(L88,"_",N88),'[1]Конфигурация (оборудование)'!Y:Y,0),23)</f>
        <v>-</v>
      </c>
      <c r="AG88" s="26" t="str">
        <f>INDEX('[1]Конфигурация (оборудование)'!A:Y,MATCH(CONCATENATE(L88,"_",N88),'[1]Конфигурация (оборудование)'!Y:Y,0),24)</f>
        <v>-</v>
      </c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6">
        <f t="shared" si="2"/>
        <v>36</v>
      </c>
      <c r="AU88" s="26">
        <f>INDEX('[1]Конфигурация (оборудование)'!A:Y,MATCH(CONCATENATE(L88,"_",N88),'[1]Конфигурация (оборудование)'!Y:Y,0),8)</f>
        <v>128</v>
      </c>
      <c r="AV88" s="25"/>
      <c r="AW88" s="25"/>
      <c r="AX88" s="25"/>
      <c r="AY88" s="37"/>
      <c r="AZ88" s="25"/>
      <c r="BA88" s="25"/>
      <c r="BB88" s="25"/>
      <c r="BC88" s="25"/>
      <c r="BD88" s="25"/>
      <c r="BE88" s="25" t="str">
        <f>INDEX('[1]IP MGMT'!A:H,MATCH(O88,'[1]IP MGMT'!D:D,0),5)</f>
        <v>1RF21.02</v>
      </c>
      <c r="BF88" s="31" t="s">
        <v>977</v>
      </c>
      <c r="BG88" s="25"/>
      <c r="BH88" s="25"/>
      <c r="BI88" s="25"/>
      <c r="BJ88" s="27"/>
    </row>
    <row r="89" spans="1:62" s="38" customFormat="1" ht="30" customHeight="1" x14ac:dyDescent="0.25">
      <c r="A89" s="29" t="s">
        <v>189</v>
      </c>
      <c r="B89" s="43" t="s">
        <v>324</v>
      </c>
      <c r="C89" s="31" t="s">
        <v>12</v>
      </c>
      <c r="D89" s="25" t="str">
        <f t="shared" si="3"/>
        <v>cd5201-VP0304</v>
      </c>
      <c r="E89" s="27" t="s">
        <v>203</v>
      </c>
      <c r="F89" s="25"/>
      <c r="G89" s="27" t="s">
        <v>667</v>
      </c>
      <c r="H89" s="28"/>
      <c r="I89" s="27"/>
      <c r="J89" s="27" t="s">
        <v>688</v>
      </c>
      <c r="K89" s="36"/>
      <c r="L89" s="29" t="s">
        <v>668</v>
      </c>
      <c r="M89" s="30" t="s">
        <v>568</v>
      </c>
      <c r="N89" s="29" t="s">
        <v>633</v>
      </c>
      <c r="O89" s="31" t="s">
        <v>787</v>
      </c>
      <c r="P89" s="34" t="s">
        <v>775</v>
      </c>
      <c r="Q89" s="34" t="s">
        <v>586</v>
      </c>
      <c r="R89" s="36"/>
      <c r="S89" s="26" t="str">
        <f>INDEX('[1]Конфигурация (оборудование)'!A:Y,MATCH(CONCATENATE(L89,"_",N89),'[1]Конфигурация (оборудование)'!Y:Y,0),6)</f>
        <v>E5-2697V4</v>
      </c>
      <c r="T89" s="26" t="str">
        <f>INDEX('[1]Конфигурация (оборудование)'!A:Y,MATCH(CONCATENATE(L89,"_",N89),'[1]Конфигурация (оборудование)'!Y:Y,0),4)</f>
        <v>2</v>
      </c>
      <c r="U89" s="26">
        <f>INDEX('[1]Конфигурация (оборудование)'!A:Y,MATCH(CONCATENATE(L89,"_",N89),'[1]Конфигурация (оборудование)'!Y:Y,0),5)</f>
        <v>36</v>
      </c>
      <c r="V89" s="26" t="str">
        <f>INDEX('[1]Конфигурация (оборудование)'!A:Y,MATCH(CONCATENATE(L89,"_",N89),'[1]Конфигурация (оборудование)'!Y:Y,0),10)</f>
        <v>HDD 2.5" SAS</v>
      </c>
      <c r="W89" s="51">
        <f>INDEX('[1]Конфигурация (оборудование)'!A:Y,MATCH(CONCATENATE(L89,"_",N89),'[1]Конфигурация (оборудование)'!Y:Y,0),12)</f>
        <v>600</v>
      </c>
      <c r="X89" s="26">
        <f>INDEX('[1]Конфигурация (оборудование)'!A:Y,MATCH(CONCATENATE(L89,"_",N89),'[1]Конфигурация (оборудование)'!Y:Y,0),13)</f>
        <v>8</v>
      </c>
      <c r="Y89" s="26" t="str">
        <f>INDEX('[1]Конфигурация (оборудование)'!A:Y,MATCH(CONCATENATE(L89,"_",N89),'[1]Конфигурация (оборудование)'!Y:Y,0),14)</f>
        <v>-</v>
      </c>
      <c r="Z89" s="26" t="str">
        <f>INDEX('[1]Конфигурация (оборудование)'!A:Y,MATCH(CONCATENATE(L89,"_",N89),'[1]Конфигурация (оборудование)'!Y:Y,0),15)</f>
        <v>SSD 2.5" SATA</v>
      </c>
      <c r="AA89" s="26">
        <f>INDEX('[1]Конфигурация (оборудование)'!A:Y,MATCH(CONCATENATE(L89,"_",N89),'[1]Конфигурация (оборудование)'!Y:Y,0),17)</f>
        <v>240</v>
      </c>
      <c r="AB89" s="26">
        <f>INDEX('[1]Конфигурация (оборудование)'!A:Y,MATCH(CONCATENATE(L89,"_",N89),'[1]Конфигурация (оборудование)'!Y:Y,0),18)</f>
        <v>4</v>
      </c>
      <c r="AC89" s="26" t="str">
        <f>INDEX('[1]Конфигурация (оборудование)'!A:Y,MATCH(CONCATENATE(L89,"_",N89),'[1]Конфигурация (оборудование)'!Y:Y,0),19)</f>
        <v>-</v>
      </c>
      <c r="AD89" s="26" t="str">
        <f>INDEX('[1]Конфигурация (оборудование)'!A:Y,MATCH(CONCATENATE(L89,"_",N89),'[1]Конфигурация (оборудование)'!Y:Y,0),20)</f>
        <v>-</v>
      </c>
      <c r="AE89" s="26" t="str">
        <f>INDEX('[1]Конфигурация (оборудование)'!A:Y,MATCH(CONCATENATE(L89,"_",N89),'[1]Конфигурация (оборудование)'!Y:Y,0),22)</f>
        <v>-</v>
      </c>
      <c r="AF89" s="26" t="str">
        <f>INDEX('[1]Конфигурация (оборудование)'!A:Y,MATCH(CONCATENATE(L89,"_",N89),'[1]Конфигурация (оборудование)'!Y:Y,0),23)</f>
        <v>-</v>
      </c>
      <c r="AG89" s="26" t="str">
        <f>INDEX('[1]Конфигурация (оборудование)'!A:Y,MATCH(CONCATENATE(L89,"_",N89),'[1]Конфигурация (оборудование)'!Y:Y,0),24)</f>
        <v>-</v>
      </c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6">
        <f t="shared" si="2"/>
        <v>36</v>
      </c>
      <c r="AU89" s="26">
        <f>INDEX('[1]Конфигурация (оборудование)'!A:Y,MATCH(CONCATENATE(L89,"_",N89),'[1]Конфигурация (оборудование)'!Y:Y,0),8)</f>
        <v>128</v>
      </c>
      <c r="AV89" s="25"/>
      <c r="AW89" s="25"/>
      <c r="AX89" s="25"/>
      <c r="AY89" s="37"/>
      <c r="AZ89" s="25"/>
      <c r="BA89" s="25"/>
      <c r="BB89" s="25"/>
      <c r="BC89" s="25"/>
      <c r="BD89" s="25"/>
      <c r="BE89" s="25" t="str">
        <f>INDEX('[1]IP MGMT'!A:H,MATCH(O89,'[1]IP MGMT'!D:D,0),5)</f>
        <v>1RF21.02</v>
      </c>
      <c r="BF89" s="31" t="s">
        <v>958</v>
      </c>
      <c r="BG89" s="25"/>
      <c r="BH89" s="25"/>
      <c r="BI89" s="25"/>
      <c r="BJ89" s="27"/>
    </row>
    <row r="90" spans="1:62" s="38" customFormat="1" ht="45" customHeight="1" x14ac:dyDescent="0.25">
      <c r="A90" s="29" t="s">
        <v>189</v>
      </c>
      <c r="B90" s="43" t="s">
        <v>326</v>
      </c>
      <c r="C90" s="31" t="s">
        <v>41</v>
      </c>
      <c r="D90" s="40" t="str">
        <f t="shared" si="3"/>
        <v>cd5201-sys005</v>
      </c>
      <c r="E90" s="27" t="s">
        <v>234</v>
      </c>
      <c r="F90" s="25"/>
      <c r="G90" s="27" t="s">
        <v>790</v>
      </c>
      <c r="H90" s="28"/>
      <c r="I90" s="27"/>
      <c r="J90" s="27" t="s">
        <v>789</v>
      </c>
      <c r="K90" s="36"/>
      <c r="L90" s="29" t="s">
        <v>791</v>
      </c>
      <c r="M90" s="30" t="s">
        <v>568</v>
      </c>
      <c r="N90" s="29" t="s">
        <v>602</v>
      </c>
      <c r="O90" s="31" t="s">
        <v>792</v>
      </c>
      <c r="P90" s="34" t="s">
        <v>793</v>
      </c>
      <c r="Q90" s="34" t="s">
        <v>794</v>
      </c>
      <c r="R90" s="36"/>
      <c r="S90" s="26" t="str">
        <f>INDEX('[1]Конфигурация (оборудование)'!A:Y,MATCH(CONCATENATE(L90,"_",N90),'[1]Конфигурация (оборудование)'!Y:Y,0),6)</f>
        <v>E5-2695V4</v>
      </c>
      <c r="T90" s="26" t="str">
        <f>INDEX('[1]Конфигурация (оборудование)'!A:Y,MATCH(CONCATENATE(L90,"_",N90),'[1]Конфигурация (оборудование)'!Y:Y,0),4)</f>
        <v>2</v>
      </c>
      <c r="U90" s="26">
        <f>INDEX('[1]Конфигурация (оборудование)'!A:Y,MATCH(CONCATENATE(L90,"_",N90),'[1]Конфигурация (оборудование)'!Y:Y,0),5)</f>
        <v>36</v>
      </c>
      <c r="V90" s="26" t="str">
        <f>INDEX('[1]Конфигурация (оборудование)'!A:Y,MATCH(CONCATENATE(L90,"_",N90),'[1]Конфигурация (оборудование)'!Y:Y,0),10)</f>
        <v>HDD 2.5" SAS</v>
      </c>
      <c r="W90" s="51">
        <f>INDEX('[1]Конфигурация (оборудование)'!A:Y,MATCH(CONCATENATE(L90,"_",N90),'[1]Конфигурация (оборудование)'!Y:Y,0),12)</f>
        <v>600</v>
      </c>
      <c r="X90" s="26">
        <f>INDEX('[1]Конфигурация (оборудование)'!A:Y,MATCH(CONCATENATE(L90,"_",N90),'[1]Конфигурация (оборудование)'!Y:Y,0),13)</f>
        <v>2</v>
      </c>
      <c r="Y90" s="26" t="str">
        <f>INDEX('[1]Конфигурация (оборудование)'!A:Y,MATCH(CONCATENATE(L90,"_",N90),'[1]Конфигурация (оборудование)'!Y:Y,0),14)</f>
        <v>-</v>
      </c>
      <c r="Z90" s="26" t="str">
        <f>INDEX('[1]Конфигурация (оборудование)'!A:Y,MATCH(CONCATENATE(L90,"_",N90),'[1]Конфигурация (оборудование)'!Y:Y,0),15)</f>
        <v>-</v>
      </c>
      <c r="AA90" s="26" t="str">
        <f>INDEX('[1]Конфигурация (оборудование)'!A:Y,MATCH(CONCATENATE(L90,"_",N90),'[1]Конфигурация (оборудование)'!Y:Y,0),17)</f>
        <v>-</v>
      </c>
      <c r="AB90" s="26" t="str">
        <f>INDEX('[1]Конфигурация (оборудование)'!A:Y,MATCH(CONCATENATE(L90,"_",N90),'[1]Конфигурация (оборудование)'!Y:Y,0),18)</f>
        <v>-</v>
      </c>
      <c r="AC90" s="26" t="str">
        <f>INDEX('[1]Конфигурация (оборудование)'!A:Y,MATCH(CONCATENATE(L90,"_",N90),'[1]Конфигурация (оборудование)'!Y:Y,0),19)</f>
        <v>-</v>
      </c>
      <c r="AD90" s="26" t="str">
        <f>INDEX('[1]Конфигурация (оборудование)'!A:Y,MATCH(CONCATENATE(L90,"_",N90),'[1]Конфигурация (оборудование)'!Y:Y,0),20)</f>
        <v>-</v>
      </c>
      <c r="AE90" s="26" t="str">
        <f>INDEX('[1]Конфигурация (оборудование)'!A:Y,MATCH(CONCATENATE(L90,"_",N90),'[1]Конфигурация (оборудование)'!Y:Y,0),22)</f>
        <v>-</v>
      </c>
      <c r="AF90" s="26" t="str">
        <f>INDEX('[1]Конфигурация (оборудование)'!A:Y,MATCH(CONCATENATE(L90,"_",N90),'[1]Конфигурация (оборудование)'!Y:Y,0),23)</f>
        <v>-</v>
      </c>
      <c r="AG90" s="26" t="str">
        <f>INDEX('[1]Конфигурация (оборудование)'!A:Y,MATCH(CONCATENATE(L90,"_",N90),'[1]Конфигурация (оборудование)'!Y:Y,0),24)</f>
        <v>-</v>
      </c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54">
        <f t="shared" si="2"/>
        <v>36</v>
      </c>
      <c r="AU90" s="54">
        <f>INDEX('[1]Конфигурация (оборудование)'!A:Y,MATCH(CONCATENATE(L90,"_",N90),'[1]Конфигурация (оборудование)'!Y:Y,0),8)</f>
        <v>64</v>
      </c>
      <c r="AV90" s="25"/>
      <c r="AW90" s="25"/>
      <c r="AX90" s="25"/>
      <c r="AY90" s="37"/>
      <c r="AZ90" s="25"/>
      <c r="BA90" s="25"/>
      <c r="BB90" s="25"/>
      <c r="BC90" s="25"/>
      <c r="BD90" s="25"/>
      <c r="BE90" s="25" t="str">
        <f>INDEX('[1]IP MGMT'!A:H,MATCH(O90,'[1]IP MGMT'!D:D,0),5)</f>
        <v>1RF23.02</v>
      </c>
      <c r="BF90" s="31" t="s">
        <v>795</v>
      </c>
      <c r="BG90" s="25"/>
      <c r="BH90" s="25"/>
      <c r="BI90" s="25"/>
      <c r="BJ90" s="27"/>
    </row>
    <row r="91" spans="1:62" s="38" customFormat="1" ht="45" customHeight="1" x14ac:dyDescent="0.25">
      <c r="A91" s="29" t="s">
        <v>189</v>
      </c>
      <c r="B91" s="43" t="s">
        <v>328</v>
      </c>
      <c r="C91" s="31" t="s">
        <v>329</v>
      </c>
      <c r="D91" s="25" t="str">
        <f t="shared" si="3"/>
        <v>cd5201-cr007</v>
      </c>
      <c r="E91" s="27" t="s">
        <v>30</v>
      </c>
      <c r="F91" s="25"/>
      <c r="G91" s="27" t="s">
        <v>797</v>
      </c>
      <c r="H91" s="28"/>
      <c r="I91" s="27"/>
      <c r="J91" s="27" t="s">
        <v>796</v>
      </c>
      <c r="K91" s="36"/>
      <c r="L91" s="29" t="s">
        <v>791</v>
      </c>
      <c r="M91" s="30" t="s">
        <v>568</v>
      </c>
      <c r="N91" s="29" t="s">
        <v>602</v>
      </c>
      <c r="O91" s="31" t="s">
        <v>798</v>
      </c>
      <c r="P91" s="34" t="s">
        <v>799</v>
      </c>
      <c r="Q91" s="34" t="s">
        <v>684</v>
      </c>
      <c r="R91" s="36"/>
      <c r="S91" s="26" t="str">
        <f>INDEX('[1]Конфигурация (оборудование)'!A:Y,MATCH(CONCATENATE(L91,"_",N91),'[1]Конфигурация (оборудование)'!Y:Y,0),6)</f>
        <v>E5-2695V4</v>
      </c>
      <c r="T91" s="26" t="str">
        <f>INDEX('[1]Конфигурация (оборудование)'!A:Y,MATCH(CONCATENATE(L91,"_",N91),'[1]Конфигурация (оборудование)'!Y:Y,0),4)</f>
        <v>2</v>
      </c>
      <c r="U91" s="26">
        <f>INDEX('[1]Конфигурация (оборудование)'!A:Y,MATCH(CONCATENATE(L91,"_",N91),'[1]Конфигурация (оборудование)'!Y:Y,0),5)</f>
        <v>36</v>
      </c>
      <c r="V91" s="26" t="str">
        <f>INDEX('[1]Конфигурация (оборудование)'!A:Y,MATCH(CONCATENATE(L91,"_",N91),'[1]Конфигурация (оборудование)'!Y:Y,0),10)</f>
        <v>HDD 2.5" SAS</v>
      </c>
      <c r="W91" s="51">
        <f>INDEX('[1]Конфигурация (оборудование)'!A:Y,MATCH(CONCATENATE(L91,"_",N91),'[1]Конфигурация (оборудование)'!Y:Y,0),12)</f>
        <v>600</v>
      </c>
      <c r="X91" s="26">
        <f>INDEX('[1]Конфигурация (оборудование)'!A:Y,MATCH(CONCATENATE(L91,"_",N91),'[1]Конфигурация (оборудование)'!Y:Y,0),13)</f>
        <v>2</v>
      </c>
      <c r="Y91" s="26" t="str">
        <f>INDEX('[1]Конфигурация (оборудование)'!A:Y,MATCH(CONCATENATE(L91,"_",N91),'[1]Конфигурация (оборудование)'!Y:Y,0),14)</f>
        <v>-</v>
      </c>
      <c r="Z91" s="26" t="str">
        <f>INDEX('[1]Конфигурация (оборудование)'!A:Y,MATCH(CONCATENATE(L91,"_",N91),'[1]Конфигурация (оборудование)'!Y:Y,0),15)</f>
        <v>-</v>
      </c>
      <c r="AA91" s="26" t="str">
        <f>INDEX('[1]Конфигурация (оборудование)'!A:Y,MATCH(CONCATENATE(L91,"_",N91),'[1]Конфигурация (оборудование)'!Y:Y,0),17)</f>
        <v>-</v>
      </c>
      <c r="AB91" s="26" t="str">
        <f>INDEX('[1]Конфигурация (оборудование)'!A:Y,MATCH(CONCATENATE(L91,"_",N91),'[1]Конфигурация (оборудование)'!Y:Y,0),18)</f>
        <v>-</v>
      </c>
      <c r="AC91" s="26" t="str">
        <f>INDEX('[1]Конфигурация (оборудование)'!A:Y,MATCH(CONCATENATE(L91,"_",N91),'[1]Конфигурация (оборудование)'!Y:Y,0),19)</f>
        <v>-</v>
      </c>
      <c r="AD91" s="26" t="str">
        <f>INDEX('[1]Конфигурация (оборудование)'!A:Y,MATCH(CONCATENATE(L91,"_",N91),'[1]Конфигурация (оборудование)'!Y:Y,0),20)</f>
        <v>-</v>
      </c>
      <c r="AE91" s="26" t="str">
        <f>INDEX('[1]Конфигурация (оборудование)'!A:Y,MATCH(CONCATENATE(L91,"_",N91),'[1]Конфигурация (оборудование)'!Y:Y,0),22)</f>
        <v>-</v>
      </c>
      <c r="AF91" s="26" t="str">
        <f>INDEX('[1]Конфигурация (оборудование)'!A:Y,MATCH(CONCATENATE(L91,"_",N91),'[1]Конфигурация (оборудование)'!Y:Y,0),23)</f>
        <v>-</v>
      </c>
      <c r="AG91" s="26" t="str">
        <f>INDEX('[1]Конфигурация (оборудование)'!A:Y,MATCH(CONCATENATE(L91,"_",N91),'[1]Конфигурация (оборудование)'!Y:Y,0),24)</f>
        <v>-</v>
      </c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6">
        <f t="shared" si="2"/>
        <v>36</v>
      </c>
      <c r="AU91" s="26">
        <f>INDEX('[1]Конфигурация (оборудование)'!A:Y,MATCH(CONCATENATE(L91,"_",N91),'[1]Конфигурация (оборудование)'!Y:Y,0),8)</f>
        <v>64</v>
      </c>
      <c r="AV91" s="25"/>
      <c r="AW91" s="25"/>
      <c r="AX91" s="25"/>
      <c r="AY91" s="37"/>
      <c r="AZ91" s="25"/>
      <c r="BA91" s="25"/>
      <c r="BB91" s="25"/>
      <c r="BC91" s="25"/>
      <c r="BD91" s="25"/>
      <c r="BE91" s="25" t="str">
        <f>INDEX('[1]IP MGMT'!A:H,MATCH(O91,'[1]IP MGMT'!D:D,0),5)</f>
        <v>1RF24.01</v>
      </c>
      <c r="BF91" s="31" t="s">
        <v>800</v>
      </c>
      <c r="BG91" s="25"/>
      <c r="BH91" s="25"/>
      <c r="BI91" s="25"/>
      <c r="BJ91" s="27"/>
    </row>
    <row r="92" spans="1:62" s="38" customFormat="1" ht="75" customHeight="1" x14ac:dyDescent="0.25">
      <c r="A92" s="29" t="s">
        <v>189</v>
      </c>
      <c r="B92" s="43" t="s">
        <v>331</v>
      </c>
      <c r="C92" s="31" t="s">
        <v>24</v>
      </c>
      <c r="D92" s="25" t="str">
        <f t="shared" si="3"/>
        <v>cd5201-dc03</v>
      </c>
      <c r="E92" s="27" t="s">
        <v>30</v>
      </c>
      <c r="F92" s="25"/>
      <c r="G92" s="27" t="s">
        <v>33</v>
      </c>
      <c r="H92" s="28"/>
      <c r="I92" s="27"/>
      <c r="J92" s="27" t="s">
        <v>32</v>
      </c>
      <c r="K92" s="36"/>
      <c r="L92" s="29" t="s">
        <v>791</v>
      </c>
      <c r="M92" s="30" t="s">
        <v>568</v>
      </c>
      <c r="N92" s="29" t="s">
        <v>602</v>
      </c>
      <c r="O92" s="31" t="s">
        <v>801</v>
      </c>
      <c r="P92" s="34" t="s">
        <v>793</v>
      </c>
      <c r="Q92" s="34" t="s">
        <v>802</v>
      </c>
      <c r="R92" s="36"/>
      <c r="S92" s="26" t="str">
        <f>INDEX('[1]Конфигурация (оборудование)'!A:Y,MATCH(CONCATENATE(L92,"_",N92),'[1]Конфигурация (оборудование)'!Y:Y,0),6)</f>
        <v>E5-2695V4</v>
      </c>
      <c r="T92" s="26" t="str">
        <f>INDEX('[1]Конфигурация (оборудование)'!A:Y,MATCH(CONCATENATE(L92,"_",N92),'[1]Конфигурация (оборудование)'!Y:Y,0),4)</f>
        <v>2</v>
      </c>
      <c r="U92" s="26">
        <f>INDEX('[1]Конфигурация (оборудование)'!A:Y,MATCH(CONCATENATE(L92,"_",N92),'[1]Конфигурация (оборудование)'!Y:Y,0),5)</f>
        <v>36</v>
      </c>
      <c r="V92" s="26" t="str">
        <f>INDEX('[1]Конфигурация (оборудование)'!A:Y,MATCH(CONCATENATE(L92,"_",N92),'[1]Конфигурация (оборудование)'!Y:Y,0),10)</f>
        <v>HDD 2.5" SAS</v>
      </c>
      <c r="W92" s="51">
        <f>INDEX('[1]Конфигурация (оборудование)'!A:Y,MATCH(CONCATENATE(L92,"_",N92),'[1]Конфигурация (оборудование)'!Y:Y,0),12)</f>
        <v>600</v>
      </c>
      <c r="X92" s="26">
        <f>INDEX('[1]Конфигурация (оборудование)'!A:Y,MATCH(CONCATENATE(L92,"_",N92),'[1]Конфигурация (оборудование)'!Y:Y,0),13)</f>
        <v>2</v>
      </c>
      <c r="Y92" s="26" t="str">
        <f>INDEX('[1]Конфигурация (оборудование)'!A:Y,MATCH(CONCATENATE(L92,"_",N92),'[1]Конфигурация (оборудование)'!Y:Y,0),14)</f>
        <v>-</v>
      </c>
      <c r="Z92" s="26" t="str">
        <f>INDEX('[1]Конфигурация (оборудование)'!A:Y,MATCH(CONCATENATE(L92,"_",N92),'[1]Конфигурация (оборудование)'!Y:Y,0),15)</f>
        <v>-</v>
      </c>
      <c r="AA92" s="26" t="str">
        <f>INDEX('[1]Конфигурация (оборудование)'!A:Y,MATCH(CONCATENATE(L92,"_",N92),'[1]Конфигурация (оборудование)'!Y:Y,0),17)</f>
        <v>-</v>
      </c>
      <c r="AB92" s="26" t="str">
        <f>INDEX('[1]Конфигурация (оборудование)'!A:Y,MATCH(CONCATENATE(L92,"_",N92),'[1]Конфигурация (оборудование)'!Y:Y,0),18)</f>
        <v>-</v>
      </c>
      <c r="AC92" s="26" t="str">
        <f>INDEX('[1]Конфигурация (оборудование)'!A:Y,MATCH(CONCATENATE(L92,"_",N92),'[1]Конфигурация (оборудование)'!Y:Y,0),19)</f>
        <v>-</v>
      </c>
      <c r="AD92" s="26" t="str">
        <f>INDEX('[1]Конфигурация (оборудование)'!A:Y,MATCH(CONCATENATE(L92,"_",N92),'[1]Конфигурация (оборудование)'!Y:Y,0),20)</f>
        <v>-</v>
      </c>
      <c r="AE92" s="26" t="str">
        <f>INDEX('[1]Конфигурация (оборудование)'!A:Y,MATCH(CONCATENATE(L92,"_",N92),'[1]Конфигурация (оборудование)'!Y:Y,0),22)</f>
        <v>-</v>
      </c>
      <c r="AF92" s="26" t="str">
        <f>INDEX('[1]Конфигурация (оборудование)'!A:Y,MATCH(CONCATENATE(L92,"_",N92),'[1]Конфигурация (оборудование)'!Y:Y,0),23)</f>
        <v>-</v>
      </c>
      <c r="AG92" s="26" t="str">
        <f>INDEX('[1]Конфигурация (оборудование)'!A:Y,MATCH(CONCATENATE(L92,"_",N92),'[1]Конфигурация (оборудование)'!Y:Y,0),24)</f>
        <v>-</v>
      </c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6">
        <f t="shared" si="2"/>
        <v>36</v>
      </c>
      <c r="AU92" s="26">
        <f>INDEX('[1]Конфигурация (оборудование)'!A:Y,MATCH(CONCATENATE(L92,"_",N92),'[1]Конфигурация (оборудование)'!Y:Y,0),8)</f>
        <v>64</v>
      </c>
      <c r="AV92" s="25"/>
      <c r="AW92" s="25"/>
      <c r="AX92" s="25"/>
      <c r="AY92" s="37"/>
      <c r="AZ92" s="25"/>
      <c r="BA92" s="25"/>
      <c r="BB92" s="25"/>
      <c r="BC92" s="25"/>
      <c r="BD92" s="25"/>
      <c r="BE92" s="25" t="str">
        <f>INDEX('[1]IP MGMT'!A:H,MATCH(O92,'[1]IP MGMT'!D:D,0),5)</f>
        <v>1RF23.02</v>
      </c>
      <c r="BF92" s="31" t="s">
        <v>803</v>
      </c>
      <c r="BG92" s="25"/>
      <c r="BH92" s="25"/>
      <c r="BI92" s="25"/>
      <c r="BJ92" s="27"/>
    </row>
    <row r="93" spans="1:62" s="38" customFormat="1" ht="30" customHeight="1" x14ac:dyDescent="0.25">
      <c r="A93" s="29" t="s">
        <v>189</v>
      </c>
      <c r="B93" s="43" t="s">
        <v>333</v>
      </c>
      <c r="C93" s="31" t="s">
        <v>24</v>
      </c>
      <c r="D93" s="25" t="str">
        <f t="shared" si="3"/>
        <v>cd5201-sys061</v>
      </c>
      <c r="E93" s="27" t="s">
        <v>30</v>
      </c>
      <c r="F93" s="25"/>
      <c r="G93" s="27" t="s">
        <v>667</v>
      </c>
      <c r="H93" s="28"/>
      <c r="I93" s="27"/>
      <c r="J93" s="27" t="s">
        <v>36</v>
      </c>
      <c r="K93" s="36"/>
      <c r="L93" s="29" t="s">
        <v>668</v>
      </c>
      <c r="M93" s="30" t="s">
        <v>568</v>
      </c>
      <c r="N93" s="52" t="s">
        <v>669</v>
      </c>
      <c r="O93" s="31" t="s">
        <v>804</v>
      </c>
      <c r="P93" s="34" t="s">
        <v>805</v>
      </c>
      <c r="Q93" s="34" t="s">
        <v>672</v>
      </c>
      <c r="R93" s="36"/>
      <c r="S93" s="26" t="str">
        <f>INDEX('[1]Конфигурация (оборудование)'!A:Y,MATCH(CONCATENATE(L93,"_",N93),'[1]Конфигурация (оборудование)'!Y:Y,0),6)</f>
        <v>E5-2630V4</v>
      </c>
      <c r="T93" s="26" t="str">
        <f>INDEX('[1]Конфигурация (оборудование)'!A:Y,MATCH(CONCATENATE(L93,"_",N93),'[1]Конфигурация (оборудование)'!Y:Y,0),4)</f>
        <v>2</v>
      </c>
      <c r="U93" s="26">
        <f>INDEX('[1]Конфигурация (оборудование)'!A:Y,MATCH(CONCATENATE(L93,"_",N93),'[1]Конфигурация (оборудование)'!Y:Y,0),5)</f>
        <v>20</v>
      </c>
      <c r="V93" s="26" t="str">
        <f>INDEX('[1]Конфигурация (оборудование)'!A:Y,MATCH(CONCATENATE(L93,"_",N93),'[1]Конфигурация (оборудование)'!Y:Y,0),10)</f>
        <v>HDD 2.5" SAS</v>
      </c>
      <c r="W93" s="51">
        <f>INDEX('[1]Конфигурация (оборудование)'!A:Y,MATCH(CONCATENATE(L93,"_",N93),'[1]Конфигурация (оборудование)'!Y:Y,0),12)</f>
        <v>600</v>
      </c>
      <c r="X93" s="26">
        <f>INDEX('[1]Конфигурация (оборудование)'!A:Y,MATCH(CONCATENATE(L93,"_",N93),'[1]Конфигурация (оборудование)'!Y:Y,0),13)</f>
        <v>2</v>
      </c>
      <c r="Y93" s="26" t="str">
        <f>INDEX('[1]Конфигурация (оборудование)'!A:Y,MATCH(CONCATENATE(L93,"_",N93),'[1]Конфигурация (оборудование)'!Y:Y,0),14)</f>
        <v>-</v>
      </c>
      <c r="Z93" s="26" t="str">
        <f>INDEX('[1]Конфигурация (оборудование)'!A:Y,MATCH(CONCATENATE(L93,"_",N93),'[1]Конфигурация (оборудование)'!Y:Y,0),15)</f>
        <v>HDD 2.5" SAS</v>
      </c>
      <c r="AA93" s="26">
        <f>INDEX('[1]Конфигурация (оборудование)'!A:Y,MATCH(CONCATENATE(L93,"_",N93),'[1]Конфигурация (оборудование)'!Y:Y,0),17)</f>
        <v>2000</v>
      </c>
      <c r="AB93" s="26">
        <f>INDEX('[1]Конфигурация (оборудование)'!A:Y,MATCH(CONCATENATE(L93,"_",N93),'[1]Конфигурация (оборудование)'!Y:Y,0),18)</f>
        <v>10</v>
      </c>
      <c r="AC93" s="26" t="str">
        <f>INDEX('[1]Конфигурация (оборудование)'!A:Y,MATCH(CONCATENATE(L93,"_",N93),'[1]Конфигурация (оборудование)'!Y:Y,0),19)</f>
        <v>-</v>
      </c>
      <c r="AD93" s="26" t="str">
        <f>INDEX('[1]Конфигурация (оборудование)'!A:Y,MATCH(CONCATENATE(L93,"_",N93),'[1]Конфигурация (оборудование)'!Y:Y,0),20)</f>
        <v>SSD 2.5" SATA</v>
      </c>
      <c r="AE93" s="26">
        <f>INDEX('[1]Конфигурация (оборудование)'!A:Y,MATCH(CONCATENATE(L93,"_",N93),'[1]Конфигурация (оборудование)'!Y:Y,0),22)</f>
        <v>240</v>
      </c>
      <c r="AF93" s="26">
        <f>INDEX('[1]Конфигурация (оборудование)'!A:Y,MATCH(CONCATENATE(L93,"_",N93),'[1]Конфигурация (оборудование)'!Y:Y,0),23)</f>
        <v>1</v>
      </c>
      <c r="AG93" s="26" t="str">
        <f>INDEX('[1]Конфигурация (оборудование)'!A:Y,MATCH(CONCATENATE(L93,"_",N93),'[1]Конфигурация (оборудование)'!Y:Y,0),24)</f>
        <v>-</v>
      </c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6">
        <f t="shared" si="2"/>
        <v>20</v>
      </c>
      <c r="AU93" s="26">
        <f>INDEX('[1]Конфигурация (оборудование)'!A:Y,MATCH(CONCATENATE(L93,"_",N93),'[1]Конфигурация (оборудование)'!Y:Y,0),8)</f>
        <v>256</v>
      </c>
      <c r="AV93" s="25"/>
      <c r="AW93" s="25"/>
      <c r="AX93" s="25"/>
      <c r="AY93" s="37"/>
      <c r="AZ93" s="25"/>
      <c r="BA93" s="25"/>
      <c r="BB93" s="25"/>
      <c r="BC93" s="25"/>
      <c r="BD93" s="25"/>
      <c r="BE93" s="25" t="str">
        <f>INDEX('[1]IP MGMT'!A:H,MATCH(O93,'[1]IP MGMT'!D:D,0),5)</f>
        <v>1RF19.03</v>
      </c>
      <c r="BF93" s="31" t="s">
        <v>808</v>
      </c>
      <c r="BG93" s="25"/>
      <c r="BH93" s="25"/>
      <c r="BI93" s="25"/>
      <c r="BJ93" s="27"/>
    </row>
    <row r="94" spans="1:62" s="38" customFormat="1" ht="30" customHeight="1" x14ac:dyDescent="0.25">
      <c r="A94" s="29" t="s">
        <v>189</v>
      </c>
      <c r="B94" s="43" t="s">
        <v>335</v>
      </c>
      <c r="C94" s="31" t="s">
        <v>24</v>
      </c>
      <c r="D94" s="25" t="str">
        <f t="shared" si="3"/>
        <v>cd5201-VP0107</v>
      </c>
      <c r="E94" s="27" t="s">
        <v>203</v>
      </c>
      <c r="F94" s="25"/>
      <c r="G94" s="27" t="s">
        <v>667</v>
      </c>
      <c r="H94" s="28"/>
      <c r="I94" s="27"/>
      <c r="J94" s="27" t="s">
        <v>688</v>
      </c>
      <c r="K94" s="36"/>
      <c r="L94" s="29" t="s">
        <v>668</v>
      </c>
      <c r="M94" s="30" t="s">
        <v>568</v>
      </c>
      <c r="N94" s="29" t="s">
        <v>633</v>
      </c>
      <c r="O94" s="31" t="s">
        <v>807</v>
      </c>
      <c r="P94" s="34" t="s">
        <v>805</v>
      </c>
      <c r="Q94" s="34" t="s">
        <v>618</v>
      </c>
      <c r="R94" s="36"/>
      <c r="S94" s="26" t="str">
        <f>INDEX('[1]Конфигурация (оборудование)'!A:Y,MATCH(CONCATENATE(L94,"_",N94),'[1]Конфигурация (оборудование)'!Y:Y,0),6)</f>
        <v>E5-2697V4</v>
      </c>
      <c r="T94" s="26" t="str">
        <f>INDEX('[1]Конфигурация (оборудование)'!A:Y,MATCH(CONCATENATE(L94,"_",N94),'[1]Конфигурация (оборудование)'!Y:Y,0),4)</f>
        <v>2</v>
      </c>
      <c r="U94" s="26">
        <f>INDEX('[1]Конфигурация (оборудование)'!A:Y,MATCH(CONCATENATE(L94,"_",N94),'[1]Конфигурация (оборудование)'!Y:Y,0),5)</f>
        <v>36</v>
      </c>
      <c r="V94" s="26" t="str">
        <f>INDEX('[1]Конфигурация (оборудование)'!A:Y,MATCH(CONCATENATE(L94,"_",N94),'[1]Конфигурация (оборудование)'!Y:Y,0),10)</f>
        <v>HDD 2.5" SAS</v>
      </c>
      <c r="W94" s="51">
        <f>INDEX('[1]Конфигурация (оборудование)'!A:Y,MATCH(CONCATENATE(L94,"_",N94),'[1]Конфигурация (оборудование)'!Y:Y,0),12)</f>
        <v>600</v>
      </c>
      <c r="X94" s="26">
        <f>INDEX('[1]Конфигурация (оборудование)'!A:Y,MATCH(CONCATENATE(L94,"_",N94),'[1]Конфигурация (оборудование)'!Y:Y,0),13)</f>
        <v>8</v>
      </c>
      <c r="Y94" s="26" t="str">
        <f>INDEX('[1]Конфигурация (оборудование)'!A:Y,MATCH(CONCATENATE(L94,"_",N94),'[1]Конфигурация (оборудование)'!Y:Y,0),14)</f>
        <v>-</v>
      </c>
      <c r="Z94" s="26" t="str">
        <f>INDEX('[1]Конфигурация (оборудование)'!A:Y,MATCH(CONCATENATE(L94,"_",N94),'[1]Конфигурация (оборудование)'!Y:Y,0),15)</f>
        <v>SSD 2.5" SATA</v>
      </c>
      <c r="AA94" s="26">
        <f>INDEX('[1]Конфигурация (оборудование)'!A:Y,MATCH(CONCATENATE(L94,"_",N94),'[1]Конфигурация (оборудование)'!Y:Y,0),17)</f>
        <v>240</v>
      </c>
      <c r="AB94" s="26">
        <f>INDEX('[1]Конфигурация (оборудование)'!A:Y,MATCH(CONCATENATE(L94,"_",N94),'[1]Конфигурация (оборудование)'!Y:Y,0),18)</f>
        <v>4</v>
      </c>
      <c r="AC94" s="26" t="str">
        <f>INDEX('[1]Конфигурация (оборудование)'!A:Y,MATCH(CONCATENATE(L94,"_",N94),'[1]Конфигурация (оборудование)'!Y:Y,0),19)</f>
        <v>-</v>
      </c>
      <c r="AD94" s="26" t="str">
        <f>INDEX('[1]Конфигурация (оборудование)'!A:Y,MATCH(CONCATENATE(L94,"_",N94),'[1]Конфигурация (оборудование)'!Y:Y,0),20)</f>
        <v>-</v>
      </c>
      <c r="AE94" s="26" t="str">
        <f>INDEX('[1]Конфигурация (оборудование)'!A:Y,MATCH(CONCATENATE(L94,"_",N94),'[1]Конфигурация (оборудование)'!Y:Y,0),22)</f>
        <v>-</v>
      </c>
      <c r="AF94" s="26" t="str">
        <f>INDEX('[1]Конфигурация (оборудование)'!A:Y,MATCH(CONCATENATE(L94,"_",N94),'[1]Конфигурация (оборудование)'!Y:Y,0),23)</f>
        <v>-</v>
      </c>
      <c r="AG94" s="26" t="str">
        <f>INDEX('[1]Конфигурация (оборудование)'!A:Y,MATCH(CONCATENATE(L94,"_",N94),'[1]Конфигурация (оборудование)'!Y:Y,0),24)</f>
        <v>-</v>
      </c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6">
        <f t="shared" si="2"/>
        <v>36</v>
      </c>
      <c r="AU94" s="26">
        <f>INDEX('[1]Конфигурация (оборудование)'!A:Y,MATCH(CONCATENATE(L94,"_",N94),'[1]Конфигурация (оборудование)'!Y:Y,0),8)</f>
        <v>128</v>
      </c>
      <c r="AV94" s="25"/>
      <c r="AW94" s="25"/>
      <c r="AX94" s="25"/>
      <c r="AY94" s="37"/>
      <c r="AZ94" s="25"/>
      <c r="BA94" s="25"/>
      <c r="BB94" s="25"/>
      <c r="BC94" s="25"/>
      <c r="BD94" s="25"/>
      <c r="BE94" s="25" t="str">
        <f>INDEX('[1]IP MGMT'!A:H,MATCH(O94,'[1]IP MGMT'!D:D,0),5)</f>
        <v>1RF19.03</v>
      </c>
      <c r="BF94" s="31" t="s">
        <v>822</v>
      </c>
      <c r="BG94" s="25"/>
      <c r="BH94" s="25"/>
      <c r="BI94" s="25"/>
      <c r="BJ94" s="27"/>
    </row>
    <row r="95" spans="1:62" s="38" customFormat="1" ht="30" customHeight="1" x14ac:dyDescent="0.25">
      <c r="A95" s="29" t="s">
        <v>189</v>
      </c>
      <c r="B95" s="43" t="s">
        <v>337</v>
      </c>
      <c r="C95" s="31" t="s">
        <v>24</v>
      </c>
      <c r="D95" s="25" t="str">
        <f t="shared" si="3"/>
        <v>cd5201-VP0106</v>
      </c>
      <c r="E95" s="27" t="s">
        <v>203</v>
      </c>
      <c r="F95" s="25"/>
      <c r="G95" s="27" t="s">
        <v>667</v>
      </c>
      <c r="H95" s="28"/>
      <c r="I95" s="27"/>
      <c r="J95" s="27" t="s">
        <v>688</v>
      </c>
      <c r="K95" s="36"/>
      <c r="L95" s="29" t="s">
        <v>668</v>
      </c>
      <c r="M95" s="30" t="s">
        <v>568</v>
      </c>
      <c r="N95" s="29" t="s">
        <v>633</v>
      </c>
      <c r="O95" s="31" t="s">
        <v>809</v>
      </c>
      <c r="P95" s="34" t="s">
        <v>805</v>
      </c>
      <c r="Q95" s="34" t="s">
        <v>621</v>
      </c>
      <c r="R95" s="36"/>
      <c r="S95" s="26" t="str">
        <f>INDEX('[1]Конфигурация (оборудование)'!A:Y,MATCH(CONCATENATE(L95,"_",N95),'[1]Конфигурация (оборудование)'!Y:Y,0),6)</f>
        <v>E5-2697V4</v>
      </c>
      <c r="T95" s="26" t="str">
        <f>INDEX('[1]Конфигурация (оборудование)'!A:Y,MATCH(CONCATENATE(L95,"_",N95),'[1]Конфигурация (оборудование)'!Y:Y,0),4)</f>
        <v>2</v>
      </c>
      <c r="U95" s="26">
        <f>INDEX('[1]Конфигурация (оборудование)'!A:Y,MATCH(CONCATENATE(L95,"_",N95),'[1]Конфигурация (оборудование)'!Y:Y,0),5)</f>
        <v>36</v>
      </c>
      <c r="V95" s="26" t="str">
        <f>INDEX('[1]Конфигурация (оборудование)'!A:Y,MATCH(CONCATENATE(L95,"_",N95),'[1]Конфигурация (оборудование)'!Y:Y,0),10)</f>
        <v>HDD 2.5" SAS</v>
      </c>
      <c r="W95" s="51">
        <f>INDEX('[1]Конфигурация (оборудование)'!A:Y,MATCH(CONCATENATE(L95,"_",N95),'[1]Конфигурация (оборудование)'!Y:Y,0),12)</f>
        <v>600</v>
      </c>
      <c r="X95" s="26">
        <f>INDEX('[1]Конфигурация (оборудование)'!A:Y,MATCH(CONCATENATE(L95,"_",N95),'[1]Конфигурация (оборудование)'!Y:Y,0),13)</f>
        <v>8</v>
      </c>
      <c r="Y95" s="26" t="str">
        <f>INDEX('[1]Конфигурация (оборудование)'!A:Y,MATCH(CONCATENATE(L95,"_",N95),'[1]Конфигурация (оборудование)'!Y:Y,0),14)</f>
        <v>-</v>
      </c>
      <c r="Z95" s="26" t="str">
        <f>INDEX('[1]Конфигурация (оборудование)'!A:Y,MATCH(CONCATENATE(L95,"_",N95),'[1]Конфигурация (оборудование)'!Y:Y,0),15)</f>
        <v>SSD 2.5" SATA</v>
      </c>
      <c r="AA95" s="26">
        <f>INDEX('[1]Конфигурация (оборудование)'!A:Y,MATCH(CONCATENATE(L95,"_",N95),'[1]Конфигурация (оборудование)'!Y:Y,0),17)</f>
        <v>240</v>
      </c>
      <c r="AB95" s="26">
        <f>INDEX('[1]Конфигурация (оборудование)'!A:Y,MATCH(CONCATENATE(L95,"_",N95),'[1]Конфигурация (оборудование)'!Y:Y,0),18)</f>
        <v>4</v>
      </c>
      <c r="AC95" s="26" t="str">
        <f>INDEX('[1]Конфигурация (оборудование)'!A:Y,MATCH(CONCATENATE(L95,"_",N95),'[1]Конфигурация (оборудование)'!Y:Y,0),19)</f>
        <v>-</v>
      </c>
      <c r="AD95" s="26" t="str">
        <f>INDEX('[1]Конфигурация (оборудование)'!A:Y,MATCH(CONCATENATE(L95,"_",N95),'[1]Конфигурация (оборудование)'!Y:Y,0),20)</f>
        <v>-</v>
      </c>
      <c r="AE95" s="26" t="str">
        <f>INDEX('[1]Конфигурация (оборудование)'!A:Y,MATCH(CONCATENATE(L95,"_",N95),'[1]Конфигурация (оборудование)'!Y:Y,0),22)</f>
        <v>-</v>
      </c>
      <c r="AF95" s="26" t="str">
        <f>INDEX('[1]Конфигурация (оборудование)'!A:Y,MATCH(CONCATENATE(L95,"_",N95),'[1]Конфигурация (оборудование)'!Y:Y,0),23)</f>
        <v>-</v>
      </c>
      <c r="AG95" s="26" t="str">
        <f>INDEX('[1]Конфигурация (оборудование)'!A:Y,MATCH(CONCATENATE(L95,"_",N95),'[1]Конфигурация (оборудование)'!Y:Y,0),24)</f>
        <v>-</v>
      </c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6">
        <f t="shared" si="2"/>
        <v>36</v>
      </c>
      <c r="AU95" s="26">
        <f>INDEX('[1]Конфигурация (оборудование)'!A:Y,MATCH(CONCATENATE(L95,"_",N95),'[1]Конфигурация (оборудование)'!Y:Y,0),8)</f>
        <v>128</v>
      </c>
      <c r="AV95" s="25"/>
      <c r="AW95" s="25"/>
      <c r="AX95" s="25"/>
      <c r="AY95" s="37"/>
      <c r="AZ95" s="25"/>
      <c r="BA95" s="25"/>
      <c r="BB95" s="25"/>
      <c r="BC95" s="25"/>
      <c r="BD95" s="25"/>
      <c r="BE95" s="25" t="str">
        <f>INDEX('[1]IP MGMT'!A:H,MATCH(O95,'[1]IP MGMT'!D:D,0),5)</f>
        <v>1RF19.03</v>
      </c>
      <c r="BF95" s="31" t="s">
        <v>820</v>
      </c>
      <c r="BG95" s="25"/>
      <c r="BH95" s="25"/>
      <c r="BI95" s="25"/>
      <c r="BJ95" s="27"/>
    </row>
    <row r="96" spans="1:62" s="38" customFormat="1" ht="30" customHeight="1" x14ac:dyDescent="0.25">
      <c r="A96" s="29" t="s">
        <v>189</v>
      </c>
      <c r="B96" s="43" t="s">
        <v>339</v>
      </c>
      <c r="C96" s="31" t="s">
        <v>24</v>
      </c>
      <c r="D96" s="25" t="str">
        <f t="shared" si="3"/>
        <v>cd5201-VP0105</v>
      </c>
      <c r="E96" s="27" t="s">
        <v>203</v>
      </c>
      <c r="F96" s="25"/>
      <c r="G96" s="27" t="s">
        <v>667</v>
      </c>
      <c r="H96" s="28"/>
      <c r="I96" s="27"/>
      <c r="J96" s="27" t="s">
        <v>688</v>
      </c>
      <c r="K96" s="36"/>
      <c r="L96" s="29" t="s">
        <v>668</v>
      </c>
      <c r="M96" s="30" t="s">
        <v>568</v>
      </c>
      <c r="N96" s="29" t="s">
        <v>633</v>
      </c>
      <c r="O96" s="31" t="s">
        <v>811</v>
      </c>
      <c r="P96" s="34" t="s">
        <v>805</v>
      </c>
      <c r="Q96" s="34" t="s">
        <v>694</v>
      </c>
      <c r="R96" s="36"/>
      <c r="S96" s="26" t="str">
        <f>INDEX('[1]Конфигурация (оборудование)'!A:Y,MATCH(CONCATENATE(L96,"_",N96),'[1]Конфигурация (оборудование)'!Y:Y,0),6)</f>
        <v>E5-2697V4</v>
      </c>
      <c r="T96" s="26" t="str">
        <f>INDEX('[1]Конфигурация (оборудование)'!A:Y,MATCH(CONCATENATE(L96,"_",N96),'[1]Конфигурация (оборудование)'!Y:Y,0),4)</f>
        <v>2</v>
      </c>
      <c r="U96" s="26">
        <f>INDEX('[1]Конфигурация (оборудование)'!A:Y,MATCH(CONCATENATE(L96,"_",N96),'[1]Конфигурация (оборудование)'!Y:Y,0),5)</f>
        <v>36</v>
      </c>
      <c r="V96" s="26" t="str">
        <f>INDEX('[1]Конфигурация (оборудование)'!A:Y,MATCH(CONCATENATE(L96,"_",N96),'[1]Конфигурация (оборудование)'!Y:Y,0),10)</f>
        <v>HDD 2.5" SAS</v>
      </c>
      <c r="W96" s="51">
        <f>INDEX('[1]Конфигурация (оборудование)'!A:Y,MATCH(CONCATENATE(L96,"_",N96),'[1]Конфигурация (оборудование)'!Y:Y,0),12)</f>
        <v>600</v>
      </c>
      <c r="X96" s="26">
        <f>INDEX('[1]Конфигурация (оборудование)'!A:Y,MATCH(CONCATENATE(L96,"_",N96),'[1]Конфигурация (оборудование)'!Y:Y,0),13)</f>
        <v>8</v>
      </c>
      <c r="Y96" s="26" t="str">
        <f>INDEX('[1]Конфигурация (оборудование)'!A:Y,MATCH(CONCATENATE(L96,"_",N96),'[1]Конфигурация (оборудование)'!Y:Y,0),14)</f>
        <v>-</v>
      </c>
      <c r="Z96" s="26" t="str">
        <f>INDEX('[1]Конфигурация (оборудование)'!A:Y,MATCH(CONCATENATE(L96,"_",N96),'[1]Конфигурация (оборудование)'!Y:Y,0),15)</f>
        <v>SSD 2.5" SATA</v>
      </c>
      <c r="AA96" s="26">
        <f>INDEX('[1]Конфигурация (оборудование)'!A:Y,MATCH(CONCATENATE(L96,"_",N96),'[1]Конфигурация (оборудование)'!Y:Y,0),17)</f>
        <v>240</v>
      </c>
      <c r="AB96" s="26">
        <f>INDEX('[1]Конфигурация (оборудование)'!A:Y,MATCH(CONCATENATE(L96,"_",N96),'[1]Конфигурация (оборудование)'!Y:Y,0),18)</f>
        <v>4</v>
      </c>
      <c r="AC96" s="26" t="str">
        <f>INDEX('[1]Конфигурация (оборудование)'!A:Y,MATCH(CONCATENATE(L96,"_",N96),'[1]Конфигурация (оборудование)'!Y:Y,0),19)</f>
        <v>-</v>
      </c>
      <c r="AD96" s="26" t="str">
        <f>INDEX('[1]Конфигурация (оборудование)'!A:Y,MATCH(CONCATENATE(L96,"_",N96),'[1]Конфигурация (оборудование)'!Y:Y,0),20)</f>
        <v>-</v>
      </c>
      <c r="AE96" s="26" t="str">
        <f>INDEX('[1]Конфигурация (оборудование)'!A:Y,MATCH(CONCATENATE(L96,"_",N96),'[1]Конфигурация (оборудование)'!Y:Y,0),22)</f>
        <v>-</v>
      </c>
      <c r="AF96" s="26" t="str">
        <f>INDEX('[1]Конфигурация (оборудование)'!A:Y,MATCH(CONCATENATE(L96,"_",N96),'[1]Конфигурация (оборудование)'!Y:Y,0),23)</f>
        <v>-</v>
      </c>
      <c r="AG96" s="26" t="str">
        <f>INDEX('[1]Конфигурация (оборудование)'!A:Y,MATCH(CONCATENATE(L96,"_",N96),'[1]Конфигурация (оборудование)'!Y:Y,0),24)</f>
        <v>-</v>
      </c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6">
        <f t="shared" si="2"/>
        <v>36</v>
      </c>
      <c r="AU96" s="26">
        <f>INDEX('[1]Конфигурация (оборудование)'!A:Y,MATCH(CONCATENATE(L96,"_",N96),'[1]Конфигурация (оборудование)'!Y:Y,0),8)</f>
        <v>128</v>
      </c>
      <c r="AV96" s="25"/>
      <c r="AW96" s="25"/>
      <c r="AX96" s="25"/>
      <c r="AY96" s="37"/>
      <c r="AZ96" s="25"/>
      <c r="BA96" s="25"/>
      <c r="BB96" s="25"/>
      <c r="BC96" s="25"/>
      <c r="BD96" s="25"/>
      <c r="BE96" s="25" t="str">
        <f>INDEX('[1]IP MGMT'!A:H,MATCH(O96,'[1]IP MGMT'!D:D,0),5)</f>
        <v>1RF19.03</v>
      </c>
      <c r="BF96" s="31" t="s">
        <v>818</v>
      </c>
      <c r="BG96" s="25"/>
      <c r="BH96" s="25"/>
      <c r="BI96" s="25"/>
      <c r="BJ96" s="27"/>
    </row>
    <row r="97" spans="1:62 16349:16367" s="38" customFormat="1" ht="30" customHeight="1" x14ac:dyDescent="0.25">
      <c r="A97" s="29" t="s">
        <v>189</v>
      </c>
      <c r="B97" s="43" t="s">
        <v>341</v>
      </c>
      <c r="C97" s="31" t="s">
        <v>24</v>
      </c>
      <c r="D97" s="25" t="str">
        <f t="shared" si="3"/>
        <v>cd5201-VP0104</v>
      </c>
      <c r="E97" s="27" t="s">
        <v>203</v>
      </c>
      <c r="F97" s="25"/>
      <c r="G97" s="27" t="s">
        <v>667</v>
      </c>
      <c r="H97" s="28"/>
      <c r="I97" s="27"/>
      <c r="J97" s="27" t="s">
        <v>688</v>
      </c>
      <c r="K97" s="36"/>
      <c r="L97" s="29" t="s">
        <v>668</v>
      </c>
      <c r="M97" s="30" t="s">
        <v>568</v>
      </c>
      <c r="N97" s="29" t="s">
        <v>633</v>
      </c>
      <c r="O97" s="31" t="s">
        <v>813</v>
      </c>
      <c r="P97" s="34" t="s">
        <v>805</v>
      </c>
      <c r="Q97" s="34" t="s">
        <v>697</v>
      </c>
      <c r="R97" s="36"/>
      <c r="S97" s="26" t="str">
        <f>INDEX('[1]Конфигурация (оборудование)'!A:Y,MATCH(CONCATENATE(L97,"_",N97),'[1]Конфигурация (оборудование)'!Y:Y,0),6)</f>
        <v>E5-2697V4</v>
      </c>
      <c r="T97" s="26" t="str">
        <f>INDEX('[1]Конфигурация (оборудование)'!A:Y,MATCH(CONCATENATE(L97,"_",N97),'[1]Конфигурация (оборудование)'!Y:Y,0),4)</f>
        <v>2</v>
      </c>
      <c r="U97" s="26">
        <f>INDEX('[1]Конфигурация (оборудование)'!A:Y,MATCH(CONCATENATE(L97,"_",N97),'[1]Конфигурация (оборудование)'!Y:Y,0),5)</f>
        <v>36</v>
      </c>
      <c r="V97" s="26" t="str">
        <f>INDEX('[1]Конфигурация (оборудование)'!A:Y,MATCH(CONCATENATE(L97,"_",N97),'[1]Конфигурация (оборудование)'!Y:Y,0),10)</f>
        <v>HDD 2.5" SAS</v>
      </c>
      <c r="W97" s="51">
        <f>INDEX('[1]Конфигурация (оборудование)'!A:Y,MATCH(CONCATENATE(L97,"_",N97),'[1]Конфигурация (оборудование)'!Y:Y,0),12)</f>
        <v>600</v>
      </c>
      <c r="X97" s="26">
        <f>INDEX('[1]Конфигурация (оборудование)'!A:Y,MATCH(CONCATENATE(L97,"_",N97),'[1]Конфигурация (оборудование)'!Y:Y,0),13)</f>
        <v>8</v>
      </c>
      <c r="Y97" s="26" t="str">
        <f>INDEX('[1]Конфигурация (оборудование)'!A:Y,MATCH(CONCATENATE(L97,"_",N97),'[1]Конфигурация (оборудование)'!Y:Y,0),14)</f>
        <v>-</v>
      </c>
      <c r="Z97" s="26" t="str">
        <f>INDEX('[1]Конфигурация (оборудование)'!A:Y,MATCH(CONCATENATE(L97,"_",N97),'[1]Конфигурация (оборудование)'!Y:Y,0),15)</f>
        <v>SSD 2.5" SATA</v>
      </c>
      <c r="AA97" s="26">
        <f>INDEX('[1]Конфигурация (оборудование)'!A:Y,MATCH(CONCATENATE(L97,"_",N97),'[1]Конфигурация (оборудование)'!Y:Y,0),17)</f>
        <v>240</v>
      </c>
      <c r="AB97" s="26">
        <f>INDEX('[1]Конфигурация (оборудование)'!A:Y,MATCH(CONCATENATE(L97,"_",N97),'[1]Конфигурация (оборудование)'!Y:Y,0),18)</f>
        <v>4</v>
      </c>
      <c r="AC97" s="26" t="str">
        <f>INDEX('[1]Конфигурация (оборудование)'!A:Y,MATCH(CONCATENATE(L97,"_",N97),'[1]Конфигурация (оборудование)'!Y:Y,0),19)</f>
        <v>-</v>
      </c>
      <c r="AD97" s="26" t="str">
        <f>INDEX('[1]Конфигурация (оборудование)'!A:Y,MATCH(CONCATENATE(L97,"_",N97),'[1]Конфигурация (оборудование)'!Y:Y,0),20)</f>
        <v>-</v>
      </c>
      <c r="AE97" s="26" t="str">
        <f>INDEX('[1]Конфигурация (оборудование)'!A:Y,MATCH(CONCATENATE(L97,"_",N97),'[1]Конфигурация (оборудование)'!Y:Y,0),22)</f>
        <v>-</v>
      </c>
      <c r="AF97" s="26" t="str">
        <f>INDEX('[1]Конфигурация (оборудование)'!A:Y,MATCH(CONCATENATE(L97,"_",N97),'[1]Конфигурация (оборудование)'!Y:Y,0),23)</f>
        <v>-</v>
      </c>
      <c r="AG97" s="26" t="str">
        <f>INDEX('[1]Конфигурация (оборудование)'!A:Y,MATCH(CONCATENATE(L97,"_",N97),'[1]Конфигурация (оборудование)'!Y:Y,0),24)</f>
        <v>-</v>
      </c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6">
        <f t="shared" si="2"/>
        <v>36</v>
      </c>
      <c r="AU97" s="26">
        <f>INDEX('[1]Конфигурация (оборудование)'!A:Y,MATCH(CONCATENATE(L97,"_",N97),'[1]Конфигурация (оборудование)'!Y:Y,0),8)</f>
        <v>128</v>
      </c>
      <c r="AV97" s="25"/>
      <c r="AW97" s="25"/>
      <c r="AX97" s="25"/>
      <c r="AY97" s="37"/>
      <c r="AZ97" s="25"/>
      <c r="BA97" s="25"/>
      <c r="BB97" s="25"/>
      <c r="BC97" s="25"/>
      <c r="BD97" s="25"/>
      <c r="BE97" s="25" t="str">
        <f>INDEX('[1]IP MGMT'!A:H,MATCH(O97,'[1]IP MGMT'!D:D,0),5)</f>
        <v>1RF19.03</v>
      </c>
      <c r="BF97" s="31" t="s">
        <v>816</v>
      </c>
      <c r="BG97" s="25"/>
      <c r="BH97" s="25"/>
      <c r="BI97" s="25"/>
      <c r="BJ97" s="27"/>
    </row>
    <row r="98" spans="1:62 16349:16367" s="38" customFormat="1" ht="30" customHeight="1" x14ac:dyDescent="0.25">
      <c r="A98" s="29" t="s">
        <v>189</v>
      </c>
      <c r="B98" s="43" t="s">
        <v>343</v>
      </c>
      <c r="C98" s="31" t="s">
        <v>24</v>
      </c>
      <c r="D98" s="25" t="str">
        <f t="shared" si="3"/>
        <v>cd5201-VP0103</v>
      </c>
      <c r="E98" s="27" t="s">
        <v>203</v>
      </c>
      <c r="F98" s="25"/>
      <c r="G98" s="27" t="s">
        <v>667</v>
      </c>
      <c r="H98" s="28"/>
      <c r="I98" s="27"/>
      <c r="J98" s="27" t="s">
        <v>688</v>
      </c>
      <c r="K98" s="36"/>
      <c r="L98" s="29" t="s">
        <v>668</v>
      </c>
      <c r="M98" s="30" t="s">
        <v>568</v>
      </c>
      <c r="N98" s="29" t="s">
        <v>633</v>
      </c>
      <c r="O98" s="31" t="s">
        <v>815</v>
      </c>
      <c r="P98" s="34" t="s">
        <v>805</v>
      </c>
      <c r="Q98" s="34" t="s">
        <v>700</v>
      </c>
      <c r="R98" s="36"/>
      <c r="S98" s="26" t="str">
        <f>INDEX('[1]Конфигурация (оборудование)'!A:Y,MATCH(CONCATENATE(L98,"_",N98),'[1]Конфигурация (оборудование)'!Y:Y,0),6)</f>
        <v>E5-2697V4</v>
      </c>
      <c r="T98" s="26" t="str">
        <f>INDEX('[1]Конфигурация (оборудование)'!A:Y,MATCH(CONCATENATE(L98,"_",N98),'[1]Конфигурация (оборудование)'!Y:Y,0),4)</f>
        <v>2</v>
      </c>
      <c r="U98" s="26">
        <f>INDEX('[1]Конфигурация (оборудование)'!A:Y,MATCH(CONCATENATE(L98,"_",N98),'[1]Конфигурация (оборудование)'!Y:Y,0),5)</f>
        <v>36</v>
      </c>
      <c r="V98" s="26" t="str">
        <f>INDEX('[1]Конфигурация (оборудование)'!A:Y,MATCH(CONCATENATE(L98,"_",N98),'[1]Конфигурация (оборудование)'!Y:Y,0),10)</f>
        <v>HDD 2.5" SAS</v>
      </c>
      <c r="W98" s="51">
        <f>INDEX('[1]Конфигурация (оборудование)'!A:Y,MATCH(CONCATENATE(L98,"_",N98),'[1]Конфигурация (оборудование)'!Y:Y,0),12)</f>
        <v>600</v>
      </c>
      <c r="X98" s="26">
        <f>INDEX('[1]Конфигурация (оборудование)'!A:Y,MATCH(CONCATENATE(L98,"_",N98),'[1]Конфигурация (оборудование)'!Y:Y,0),13)</f>
        <v>8</v>
      </c>
      <c r="Y98" s="26" t="str">
        <f>INDEX('[1]Конфигурация (оборудование)'!A:Y,MATCH(CONCATENATE(L98,"_",N98),'[1]Конфигурация (оборудование)'!Y:Y,0),14)</f>
        <v>-</v>
      </c>
      <c r="Z98" s="26" t="str">
        <f>INDEX('[1]Конфигурация (оборудование)'!A:Y,MATCH(CONCATENATE(L98,"_",N98),'[1]Конфигурация (оборудование)'!Y:Y,0),15)</f>
        <v>SSD 2.5" SATA</v>
      </c>
      <c r="AA98" s="26">
        <f>INDEX('[1]Конфигурация (оборудование)'!A:Y,MATCH(CONCATENATE(L98,"_",N98),'[1]Конфигурация (оборудование)'!Y:Y,0),17)</f>
        <v>240</v>
      </c>
      <c r="AB98" s="26">
        <f>INDEX('[1]Конфигурация (оборудование)'!A:Y,MATCH(CONCATENATE(L98,"_",N98),'[1]Конфигурация (оборудование)'!Y:Y,0),18)</f>
        <v>4</v>
      </c>
      <c r="AC98" s="26" t="str">
        <f>INDEX('[1]Конфигурация (оборудование)'!A:Y,MATCH(CONCATENATE(L98,"_",N98),'[1]Конфигурация (оборудование)'!Y:Y,0),19)</f>
        <v>-</v>
      </c>
      <c r="AD98" s="26" t="str">
        <f>INDEX('[1]Конфигурация (оборудование)'!A:Y,MATCH(CONCATENATE(L98,"_",N98),'[1]Конфигурация (оборудование)'!Y:Y,0),20)</f>
        <v>-</v>
      </c>
      <c r="AE98" s="26" t="str">
        <f>INDEX('[1]Конфигурация (оборудование)'!A:Y,MATCH(CONCATENATE(L98,"_",N98),'[1]Конфигурация (оборудование)'!Y:Y,0),22)</f>
        <v>-</v>
      </c>
      <c r="AF98" s="26" t="str">
        <f>INDEX('[1]Конфигурация (оборудование)'!A:Y,MATCH(CONCATENATE(L98,"_",N98),'[1]Конфигурация (оборудование)'!Y:Y,0),23)</f>
        <v>-</v>
      </c>
      <c r="AG98" s="26" t="str">
        <f>INDEX('[1]Конфигурация (оборудование)'!A:Y,MATCH(CONCATENATE(L98,"_",N98),'[1]Конфигурация (оборудование)'!Y:Y,0),24)</f>
        <v>-</v>
      </c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6">
        <f t="shared" si="2"/>
        <v>36</v>
      </c>
      <c r="AU98" s="26">
        <f>INDEX('[1]Конфигурация (оборудование)'!A:Y,MATCH(CONCATENATE(L98,"_",N98),'[1]Конфигурация (оборудование)'!Y:Y,0),8)</f>
        <v>128</v>
      </c>
      <c r="AV98" s="25"/>
      <c r="AW98" s="25"/>
      <c r="AX98" s="25"/>
      <c r="AY98" s="37"/>
      <c r="AZ98" s="25"/>
      <c r="BA98" s="25"/>
      <c r="BB98" s="25"/>
      <c r="BC98" s="25"/>
      <c r="BD98" s="25"/>
      <c r="BE98" s="25" t="str">
        <f>INDEX('[1]IP MGMT'!A:H,MATCH(O98,'[1]IP MGMT'!D:D,0),5)</f>
        <v>1RF19.03</v>
      </c>
      <c r="BF98" s="31" t="s">
        <v>814</v>
      </c>
      <c r="BG98" s="25"/>
      <c r="BH98" s="25"/>
      <c r="BI98" s="25"/>
      <c r="BJ98" s="27"/>
    </row>
    <row r="99" spans="1:62 16349:16367" s="38" customFormat="1" ht="30" customHeight="1" x14ac:dyDescent="0.25">
      <c r="A99" s="29" t="s">
        <v>189</v>
      </c>
      <c r="B99" s="43" t="s">
        <v>345</v>
      </c>
      <c r="C99" s="31" t="s">
        <v>24</v>
      </c>
      <c r="D99" s="25" t="str">
        <f t="shared" si="3"/>
        <v>cd5201-VP0102</v>
      </c>
      <c r="E99" s="27" t="s">
        <v>203</v>
      </c>
      <c r="F99" s="25"/>
      <c r="G99" s="27" t="s">
        <v>667</v>
      </c>
      <c r="H99" s="28"/>
      <c r="I99" s="27"/>
      <c r="J99" s="27" t="s">
        <v>688</v>
      </c>
      <c r="K99" s="36"/>
      <c r="L99" s="29" t="s">
        <v>668</v>
      </c>
      <c r="M99" s="30" t="s">
        <v>568</v>
      </c>
      <c r="N99" s="29" t="s">
        <v>633</v>
      </c>
      <c r="O99" s="31" t="s">
        <v>817</v>
      </c>
      <c r="P99" s="34" t="s">
        <v>805</v>
      </c>
      <c r="Q99" s="34" t="s">
        <v>595</v>
      </c>
      <c r="R99" s="36"/>
      <c r="S99" s="26" t="str">
        <f>INDEX('[1]Конфигурация (оборудование)'!A:Y,MATCH(CONCATENATE(L99,"_",N99),'[1]Конфигурация (оборудование)'!Y:Y,0),6)</f>
        <v>E5-2697V4</v>
      </c>
      <c r="T99" s="26" t="str">
        <f>INDEX('[1]Конфигурация (оборудование)'!A:Y,MATCH(CONCATENATE(L99,"_",N99),'[1]Конфигурация (оборудование)'!Y:Y,0),4)</f>
        <v>2</v>
      </c>
      <c r="U99" s="26">
        <f>INDEX('[1]Конфигурация (оборудование)'!A:Y,MATCH(CONCATENATE(L99,"_",N99),'[1]Конфигурация (оборудование)'!Y:Y,0),5)</f>
        <v>36</v>
      </c>
      <c r="V99" s="26" t="str">
        <f>INDEX('[1]Конфигурация (оборудование)'!A:Y,MATCH(CONCATENATE(L99,"_",N99),'[1]Конфигурация (оборудование)'!Y:Y,0),10)</f>
        <v>HDD 2.5" SAS</v>
      </c>
      <c r="W99" s="51">
        <f>INDEX('[1]Конфигурация (оборудование)'!A:Y,MATCH(CONCATENATE(L99,"_",N99),'[1]Конфигурация (оборудование)'!Y:Y,0),12)</f>
        <v>600</v>
      </c>
      <c r="X99" s="26">
        <f>INDEX('[1]Конфигурация (оборудование)'!A:Y,MATCH(CONCATENATE(L99,"_",N99),'[1]Конфигурация (оборудование)'!Y:Y,0),13)</f>
        <v>8</v>
      </c>
      <c r="Y99" s="26" t="str">
        <f>INDEX('[1]Конфигурация (оборудование)'!A:Y,MATCH(CONCATENATE(L99,"_",N99),'[1]Конфигурация (оборудование)'!Y:Y,0),14)</f>
        <v>-</v>
      </c>
      <c r="Z99" s="26" t="str">
        <f>INDEX('[1]Конфигурация (оборудование)'!A:Y,MATCH(CONCATENATE(L99,"_",N99),'[1]Конфигурация (оборудование)'!Y:Y,0),15)</f>
        <v>SSD 2.5" SATA</v>
      </c>
      <c r="AA99" s="26">
        <f>INDEX('[1]Конфигурация (оборудование)'!A:Y,MATCH(CONCATENATE(L99,"_",N99),'[1]Конфигурация (оборудование)'!Y:Y,0),17)</f>
        <v>240</v>
      </c>
      <c r="AB99" s="26">
        <f>INDEX('[1]Конфигурация (оборудование)'!A:Y,MATCH(CONCATENATE(L99,"_",N99),'[1]Конфигурация (оборудование)'!Y:Y,0),18)</f>
        <v>4</v>
      </c>
      <c r="AC99" s="26" t="str">
        <f>INDEX('[1]Конфигурация (оборудование)'!A:Y,MATCH(CONCATENATE(L99,"_",N99),'[1]Конфигурация (оборудование)'!Y:Y,0),19)</f>
        <v>-</v>
      </c>
      <c r="AD99" s="26" t="str">
        <f>INDEX('[1]Конфигурация (оборудование)'!A:Y,MATCH(CONCATENATE(L99,"_",N99),'[1]Конфигурация (оборудование)'!Y:Y,0),20)</f>
        <v>-</v>
      </c>
      <c r="AE99" s="26" t="str">
        <f>INDEX('[1]Конфигурация (оборудование)'!A:Y,MATCH(CONCATENATE(L99,"_",N99),'[1]Конфигурация (оборудование)'!Y:Y,0),22)</f>
        <v>-</v>
      </c>
      <c r="AF99" s="26" t="str">
        <f>INDEX('[1]Конфигурация (оборудование)'!A:Y,MATCH(CONCATENATE(L99,"_",N99),'[1]Конфигурация (оборудование)'!Y:Y,0),23)</f>
        <v>-</v>
      </c>
      <c r="AG99" s="26" t="str">
        <f>INDEX('[1]Конфигурация (оборудование)'!A:Y,MATCH(CONCATENATE(L99,"_",N99),'[1]Конфигурация (оборудование)'!Y:Y,0),24)</f>
        <v>-</v>
      </c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6">
        <f t="shared" si="2"/>
        <v>36</v>
      </c>
      <c r="AU99" s="26">
        <f>INDEX('[1]Конфигурация (оборудование)'!A:Y,MATCH(CONCATENATE(L99,"_",N99),'[1]Конфигурация (оборудование)'!Y:Y,0),8)</f>
        <v>128</v>
      </c>
      <c r="AV99" s="25"/>
      <c r="AW99" s="25"/>
      <c r="AX99" s="25"/>
      <c r="AY99" s="37"/>
      <c r="AZ99" s="25"/>
      <c r="BA99" s="25"/>
      <c r="BB99" s="25"/>
      <c r="BC99" s="25"/>
      <c r="BD99" s="25"/>
      <c r="BE99" s="25" t="str">
        <f>INDEX('[1]IP MGMT'!A:H,MATCH(O99,'[1]IP MGMT'!D:D,0),5)</f>
        <v>1RF19.03</v>
      </c>
      <c r="BF99" s="31" t="s">
        <v>812</v>
      </c>
      <c r="BG99" s="25"/>
      <c r="BH99" s="25"/>
      <c r="BI99" s="25"/>
      <c r="BJ99" s="27"/>
    </row>
    <row r="100" spans="1:62 16349:16367" s="38" customFormat="1" ht="30" customHeight="1" x14ac:dyDescent="0.25">
      <c r="A100" s="29" t="s">
        <v>189</v>
      </c>
      <c r="B100" s="43" t="s">
        <v>347</v>
      </c>
      <c r="C100" s="31" t="s">
        <v>24</v>
      </c>
      <c r="D100" s="25" t="str">
        <f t="shared" si="3"/>
        <v>cd5201-VP0110</v>
      </c>
      <c r="E100" s="27" t="s">
        <v>203</v>
      </c>
      <c r="F100" s="25"/>
      <c r="G100" s="27" t="s">
        <v>667</v>
      </c>
      <c r="H100" s="28"/>
      <c r="I100" s="27"/>
      <c r="J100" s="27" t="s">
        <v>688</v>
      </c>
      <c r="K100" s="36"/>
      <c r="L100" s="29" t="s">
        <v>668</v>
      </c>
      <c r="M100" s="30" t="s">
        <v>568</v>
      </c>
      <c r="N100" s="29" t="s">
        <v>633</v>
      </c>
      <c r="O100" s="31" t="s">
        <v>819</v>
      </c>
      <c r="P100" s="34" t="s">
        <v>805</v>
      </c>
      <c r="Q100" s="34" t="s">
        <v>577</v>
      </c>
      <c r="R100" s="36"/>
      <c r="S100" s="26" t="str">
        <f>INDEX('[1]Конфигурация (оборудование)'!A:Y,MATCH(CONCATENATE(L100,"_",N100),'[1]Конфигурация (оборудование)'!Y:Y,0),6)</f>
        <v>E5-2697V4</v>
      </c>
      <c r="T100" s="26" t="str">
        <f>INDEX('[1]Конфигурация (оборудование)'!A:Y,MATCH(CONCATENATE(L100,"_",N100),'[1]Конфигурация (оборудование)'!Y:Y,0),4)</f>
        <v>2</v>
      </c>
      <c r="U100" s="26">
        <f>INDEX('[1]Конфигурация (оборудование)'!A:Y,MATCH(CONCATENATE(L100,"_",N100),'[1]Конфигурация (оборудование)'!Y:Y,0),5)</f>
        <v>36</v>
      </c>
      <c r="V100" s="26" t="str">
        <f>INDEX('[1]Конфигурация (оборудование)'!A:Y,MATCH(CONCATENATE(L100,"_",N100),'[1]Конфигурация (оборудование)'!Y:Y,0),10)</f>
        <v>HDD 2.5" SAS</v>
      </c>
      <c r="W100" s="51">
        <f>INDEX('[1]Конфигурация (оборудование)'!A:Y,MATCH(CONCATENATE(L100,"_",N100),'[1]Конфигурация (оборудование)'!Y:Y,0),12)</f>
        <v>600</v>
      </c>
      <c r="X100" s="26">
        <f>INDEX('[1]Конфигурация (оборудование)'!A:Y,MATCH(CONCATENATE(L100,"_",N100),'[1]Конфигурация (оборудование)'!Y:Y,0),13)</f>
        <v>8</v>
      </c>
      <c r="Y100" s="26" t="str">
        <f>INDEX('[1]Конфигурация (оборудование)'!A:Y,MATCH(CONCATENATE(L100,"_",N100),'[1]Конфигурация (оборудование)'!Y:Y,0),14)</f>
        <v>-</v>
      </c>
      <c r="Z100" s="26" t="str">
        <f>INDEX('[1]Конфигурация (оборудование)'!A:Y,MATCH(CONCATENATE(L100,"_",N100),'[1]Конфигурация (оборудование)'!Y:Y,0),15)</f>
        <v>SSD 2.5" SATA</v>
      </c>
      <c r="AA100" s="26">
        <f>INDEX('[1]Конфигурация (оборудование)'!A:Y,MATCH(CONCATENATE(L100,"_",N100),'[1]Конфигурация (оборудование)'!Y:Y,0),17)</f>
        <v>240</v>
      </c>
      <c r="AB100" s="26">
        <f>INDEX('[1]Конфигурация (оборудование)'!A:Y,MATCH(CONCATENATE(L100,"_",N100),'[1]Конфигурация (оборудование)'!Y:Y,0),18)</f>
        <v>4</v>
      </c>
      <c r="AC100" s="26" t="str">
        <f>INDEX('[1]Конфигурация (оборудование)'!A:Y,MATCH(CONCATENATE(L100,"_",N100),'[1]Конфигурация (оборудование)'!Y:Y,0),19)</f>
        <v>-</v>
      </c>
      <c r="AD100" s="26" t="str">
        <f>INDEX('[1]Конфигурация (оборудование)'!A:Y,MATCH(CONCATENATE(L100,"_",N100),'[1]Конфигурация (оборудование)'!Y:Y,0),20)</f>
        <v>-</v>
      </c>
      <c r="AE100" s="26" t="str">
        <f>INDEX('[1]Конфигурация (оборудование)'!A:Y,MATCH(CONCATENATE(L100,"_",N100),'[1]Конфигурация (оборудование)'!Y:Y,0),22)</f>
        <v>-</v>
      </c>
      <c r="AF100" s="26" t="str">
        <f>INDEX('[1]Конфигурация (оборудование)'!A:Y,MATCH(CONCATENATE(L100,"_",N100),'[1]Конфигурация (оборудование)'!Y:Y,0),23)</f>
        <v>-</v>
      </c>
      <c r="AG100" s="26" t="str">
        <f>INDEX('[1]Конфигурация (оборудование)'!A:Y,MATCH(CONCATENATE(L100,"_",N100),'[1]Конфигурация (оборудование)'!Y:Y,0),24)</f>
        <v>-</v>
      </c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6">
        <f t="shared" si="2"/>
        <v>36</v>
      </c>
      <c r="AU100" s="26">
        <f>INDEX('[1]Конфигурация (оборудование)'!A:Y,MATCH(CONCATENATE(L100,"_",N100),'[1]Конфигурация (оборудование)'!Y:Y,0),8)</f>
        <v>128</v>
      </c>
      <c r="AV100" s="25"/>
      <c r="AW100" s="25"/>
      <c r="AX100" s="25"/>
      <c r="AY100" s="37"/>
      <c r="AZ100" s="25"/>
      <c r="BA100" s="25"/>
      <c r="BB100" s="25"/>
      <c r="BC100" s="25"/>
      <c r="BD100" s="25"/>
      <c r="BE100" s="25" t="str">
        <f>INDEX('[1]IP MGMT'!A:H,MATCH(O100,'[1]IP MGMT'!D:D,0),5)</f>
        <v>1RF19.03</v>
      </c>
      <c r="BF100" s="31" t="s">
        <v>826</v>
      </c>
      <c r="BG100" s="25"/>
      <c r="BH100" s="25"/>
      <c r="BI100" s="25"/>
      <c r="BJ100" s="27"/>
    </row>
    <row r="101" spans="1:62 16349:16367" s="38" customFormat="1" ht="30" customHeight="1" x14ac:dyDescent="0.25">
      <c r="A101" s="29" t="s">
        <v>189</v>
      </c>
      <c r="B101" s="43" t="s">
        <v>349</v>
      </c>
      <c r="C101" s="31" t="s">
        <v>24</v>
      </c>
      <c r="D101" s="25" t="str">
        <f t="shared" si="3"/>
        <v>cd5201-VP0101</v>
      </c>
      <c r="E101" s="27" t="s">
        <v>203</v>
      </c>
      <c r="F101" s="25"/>
      <c r="G101" s="27" t="s">
        <v>667</v>
      </c>
      <c r="H101" s="28"/>
      <c r="I101" s="27"/>
      <c r="J101" s="27" t="s">
        <v>688</v>
      </c>
      <c r="K101" s="36"/>
      <c r="L101" s="29" t="s">
        <v>668</v>
      </c>
      <c r="M101" s="30" t="s">
        <v>568</v>
      </c>
      <c r="N101" s="29" t="s">
        <v>633</v>
      </c>
      <c r="O101" s="31" t="s">
        <v>821</v>
      </c>
      <c r="P101" s="34" t="s">
        <v>805</v>
      </c>
      <c r="Q101" s="34" t="s">
        <v>597</v>
      </c>
      <c r="R101" s="36"/>
      <c r="S101" s="26" t="str">
        <f>INDEX('[1]Конфигурация (оборудование)'!A:Y,MATCH(CONCATENATE(L101,"_",N101),'[1]Конфигурация (оборудование)'!Y:Y,0),6)</f>
        <v>E5-2697V4</v>
      </c>
      <c r="T101" s="26" t="str">
        <f>INDEX('[1]Конфигурация (оборудование)'!A:Y,MATCH(CONCATENATE(L101,"_",N101),'[1]Конфигурация (оборудование)'!Y:Y,0),4)</f>
        <v>2</v>
      </c>
      <c r="U101" s="26">
        <f>INDEX('[1]Конфигурация (оборудование)'!A:Y,MATCH(CONCATENATE(L101,"_",N101),'[1]Конфигурация (оборудование)'!Y:Y,0),5)</f>
        <v>36</v>
      </c>
      <c r="V101" s="26" t="str">
        <f>INDEX('[1]Конфигурация (оборудование)'!A:Y,MATCH(CONCATENATE(L101,"_",N101),'[1]Конфигурация (оборудование)'!Y:Y,0),10)</f>
        <v>HDD 2.5" SAS</v>
      </c>
      <c r="W101" s="51">
        <f>INDEX('[1]Конфигурация (оборудование)'!A:Y,MATCH(CONCATENATE(L101,"_",N101),'[1]Конфигурация (оборудование)'!Y:Y,0),12)</f>
        <v>600</v>
      </c>
      <c r="X101" s="26">
        <f>INDEX('[1]Конфигурация (оборудование)'!A:Y,MATCH(CONCATENATE(L101,"_",N101),'[1]Конфигурация (оборудование)'!Y:Y,0),13)</f>
        <v>8</v>
      </c>
      <c r="Y101" s="26" t="str">
        <f>INDEX('[1]Конфигурация (оборудование)'!A:Y,MATCH(CONCATENATE(L101,"_",N101),'[1]Конфигурация (оборудование)'!Y:Y,0),14)</f>
        <v>-</v>
      </c>
      <c r="Z101" s="26" t="str">
        <f>INDEX('[1]Конфигурация (оборудование)'!A:Y,MATCH(CONCATENATE(L101,"_",N101),'[1]Конфигурация (оборудование)'!Y:Y,0),15)</f>
        <v>SSD 2.5" SATA</v>
      </c>
      <c r="AA101" s="26">
        <f>INDEX('[1]Конфигурация (оборудование)'!A:Y,MATCH(CONCATENATE(L101,"_",N101),'[1]Конфигурация (оборудование)'!Y:Y,0),17)</f>
        <v>240</v>
      </c>
      <c r="AB101" s="26">
        <f>INDEX('[1]Конфигурация (оборудование)'!A:Y,MATCH(CONCATENATE(L101,"_",N101),'[1]Конфигурация (оборудование)'!Y:Y,0),18)</f>
        <v>4</v>
      </c>
      <c r="AC101" s="26" t="str">
        <f>INDEX('[1]Конфигурация (оборудование)'!A:Y,MATCH(CONCATENATE(L101,"_",N101),'[1]Конфигурация (оборудование)'!Y:Y,0),19)</f>
        <v>-</v>
      </c>
      <c r="AD101" s="26" t="str">
        <f>INDEX('[1]Конфигурация (оборудование)'!A:Y,MATCH(CONCATENATE(L101,"_",N101),'[1]Конфигурация (оборудование)'!Y:Y,0),20)</f>
        <v>-</v>
      </c>
      <c r="AE101" s="26" t="str">
        <f>INDEX('[1]Конфигурация (оборудование)'!A:Y,MATCH(CONCATENATE(L101,"_",N101),'[1]Конфигурация (оборудование)'!Y:Y,0),22)</f>
        <v>-</v>
      </c>
      <c r="AF101" s="26" t="str">
        <f>INDEX('[1]Конфигурация (оборудование)'!A:Y,MATCH(CONCATENATE(L101,"_",N101),'[1]Конфигурация (оборудование)'!Y:Y,0),23)</f>
        <v>-</v>
      </c>
      <c r="AG101" s="26" t="str">
        <f>INDEX('[1]Конфигурация (оборудование)'!A:Y,MATCH(CONCATENATE(L101,"_",N101),'[1]Конфигурация (оборудование)'!Y:Y,0),24)</f>
        <v>-</v>
      </c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6">
        <f t="shared" si="2"/>
        <v>36</v>
      </c>
      <c r="AU101" s="26">
        <f>INDEX('[1]Конфигурация (оборудование)'!A:Y,MATCH(CONCATENATE(L101,"_",N101),'[1]Конфигурация (оборудование)'!Y:Y,0),8)</f>
        <v>128</v>
      </c>
      <c r="AV101" s="25"/>
      <c r="AW101" s="25"/>
      <c r="AX101" s="25"/>
      <c r="AY101" s="37"/>
      <c r="AZ101" s="25"/>
      <c r="BA101" s="25"/>
      <c r="BB101" s="25"/>
      <c r="BC101" s="25"/>
      <c r="BD101" s="25"/>
      <c r="BE101" s="25" t="str">
        <f>INDEX('[1]IP MGMT'!A:H,MATCH(O101,'[1]IP MGMT'!D:D,0),5)</f>
        <v>1RF19.03</v>
      </c>
      <c r="BF101" s="31" t="s">
        <v>810</v>
      </c>
      <c r="BG101" s="25"/>
      <c r="BH101" s="25"/>
      <c r="BI101" s="25"/>
      <c r="BJ101" s="27"/>
    </row>
    <row r="102" spans="1:62 16349:16367" s="38" customFormat="1" ht="30" customHeight="1" x14ac:dyDescent="0.25">
      <c r="A102" s="29" t="s">
        <v>189</v>
      </c>
      <c r="B102" s="43" t="s">
        <v>351</v>
      </c>
      <c r="C102" s="31" t="s">
        <v>24</v>
      </c>
      <c r="D102" s="25" t="str">
        <f t="shared" si="3"/>
        <v>cd5201-VP0109</v>
      </c>
      <c r="E102" s="27" t="s">
        <v>203</v>
      </c>
      <c r="F102" s="25"/>
      <c r="G102" s="27" t="s">
        <v>667</v>
      </c>
      <c r="H102" s="28"/>
      <c r="I102" s="27"/>
      <c r="J102" s="27" t="s">
        <v>688</v>
      </c>
      <c r="K102" s="36"/>
      <c r="L102" s="29" t="s">
        <v>668</v>
      </c>
      <c r="M102" s="30" t="s">
        <v>568</v>
      </c>
      <c r="N102" s="29" t="s">
        <v>633</v>
      </c>
      <c r="O102" s="31" t="s">
        <v>823</v>
      </c>
      <c r="P102" s="34" t="s">
        <v>805</v>
      </c>
      <c r="Q102" s="34" t="s">
        <v>626</v>
      </c>
      <c r="R102" s="36"/>
      <c r="S102" s="26" t="str">
        <f>INDEX('[1]Конфигурация (оборудование)'!A:Y,MATCH(CONCATENATE(L102,"_",N102),'[1]Конфигурация (оборудование)'!Y:Y,0),6)</f>
        <v>E5-2697V4</v>
      </c>
      <c r="T102" s="26" t="str">
        <f>INDEX('[1]Конфигурация (оборудование)'!A:Y,MATCH(CONCATENATE(L102,"_",N102),'[1]Конфигурация (оборудование)'!Y:Y,0),4)</f>
        <v>2</v>
      </c>
      <c r="U102" s="26">
        <f>INDEX('[1]Конфигурация (оборудование)'!A:Y,MATCH(CONCATENATE(L102,"_",N102),'[1]Конфигурация (оборудование)'!Y:Y,0),5)</f>
        <v>36</v>
      </c>
      <c r="V102" s="26" t="str">
        <f>INDEX('[1]Конфигурация (оборудование)'!A:Y,MATCH(CONCATENATE(L102,"_",N102),'[1]Конфигурация (оборудование)'!Y:Y,0),10)</f>
        <v>HDD 2.5" SAS</v>
      </c>
      <c r="W102" s="51">
        <f>INDEX('[1]Конфигурация (оборудование)'!A:Y,MATCH(CONCATENATE(L102,"_",N102),'[1]Конфигурация (оборудование)'!Y:Y,0),12)</f>
        <v>600</v>
      </c>
      <c r="X102" s="26">
        <f>INDEX('[1]Конфигурация (оборудование)'!A:Y,MATCH(CONCATENATE(L102,"_",N102),'[1]Конфигурация (оборудование)'!Y:Y,0),13)</f>
        <v>8</v>
      </c>
      <c r="Y102" s="26" t="str">
        <f>INDEX('[1]Конфигурация (оборудование)'!A:Y,MATCH(CONCATENATE(L102,"_",N102),'[1]Конфигурация (оборудование)'!Y:Y,0),14)</f>
        <v>-</v>
      </c>
      <c r="Z102" s="26" t="str">
        <f>INDEX('[1]Конфигурация (оборудование)'!A:Y,MATCH(CONCATENATE(L102,"_",N102),'[1]Конфигурация (оборудование)'!Y:Y,0),15)</f>
        <v>SSD 2.5" SATA</v>
      </c>
      <c r="AA102" s="26">
        <f>INDEX('[1]Конфигурация (оборудование)'!A:Y,MATCH(CONCATENATE(L102,"_",N102),'[1]Конфигурация (оборудование)'!Y:Y,0),17)</f>
        <v>240</v>
      </c>
      <c r="AB102" s="26">
        <f>INDEX('[1]Конфигурация (оборудование)'!A:Y,MATCH(CONCATENATE(L102,"_",N102),'[1]Конфигурация (оборудование)'!Y:Y,0),18)</f>
        <v>4</v>
      </c>
      <c r="AC102" s="26" t="str">
        <f>INDEX('[1]Конфигурация (оборудование)'!A:Y,MATCH(CONCATENATE(L102,"_",N102),'[1]Конфигурация (оборудование)'!Y:Y,0),19)</f>
        <v>-</v>
      </c>
      <c r="AD102" s="26" t="str">
        <f>INDEX('[1]Конфигурация (оборудование)'!A:Y,MATCH(CONCATENATE(L102,"_",N102),'[1]Конфигурация (оборудование)'!Y:Y,0),20)</f>
        <v>-</v>
      </c>
      <c r="AE102" s="26" t="str">
        <f>INDEX('[1]Конфигурация (оборудование)'!A:Y,MATCH(CONCATENATE(L102,"_",N102),'[1]Конфигурация (оборудование)'!Y:Y,0),22)</f>
        <v>-</v>
      </c>
      <c r="AF102" s="26" t="str">
        <f>INDEX('[1]Конфигурация (оборудование)'!A:Y,MATCH(CONCATENATE(L102,"_",N102),'[1]Конфигурация (оборудование)'!Y:Y,0),23)</f>
        <v>-</v>
      </c>
      <c r="AG102" s="26" t="str">
        <f>INDEX('[1]Конфигурация (оборудование)'!A:Y,MATCH(CONCATENATE(L102,"_",N102),'[1]Конфигурация (оборудование)'!Y:Y,0),24)</f>
        <v>-</v>
      </c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6">
        <f t="shared" si="2"/>
        <v>36</v>
      </c>
      <c r="AU102" s="26">
        <f>INDEX('[1]Конфигурация (оборудование)'!A:Y,MATCH(CONCATENATE(L102,"_",N102),'[1]Конфигурация (оборудование)'!Y:Y,0),8)</f>
        <v>128</v>
      </c>
      <c r="AV102" s="25"/>
      <c r="AW102" s="25"/>
      <c r="AX102" s="25"/>
      <c r="AY102" s="37"/>
      <c r="AZ102" s="25"/>
      <c r="BA102" s="25"/>
      <c r="BB102" s="25"/>
      <c r="BC102" s="25"/>
      <c r="BD102" s="25"/>
      <c r="BE102" s="25" t="str">
        <f>INDEX('[1]IP MGMT'!A:H,MATCH(O102,'[1]IP MGMT'!D:D,0),5)</f>
        <v>1RF19.03</v>
      </c>
      <c r="BF102" s="31" t="s">
        <v>824</v>
      </c>
      <c r="BG102" s="25"/>
      <c r="BH102" s="25"/>
      <c r="BI102" s="25"/>
      <c r="BJ102" s="27"/>
    </row>
    <row r="103" spans="1:62 16349:16367" s="38" customFormat="1" ht="30" customHeight="1" x14ac:dyDescent="0.25">
      <c r="A103" s="29" t="s">
        <v>189</v>
      </c>
      <c r="B103" s="43" t="s">
        <v>353</v>
      </c>
      <c r="C103" s="31" t="s">
        <v>24</v>
      </c>
      <c r="D103" s="25" t="str">
        <f t="shared" si="3"/>
        <v>cd5201-VP0108</v>
      </c>
      <c r="E103" s="27" t="s">
        <v>203</v>
      </c>
      <c r="F103" s="25"/>
      <c r="G103" s="27" t="s">
        <v>667</v>
      </c>
      <c r="H103" s="28"/>
      <c r="I103" s="27"/>
      <c r="J103" s="27" t="s">
        <v>688</v>
      </c>
      <c r="K103" s="36"/>
      <c r="L103" s="29" t="s">
        <v>668</v>
      </c>
      <c r="M103" s="30" t="s">
        <v>568</v>
      </c>
      <c r="N103" s="29" t="s">
        <v>633</v>
      </c>
      <c r="O103" s="31" t="s">
        <v>825</v>
      </c>
      <c r="P103" s="34" t="s">
        <v>805</v>
      </c>
      <c r="Q103" s="34" t="s">
        <v>586</v>
      </c>
      <c r="R103" s="36"/>
      <c r="S103" s="26" t="str">
        <f>INDEX('[1]Конфигурация (оборудование)'!A:Y,MATCH(CONCATENATE(L103,"_",N103),'[1]Конфигурация (оборудование)'!Y:Y,0),6)</f>
        <v>E5-2697V4</v>
      </c>
      <c r="T103" s="26" t="str">
        <f>INDEX('[1]Конфигурация (оборудование)'!A:Y,MATCH(CONCATENATE(L103,"_",N103),'[1]Конфигурация (оборудование)'!Y:Y,0),4)</f>
        <v>2</v>
      </c>
      <c r="U103" s="26">
        <f>INDEX('[1]Конфигурация (оборудование)'!A:Y,MATCH(CONCATENATE(L103,"_",N103),'[1]Конфигурация (оборудование)'!Y:Y,0),5)</f>
        <v>36</v>
      </c>
      <c r="V103" s="26" t="str">
        <f>INDEX('[1]Конфигурация (оборудование)'!A:Y,MATCH(CONCATENATE(L103,"_",N103),'[1]Конфигурация (оборудование)'!Y:Y,0),10)</f>
        <v>HDD 2.5" SAS</v>
      </c>
      <c r="W103" s="51">
        <f>INDEX('[1]Конфигурация (оборудование)'!A:Y,MATCH(CONCATENATE(L103,"_",N103),'[1]Конфигурация (оборудование)'!Y:Y,0),12)</f>
        <v>600</v>
      </c>
      <c r="X103" s="26">
        <f>INDEX('[1]Конфигурация (оборудование)'!A:Y,MATCH(CONCATENATE(L103,"_",N103),'[1]Конфигурация (оборудование)'!Y:Y,0),13)</f>
        <v>8</v>
      </c>
      <c r="Y103" s="26" t="str">
        <f>INDEX('[1]Конфигурация (оборудование)'!A:Y,MATCH(CONCATENATE(L103,"_",N103),'[1]Конфигурация (оборудование)'!Y:Y,0),14)</f>
        <v>-</v>
      </c>
      <c r="Z103" s="26" t="str">
        <f>INDEX('[1]Конфигурация (оборудование)'!A:Y,MATCH(CONCATENATE(L103,"_",N103),'[1]Конфигурация (оборудование)'!Y:Y,0),15)</f>
        <v>SSD 2.5" SATA</v>
      </c>
      <c r="AA103" s="26">
        <f>INDEX('[1]Конфигурация (оборудование)'!A:Y,MATCH(CONCATENATE(L103,"_",N103),'[1]Конфигурация (оборудование)'!Y:Y,0),17)</f>
        <v>240</v>
      </c>
      <c r="AB103" s="26">
        <f>INDEX('[1]Конфигурация (оборудование)'!A:Y,MATCH(CONCATENATE(L103,"_",N103),'[1]Конфигурация (оборудование)'!Y:Y,0),18)</f>
        <v>4</v>
      </c>
      <c r="AC103" s="26" t="str">
        <f>INDEX('[1]Конфигурация (оборудование)'!A:Y,MATCH(CONCATENATE(L103,"_",N103),'[1]Конфигурация (оборудование)'!Y:Y,0),19)</f>
        <v>-</v>
      </c>
      <c r="AD103" s="26" t="str">
        <f>INDEX('[1]Конфигурация (оборудование)'!A:Y,MATCH(CONCATENATE(L103,"_",N103),'[1]Конфигурация (оборудование)'!Y:Y,0),20)</f>
        <v>-</v>
      </c>
      <c r="AE103" s="26" t="str">
        <f>INDEX('[1]Конфигурация (оборудование)'!A:Y,MATCH(CONCATENATE(L103,"_",N103),'[1]Конфигурация (оборудование)'!Y:Y,0),22)</f>
        <v>-</v>
      </c>
      <c r="AF103" s="26" t="str">
        <f>INDEX('[1]Конфигурация (оборудование)'!A:Y,MATCH(CONCATENATE(L103,"_",N103),'[1]Конфигурация (оборудование)'!Y:Y,0),23)</f>
        <v>-</v>
      </c>
      <c r="AG103" s="26" t="str">
        <f>INDEX('[1]Конфигурация (оборудование)'!A:Y,MATCH(CONCATENATE(L103,"_",N103),'[1]Конфигурация (оборудование)'!Y:Y,0),24)</f>
        <v>-</v>
      </c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6">
        <f t="shared" si="2"/>
        <v>36</v>
      </c>
      <c r="AU103" s="26">
        <f>INDEX('[1]Конфигурация (оборудование)'!A:Y,MATCH(CONCATENATE(L103,"_",N103),'[1]Конфигурация (оборудование)'!Y:Y,0),8)</f>
        <v>128</v>
      </c>
      <c r="AV103" s="25"/>
      <c r="AW103" s="25"/>
      <c r="AX103" s="25"/>
      <c r="AY103" s="37"/>
      <c r="AZ103" s="25"/>
      <c r="BA103" s="25"/>
      <c r="BB103" s="25"/>
      <c r="BC103" s="25"/>
      <c r="BD103" s="25"/>
      <c r="BE103" s="25" t="str">
        <f>INDEX('[1]IP MGMT'!A:H,MATCH(O103,'[1]IP MGMT'!D:D,0),5)</f>
        <v>1RF19.03</v>
      </c>
      <c r="BF103" s="31" t="s">
        <v>806</v>
      </c>
      <c r="BG103" s="25"/>
      <c r="BH103" s="25"/>
      <c r="BI103" s="25"/>
      <c r="BJ103" s="27"/>
    </row>
    <row r="104" spans="1:62 16349:16367" s="38" customFormat="1" ht="45" customHeight="1" x14ac:dyDescent="0.25">
      <c r="A104" s="29" t="s">
        <v>189</v>
      </c>
      <c r="B104" s="35" t="s">
        <v>310</v>
      </c>
      <c r="C104" s="31" t="s">
        <v>24</v>
      </c>
      <c r="D104" s="25" t="str">
        <f t="shared" si="3"/>
        <v>cd5201-sys029</v>
      </c>
      <c r="E104" s="27"/>
      <c r="F104" s="25"/>
      <c r="G104" s="27" t="s">
        <v>827</v>
      </c>
      <c r="H104" s="28"/>
      <c r="I104" s="27"/>
      <c r="J104" s="27" t="s">
        <v>154</v>
      </c>
      <c r="K104" s="36"/>
      <c r="L104" s="29" t="s">
        <v>601</v>
      </c>
      <c r="M104" s="30" t="s">
        <v>568</v>
      </c>
      <c r="N104" s="29" t="s">
        <v>602</v>
      </c>
      <c r="O104" s="31" t="s">
        <v>828</v>
      </c>
      <c r="P104" s="34" t="s">
        <v>585</v>
      </c>
      <c r="Q104" s="34" t="s">
        <v>829</v>
      </c>
      <c r="R104" s="36"/>
      <c r="S104" s="26" t="str">
        <f>INDEX('[1]Конфигурация (оборудование)'!A:Y,MATCH(CONCATENATE(L104,"_",N104),'[1]Конфигурация (оборудование)'!Y:Y,0),6)</f>
        <v>E5-2695V4</v>
      </c>
      <c r="T104" s="26" t="str">
        <f>INDEX('[1]Конфигурация (оборудование)'!A:Y,MATCH(CONCATENATE(L104,"_",N104),'[1]Конфигурация (оборудование)'!Y:Y,0),4)</f>
        <v>2</v>
      </c>
      <c r="U104" s="26">
        <f>INDEX('[1]Конфигурация (оборудование)'!A:Y,MATCH(CONCATENATE(L104,"_",N104),'[1]Конфигурация (оборудование)'!Y:Y,0),5)</f>
        <v>36</v>
      </c>
      <c r="V104" s="26" t="str">
        <f>INDEX('[1]Конфигурация (оборудование)'!A:Y,MATCH(CONCATENATE(L104,"_",N104),'[1]Конфигурация (оборудование)'!Y:Y,0),10)</f>
        <v>SSD 2.5" SATA</v>
      </c>
      <c r="W104" s="51">
        <f>INDEX('[1]Конфигурация (оборудование)'!A:Y,MATCH(CONCATENATE(L104,"_",N104),'[1]Конфигурация (оборудование)'!Y:Y,0),12)</f>
        <v>240</v>
      </c>
      <c r="X104" s="26">
        <f>INDEX('[1]Конфигурация (оборудование)'!A:Y,MATCH(CONCATENATE(L104,"_",N104),'[1]Конфигурация (оборудование)'!Y:Y,0),13)</f>
        <v>2</v>
      </c>
      <c r="Y104" s="26" t="str">
        <f>INDEX('[1]Конфигурация (оборудование)'!A:Y,MATCH(CONCATENATE(L104,"_",N104),'[1]Конфигурация (оборудование)'!Y:Y,0),14)</f>
        <v>-</v>
      </c>
      <c r="Z104" s="26" t="str">
        <f>INDEX('[1]Конфигурация (оборудование)'!A:Y,MATCH(CONCATENATE(L104,"_",N104),'[1]Конфигурация (оборудование)'!Y:Y,0),15)</f>
        <v>SSD 2.5" SATA</v>
      </c>
      <c r="AA104" s="26">
        <f>INDEX('[1]Конфигурация (оборудование)'!A:Y,MATCH(CONCATENATE(L104,"_",N104),'[1]Конфигурация (оборудование)'!Y:Y,0),17)</f>
        <v>480</v>
      </c>
      <c r="AB104" s="26">
        <f>INDEX('[1]Конфигурация (оборудование)'!A:Y,MATCH(CONCATENATE(L104,"_",N104),'[1]Конфигурация (оборудование)'!Y:Y,0),18)</f>
        <v>4</v>
      </c>
      <c r="AC104" s="26" t="str">
        <f>INDEX('[1]Конфигурация (оборудование)'!A:Y,MATCH(CONCATENATE(L104,"_",N104),'[1]Конфигурация (оборудование)'!Y:Y,0),19)</f>
        <v>-</v>
      </c>
      <c r="AD104" s="26" t="str">
        <f>INDEX('[1]Конфигурация (оборудование)'!A:Y,MATCH(CONCATENATE(L104,"_",N104),'[1]Конфигурация (оборудование)'!Y:Y,0),20)</f>
        <v>-</v>
      </c>
      <c r="AE104" s="26" t="str">
        <f>INDEX('[1]Конфигурация (оборудование)'!A:Y,MATCH(CONCATENATE(L104,"_",N104),'[1]Конфигурация (оборудование)'!Y:Y,0),22)</f>
        <v>-</v>
      </c>
      <c r="AF104" s="26" t="str">
        <f>INDEX('[1]Конфигурация (оборудование)'!A:Y,MATCH(CONCATENATE(L104,"_",N104),'[1]Конфигурация (оборудование)'!Y:Y,0),23)</f>
        <v>-</v>
      </c>
      <c r="AG104" s="26" t="str">
        <f>INDEX('[1]Конфигурация (оборудование)'!A:Y,MATCH(CONCATENATE(L104,"_",N104),'[1]Конфигурация (оборудование)'!Y:Y,0),24)</f>
        <v>-</v>
      </c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6">
        <f t="shared" si="2"/>
        <v>36</v>
      </c>
      <c r="AU104" s="26">
        <f>INDEX('[1]Конфигурация (оборудование)'!A:Y,MATCH(CONCATENATE(L104,"_",N104),'[1]Конфигурация (оборудование)'!Y:Y,0),8)</f>
        <v>64</v>
      </c>
      <c r="AV104" s="25"/>
      <c r="AW104" s="25"/>
      <c r="AX104" s="25"/>
      <c r="AY104" s="37"/>
      <c r="AZ104" s="25"/>
      <c r="BA104" s="25"/>
      <c r="BB104" s="25"/>
      <c r="BC104" s="25"/>
      <c r="BD104" s="25"/>
      <c r="BE104" s="25" t="str">
        <f>INDEX('[1]IP MGMT'!A:H,MATCH(O104,'[1]IP MGMT'!D:D,0),5)</f>
        <v>1RF19.04</v>
      </c>
      <c r="BF104" s="31" t="s">
        <v>830</v>
      </c>
      <c r="BG104" s="25"/>
      <c r="BH104" s="25"/>
      <c r="BI104" s="25"/>
      <c r="BJ104" s="27"/>
    </row>
    <row r="105" spans="1:62 16349:16367" s="38" customFormat="1" ht="45" customHeight="1" x14ac:dyDescent="0.25">
      <c r="A105" s="29" t="s">
        <v>189</v>
      </c>
      <c r="B105" s="35" t="s">
        <v>311</v>
      </c>
      <c r="C105" s="31" t="s">
        <v>24</v>
      </c>
      <c r="D105" s="25" t="str">
        <f t="shared" si="3"/>
        <v>cd5201-sys030</v>
      </c>
      <c r="E105" s="27"/>
      <c r="F105" s="25"/>
      <c r="G105" s="27" t="s">
        <v>827</v>
      </c>
      <c r="H105" s="28"/>
      <c r="I105" s="27"/>
      <c r="J105" s="27" t="s">
        <v>154</v>
      </c>
      <c r="K105" s="36"/>
      <c r="L105" s="29" t="s">
        <v>601</v>
      </c>
      <c r="M105" s="30" t="s">
        <v>568</v>
      </c>
      <c r="N105" s="29" t="s">
        <v>602</v>
      </c>
      <c r="O105" s="31" t="s">
        <v>831</v>
      </c>
      <c r="P105" s="34" t="s">
        <v>585</v>
      </c>
      <c r="Q105" s="34" t="s">
        <v>832</v>
      </c>
      <c r="R105" s="36"/>
      <c r="S105" s="26" t="str">
        <f>INDEX('[1]Конфигурация (оборудование)'!A:Y,MATCH(CONCATENATE(L105,"_",N105),'[1]Конфигурация (оборудование)'!Y:Y,0),6)</f>
        <v>E5-2695V4</v>
      </c>
      <c r="T105" s="26" t="str">
        <f>INDEX('[1]Конфигурация (оборудование)'!A:Y,MATCH(CONCATENATE(L105,"_",N105),'[1]Конфигурация (оборудование)'!Y:Y,0),4)</f>
        <v>2</v>
      </c>
      <c r="U105" s="26">
        <f>INDEX('[1]Конфигурация (оборудование)'!A:Y,MATCH(CONCATENATE(L105,"_",N105),'[1]Конфигурация (оборудование)'!Y:Y,0),5)</f>
        <v>36</v>
      </c>
      <c r="V105" s="26" t="str">
        <f>INDEX('[1]Конфигурация (оборудование)'!A:Y,MATCH(CONCATENATE(L105,"_",N105),'[1]Конфигурация (оборудование)'!Y:Y,0),10)</f>
        <v>SSD 2.5" SATA</v>
      </c>
      <c r="W105" s="51">
        <f>INDEX('[1]Конфигурация (оборудование)'!A:Y,MATCH(CONCATENATE(L105,"_",N105),'[1]Конфигурация (оборудование)'!Y:Y,0),12)</f>
        <v>240</v>
      </c>
      <c r="X105" s="26">
        <f>INDEX('[1]Конфигурация (оборудование)'!A:Y,MATCH(CONCATENATE(L105,"_",N105),'[1]Конфигурация (оборудование)'!Y:Y,0),13)</f>
        <v>2</v>
      </c>
      <c r="Y105" s="26" t="str">
        <f>INDEX('[1]Конфигурация (оборудование)'!A:Y,MATCH(CONCATENATE(L105,"_",N105),'[1]Конфигурация (оборудование)'!Y:Y,0),14)</f>
        <v>-</v>
      </c>
      <c r="Z105" s="26" t="str">
        <f>INDEX('[1]Конфигурация (оборудование)'!A:Y,MATCH(CONCATENATE(L105,"_",N105),'[1]Конфигурация (оборудование)'!Y:Y,0),15)</f>
        <v>SSD 2.5" SATA</v>
      </c>
      <c r="AA105" s="26">
        <f>INDEX('[1]Конфигурация (оборудование)'!A:Y,MATCH(CONCATENATE(L105,"_",N105),'[1]Конфигурация (оборудование)'!Y:Y,0),17)</f>
        <v>480</v>
      </c>
      <c r="AB105" s="26">
        <f>INDEX('[1]Конфигурация (оборудование)'!A:Y,MATCH(CONCATENATE(L105,"_",N105),'[1]Конфигурация (оборудование)'!Y:Y,0),18)</f>
        <v>4</v>
      </c>
      <c r="AC105" s="26" t="str">
        <f>INDEX('[1]Конфигурация (оборудование)'!A:Y,MATCH(CONCATENATE(L105,"_",N105),'[1]Конфигурация (оборудование)'!Y:Y,0),19)</f>
        <v>-</v>
      </c>
      <c r="AD105" s="26" t="str">
        <f>INDEX('[1]Конфигурация (оборудование)'!A:Y,MATCH(CONCATENATE(L105,"_",N105),'[1]Конфигурация (оборудование)'!Y:Y,0),20)</f>
        <v>-</v>
      </c>
      <c r="AE105" s="26" t="str">
        <f>INDEX('[1]Конфигурация (оборудование)'!A:Y,MATCH(CONCATENATE(L105,"_",N105),'[1]Конфигурация (оборудование)'!Y:Y,0),22)</f>
        <v>-</v>
      </c>
      <c r="AF105" s="26" t="str">
        <f>INDEX('[1]Конфигурация (оборудование)'!A:Y,MATCH(CONCATENATE(L105,"_",N105),'[1]Конфигурация (оборудование)'!Y:Y,0),23)</f>
        <v>-</v>
      </c>
      <c r="AG105" s="26" t="str">
        <f>INDEX('[1]Конфигурация (оборудование)'!A:Y,MATCH(CONCATENATE(L105,"_",N105),'[1]Конфигурация (оборудование)'!Y:Y,0),24)</f>
        <v>-</v>
      </c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6">
        <f t="shared" si="2"/>
        <v>36</v>
      </c>
      <c r="AU105" s="26">
        <f>INDEX('[1]Конфигурация (оборудование)'!A:Y,MATCH(CONCATENATE(L105,"_",N105),'[1]Конфигурация (оборудование)'!Y:Y,0),8)</f>
        <v>64</v>
      </c>
      <c r="AV105" s="25"/>
      <c r="AW105" s="25"/>
      <c r="AX105" s="25"/>
      <c r="AY105" s="37"/>
      <c r="AZ105" s="25"/>
      <c r="BA105" s="25"/>
      <c r="BB105" s="25"/>
      <c r="BC105" s="25"/>
      <c r="BD105" s="25"/>
      <c r="BE105" s="25" t="str">
        <f>INDEX('[1]IP MGMT'!A:H,MATCH(O105,'[1]IP MGMT'!D:D,0),5)</f>
        <v>1RF19.04</v>
      </c>
      <c r="BF105" s="31" t="s">
        <v>833</v>
      </c>
      <c r="BG105" s="25"/>
      <c r="BH105" s="25"/>
      <c r="BI105" s="25"/>
      <c r="BJ105" s="27"/>
    </row>
    <row r="106" spans="1:62 16349:16367" s="38" customFormat="1" ht="45" customHeight="1" x14ac:dyDescent="0.25">
      <c r="A106" s="29" t="s">
        <v>189</v>
      </c>
      <c r="B106" s="35" t="s">
        <v>355</v>
      </c>
      <c r="C106" s="31" t="s">
        <v>356</v>
      </c>
      <c r="D106" s="25" t="s">
        <v>355</v>
      </c>
      <c r="E106" s="27"/>
      <c r="F106" s="25"/>
      <c r="G106" s="27" t="s">
        <v>835</v>
      </c>
      <c r="H106" s="28"/>
      <c r="I106" s="27" t="s">
        <v>154</v>
      </c>
      <c r="J106" s="27" t="s">
        <v>834</v>
      </c>
      <c r="K106" s="36" t="s">
        <v>791</v>
      </c>
      <c r="L106" s="29" t="s">
        <v>791</v>
      </c>
      <c r="M106" s="30" t="s">
        <v>24</v>
      </c>
      <c r="N106" s="29" t="s">
        <v>836</v>
      </c>
      <c r="O106" s="31"/>
      <c r="P106" s="31" t="s">
        <v>585</v>
      </c>
      <c r="Q106" s="34">
        <v>18</v>
      </c>
      <c r="R106" s="36"/>
      <c r="S106" s="26">
        <v>64</v>
      </c>
      <c r="T106" s="26"/>
      <c r="U106" s="26"/>
      <c r="V106" s="26"/>
      <c r="W106" s="51"/>
      <c r="X106" s="26" t="s">
        <v>833</v>
      </c>
      <c r="Y106" s="26"/>
      <c r="Z106" s="26"/>
      <c r="AA106" s="26"/>
      <c r="AB106" s="26"/>
      <c r="AC106" s="26"/>
      <c r="AD106" s="26"/>
      <c r="AE106" s="26"/>
      <c r="AF106" s="26"/>
      <c r="AG106" s="26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6"/>
      <c r="AU106" s="26"/>
      <c r="AV106" s="25"/>
      <c r="AW106" s="25"/>
      <c r="AX106" s="25"/>
      <c r="AY106" s="37"/>
      <c r="AZ106" s="25"/>
      <c r="BA106" s="25"/>
      <c r="BB106" s="25"/>
      <c r="BC106" s="25"/>
      <c r="BD106" s="25"/>
      <c r="BE106" s="25" t="e">
        <f>INDEX('[1]IP MGMT'!A:H,MATCH(O106,'[1]IP MGMT'!D:D,0),5)</f>
        <v>#N/A</v>
      </c>
      <c r="BF106" s="31" t="s">
        <v>837</v>
      </c>
      <c r="BG106" s="25"/>
      <c r="BH106" s="25"/>
      <c r="BI106" s="25"/>
      <c r="BJ106" s="27"/>
    </row>
    <row r="107" spans="1:62 16349:16367" s="38" customFormat="1" ht="45" customHeight="1" x14ac:dyDescent="0.25">
      <c r="A107" s="29" t="s">
        <v>189</v>
      </c>
      <c r="B107" s="35" t="s">
        <v>357</v>
      </c>
      <c r="C107" s="31" t="s">
        <v>356</v>
      </c>
      <c r="D107" s="25" t="s">
        <v>357</v>
      </c>
      <c r="E107" s="27"/>
      <c r="F107" s="25"/>
      <c r="G107" s="27" t="s">
        <v>838</v>
      </c>
      <c r="H107" s="28"/>
      <c r="I107" s="27" t="s">
        <v>154</v>
      </c>
      <c r="J107" s="27" t="s">
        <v>834</v>
      </c>
      <c r="K107" s="36" t="s">
        <v>791</v>
      </c>
      <c r="L107" s="29" t="s">
        <v>791</v>
      </c>
      <c r="M107" s="30" t="s">
        <v>24</v>
      </c>
      <c r="N107" s="29" t="s">
        <v>836</v>
      </c>
      <c r="O107" s="31"/>
      <c r="P107" s="31" t="s">
        <v>589</v>
      </c>
      <c r="Q107" s="34">
        <v>18</v>
      </c>
      <c r="R107" s="36"/>
      <c r="S107" s="26">
        <v>64</v>
      </c>
      <c r="T107" s="26"/>
      <c r="U107" s="26"/>
      <c r="V107" s="26"/>
      <c r="W107" s="51"/>
      <c r="X107" s="26" t="s">
        <v>833</v>
      </c>
      <c r="Y107" s="26"/>
      <c r="Z107" s="26"/>
      <c r="AA107" s="26"/>
      <c r="AB107" s="26"/>
      <c r="AC107" s="26"/>
      <c r="AD107" s="26"/>
      <c r="AE107" s="26"/>
      <c r="AF107" s="26"/>
      <c r="AG107" s="26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6"/>
      <c r="AU107" s="26"/>
      <c r="AV107" s="25"/>
      <c r="AW107" s="25"/>
      <c r="AX107" s="25"/>
      <c r="AY107" s="37"/>
      <c r="AZ107" s="25"/>
      <c r="BA107" s="25"/>
      <c r="BB107" s="25"/>
      <c r="BC107" s="25"/>
      <c r="BD107" s="25"/>
      <c r="BE107" s="25" t="e">
        <f>INDEX('[1]IP MGMT'!A:H,MATCH(O107,'[1]IP MGMT'!D:D,0),5)</f>
        <v>#N/A</v>
      </c>
      <c r="BF107" s="31" t="s">
        <v>839</v>
      </c>
      <c r="BG107" s="25"/>
      <c r="BH107" s="25"/>
      <c r="BI107" s="25"/>
      <c r="BJ107" s="27"/>
    </row>
    <row r="108" spans="1:62 16349:16367" s="38" customFormat="1" ht="45" customHeight="1" x14ac:dyDescent="0.25">
      <c r="A108" s="29" t="s">
        <v>189</v>
      </c>
      <c r="B108" s="35" t="s">
        <v>358</v>
      </c>
      <c r="C108" s="31" t="s">
        <v>24</v>
      </c>
      <c r="D108" s="25" t="str">
        <f>CONCATENATE(LEFT(B108,3),2,RIGHT(B108,LEN(B108)-4))</f>
        <v>cd5201-sys031</v>
      </c>
      <c r="E108" s="27"/>
      <c r="F108" s="25"/>
      <c r="G108" s="27" t="s">
        <v>827</v>
      </c>
      <c r="H108" s="28"/>
      <c r="I108" s="27"/>
      <c r="J108" s="27" t="s">
        <v>840</v>
      </c>
      <c r="K108" s="36"/>
      <c r="L108" s="29" t="s">
        <v>601</v>
      </c>
      <c r="M108" s="30" t="s">
        <v>568</v>
      </c>
      <c r="N108" s="29" t="s">
        <v>602</v>
      </c>
      <c r="O108" s="31" t="s">
        <v>841</v>
      </c>
      <c r="P108" s="34" t="s">
        <v>589</v>
      </c>
      <c r="Q108" s="34" t="s">
        <v>829</v>
      </c>
      <c r="R108" s="36"/>
      <c r="S108" s="26" t="str">
        <f>INDEX('[1]Конфигурация (оборудование)'!A:Y,MATCH(CONCATENATE(L108,"_",N108),'[1]Конфигурация (оборудование)'!Y:Y,0),6)</f>
        <v>E5-2695V4</v>
      </c>
      <c r="T108" s="26" t="str">
        <f>INDEX('[1]Конфигурация (оборудование)'!A:Y,MATCH(CONCATENATE(L108,"_",N108),'[1]Конфигурация (оборудование)'!Y:Y,0),4)</f>
        <v>2</v>
      </c>
      <c r="U108" s="26">
        <f>INDEX('[1]Конфигурация (оборудование)'!A:Y,MATCH(CONCATENATE(L108,"_",N108),'[1]Конфигурация (оборудование)'!Y:Y,0),5)</f>
        <v>36</v>
      </c>
      <c r="V108" s="26" t="str">
        <f>INDEX('[1]Конфигурация (оборудование)'!A:Y,MATCH(CONCATENATE(L108,"_",N108),'[1]Конфигурация (оборудование)'!Y:Y,0),10)</f>
        <v>SSD 2.5" SATA</v>
      </c>
      <c r="W108" s="51">
        <f>INDEX('[1]Конфигурация (оборудование)'!A:Y,MATCH(CONCATENATE(L108,"_",N108),'[1]Конфигурация (оборудование)'!Y:Y,0),12)</f>
        <v>240</v>
      </c>
      <c r="X108" s="26">
        <f>INDEX('[1]Конфигурация (оборудование)'!A:Y,MATCH(CONCATENATE(L108,"_",N108),'[1]Конфигурация (оборудование)'!Y:Y,0),13)</f>
        <v>2</v>
      </c>
      <c r="Y108" s="26" t="str">
        <f>INDEX('[1]Конфигурация (оборудование)'!A:Y,MATCH(CONCATENATE(L108,"_",N108),'[1]Конфигурация (оборудование)'!Y:Y,0),14)</f>
        <v>-</v>
      </c>
      <c r="Z108" s="26" t="str">
        <f>INDEX('[1]Конфигурация (оборудование)'!A:Y,MATCH(CONCATENATE(L108,"_",N108),'[1]Конфигурация (оборудование)'!Y:Y,0),15)</f>
        <v>SSD 2.5" SATA</v>
      </c>
      <c r="AA108" s="26">
        <f>INDEX('[1]Конфигурация (оборудование)'!A:Y,MATCH(CONCATENATE(L108,"_",N108),'[1]Конфигурация (оборудование)'!Y:Y,0),17)</f>
        <v>480</v>
      </c>
      <c r="AB108" s="26">
        <f>INDEX('[1]Конфигурация (оборудование)'!A:Y,MATCH(CONCATENATE(L108,"_",N108),'[1]Конфигурация (оборудование)'!Y:Y,0),18)</f>
        <v>4</v>
      </c>
      <c r="AC108" s="26" t="str">
        <f>INDEX('[1]Конфигурация (оборудование)'!A:Y,MATCH(CONCATENATE(L108,"_",N108),'[1]Конфигурация (оборудование)'!Y:Y,0),19)</f>
        <v>-</v>
      </c>
      <c r="AD108" s="26" t="str">
        <f>INDEX('[1]Конфигурация (оборудование)'!A:Y,MATCH(CONCATENATE(L108,"_",N108),'[1]Конфигурация (оборудование)'!Y:Y,0),20)</f>
        <v>-</v>
      </c>
      <c r="AE108" s="26" t="str">
        <f>INDEX('[1]Конфигурация (оборудование)'!A:Y,MATCH(CONCATENATE(L108,"_",N108),'[1]Конфигурация (оборудование)'!Y:Y,0),22)</f>
        <v>-</v>
      </c>
      <c r="AF108" s="26" t="str">
        <f>INDEX('[1]Конфигурация (оборудование)'!A:Y,MATCH(CONCATENATE(L108,"_",N108),'[1]Конфигурация (оборудование)'!Y:Y,0),23)</f>
        <v>-</v>
      </c>
      <c r="AG108" s="26" t="str">
        <f>INDEX('[1]Конфигурация (оборудование)'!A:Y,MATCH(CONCATENATE(L108,"_",N108),'[1]Конфигурация (оборудование)'!Y:Y,0),24)</f>
        <v>-</v>
      </c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6">
        <f t="shared" si="2"/>
        <v>36</v>
      </c>
      <c r="AU108" s="26">
        <f>INDEX('[1]Конфигурация (оборудование)'!A:Y,MATCH(CONCATENATE(L108,"_",N108),'[1]Конфигурация (оборудование)'!Y:Y,0),8)</f>
        <v>64</v>
      </c>
      <c r="AV108" s="25"/>
      <c r="AW108" s="25"/>
      <c r="AX108" s="25"/>
      <c r="AY108" s="37"/>
      <c r="AZ108" s="25"/>
      <c r="BA108" s="25"/>
      <c r="BB108" s="25"/>
      <c r="BC108" s="25"/>
      <c r="BD108" s="25"/>
      <c r="BE108" s="25" t="str">
        <f>INDEX('[1]IP MGMT'!A:H,MATCH(O108,'[1]IP MGMT'!D:D,0),5)</f>
        <v>1RF21.04</v>
      </c>
      <c r="BF108" s="31" t="s">
        <v>842</v>
      </c>
      <c r="BG108" s="25"/>
      <c r="BH108" s="25"/>
      <c r="BI108" s="25"/>
      <c r="BJ108" s="27"/>
    </row>
    <row r="109" spans="1:62 16349:16367" s="38" customFormat="1" ht="30" customHeight="1" x14ac:dyDescent="0.25">
      <c r="A109" s="29" t="s">
        <v>189</v>
      </c>
      <c r="B109" s="29" t="s">
        <v>359</v>
      </c>
      <c r="C109" s="31" t="s">
        <v>51</v>
      </c>
      <c r="D109" s="25" t="str">
        <f>CONCATENATE(LEFT(B109,3),2,RIGHT(B109,LEN(B109)-4))</f>
        <v>cd5201-sec052</v>
      </c>
      <c r="E109" s="27" t="s">
        <v>30</v>
      </c>
      <c r="F109" s="36"/>
      <c r="G109" s="29" t="s">
        <v>844</v>
      </c>
      <c r="H109" s="30"/>
      <c r="I109" s="29"/>
      <c r="J109" s="31" t="s">
        <v>843</v>
      </c>
      <c r="K109" s="34"/>
      <c r="L109" s="34" t="s">
        <v>791</v>
      </c>
      <c r="M109" s="55" t="s">
        <v>568</v>
      </c>
      <c r="N109" s="26" t="s">
        <v>602</v>
      </c>
      <c r="O109" s="26" t="s">
        <v>845</v>
      </c>
      <c r="P109" s="26" t="s">
        <v>846</v>
      </c>
      <c r="Q109" s="26" t="s">
        <v>847</v>
      </c>
      <c r="R109" s="25"/>
      <c r="S109" s="37" t="str">
        <f>INDEX('[1]Конфигурация (оборудование)'!A:Y,MATCH(CONCATENATE(L109,"_",N109),'[1]Конфигурация (оборудование)'!Y:Y,0),6)</f>
        <v>E5-2695V4</v>
      </c>
      <c r="T109" s="31" t="str">
        <f>INDEX('[1]Конфигурация (оборудование)'!A:Y,MATCH(CONCATENATE(L109,"_",N109),'[1]Конфигурация (оборудование)'!Y:Y,0),4)</f>
        <v>2</v>
      </c>
      <c r="U109" s="25">
        <f>INDEX('[1]Конфигурация (оборудование)'!A:Y,MATCH(CONCATENATE(L109,"_",N109),'[1]Конфигурация (оборудование)'!Y:Y,0),5)</f>
        <v>36</v>
      </c>
      <c r="V109" s="25" t="str">
        <f>INDEX('[1]Конфигурация (оборудование)'!A:Y,MATCH(CONCATENATE(L109,"_",N109),'[1]Конфигурация (оборудование)'!Y:Y,0),10)</f>
        <v>HDD 2.5" SAS</v>
      </c>
      <c r="W109" s="25">
        <f>INDEX('[1]Конфигурация (оборудование)'!A:Y,MATCH(CONCATENATE(L109,"_",N109),'[1]Конфигурация (оборудование)'!Y:Y,0),12)</f>
        <v>600</v>
      </c>
      <c r="X109" s="27">
        <f>INDEX('[1]Конфигурация (оборудование)'!A:Y,MATCH(CONCATENATE(L109,"_",N109),'[1]Конфигурация (оборудование)'!Y:Y,0),13)</f>
        <v>2</v>
      </c>
      <c r="Y109" s="38" t="str">
        <f>INDEX('[1]Конфигурация (оборудование)'!A:Y,MATCH(CONCATENATE(L109,"_",N109),'[1]Конфигурация (оборудование)'!Y:Y,0),14)</f>
        <v>-</v>
      </c>
      <c r="Z109" s="38" t="str">
        <f>INDEX('[1]Конфигурация (оборудование)'!A:Y,MATCH(CONCATENATE(L109,"_",N109),'[1]Конфигурация (оборудование)'!Y:Y,0),15)</f>
        <v>-</v>
      </c>
      <c r="AA109" s="38" t="str">
        <f>INDEX('[1]Конфигурация (оборудование)'!A:Y,MATCH(CONCATENATE(L109,"_",N109),'[1]Конфигурация (оборудование)'!Y:Y,0),17)</f>
        <v>-</v>
      </c>
      <c r="AB109" s="38" t="str">
        <f>INDEX('[1]Конфигурация (оборудование)'!A:Y,MATCH(CONCATENATE(L109,"_",N109),'[1]Конфигурация (оборудование)'!Y:Y,0),18)</f>
        <v>-</v>
      </c>
      <c r="AC109" s="38" t="str">
        <f>INDEX('[1]Конфигурация (оборудование)'!A:Y,MATCH(CONCATENATE(L109,"_",N109),'[1]Конфигурация (оборудование)'!Y:Y,0),19)</f>
        <v>-</v>
      </c>
      <c r="AD109" s="38" t="str">
        <f>INDEX('[1]Конфигурация (оборудование)'!A:Y,MATCH(CONCATENATE(L109,"_",N109),'[1]Конфигурация (оборудование)'!Y:Y,0),20)</f>
        <v>-</v>
      </c>
      <c r="AE109" s="38" t="str">
        <f>INDEX('[1]Конфигурация (оборудование)'!A:Y,MATCH(CONCATENATE(L109,"_",N109),'[1]Конфигурация (оборудование)'!Y:Y,0),22)</f>
        <v>-</v>
      </c>
      <c r="AF109" s="38" t="str">
        <f>INDEX('[1]Конфигурация (оборудование)'!A:Y,MATCH(CONCATENATE(L109,"_",N109),'[1]Конфигурация (оборудование)'!Y:Y,0),23)</f>
        <v>-</v>
      </c>
      <c r="AG109" s="38" t="str">
        <f>INDEX('[1]Конфигурация (оборудование)'!A:Y,MATCH(CONCATENATE(L109,"_",N109),'[1]Конфигурация (оборудование)'!Y:Y,0),24)</f>
        <v>-</v>
      </c>
      <c r="AT109" s="25">
        <f t="shared" si="2"/>
        <v>36</v>
      </c>
      <c r="AU109" s="25">
        <f>INDEX('[1]Конфигурация (оборудование)'!A:Y,MATCH(CONCATENATE(L109,"_",N109),'[1]Конфигурация (оборудование)'!Y:Y,0),8)</f>
        <v>64</v>
      </c>
      <c r="AV109" s="25"/>
      <c r="AW109" s="25"/>
      <c r="AX109" s="25"/>
      <c r="AY109" s="25"/>
      <c r="BE109" s="25" t="str">
        <f>INDEX('[1]IP MGMT'!A:H,MATCH(O109,'[1]IP MGMT'!D:D,0),5)</f>
        <v>1RF19.01</v>
      </c>
      <c r="BF109" s="31" t="s">
        <v>848</v>
      </c>
      <c r="BG109" s="25"/>
      <c r="BH109" s="25"/>
      <c r="BI109" s="25"/>
      <c r="BJ109" s="25"/>
      <c r="XDU109" s="29"/>
      <c r="XDV109" s="29"/>
      <c r="XDW109" s="31"/>
      <c r="XDX109" s="25"/>
      <c r="XDY109" s="27"/>
      <c r="XDZ109" s="36"/>
      <c r="XEA109" s="29"/>
      <c r="XEB109" s="30"/>
      <c r="XEC109" s="29"/>
      <c r="XED109" s="31"/>
      <c r="XEE109" s="34"/>
      <c r="XEF109" s="34"/>
      <c r="XEG109" s="36"/>
      <c r="XEH109" s="26"/>
      <c r="XEI109" s="26"/>
      <c r="XEJ109" s="25"/>
      <c r="XEK109" s="25"/>
      <c r="XEL109" s="25"/>
      <c r="XEM109" s="37"/>
    </row>
    <row r="110" spans="1:62 16349:16367" s="38" customFormat="1" ht="30" customHeight="1" x14ac:dyDescent="0.25">
      <c r="A110" s="29" t="s">
        <v>189</v>
      </c>
      <c r="B110" s="43" t="s">
        <v>361</v>
      </c>
      <c r="C110" s="31" t="s">
        <v>51</v>
      </c>
      <c r="D110" s="25" t="str">
        <f>CONCATENATE(LEFT(B110,3),2,RIGHT(B110,LEN(B110)-4))</f>
        <v>cd5201-sec053</v>
      </c>
      <c r="E110" s="27" t="s">
        <v>30</v>
      </c>
      <c r="F110" s="25"/>
      <c r="G110" s="27" t="s">
        <v>844</v>
      </c>
      <c r="H110" s="28"/>
      <c r="I110" s="27"/>
      <c r="J110" s="27" t="s">
        <v>843</v>
      </c>
      <c r="K110" s="36"/>
      <c r="L110" s="29" t="s">
        <v>791</v>
      </c>
      <c r="M110" s="30" t="s">
        <v>568</v>
      </c>
      <c r="N110" s="29" t="s">
        <v>602</v>
      </c>
      <c r="O110" s="31" t="s">
        <v>849</v>
      </c>
      <c r="P110" s="34" t="s">
        <v>850</v>
      </c>
      <c r="Q110" s="34" t="s">
        <v>847</v>
      </c>
      <c r="R110" s="36"/>
      <c r="S110" s="26" t="str">
        <f>INDEX('[1]Конфигурация (оборудование)'!A:Y,MATCH(CONCATENATE(L110,"_",N110),'[1]Конфигурация (оборудование)'!Y:Y,0),6)</f>
        <v>E5-2695V4</v>
      </c>
      <c r="T110" s="26" t="str">
        <f>INDEX('[1]Конфигурация (оборудование)'!A:Y,MATCH(CONCATENATE(L110,"_",N110),'[1]Конфигурация (оборудование)'!Y:Y,0),4)</f>
        <v>2</v>
      </c>
      <c r="U110" s="26">
        <f>INDEX('[1]Конфигурация (оборудование)'!A:Y,MATCH(CONCATENATE(L110,"_",N110),'[1]Конфигурация (оборудование)'!Y:Y,0),5)</f>
        <v>36</v>
      </c>
      <c r="V110" s="26" t="str">
        <f>INDEX('[1]Конфигурация (оборудование)'!A:Y,MATCH(CONCATENATE(L110,"_",N110),'[1]Конфигурация (оборудование)'!Y:Y,0),10)</f>
        <v>HDD 2.5" SAS</v>
      </c>
      <c r="W110" s="51">
        <f>INDEX('[1]Конфигурация (оборудование)'!A:Y,MATCH(CONCATENATE(L110,"_",N110),'[1]Конфигурация (оборудование)'!Y:Y,0),12)</f>
        <v>600</v>
      </c>
      <c r="X110" s="26">
        <f>INDEX('[1]Конфигурация (оборудование)'!A:Y,MATCH(CONCATENATE(L110,"_",N110),'[1]Конфигурация (оборудование)'!Y:Y,0),13)</f>
        <v>2</v>
      </c>
      <c r="Y110" s="26" t="str">
        <f>INDEX('[1]Конфигурация (оборудование)'!A:Y,MATCH(CONCATENATE(L110,"_",N110),'[1]Конфигурация (оборудование)'!Y:Y,0),14)</f>
        <v>-</v>
      </c>
      <c r="Z110" s="26" t="str">
        <f>INDEX('[1]Конфигурация (оборудование)'!A:Y,MATCH(CONCATENATE(L110,"_",N110),'[1]Конфигурация (оборудование)'!Y:Y,0),15)</f>
        <v>-</v>
      </c>
      <c r="AA110" s="26" t="str">
        <f>INDEX('[1]Конфигурация (оборудование)'!A:Y,MATCH(CONCATENATE(L110,"_",N110),'[1]Конфигурация (оборудование)'!Y:Y,0),17)</f>
        <v>-</v>
      </c>
      <c r="AB110" s="26" t="str">
        <f>INDEX('[1]Конфигурация (оборудование)'!A:Y,MATCH(CONCATENATE(L110,"_",N110),'[1]Конфигурация (оборудование)'!Y:Y,0),18)</f>
        <v>-</v>
      </c>
      <c r="AC110" s="26" t="str">
        <f>INDEX('[1]Конфигурация (оборудование)'!A:Y,MATCH(CONCATENATE(L110,"_",N110),'[1]Конфигурация (оборудование)'!Y:Y,0),19)</f>
        <v>-</v>
      </c>
      <c r="AD110" s="26" t="str">
        <f>INDEX('[1]Конфигурация (оборудование)'!A:Y,MATCH(CONCATENATE(L110,"_",N110),'[1]Конфигурация (оборудование)'!Y:Y,0),20)</f>
        <v>-</v>
      </c>
      <c r="AE110" s="26" t="str">
        <f>INDEX('[1]Конфигурация (оборудование)'!A:Y,MATCH(CONCATENATE(L110,"_",N110),'[1]Конфигурация (оборудование)'!Y:Y,0),22)</f>
        <v>-</v>
      </c>
      <c r="AF110" s="26" t="str">
        <f>INDEX('[1]Конфигурация (оборудование)'!A:Y,MATCH(CONCATENATE(L110,"_",N110),'[1]Конфигурация (оборудование)'!Y:Y,0),23)</f>
        <v>-</v>
      </c>
      <c r="AG110" s="26" t="str">
        <f>INDEX('[1]Конфигурация (оборудование)'!A:Y,MATCH(CONCATENATE(L110,"_",N110),'[1]Конфигурация (оборудование)'!Y:Y,0),24)</f>
        <v>-</v>
      </c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6">
        <f t="shared" si="2"/>
        <v>36</v>
      </c>
      <c r="AU110" s="26">
        <f>INDEX('[1]Конфигурация (оборудование)'!A:Y,MATCH(CONCATENATE(L110,"_",N110),'[1]Конфигурация (оборудование)'!Y:Y,0),8)</f>
        <v>64</v>
      </c>
      <c r="AV110" s="25"/>
      <c r="AW110" s="25"/>
      <c r="AX110" s="25"/>
      <c r="AY110" s="37"/>
      <c r="AZ110" s="25"/>
      <c r="BA110" s="25"/>
      <c r="BB110" s="25"/>
      <c r="BC110" s="25"/>
      <c r="BD110" s="25"/>
      <c r="BE110" s="25" t="str">
        <f>INDEX('[1]IP MGMT'!A:H,MATCH(O110,'[1]IP MGMT'!D:D,0),5)</f>
        <v>1RF21.01</v>
      </c>
      <c r="BF110" s="31" t="s">
        <v>851</v>
      </c>
      <c r="BG110" s="25"/>
      <c r="BH110" s="25"/>
      <c r="BI110" s="25"/>
      <c r="BJ110" s="27"/>
    </row>
    <row r="111" spans="1:62 16349:16367" s="38" customFormat="1" ht="45" customHeight="1" x14ac:dyDescent="0.25">
      <c r="A111" s="29" t="s">
        <v>189</v>
      </c>
      <c r="B111" s="43" t="s">
        <v>363</v>
      </c>
      <c r="C111" s="31" t="s">
        <v>51</v>
      </c>
      <c r="D111" s="25" t="s">
        <v>2067</v>
      </c>
      <c r="E111" s="27" t="s">
        <v>30</v>
      </c>
      <c r="F111" s="25"/>
      <c r="G111" s="27" t="s">
        <v>853</v>
      </c>
      <c r="H111" s="28"/>
      <c r="I111" s="27"/>
      <c r="J111" s="27" t="s">
        <v>852</v>
      </c>
      <c r="K111" s="36"/>
      <c r="L111" s="29" t="s">
        <v>791</v>
      </c>
      <c r="M111" s="41" t="s">
        <v>568</v>
      </c>
      <c r="N111" s="29" t="s">
        <v>602</v>
      </c>
      <c r="O111" s="31" t="s">
        <v>854</v>
      </c>
      <c r="P111" s="56" t="s">
        <v>846</v>
      </c>
      <c r="Q111" s="34" t="s">
        <v>855</v>
      </c>
      <c r="R111" s="36"/>
      <c r="S111" s="26" t="str">
        <f>INDEX('[1]Конфигурация (оборудование)'!A:Y,MATCH(CONCATENATE(L111,"_",N111),'[1]Конфигурация (оборудование)'!Y:Y,0),6)</f>
        <v>E5-2695V4</v>
      </c>
      <c r="T111" s="26" t="str">
        <f>INDEX('[1]Конфигурация (оборудование)'!A:Y,MATCH(CONCATENATE(L111,"_",N111),'[1]Конфигурация (оборудование)'!Y:Y,0),4)</f>
        <v>2</v>
      </c>
      <c r="U111" s="26">
        <f>INDEX('[1]Конфигурация (оборудование)'!A:Y,MATCH(CONCATENATE(L111,"_",N111),'[1]Конфигурация (оборудование)'!Y:Y,0),5)</f>
        <v>36</v>
      </c>
      <c r="V111" s="26" t="str">
        <f>INDEX('[1]Конфигурация (оборудование)'!A:Y,MATCH(CONCATENATE(L111,"_",N111),'[1]Конфигурация (оборудование)'!Y:Y,0),10)</f>
        <v>HDD 2.5" SAS</v>
      </c>
      <c r="W111" s="51">
        <f>INDEX('[1]Конфигурация (оборудование)'!A:Y,MATCH(CONCATENATE(L111,"_",N111),'[1]Конфигурация (оборудование)'!Y:Y,0),12)</f>
        <v>600</v>
      </c>
      <c r="X111" s="26">
        <f>INDEX('[1]Конфигурация (оборудование)'!A:Y,MATCH(CONCATENATE(L111,"_",N111),'[1]Конфигурация (оборудование)'!Y:Y,0),13)</f>
        <v>2</v>
      </c>
      <c r="Y111" s="26" t="str">
        <f>INDEX('[1]Конфигурация (оборудование)'!A:Y,MATCH(CONCATENATE(L111,"_",N111),'[1]Конфигурация (оборудование)'!Y:Y,0),14)</f>
        <v>-</v>
      </c>
      <c r="Z111" s="26" t="str">
        <f>INDEX('[1]Конфигурация (оборудование)'!A:Y,MATCH(CONCATENATE(L111,"_",N111),'[1]Конфигурация (оборудование)'!Y:Y,0),15)</f>
        <v>-</v>
      </c>
      <c r="AA111" s="26" t="str">
        <f>INDEX('[1]Конфигурация (оборудование)'!A:Y,MATCH(CONCATENATE(L111,"_",N111),'[1]Конфигурация (оборудование)'!Y:Y,0),17)</f>
        <v>-</v>
      </c>
      <c r="AB111" s="26" t="str">
        <f>INDEX('[1]Конфигурация (оборудование)'!A:Y,MATCH(CONCATENATE(L111,"_",N111),'[1]Конфигурация (оборудование)'!Y:Y,0),18)</f>
        <v>-</v>
      </c>
      <c r="AC111" s="26" t="str">
        <f>INDEX('[1]Конфигурация (оборудование)'!A:Y,MATCH(CONCATENATE(L111,"_",N111),'[1]Конфигурация (оборудование)'!Y:Y,0),19)</f>
        <v>-</v>
      </c>
      <c r="AD111" s="26" t="str">
        <f>INDEX('[1]Конфигурация (оборудование)'!A:Y,MATCH(CONCATENATE(L111,"_",N111),'[1]Конфигурация (оборудование)'!Y:Y,0),20)</f>
        <v>-</v>
      </c>
      <c r="AE111" s="26" t="str">
        <f>INDEX('[1]Конфигурация (оборудование)'!A:Y,MATCH(CONCATENATE(L111,"_",N111),'[1]Конфигурация (оборудование)'!Y:Y,0),22)</f>
        <v>-</v>
      </c>
      <c r="AF111" s="26" t="str">
        <f>INDEX('[1]Конфигурация (оборудование)'!A:Y,MATCH(CONCATENATE(L111,"_",N111),'[1]Конфигурация (оборудование)'!Y:Y,0),23)</f>
        <v>-</v>
      </c>
      <c r="AG111" s="26" t="str">
        <f>INDEX('[1]Конфигурация (оборудование)'!A:Y,MATCH(CONCATENATE(L111,"_",N111),'[1]Конфигурация (оборудование)'!Y:Y,0),24)</f>
        <v>-</v>
      </c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6">
        <f t="shared" si="2"/>
        <v>36</v>
      </c>
      <c r="AU111" s="26">
        <f>INDEX('[1]Конфигурация (оборудование)'!A:Y,MATCH(CONCATENATE(L111,"_",N111),'[1]Конфигурация (оборудование)'!Y:Y,0),8)</f>
        <v>64</v>
      </c>
      <c r="AV111" s="25"/>
      <c r="AW111" s="25"/>
      <c r="AX111" s="25"/>
      <c r="AY111" s="37"/>
      <c r="AZ111" s="25"/>
      <c r="BA111" s="25"/>
      <c r="BB111" s="25"/>
      <c r="BC111" s="25"/>
      <c r="BD111" s="25"/>
      <c r="BE111" s="25" t="str">
        <f>INDEX('[1]IP MGMT'!A:H,MATCH(O111,'[1]IP MGMT'!D:D,0),5)</f>
        <v>1RF19.01</v>
      </c>
      <c r="BF111" s="31" t="s">
        <v>856</v>
      </c>
      <c r="BG111" s="25"/>
      <c r="BH111" s="25"/>
      <c r="BI111" s="25"/>
      <c r="BJ111" s="27"/>
    </row>
    <row r="112" spans="1:62 16349:16367" s="38" customFormat="1" ht="45" customHeight="1" x14ac:dyDescent="0.25">
      <c r="A112" s="29" t="s">
        <v>189</v>
      </c>
      <c r="B112" s="43" t="s">
        <v>364</v>
      </c>
      <c r="C112" s="31" t="s">
        <v>51</v>
      </c>
      <c r="D112" s="25" t="s">
        <v>2068</v>
      </c>
      <c r="E112" s="27" t="s">
        <v>30</v>
      </c>
      <c r="F112" s="25"/>
      <c r="G112" s="27" t="s">
        <v>853</v>
      </c>
      <c r="H112" s="28"/>
      <c r="I112" s="27"/>
      <c r="J112" s="27" t="s">
        <v>852</v>
      </c>
      <c r="K112" s="36"/>
      <c r="L112" s="29" t="s">
        <v>791</v>
      </c>
      <c r="M112" s="30" t="s">
        <v>568</v>
      </c>
      <c r="N112" s="29" t="s">
        <v>602</v>
      </c>
      <c r="O112" s="31" t="s">
        <v>857</v>
      </c>
      <c r="P112" s="34" t="s">
        <v>850</v>
      </c>
      <c r="Q112" s="34" t="s">
        <v>855</v>
      </c>
      <c r="R112" s="36"/>
      <c r="S112" s="26" t="str">
        <f>INDEX('[1]Конфигурация (оборудование)'!A:Y,MATCH(CONCATENATE(L112,"_",N112),'[1]Конфигурация (оборудование)'!Y:Y,0),6)</f>
        <v>E5-2695V4</v>
      </c>
      <c r="T112" s="26" t="str">
        <f>INDEX('[1]Конфигурация (оборудование)'!A:Y,MATCH(CONCATENATE(L112,"_",N112),'[1]Конфигурация (оборудование)'!Y:Y,0),4)</f>
        <v>2</v>
      </c>
      <c r="U112" s="26">
        <f>INDEX('[1]Конфигурация (оборудование)'!A:Y,MATCH(CONCATENATE(L112,"_",N112),'[1]Конфигурация (оборудование)'!Y:Y,0),5)</f>
        <v>36</v>
      </c>
      <c r="V112" s="26" t="str">
        <f>INDEX('[1]Конфигурация (оборудование)'!A:Y,MATCH(CONCATENATE(L112,"_",N112),'[1]Конфигурация (оборудование)'!Y:Y,0),10)</f>
        <v>HDD 2.5" SAS</v>
      </c>
      <c r="W112" s="51">
        <f>INDEX('[1]Конфигурация (оборудование)'!A:Y,MATCH(CONCATENATE(L112,"_",N112),'[1]Конфигурация (оборудование)'!Y:Y,0),12)</f>
        <v>600</v>
      </c>
      <c r="X112" s="26">
        <f>INDEX('[1]Конфигурация (оборудование)'!A:Y,MATCH(CONCATENATE(L112,"_",N112),'[1]Конфигурация (оборудование)'!Y:Y,0),13)</f>
        <v>2</v>
      </c>
      <c r="Y112" s="26" t="str">
        <f>INDEX('[1]Конфигурация (оборудование)'!A:Y,MATCH(CONCATENATE(L112,"_",N112),'[1]Конфигурация (оборудование)'!Y:Y,0),14)</f>
        <v>-</v>
      </c>
      <c r="Z112" s="26" t="str">
        <f>INDEX('[1]Конфигурация (оборудование)'!A:Y,MATCH(CONCATENATE(L112,"_",N112),'[1]Конфигурация (оборудование)'!Y:Y,0),15)</f>
        <v>-</v>
      </c>
      <c r="AA112" s="26" t="str">
        <f>INDEX('[1]Конфигурация (оборудование)'!A:Y,MATCH(CONCATENATE(L112,"_",N112),'[1]Конфигурация (оборудование)'!Y:Y,0),17)</f>
        <v>-</v>
      </c>
      <c r="AB112" s="26" t="str">
        <f>INDEX('[1]Конфигурация (оборудование)'!A:Y,MATCH(CONCATENATE(L112,"_",N112),'[1]Конфигурация (оборудование)'!Y:Y,0),18)</f>
        <v>-</v>
      </c>
      <c r="AC112" s="26" t="str">
        <f>INDEX('[1]Конфигурация (оборудование)'!A:Y,MATCH(CONCATENATE(L112,"_",N112),'[1]Конфигурация (оборудование)'!Y:Y,0),19)</f>
        <v>-</v>
      </c>
      <c r="AD112" s="26" t="str">
        <f>INDEX('[1]Конфигурация (оборудование)'!A:Y,MATCH(CONCATENATE(L112,"_",N112),'[1]Конфигурация (оборудование)'!Y:Y,0),20)</f>
        <v>-</v>
      </c>
      <c r="AE112" s="26" t="str">
        <f>INDEX('[1]Конфигурация (оборудование)'!A:Y,MATCH(CONCATENATE(L112,"_",N112),'[1]Конфигурация (оборудование)'!Y:Y,0),22)</f>
        <v>-</v>
      </c>
      <c r="AF112" s="26" t="str">
        <f>INDEX('[1]Конфигурация (оборудование)'!A:Y,MATCH(CONCATENATE(L112,"_",N112),'[1]Конфигурация (оборудование)'!Y:Y,0),23)</f>
        <v>-</v>
      </c>
      <c r="AG112" s="26" t="str">
        <f>INDEX('[1]Конфигурация (оборудование)'!A:Y,MATCH(CONCATENATE(L112,"_",N112),'[1]Конфигурация (оборудование)'!Y:Y,0),24)</f>
        <v>-</v>
      </c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6">
        <f t="shared" si="2"/>
        <v>36</v>
      </c>
      <c r="AU112" s="26">
        <f>INDEX('[1]Конфигурация (оборудование)'!A:Y,MATCH(CONCATENATE(L112,"_",N112),'[1]Конфигурация (оборудование)'!Y:Y,0),8)</f>
        <v>64</v>
      </c>
      <c r="AV112" s="25"/>
      <c r="AW112" s="25"/>
      <c r="AX112" s="25"/>
      <c r="AY112" s="37"/>
      <c r="AZ112" s="25"/>
      <c r="BA112" s="25"/>
      <c r="BB112" s="25"/>
      <c r="BC112" s="25"/>
      <c r="BD112" s="25"/>
      <c r="BE112" s="25" t="str">
        <f>INDEX('[1]IP MGMT'!A:H,MATCH(O112,'[1]IP MGMT'!D:D,0),5)</f>
        <v>1RF21.01</v>
      </c>
      <c r="BF112" s="31" t="s">
        <v>858</v>
      </c>
      <c r="BG112" s="25"/>
      <c r="BH112" s="25"/>
      <c r="BI112" s="25"/>
      <c r="BJ112" s="27"/>
    </row>
    <row r="113" spans="1:62" s="38" customFormat="1" ht="30" customHeight="1" x14ac:dyDescent="0.25">
      <c r="A113" s="29" t="s">
        <v>189</v>
      </c>
      <c r="B113" s="29" t="s">
        <v>365</v>
      </c>
      <c r="C113" s="31" t="s">
        <v>51</v>
      </c>
      <c r="D113" s="25" t="str">
        <f t="shared" ref="D113:D165" si="4">CONCATENATE(LEFT(B113,3),2,RIGHT(B113,LEN(B113)-4))</f>
        <v>cd5201-sec054</v>
      </c>
      <c r="E113" s="27" t="s">
        <v>30</v>
      </c>
      <c r="F113" s="25"/>
      <c r="G113" s="27" t="s">
        <v>859</v>
      </c>
      <c r="H113" s="28"/>
      <c r="I113" s="27"/>
      <c r="J113" s="27" t="s">
        <v>843</v>
      </c>
      <c r="K113" s="36"/>
      <c r="L113" s="29" t="s">
        <v>860</v>
      </c>
      <c r="M113" s="41" t="s">
        <v>645</v>
      </c>
      <c r="N113" s="29" t="s">
        <v>861</v>
      </c>
      <c r="O113" s="31" t="s">
        <v>862</v>
      </c>
      <c r="P113" s="56" t="s">
        <v>846</v>
      </c>
      <c r="Q113" s="34" t="s">
        <v>604</v>
      </c>
      <c r="R113" s="36"/>
      <c r="S113" s="26" t="str">
        <f>INDEX('[1]Конфигурация (оборудование)'!A:Y,MATCH(CONCATENATE(L113,"_",N113),'[1]Конфигурация (оборудование)'!Y:Y,0),6)</f>
        <v>E5-2695V4</v>
      </c>
      <c r="T113" s="26" t="str">
        <f>INDEX('[1]Конфигурация (оборудование)'!A:Y,MATCH(CONCATENATE(L113,"_",N113),'[1]Конфигурация (оборудование)'!Y:Y,0),4)</f>
        <v>2</v>
      </c>
      <c r="U113" s="26">
        <f>INDEX('[1]Конфигурация (оборудование)'!A:Y,MATCH(CONCATENATE(L113,"_",N113),'[1]Конфигурация (оборудование)'!Y:Y,0),5)</f>
        <v>36</v>
      </c>
      <c r="V113" s="26" t="str">
        <f>INDEX('[1]Конфигурация (оборудование)'!A:Y,MATCH(CONCATENATE(L113,"_",N113),'[1]Конфигурация (оборудование)'!Y:Y,0),10)</f>
        <v>HDD 2.5" SAS</v>
      </c>
      <c r="W113" s="51">
        <f>INDEX('[1]Конфигурация (оборудование)'!A:Y,MATCH(CONCATENATE(L113,"_",N113),'[1]Конфигурация (оборудование)'!Y:Y,0),12)</f>
        <v>600</v>
      </c>
      <c r="X113" s="26">
        <f>INDEX('[1]Конфигурация (оборудование)'!A:Y,MATCH(CONCATENATE(L113,"_",N113),'[1]Конфигурация (оборудование)'!Y:Y,0),13)</f>
        <v>6</v>
      </c>
      <c r="Y113" s="26" t="str">
        <f>INDEX('[1]Конфигурация (оборудование)'!A:Y,MATCH(CONCATENATE(L113,"_",N113),'[1]Конфигурация (оборудование)'!Y:Y,0),14)</f>
        <v>-</v>
      </c>
      <c r="Z113" s="26" t="str">
        <f>INDEX('[1]Конфигурация (оборудование)'!A:Y,MATCH(CONCATENATE(L113,"_",N113),'[1]Конфигурация (оборудование)'!Y:Y,0),15)</f>
        <v>-</v>
      </c>
      <c r="AA113" s="26" t="str">
        <f>INDEX('[1]Конфигурация (оборудование)'!A:Y,MATCH(CONCATENATE(L113,"_",N113),'[1]Конфигурация (оборудование)'!Y:Y,0),17)</f>
        <v>-</v>
      </c>
      <c r="AB113" s="26" t="str">
        <f>INDEX('[1]Конфигурация (оборудование)'!A:Y,MATCH(CONCATENATE(L113,"_",N113),'[1]Конфигурация (оборудование)'!Y:Y,0),18)</f>
        <v>-</v>
      </c>
      <c r="AC113" s="26" t="str">
        <f>INDEX('[1]Конфигурация (оборудование)'!A:Y,MATCH(CONCATENATE(L113,"_",N113),'[1]Конфигурация (оборудование)'!Y:Y,0),19)</f>
        <v>-</v>
      </c>
      <c r="AD113" s="26" t="str">
        <f>INDEX('[1]Конфигурация (оборудование)'!A:Y,MATCH(CONCATENATE(L113,"_",N113),'[1]Конфигурация (оборудование)'!Y:Y,0),20)</f>
        <v>-</v>
      </c>
      <c r="AE113" s="26" t="str">
        <f>INDEX('[1]Конфигурация (оборудование)'!A:Y,MATCH(CONCATENATE(L113,"_",N113),'[1]Конфигурация (оборудование)'!Y:Y,0),22)</f>
        <v>-</v>
      </c>
      <c r="AF113" s="26" t="str">
        <f>INDEX('[1]Конфигурация (оборудование)'!A:Y,MATCH(CONCATENATE(L113,"_",N113),'[1]Конфигурация (оборудование)'!Y:Y,0),23)</f>
        <v>-</v>
      </c>
      <c r="AG113" s="26" t="str">
        <f>INDEX('[1]Конфигурация (оборудование)'!A:Y,MATCH(CONCATENATE(L113,"_",N113),'[1]Конфигурация (оборудование)'!Y:Y,0),24)</f>
        <v>-</v>
      </c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6">
        <f t="shared" si="2"/>
        <v>36</v>
      </c>
      <c r="AU113" s="26">
        <f>INDEX('[1]Конфигурация (оборудование)'!A:Y,MATCH(CONCATENATE(L113,"_",N113),'[1]Конфигурация (оборудование)'!Y:Y,0),8)</f>
        <v>256</v>
      </c>
      <c r="AV113" s="25"/>
      <c r="AW113" s="25"/>
      <c r="AX113" s="25"/>
      <c r="AY113" s="37"/>
      <c r="AZ113" s="25"/>
      <c r="BA113" s="25"/>
      <c r="BB113" s="25"/>
      <c r="BC113" s="25"/>
      <c r="BD113" s="25"/>
      <c r="BE113" s="25" t="str">
        <f>INDEX('[1]IP MGMT'!A:H,MATCH(O113,'[1]IP MGMT'!D:D,0),5)</f>
        <v>1RF19.01</v>
      </c>
      <c r="BF113" s="31" t="s">
        <v>863</v>
      </c>
      <c r="BG113" s="25"/>
      <c r="BH113" s="25"/>
      <c r="BI113" s="25"/>
      <c r="BJ113" s="27"/>
    </row>
    <row r="114" spans="1:62" s="38" customFormat="1" ht="30" customHeight="1" x14ac:dyDescent="0.25">
      <c r="A114" s="29" t="s">
        <v>189</v>
      </c>
      <c r="B114" s="29" t="s">
        <v>367</v>
      </c>
      <c r="C114" s="31" t="s">
        <v>51</v>
      </c>
      <c r="D114" s="25" t="str">
        <f t="shared" si="4"/>
        <v>cd5201-sec055</v>
      </c>
      <c r="E114" s="27" t="s">
        <v>30</v>
      </c>
      <c r="F114" s="25"/>
      <c r="G114" s="27" t="s">
        <v>859</v>
      </c>
      <c r="H114" s="28"/>
      <c r="I114" s="27"/>
      <c r="J114" s="27" t="s">
        <v>843</v>
      </c>
      <c r="K114" s="36"/>
      <c r="L114" s="29" t="s">
        <v>860</v>
      </c>
      <c r="M114" s="30" t="s">
        <v>645</v>
      </c>
      <c r="N114" s="29" t="s">
        <v>861</v>
      </c>
      <c r="O114" s="31" t="s">
        <v>864</v>
      </c>
      <c r="P114" s="34" t="s">
        <v>850</v>
      </c>
      <c r="Q114" s="34" t="s">
        <v>604</v>
      </c>
      <c r="R114" s="36"/>
      <c r="S114" s="26" t="str">
        <f>INDEX('[1]Конфигурация (оборудование)'!A:Y,MATCH(CONCATENATE(L114,"_",N114),'[1]Конфигурация (оборудование)'!Y:Y,0),6)</f>
        <v>E5-2695V4</v>
      </c>
      <c r="T114" s="26" t="str">
        <f>INDEX('[1]Конфигурация (оборудование)'!A:Y,MATCH(CONCATENATE(L114,"_",N114),'[1]Конфигурация (оборудование)'!Y:Y,0),4)</f>
        <v>2</v>
      </c>
      <c r="U114" s="26">
        <f>INDEX('[1]Конфигурация (оборудование)'!A:Y,MATCH(CONCATENATE(L114,"_",N114),'[1]Конфигурация (оборудование)'!Y:Y,0),5)</f>
        <v>36</v>
      </c>
      <c r="V114" s="26" t="str">
        <f>INDEX('[1]Конфигурация (оборудование)'!A:Y,MATCH(CONCATENATE(L114,"_",N114),'[1]Конфигурация (оборудование)'!Y:Y,0),10)</f>
        <v>HDD 2.5" SAS</v>
      </c>
      <c r="W114" s="51">
        <f>INDEX('[1]Конфигурация (оборудование)'!A:Y,MATCH(CONCATENATE(L114,"_",N114),'[1]Конфигурация (оборудование)'!Y:Y,0),12)</f>
        <v>600</v>
      </c>
      <c r="X114" s="26">
        <f>INDEX('[1]Конфигурация (оборудование)'!A:Y,MATCH(CONCATENATE(L114,"_",N114),'[1]Конфигурация (оборудование)'!Y:Y,0),13)</f>
        <v>6</v>
      </c>
      <c r="Y114" s="26" t="str">
        <f>INDEX('[1]Конфигурация (оборудование)'!A:Y,MATCH(CONCATENATE(L114,"_",N114),'[1]Конфигурация (оборудование)'!Y:Y,0),14)</f>
        <v>-</v>
      </c>
      <c r="Z114" s="26" t="str">
        <f>INDEX('[1]Конфигурация (оборудование)'!A:Y,MATCH(CONCATENATE(L114,"_",N114),'[1]Конфигурация (оборудование)'!Y:Y,0),15)</f>
        <v>-</v>
      </c>
      <c r="AA114" s="26" t="str">
        <f>INDEX('[1]Конфигурация (оборудование)'!A:Y,MATCH(CONCATENATE(L114,"_",N114),'[1]Конфигурация (оборудование)'!Y:Y,0),17)</f>
        <v>-</v>
      </c>
      <c r="AB114" s="26" t="str">
        <f>INDEX('[1]Конфигурация (оборудование)'!A:Y,MATCH(CONCATENATE(L114,"_",N114),'[1]Конфигурация (оборудование)'!Y:Y,0),18)</f>
        <v>-</v>
      </c>
      <c r="AC114" s="26" t="str">
        <f>INDEX('[1]Конфигурация (оборудование)'!A:Y,MATCH(CONCATENATE(L114,"_",N114),'[1]Конфигурация (оборудование)'!Y:Y,0),19)</f>
        <v>-</v>
      </c>
      <c r="AD114" s="26" t="str">
        <f>INDEX('[1]Конфигурация (оборудование)'!A:Y,MATCH(CONCATENATE(L114,"_",N114),'[1]Конфигурация (оборудование)'!Y:Y,0),20)</f>
        <v>-</v>
      </c>
      <c r="AE114" s="26" t="str">
        <f>INDEX('[1]Конфигурация (оборудование)'!A:Y,MATCH(CONCATENATE(L114,"_",N114),'[1]Конфигурация (оборудование)'!Y:Y,0),22)</f>
        <v>-</v>
      </c>
      <c r="AF114" s="26" t="str">
        <f>INDEX('[1]Конфигурация (оборудование)'!A:Y,MATCH(CONCATENATE(L114,"_",N114),'[1]Конфигурация (оборудование)'!Y:Y,0),23)</f>
        <v>-</v>
      </c>
      <c r="AG114" s="26" t="str">
        <f>INDEX('[1]Конфигурация (оборудование)'!A:Y,MATCH(CONCATENATE(L114,"_",N114),'[1]Конфигурация (оборудование)'!Y:Y,0),24)</f>
        <v>-</v>
      </c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6">
        <f t="shared" si="2"/>
        <v>36</v>
      </c>
      <c r="AU114" s="26">
        <f>INDEX('[1]Конфигурация (оборудование)'!A:Y,MATCH(CONCATENATE(L114,"_",N114),'[1]Конфигурация (оборудование)'!Y:Y,0),8)</f>
        <v>256</v>
      </c>
      <c r="AV114" s="25"/>
      <c r="AW114" s="25"/>
      <c r="AX114" s="25"/>
      <c r="AY114" s="37"/>
      <c r="AZ114" s="25"/>
      <c r="BA114" s="25"/>
      <c r="BB114" s="25"/>
      <c r="BC114" s="25"/>
      <c r="BD114" s="25"/>
      <c r="BE114" s="25" t="str">
        <f>INDEX('[1]IP MGMT'!A:H,MATCH(O114,'[1]IP MGMT'!D:D,0),5)</f>
        <v>1RF21.01</v>
      </c>
      <c r="BF114" s="31" t="s">
        <v>865</v>
      </c>
      <c r="BG114" s="25"/>
      <c r="BH114" s="25"/>
      <c r="BI114" s="25"/>
      <c r="BJ114" s="27"/>
    </row>
    <row r="115" spans="1:62" s="38" customFormat="1" ht="30" customHeight="1" x14ac:dyDescent="0.25">
      <c r="A115" s="29" t="s">
        <v>189</v>
      </c>
      <c r="B115" s="26" t="s">
        <v>172</v>
      </c>
      <c r="C115" s="31" t="s">
        <v>41</v>
      </c>
      <c r="D115" s="25" t="e">
        <f t="shared" si="4"/>
        <v>#VALUE!</v>
      </c>
      <c r="E115" s="26" t="s">
        <v>172</v>
      </c>
      <c r="F115" s="26" t="s">
        <v>172</v>
      </c>
      <c r="G115" s="27" t="s">
        <v>866</v>
      </c>
      <c r="H115" s="28"/>
      <c r="I115" s="27"/>
      <c r="J115" s="27" t="s">
        <v>599</v>
      </c>
      <c r="K115" s="36"/>
      <c r="L115" s="29" t="s">
        <v>656</v>
      </c>
      <c r="M115" s="30" t="s">
        <v>645</v>
      </c>
      <c r="N115" s="29" t="s">
        <v>746</v>
      </c>
      <c r="O115" s="31" t="s">
        <v>867</v>
      </c>
      <c r="P115" s="34" t="s">
        <v>793</v>
      </c>
      <c r="Q115" s="34" t="s">
        <v>694</v>
      </c>
      <c r="R115" s="36"/>
      <c r="S115" s="26" t="str">
        <f>INDEX('[1]Конфигурация (оборудование)'!A:Y,MATCH(CONCATENATE(L115,"_",N115),'[1]Конфигурация (оборудование)'!Y:Y,0),6)</f>
        <v>E5-4669V4</v>
      </c>
      <c r="T115" s="26" t="str">
        <f>INDEX('[1]Конфигурация (оборудование)'!A:Y,MATCH(CONCATENATE(L115,"_",N115),'[1]Конфигурация (оборудование)'!Y:Y,0),4)</f>
        <v>2</v>
      </c>
      <c r="U115" s="26">
        <f>INDEX('[1]Конфигурация (оборудование)'!A:Y,MATCH(CONCATENATE(L115,"_",N115),'[1]Конфигурация (оборудование)'!Y:Y,0),5)</f>
        <v>44</v>
      </c>
      <c r="V115" s="26" t="str">
        <f>INDEX('[1]Конфигурация (оборудование)'!A:Y,MATCH(CONCATENATE(L115,"_",N115),'[1]Конфигурация (оборудование)'!Y:Y,0),10)</f>
        <v>SSD 2.5" SATA</v>
      </c>
      <c r="W115" s="51">
        <f>INDEX('[1]Конфигурация (оборудование)'!A:Y,MATCH(CONCATENATE(L115,"_",N115),'[1]Конфигурация (оборудование)'!Y:Y,0),12)</f>
        <v>1200</v>
      </c>
      <c r="X115" s="26">
        <f>INDEX('[1]Конфигурация (оборудование)'!A:Y,MATCH(CONCATENATE(L115,"_",N115),'[1]Конфигурация (оборудование)'!Y:Y,0),13)</f>
        <v>24</v>
      </c>
      <c r="Y115" s="26" t="str">
        <f>INDEX('[1]Конфигурация (оборудование)'!A:Y,MATCH(CONCATENATE(L115,"_",N115),'[1]Конфигурация (оборудование)'!Y:Y,0),14)</f>
        <v>-</v>
      </c>
      <c r="Z115" s="26" t="str">
        <f>INDEX('[1]Конфигурация (оборудование)'!A:Y,MATCH(CONCATENATE(L115,"_",N115),'[1]Конфигурация (оборудование)'!Y:Y,0),15)</f>
        <v>-</v>
      </c>
      <c r="AA115" s="26" t="str">
        <f>INDEX('[1]Конфигурация (оборудование)'!A:Y,MATCH(CONCATENATE(L115,"_",N115),'[1]Конфигурация (оборудование)'!Y:Y,0),17)</f>
        <v>-</v>
      </c>
      <c r="AB115" s="26" t="str">
        <f>INDEX('[1]Конфигурация (оборудование)'!A:Y,MATCH(CONCATENATE(L115,"_",N115),'[1]Конфигурация (оборудование)'!Y:Y,0),18)</f>
        <v>-</v>
      </c>
      <c r="AC115" s="26" t="str">
        <f>INDEX('[1]Конфигурация (оборудование)'!A:Y,MATCH(CONCATENATE(L115,"_",N115),'[1]Конфигурация (оборудование)'!Y:Y,0),19)</f>
        <v>-</v>
      </c>
      <c r="AD115" s="26" t="str">
        <f>INDEX('[1]Конфигурация (оборудование)'!A:Y,MATCH(CONCATENATE(L115,"_",N115),'[1]Конфигурация (оборудование)'!Y:Y,0),20)</f>
        <v>-</v>
      </c>
      <c r="AE115" s="26" t="str">
        <f>INDEX('[1]Конфигурация (оборудование)'!A:Y,MATCH(CONCATENATE(L115,"_",N115),'[1]Конфигурация (оборудование)'!Y:Y,0),22)</f>
        <v>-</v>
      </c>
      <c r="AF115" s="26" t="str">
        <f>INDEX('[1]Конфигурация (оборудование)'!A:Y,MATCH(CONCATENATE(L115,"_",N115),'[1]Конфигурация (оборудование)'!Y:Y,0),23)</f>
        <v>-</v>
      </c>
      <c r="AG115" s="26" t="str">
        <f>INDEX('[1]Конфигурация (оборудование)'!A:Y,MATCH(CONCATENATE(L115,"_",N115),'[1]Конфигурация (оборудование)'!Y:Y,0),24)</f>
        <v>-</v>
      </c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6">
        <f t="shared" si="2"/>
        <v>44</v>
      </c>
      <c r="AU115" s="26">
        <f>INDEX('[1]Конфигурация (оборудование)'!A:Y,MATCH(CONCATENATE(L115,"_",N115),'[1]Конфигурация (оборудование)'!Y:Y,0),8)</f>
        <v>512</v>
      </c>
      <c r="AV115" s="25"/>
      <c r="AW115" s="25"/>
      <c r="AX115" s="25"/>
      <c r="AY115" s="37"/>
      <c r="AZ115" s="25"/>
      <c r="BA115" s="25"/>
      <c r="BB115" s="25"/>
      <c r="BC115" s="25"/>
      <c r="BD115" s="25"/>
      <c r="BE115" s="25" t="str">
        <f>INDEX('[1]IP MGMT'!A:H,MATCH(O115,'[1]IP MGMT'!D:D,0),5)</f>
        <v>1RF23.02</v>
      </c>
      <c r="BF115" s="31" t="s">
        <v>868</v>
      </c>
      <c r="BG115" s="25"/>
      <c r="BH115" s="25"/>
      <c r="BI115" s="25"/>
      <c r="BJ115" s="27"/>
    </row>
    <row r="116" spans="1:62" s="38" customFormat="1" ht="15" customHeight="1" x14ac:dyDescent="0.25">
      <c r="A116" s="29" t="s">
        <v>189</v>
      </c>
      <c r="B116" s="26" t="s">
        <v>172</v>
      </c>
      <c r="C116" s="31" t="s">
        <v>41</v>
      </c>
      <c r="D116" s="25" t="e">
        <f t="shared" si="4"/>
        <v>#VALUE!</v>
      </c>
      <c r="E116" s="26" t="s">
        <v>172</v>
      </c>
      <c r="F116" s="26" t="s">
        <v>172</v>
      </c>
      <c r="G116" s="27" t="s">
        <v>869</v>
      </c>
      <c r="H116" s="28"/>
      <c r="I116" s="27"/>
      <c r="J116" s="27" t="s">
        <v>599</v>
      </c>
      <c r="K116" s="36"/>
      <c r="L116" s="29" t="s">
        <v>791</v>
      </c>
      <c r="M116" s="30" t="s">
        <v>568</v>
      </c>
      <c r="N116" s="29" t="s">
        <v>602</v>
      </c>
      <c r="O116" s="31" t="s">
        <v>870</v>
      </c>
      <c r="P116" s="34" t="s">
        <v>793</v>
      </c>
      <c r="Q116" s="34" t="s">
        <v>871</v>
      </c>
      <c r="R116" s="36"/>
      <c r="S116" s="26" t="str">
        <f>INDEX('[1]Конфигурация (оборудование)'!A:Y,MATCH(CONCATENATE(L116,"_",N116),'[1]Конфигурация (оборудование)'!Y:Y,0),6)</f>
        <v>E5-2695V4</v>
      </c>
      <c r="T116" s="26" t="str">
        <f>INDEX('[1]Конфигурация (оборудование)'!A:Y,MATCH(CONCATENATE(L116,"_",N116),'[1]Конфигурация (оборудование)'!Y:Y,0),4)</f>
        <v>2</v>
      </c>
      <c r="U116" s="26">
        <f>INDEX('[1]Конфигурация (оборудование)'!A:Y,MATCH(CONCATENATE(L116,"_",N116),'[1]Конфигурация (оборудование)'!Y:Y,0),5)</f>
        <v>36</v>
      </c>
      <c r="V116" s="26" t="str">
        <f>INDEX('[1]Конфигурация (оборудование)'!A:Y,MATCH(CONCATENATE(L116,"_",N116),'[1]Конфигурация (оборудование)'!Y:Y,0),10)</f>
        <v>HDD 2.5" SAS</v>
      </c>
      <c r="W116" s="51">
        <f>INDEX('[1]Конфигурация (оборудование)'!A:Y,MATCH(CONCATENATE(L116,"_",N116),'[1]Конфигурация (оборудование)'!Y:Y,0),12)</f>
        <v>600</v>
      </c>
      <c r="X116" s="26">
        <f>INDEX('[1]Конфигурация (оборудование)'!A:Y,MATCH(CONCATENATE(L116,"_",N116),'[1]Конфигурация (оборудование)'!Y:Y,0),13)</f>
        <v>2</v>
      </c>
      <c r="Y116" s="26" t="str">
        <f>INDEX('[1]Конфигурация (оборудование)'!A:Y,MATCH(CONCATENATE(L116,"_",N116),'[1]Конфигурация (оборудование)'!Y:Y,0),14)</f>
        <v>-</v>
      </c>
      <c r="Z116" s="26" t="str">
        <f>INDEX('[1]Конфигурация (оборудование)'!A:Y,MATCH(CONCATENATE(L116,"_",N116),'[1]Конфигурация (оборудование)'!Y:Y,0),15)</f>
        <v>-</v>
      </c>
      <c r="AA116" s="26" t="str">
        <f>INDEX('[1]Конфигурация (оборудование)'!A:Y,MATCH(CONCATENATE(L116,"_",N116),'[1]Конфигурация (оборудование)'!Y:Y,0),17)</f>
        <v>-</v>
      </c>
      <c r="AB116" s="26" t="str">
        <f>INDEX('[1]Конфигурация (оборудование)'!A:Y,MATCH(CONCATENATE(L116,"_",N116),'[1]Конфигурация (оборудование)'!Y:Y,0),18)</f>
        <v>-</v>
      </c>
      <c r="AC116" s="26" t="str">
        <f>INDEX('[1]Конфигурация (оборудование)'!A:Y,MATCH(CONCATENATE(L116,"_",N116),'[1]Конфигурация (оборудование)'!Y:Y,0),19)</f>
        <v>-</v>
      </c>
      <c r="AD116" s="26" t="str">
        <f>INDEX('[1]Конфигурация (оборудование)'!A:Y,MATCH(CONCATENATE(L116,"_",N116),'[1]Конфигурация (оборудование)'!Y:Y,0),20)</f>
        <v>-</v>
      </c>
      <c r="AE116" s="26" t="str">
        <f>INDEX('[1]Конфигурация (оборудование)'!A:Y,MATCH(CONCATENATE(L116,"_",N116),'[1]Конфигурация (оборудование)'!Y:Y,0),22)</f>
        <v>-</v>
      </c>
      <c r="AF116" s="26" t="str">
        <f>INDEX('[1]Конфигурация (оборудование)'!A:Y,MATCH(CONCATENATE(L116,"_",N116),'[1]Конфигурация (оборудование)'!Y:Y,0),23)</f>
        <v>-</v>
      </c>
      <c r="AG116" s="26" t="str">
        <f>INDEX('[1]Конфигурация (оборудование)'!A:Y,MATCH(CONCATENATE(L116,"_",N116),'[1]Конфигурация (оборудование)'!Y:Y,0),24)</f>
        <v>-</v>
      </c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6">
        <f t="shared" si="2"/>
        <v>36</v>
      </c>
      <c r="AU116" s="26">
        <f>INDEX('[1]Конфигурация (оборудование)'!A:Y,MATCH(CONCATENATE(L116,"_",N116),'[1]Конфигурация (оборудование)'!Y:Y,0),8)</f>
        <v>64</v>
      </c>
      <c r="AV116" s="25"/>
      <c r="AW116" s="25"/>
      <c r="AX116" s="25"/>
      <c r="AY116" s="37"/>
      <c r="AZ116" s="25"/>
      <c r="BA116" s="25"/>
      <c r="BB116" s="25"/>
      <c r="BC116" s="25"/>
      <c r="BD116" s="25"/>
      <c r="BE116" s="25" t="str">
        <f>INDEX('[1]IP MGMT'!A:H,MATCH(O116,'[1]IP MGMT'!D:D,0),5)</f>
        <v>1RF23.02</v>
      </c>
      <c r="BF116" s="31" t="s">
        <v>872</v>
      </c>
      <c r="BG116" s="25"/>
      <c r="BH116" s="25"/>
      <c r="BI116" s="25"/>
      <c r="BJ116" s="27"/>
    </row>
    <row r="117" spans="1:62" s="38" customFormat="1" ht="30" customHeight="1" x14ac:dyDescent="0.25">
      <c r="A117" s="29" t="s">
        <v>189</v>
      </c>
      <c r="B117" s="26" t="s">
        <v>172</v>
      </c>
      <c r="C117" s="31" t="s">
        <v>41</v>
      </c>
      <c r="D117" s="25" t="e">
        <f t="shared" si="4"/>
        <v>#VALUE!</v>
      </c>
      <c r="E117" s="26" t="s">
        <v>172</v>
      </c>
      <c r="F117" s="26" t="s">
        <v>172</v>
      </c>
      <c r="G117" s="27" t="s">
        <v>866</v>
      </c>
      <c r="H117" s="28"/>
      <c r="I117" s="27"/>
      <c r="J117" s="27" t="s">
        <v>599</v>
      </c>
      <c r="K117" s="36"/>
      <c r="L117" s="29" t="s">
        <v>873</v>
      </c>
      <c r="M117" s="30" t="s">
        <v>568</v>
      </c>
      <c r="N117" s="29" t="s">
        <v>746</v>
      </c>
      <c r="O117" s="31" t="s">
        <v>874</v>
      </c>
      <c r="P117" s="34" t="s">
        <v>793</v>
      </c>
      <c r="Q117" s="34" t="s">
        <v>697</v>
      </c>
      <c r="R117" s="36"/>
      <c r="S117" s="26" t="str">
        <f>INDEX('[1]Конфигурация (оборудование)'!A:Y,MATCH(CONCATENATE(L117,"_",N117),'[1]Конфигурация (оборудование)'!Y:Y,0),6)</f>
        <v>E5-4660V4</v>
      </c>
      <c r="T117" s="26" t="str">
        <f>INDEX('[1]Конфигурация (оборудование)'!A:Y,MATCH(CONCATENATE(L117,"_",N117),'[1]Конфигурация (оборудование)'!Y:Y,0),4)</f>
        <v>4</v>
      </c>
      <c r="U117" s="26">
        <f>INDEX('[1]Конфигурация (оборудование)'!A:Y,MATCH(CONCATENATE(L117,"_",N117),'[1]Конфигурация (оборудование)'!Y:Y,0),5)</f>
        <v>64</v>
      </c>
      <c r="V117" s="26" t="str">
        <f>INDEX('[1]Конфигурация (оборудование)'!A:Y,MATCH(CONCATENATE(L117,"_",N117),'[1]Конфигурация (оборудование)'!Y:Y,0),10)</f>
        <v>SSD 2.5" SATA</v>
      </c>
      <c r="W117" s="51">
        <f>INDEX('[1]Конфигурация (оборудование)'!A:Y,MATCH(CONCATENATE(L117,"_",N117),'[1]Конфигурация (оборудование)'!Y:Y,0),12)</f>
        <v>1900</v>
      </c>
      <c r="X117" s="26">
        <f>INDEX('[1]Конфигурация (оборудование)'!A:Y,MATCH(CONCATENATE(L117,"_",N117),'[1]Конфигурация (оборудование)'!Y:Y,0),13)</f>
        <v>24</v>
      </c>
      <c r="Y117" s="26" t="str">
        <f>INDEX('[1]Конфигурация (оборудование)'!A:Y,MATCH(CONCATENATE(L117,"_",N117),'[1]Конфигурация (оборудование)'!Y:Y,0),14)</f>
        <v>-</v>
      </c>
      <c r="Z117" s="26" t="str">
        <f>INDEX('[1]Конфигурация (оборудование)'!A:Y,MATCH(CONCATENATE(L117,"_",N117),'[1]Конфигурация (оборудование)'!Y:Y,0),15)</f>
        <v>-</v>
      </c>
      <c r="AA117" s="26" t="str">
        <f>INDEX('[1]Конфигурация (оборудование)'!A:Y,MATCH(CONCATENATE(L117,"_",N117),'[1]Конфигурация (оборудование)'!Y:Y,0),17)</f>
        <v>-</v>
      </c>
      <c r="AB117" s="26" t="str">
        <f>INDEX('[1]Конфигурация (оборудование)'!A:Y,MATCH(CONCATENATE(L117,"_",N117),'[1]Конфигурация (оборудование)'!Y:Y,0),18)</f>
        <v>-</v>
      </c>
      <c r="AC117" s="26" t="str">
        <f>INDEX('[1]Конфигурация (оборудование)'!A:Y,MATCH(CONCATENATE(L117,"_",N117),'[1]Конфигурация (оборудование)'!Y:Y,0),19)</f>
        <v>-</v>
      </c>
      <c r="AD117" s="26" t="str">
        <f>INDEX('[1]Конфигурация (оборудование)'!A:Y,MATCH(CONCATENATE(L117,"_",N117),'[1]Конфигурация (оборудование)'!Y:Y,0),20)</f>
        <v>-</v>
      </c>
      <c r="AE117" s="26" t="str">
        <f>INDEX('[1]Конфигурация (оборудование)'!A:Y,MATCH(CONCATENATE(L117,"_",N117),'[1]Конфигурация (оборудование)'!Y:Y,0),22)</f>
        <v>-</v>
      </c>
      <c r="AF117" s="26" t="str">
        <f>INDEX('[1]Конфигурация (оборудование)'!A:Y,MATCH(CONCATENATE(L117,"_",N117),'[1]Конфигурация (оборудование)'!Y:Y,0),23)</f>
        <v>-</v>
      </c>
      <c r="AG117" s="26" t="str">
        <f>INDEX('[1]Конфигурация (оборудование)'!A:Y,MATCH(CONCATENATE(L117,"_",N117),'[1]Конфигурация (оборудование)'!Y:Y,0),24)</f>
        <v>-</v>
      </c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6">
        <f t="shared" si="2"/>
        <v>64</v>
      </c>
      <c r="AU117" s="26">
        <f>INDEX('[1]Конфигурация (оборудование)'!A:Y,MATCH(CONCATENATE(L117,"_",N117),'[1]Конфигурация (оборудование)'!Y:Y,0),8)</f>
        <v>512</v>
      </c>
      <c r="AV117" s="25"/>
      <c r="AW117" s="25"/>
      <c r="AX117" s="25"/>
      <c r="AY117" s="37"/>
      <c r="AZ117" s="25"/>
      <c r="BA117" s="25"/>
      <c r="BB117" s="25"/>
      <c r="BC117" s="25"/>
      <c r="BD117" s="25"/>
      <c r="BE117" s="25" t="str">
        <f>INDEX('[1]IP MGMT'!A:H,MATCH(O117,'[1]IP MGMT'!D:D,0),5)</f>
        <v>1RF23.02</v>
      </c>
      <c r="BF117" s="31" t="s">
        <v>875</v>
      </c>
      <c r="BG117" s="25"/>
      <c r="BH117" s="25"/>
      <c r="BI117" s="25"/>
      <c r="BJ117" s="27"/>
    </row>
    <row r="118" spans="1:62" s="38" customFormat="1" ht="45" customHeight="1" x14ac:dyDescent="0.25">
      <c r="A118" s="29" t="s">
        <v>189</v>
      </c>
      <c r="B118" s="26" t="s">
        <v>172</v>
      </c>
      <c r="C118" s="31" t="s">
        <v>41</v>
      </c>
      <c r="D118" s="25" t="e">
        <f t="shared" si="4"/>
        <v>#VALUE!</v>
      </c>
      <c r="E118" s="26" t="s">
        <v>172</v>
      </c>
      <c r="F118" s="26" t="s">
        <v>172</v>
      </c>
      <c r="G118" s="27" t="s">
        <v>876</v>
      </c>
      <c r="H118" s="28"/>
      <c r="I118" s="27"/>
      <c r="J118" s="27" t="s">
        <v>599</v>
      </c>
      <c r="K118" s="36"/>
      <c r="L118" s="29" t="s">
        <v>601</v>
      </c>
      <c r="M118" s="30" t="s">
        <v>568</v>
      </c>
      <c r="N118" s="29" t="s">
        <v>602</v>
      </c>
      <c r="O118" s="31" t="s">
        <v>877</v>
      </c>
      <c r="P118" s="34" t="s">
        <v>793</v>
      </c>
      <c r="Q118" s="34" t="s">
        <v>878</v>
      </c>
      <c r="R118" s="36"/>
      <c r="S118" s="26" t="str">
        <f>INDEX('[1]Конфигурация (оборудование)'!A:Y,MATCH(CONCATENATE(L118,"_",N118),'[1]Конфигурация (оборудование)'!Y:Y,0),6)</f>
        <v>E5-2695V4</v>
      </c>
      <c r="T118" s="26" t="str">
        <f>INDEX('[1]Конфигурация (оборудование)'!A:Y,MATCH(CONCATENATE(L118,"_",N118),'[1]Конфигурация (оборудование)'!Y:Y,0),4)</f>
        <v>2</v>
      </c>
      <c r="U118" s="26">
        <f>INDEX('[1]Конфигурация (оборудование)'!A:Y,MATCH(CONCATENATE(L118,"_",N118),'[1]Конфигурация (оборудование)'!Y:Y,0),5)</f>
        <v>36</v>
      </c>
      <c r="V118" s="26" t="str">
        <f>INDEX('[1]Конфигурация (оборудование)'!A:Y,MATCH(CONCATENATE(L118,"_",N118),'[1]Конфигурация (оборудование)'!Y:Y,0),10)</f>
        <v>SSD 2.5" SATA</v>
      </c>
      <c r="W118" s="51">
        <f>INDEX('[1]Конфигурация (оборудование)'!A:Y,MATCH(CONCATENATE(L118,"_",N118),'[1]Конфигурация (оборудование)'!Y:Y,0),12)</f>
        <v>240</v>
      </c>
      <c r="X118" s="26">
        <f>INDEX('[1]Конфигурация (оборудование)'!A:Y,MATCH(CONCATENATE(L118,"_",N118),'[1]Конфигурация (оборудование)'!Y:Y,0),13)</f>
        <v>2</v>
      </c>
      <c r="Y118" s="26" t="str">
        <f>INDEX('[1]Конфигурация (оборудование)'!A:Y,MATCH(CONCATENATE(L118,"_",N118),'[1]Конфигурация (оборудование)'!Y:Y,0),14)</f>
        <v>-</v>
      </c>
      <c r="Z118" s="26" t="str">
        <f>INDEX('[1]Конфигурация (оборудование)'!A:Y,MATCH(CONCATENATE(L118,"_",N118),'[1]Конфигурация (оборудование)'!Y:Y,0),15)</f>
        <v>SSD 2.5" SATA</v>
      </c>
      <c r="AA118" s="26">
        <f>INDEX('[1]Конфигурация (оборудование)'!A:Y,MATCH(CONCATENATE(L118,"_",N118),'[1]Конфигурация (оборудование)'!Y:Y,0),17)</f>
        <v>480</v>
      </c>
      <c r="AB118" s="26">
        <f>INDEX('[1]Конфигурация (оборудование)'!A:Y,MATCH(CONCATENATE(L118,"_",N118),'[1]Конфигурация (оборудование)'!Y:Y,0),18)</f>
        <v>4</v>
      </c>
      <c r="AC118" s="26" t="str">
        <f>INDEX('[1]Конфигурация (оборудование)'!A:Y,MATCH(CONCATENATE(L118,"_",N118),'[1]Конфигурация (оборудование)'!Y:Y,0),19)</f>
        <v>-</v>
      </c>
      <c r="AD118" s="26" t="str">
        <f>INDEX('[1]Конфигурация (оборудование)'!A:Y,MATCH(CONCATENATE(L118,"_",N118),'[1]Конфигурация (оборудование)'!Y:Y,0),20)</f>
        <v>-</v>
      </c>
      <c r="AE118" s="26" t="str">
        <f>INDEX('[1]Конфигурация (оборудование)'!A:Y,MATCH(CONCATENATE(L118,"_",N118),'[1]Конфигурация (оборудование)'!Y:Y,0),22)</f>
        <v>-</v>
      </c>
      <c r="AF118" s="26" t="str">
        <f>INDEX('[1]Конфигурация (оборудование)'!A:Y,MATCH(CONCATENATE(L118,"_",N118),'[1]Конфигурация (оборудование)'!Y:Y,0),23)</f>
        <v>-</v>
      </c>
      <c r="AG118" s="26" t="str">
        <f>INDEX('[1]Конфигурация (оборудование)'!A:Y,MATCH(CONCATENATE(L118,"_",N118),'[1]Конфигурация (оборудование)'!Y:Y,0),24)</f>
        <v>-</v>
      </c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6">
        <f t="shared" si="2"/>
        <v>36</v>
      </c>
      <c r="AU118" s="26">
        <f>INDEX('[1]Конфигурация (оборудование)'!A:Y,MATCH(CONCATENATE(L118,"_",N118),'[1]Конфигурация (оборудование)'!Y:Y,0),8)</f>
        <v>64</v>
      </c>
      <c r="AV118" s="25"/>
      <c r="AW118" s="25"/>
      <c r="AX118" s="25"/>
      <c r="AY118" s="37"/>
      <c r="AZ118" s="25"/>
      <c r="BA118" s="25"/>
      <c r="BB118" s="25"/>
      <c r="BC118" s="25"/>
      <c r="BD118" s="25"/>
      <c r="BE118" s="25" t="str">
        <f>INDEX('[1]IP MGMT'!A:H,MATCH(O118,'[1]IP MGMT'!D:D,0),5)</f>
        <v>1RF23.02</v>
      </c>
      <c r="BF118" s="31" t="s">
        <v>879</v>
      </c>
      <c r="BG118" s="25"/>
      <c r="BH118" s="25"/>
      <c r="BI118" s="25"/>
      <c r="BJ118" s="27"/>
    </row>
    <row r="119" spans="1:62" s="38" customFormat="1" ht="45" customHeight="1" x14ac:dyDescent="0.25">
      <c r="A119" s="29" t="s">
        <v>189</v>
      </c>
      <c r="B119" s="26" t="s">
        <v>172</v>
      </c>
      <c r="C119" s="31" t="s">
        <v>41</v>
      </c>
      <c r="D119" s="25" t="e">
        <f t="shared" si="4"/>
        <v>#VALUE!</v>
      </c>
      <c r="E119" s="26" t="s">
        <v>172</v>
      </c>
      <c r="F119" s="26" t="s">
        <v>172</v>
      </c>
      <c r="G119" s="27" t="s">
        <v>876</v>
      </c>
      <c r="H119" s="28"/>
      <c r="I119" s="27"/>
      <c r="J119" s="27" t="s">
        <v>599</v>
      </c>
      <c r="K119" s="36"/>
      <c r="L119" s="29" t="s">
        <v>601</v>
      </c>
      <c r="M119" s="30" t="s">
        <v>568</v>
      </c>
      <c r="N119" s="29" t="s">
        <v>602</v>
      </c>
      <c r="O119" s="31" t="s">
        <v>880</v>
      </c>
      <c r="P119" s="34" t="s">
        <v>793</v>
      </c>
      <c r="Q119" s="34" t="s">
        <v>881</v>
      </c>
      <c r="R119" s="36"/>
      <c r="S119" s="26" t="str">
        <f>INDEX('[1]Конфигурация (оборудование)'!A:Y,MATCH(CONCATENATE(L119,"_",N119),'[1]Конфигурация (оборудование)'!Y:Y,0),6)</f>
        <v>E5-2695V4</v>
      </c>
      <c r="T119" s="26" t="str">
        <f>INDEX('[1]Конфигурация (оборудование)'!A:Y,MATCH(CONCATENATE(L119,"_",N119),'[1]Конфигурация (оборудование)'!Y:Y,0),4)</f>
        <v>2</v>
      </c>
      <c r="U119" s="26">
        <f>INDEX('[1]Конфигурация (оборудование)'!A:Y,MATCH(CONCATENATE(L119,"_",N119),'[1]Конфигурация (оборудование)'!Y:Y,0),5)</f>
        <v>36</v>
      </c>
      <c r="V119" s="26" t="str">
        <f>INDEX('[1]Конфигурация (оборудование)'!A:Y,MATCH(CONCATENATE(L119,"_",N119),'[1]Конфигурация (оборудование)'!Y:Y,0),10)</f>
        <v>SSD 2.5" SATA</v>
      </c>
      <c r="W119" s="51">
        <f>INDEX('[1]Конфигурация (оборудование)'!A:Y,MATCH(CONCATENATE(L119,"_",N119),'[1]Конфигурация (оборудование)'!Y:Y,0),12)</f>
        <v>240</v>
      </c>
      <c r="X119" s="26">
        <f>INDEX('[1]Конфигурация (оборудование)'!A:Y,MATCH(CONCATENATE(L119,"_",N119),'[1]Конфигурация (оборудование)'!Y:Y,0),13)</f>
        <v>2</v>
      </c>
      <c r="Y119" s="26" t="str">
        <f>INDEX('[1]Конфигурация (оборудование)'!A:Y,MATCH(CONCATENATE(L119,"_",N119),'[1]Конфигурация (оборудование)'!Y:Y,0),14)</f>
        <v>-</v>
      </c>
      <c r="Z119" s="26" t="str">
        <f>INDEX('[1]Конфигурация (оборудование)'!A:Y,MATCH(CONCATENATE(L119,"_",N119),'[1]Конфигурация (оборудование)'!Y:Y,0),15)</f>
        <v>SSD 2.5" SATA</v>
      </c>
      <c r="AA119" s="26">
        <f>INDEX('[1]Конфигурация (оборудование)'!A:Y,MATCH(CONCATENATE(L119,"_",N119),'[1]Конфигурация (оборудование)'!Y:Y,0),17)</f>
        <v>480</v>
      </c>
      <c r="AB119" s="26">
        <f>INDEX('[1]Конфигурация (оборудование)'!A:Y,MATCH(CONCATENATE(L119,"_",N119),'[1]Конфигурация (оборудование)'!Y:Y,0),18)</f>
        <v>4</v>
      </c>
      <c r="AC119" s="26" t="str">
        <f>INDEX('[1]Конфигурация (оборудование)'!A:Y,MATCH(CONCATENATE(L119,"_",N119),'[1]Конфигурация (оборудование)'!Y:Y,0),19)</f>
        <v>-</v>
      </c>
      <c r="AD119" s="26" t="str">
        <f>INDEX('[1]Конфигурация (оборудование)'!A:Y,MATCH(CONCATENATE(L119,"_",N119),'[1]Конфигурация (оборудование)'!Y:Y,0),20)</f>
        <v>-</v>
      </c>
      <c r="AE119" s="26" t="str">
        <f>INDEX('[1]Конфигурация (оборудование)'!A:Y,MATCH(CONCATENATE(L119,"_",N119),'[1]Конфигурация (оборудование)'!Y:Y,0),22)</f>
        <v>-</v>
      </c>
      <c r="AF119" s="26" t="str">
        <f>INDEX('[1]Конфигурация (оборудование)'!A:Y,MATCH(CONCATENATE(L119,"_",N119),'[1]Конфигурация (оборудование)'!Y:Y,0),23)</f>
        <v>-</v>
      </c>
      <c r="AG119" s="26" t="str">
        <f>INDEX('[1]Конфигурация (оборудование)'!A:Y,MATCH(CONCATENATE(L119,"_",N119),'[1]Конфигурация (оборудование)'!Y:Y,0),24)</f>
        <v>-</v>
      </c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6">
        <f t="shared" si="2"/>
        <v>36</v>
      </c>
      <c r="AU119" s="26">
        <f>INDEX('[1]Конфигурация (оборудование)'!A:Y,MATCH(CONCATENATE(L119,"_",N119),'[1]Конфигурация (оборудование)'!Y:Y,0),8)</f>
        <v>64</v>
      </c>
      <c r="AV119" s="25"/>
      <c r="AW119" s="25"/>
      <c r="AX119" s="25"/>
      <c r="AY119" s="37"/>
      <c r="AZ119" s="25"/>
      <c r="BA119" s="25"/>
      <c r="BB119" s="25"/>
      <c r="BC119" s="25"/>
      <c r="BD119" s="25"/>
      <c r="BE119" s="25" t="str">
        <f>INDEX('[1]IP MGMT'!A:H,MATCH(O119,'[1]IP MGMT'!D:D,0),5)</f>
        <v>1RF23.02</v>
      </c>
      <c r="BF119" s="31" t="s">
        <v>882</v>
      </c>
      <c r="BG119" s="25"/>
      <c r="BH119" s="25"/>
      <c r="BI119" s="25"/>
      <c r="BJ119" s="27"/>
    </row>
    <row r="120" spans="1:62" s="38" customFormat="1" ht="30" customHeight="1" x14ac:dyDescent="0.25">
      <c r="A120" s="29" t="s">
        <v>189</v>
      </c>
      <c r="B120" s="43" t="s">
        <v>369</v>
      </c>
      <c r="C120" s="31" t="s">
        <v>41</v>
      </c>
      <c r="D120" s="25" t="str">
        <f t="shared" si="4"/>
        <v>cd5201-VDI0107</v>
      </c>
      <c r="E120" s="27" t="s">
        <v>271</v>
      </c>
      <c r="F120" s="25"/>
      <c r="G120" s="27" t="s">
        <v>883</v>
      </c>
      <c r="H120" s="28"/>
      <c r="I120" s="27"/>
      <c r="J120" s="27" t="s">
        <v>58</v>
      </c>
      <c r="K120" s="36"/>
      <c r="L120" s="29" t="s">
        <v>884</v>
      </c>
      <c r="M120" s="30" t="s">
        <v>568</v>
      </c>
      <c r="N120" s="29" t="s">
        <v>633</v>
      </c>
      <c r="O120" s="31" t="s">
        <v>885</v>
      </c>
      <c r="P120" s="34" t="s">
        <v>886</v>
      </c>
      <c r="Q120" s="34" t="s">
        <v>618</v>
      </c>
      <c r="R120" s="36"/>
      <c r="S120" s="26" t="str">
        <f>INDEX('[1]Конфигурация (оборудование)'!A:Y,MATCH(CONCATENATE(L120,"_",N120),'[1]Конфигурация (оборудование)'!Y:Y,0),6)</f>
        <v>E5-2697V4</v>
      </c>
      <c r="T120" s="26" t="str">
        <f>INDEX('[1]Конфигурация (оборудование)'!A:Y,MATCH(CONCATENATE(L120,"_",N120),'[1]Конфигурация (оборудование)'!Y:Y,0),4)</f>
        <v>2</v>
      </c>
      <c r="U120" s="26">
        <f>INDEX('[1]Конфигурация (оборудование)'!A:Y,MATCH(CONCATENATE(L120,"_",N120),'[1]Конфигурация (оборудование)'!Y:Y,0),5)</f>
        <v>36</v>
      </c>
      <c r="V120" s="26" t="str">
        <f>INDEX('[1]Конфигурация (оборудование)'!A:Y,MATCH(CONCATENATE(L120,"_",N120),'[1]Конфигурация (оборудование)'!Y:Y,0),10)</f>
        <v>HDD 2.5" SAS</v>
      </c>
      <c r="W120" s="51">
        <f>INDEX('[1]Конфигурация (оборудование)'!A:Y,MATCH(CONCATENATE(L120,"_",N120),'[1]Конфигурация (оборудование)'!Y:Y,0),12)</f>
        <v>600</v>
      </c>
      <c r="X120" s="26">
        <f>INDEX('[1]Конфигурация (оборудование)'!A:Y,MATCH(CONCATENATE(L120,"_",N120),'[1]Конфигурация (оборудование)'!Y:Y,0),13)</f>
        <v>20</v>
      </c>
      <c r="Y120" s="26" t="str">
        <f>INDEX('[1]Конфигурация (оборудование)'!A:Y,MATCH(CONCATENATE(L120,"_",N120),'[1]Конфигурация (оборудование)'!Y:Y,0),14)</f>
        <v>-</v>
      </c>
      <c r="Z120" s="26" t="str">
        <f>INDEX('[1]Конфигурация (оборудование)'!A:Y,MATCH(CONCATENATE(L120,"_",N120),'[1]Конфигурация (оборудование)'!Y:Y,0),15)</f>
        <v>SSD 2.5" SATA</v>
      </c>
      <c r="AA120" s="26">
        <f>INDEX('[1]Конфигурация (оборудование)'!A:Y,MATCH(CONCATENATE(L120,"_",N120),'[1]Конфигурация (оборудование)'!Y:Y,0),17)</f>
        <v>240</v>
      </c>
      <c r="AB120" s="26">
        <f>INDEX('[1]Конфигурация (оборудование)'!A:Y,MATCH(CONCATENATE(L120,"_",N120),'[1]Конфигурация (оборудование)'!Y:Y,0),18)</f>
        <v>2</v>
      </c>
      <c r="AC120" s="26" t="str">
        <f>INDEX('[1]Конфигурация (оборудование)'!A:Y,MATCH(CONCATENATE(L120,"_",N120),'[1]Конфигурация (оборудование)'!Y:Y,0),19)</f>
        <v>-</v>
      </c>
      <c r="AD120" s="26" t="str">
        <f>INDEX('[1]Конфигурация (оборудование)'!A:Y,MATCH(CONCATENATE(L120,"_",N120),'[1]Конфигурация (оборудование)'!Y:Y,0),20)</f>
        <v>SSD 2.5" SATA</v>
      </c>
      <c r="AE120" s="26">
        <f>INDEX('[1]Конфигурация (оборудование)'!A:Y,MATCH(CONCATENATE(L120,"_",N120),'[1]Конфигурация (оборудование)'!Y:Y,0),22)</f>
        <v>480</v>
      </c>
      <c r="AF120" s="26">
        <f>INDEX('[1]Конфигурация (оборудование)'!A:Y,MATCH(CONCATENATE(L120,"_",N120),'[1]Конфигурация (оборудование)'!Y:Y,0),23)</f>
        <v>3</v>
      </c>
      <c r="AG120" s="26" t="str">
        <f>INDEX('[1]Конфигурация (оборудование)'!A:Y,MATCH(CONCATENATE(L120,"_",N120),'[1]Конфигурация (оборудование)'!Y:Y,0),24)</f>
        <v>-</v>
      </c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6">
        <f t="shared" si="2"/>
        <v>36</v>
      </c>
      <c r="AU120" s="26">
        <f>INDEX('[1]Конфигурация (оборудование)'!A:Y,MATCH(CONCATENATE(L120,"_",N120),'[1]Конфигурация (оборудование)'!Y:Y,0),8)</f>
        <v>512</v>
      </c>
      <c r="AV120" s="25"/>
      <c r="AW120" s="25"/>
      <c r="AX120" s="25"/>
      <c r="AY120" s="37"/>
      <c r="AZ120" s="25"/>
      <c r="BA120" s="25"/>
      <c r="BB120" s="25"/>
      <c r="BC120" s="25"/>
      <c r="BD120" s="25"/>
      <c r="BE120" s="25" t="str">
        <f>INDEX('[1]IP MGMT'!A:H,MATCH(O120,'[1]IP MGMT'!D:D,0),5)</f>
        <v>1RF23.03</v>
      </c>
      <c r="BF120" s="31" t="s">
        <v>887</v>
      </c>
      <c r="BG120" s="25"/>
      <c r="BH120" s="25"/>
      <c r="BI120" s="25"/>
      <c r="BJ120" s="27"/>
    </row>
    <row r="121" spans="1:62" s="38" customFormat="1" ht="30" customHeight="1" x14ac:dyDescent="0.25">
      <c r="A121" s="29" t="s">
        <v>189</v>
      </c>
      <c r="B121" s="43" t="s">
        <v>371</v>
      </c>
      <c r="C121" s="31" t="s">
        <v>41</v>
      </c>
      <c r="D121" s="25" t="str">
        <f t="shared" si="4"/>
        <v>cd5201-VDI0106</v>
      </c>
      <c r="E121" s="27" t="s">
        <v>271</v>
      </c>
      <c r="F121" s="25"/>
      <c r="G121" s="27" t="s">
        <v>883</v>
      </c>
      <c r="H121" s="28"/>
      <c r="I121" s="27"/>
      <c r="J121" s="27" t="s">
        <v>58</v>
      </c>
      <c r="K121" s="36"/>
      <c r="L121" s="29" t="s">
        <v>884</v>
      </c>
      <c r="M121" s="30" t="s">
        <v>568</v>
      </c>
      <c r="N121" s="29" t="s">
        <v>633</v>
      </c>
      <c r="O121" s="31" t="s">
        <v>888</v>
      </c>
      <c r="P121" s="34" t="s">
        <v>886</v>
      </c>
      <c r="Q121" s="34" t="s">
        <v>621</v>
      </c>
      <c r="R121" s="36"/>
      <c r="S121" s="26" t="str">
        <f>INDEX('[1]Конфигурация (оборудование)'!A:Y,MATCH(CONCATENATE(L121,"_",N121),'[1]Конфигурация (оборудование)'!Y:Y,0),6)</f>
        <v>E5-2697V4</v>
      </c>
      <c r="T121" s="26" t="str">
        <f>INDEX('[1]Конфигурация (оборудование)'!A:Y,MATCH(CONCATENATE(L121,"_",N121),'[1]Конфигурация (оборудование)'!Y:Y,0),4)</f>
        <v>2</v>
      </c>
      <c r="U121" s="26">
        <f>INDEX('[1]Конфигурация (оборудование)'!A:Y,MATCH(CONCATENATE(L121,"_",N121),'[1]Конфигурация (оборудование)'!Y:Y,0),5)</f>
        <v>36</v>
      </c>
      <c r="V121" s="26" t="str">
        <f>INDEX('[1]Конфигурация (оборудование)'!A:Y,MATCH(CONCATENATE(L121,"_",N121),'[1]Конфигурация (оборудование)'!Y:Y,0),10)</f>
        <v>HDD 2.5" SAS</v>
      </c>
      <c r="W121" s="51">
        <f>INDEX('[1]Конфигурация (оборудование)'!A:Y,MATCH(CONCATENATE(L121,"_",N121),'[1]Конфигурация (оборудование)'!Y:Y,0),12)</f>
        <v>600</v>
      </c>
      <c r="X121" s="26">
        <f>INDEX('[1]Конфигурация (оборудование)'!A:Y,MATCH(CONCATENATE(L121,"_",N121),'[1]Конфигурация (оборудование)'!Y:Y,0),13)</f>
        <v>20</v>
      </c>
      <c r="Y121" s="26" t="str">
        <f>INDEX('[1]Конфигурация (оборудование)'!A:Y,MATCH(CONCATENATE(L121,"_",N121),'[1]Конфигурация (оборудование)'!Y:Y,0),14)</f>
        <v>-</v>
      </c>
      <c r="Z121" s="26" t="str">
        <f>INDEX('[1]Конфигурация (оборудование)'!A:Y,MATCH(CONCATENATE(L121,"_",N121),'[1]Конфигурация (оборудование)'!Y:Y,0),15)</f>
        <v>SSD 2.5" SATA</v>
      </c>
      <c r="AA121" s="26">
        <f>INDEX('[1]Конфигурация (оборудование)'!A:Y,MATCH(CONCATENATE(L121,"_",N121),'[1]Конфигурация (оборудование)'!Y:Y,0),17)</f>
        <v>240</v>
      </c>
      <c r="AB121" s="26">
        <f>INDEX('[1]Конфигурация (оборудование)'!A:Y,MATCH(CONCATENATE(L121,"_",N121),'[1]Конфигурация (оборудование)'!Y:Y,0),18)</f>
        <v>2</v>
      </c>
      <c r="AC121" s="26" t="str">
        <f>INDEX('[1]Конфигурация (оборудование)'!A:Y,MATCH(CONCATENATE(L121,"_",N121),'[1]Конфигурация (оборудование)'!Y:Y,0),19)</f>
        <v>-</v>
      </c>
      <c r="AD121" s="26" t="str">
        <f>INDEX('[1]Конфигурация (оборудование)'!A:Y,MATCH(CONCATENATE(L121,"_",N121),'[1]Конфигурация (оборудование)'!Y:Y,0),20)</f>
        <v>SSD 2.5" SATA</v>
      </c>
      <c r="AE121" s="26">
        <f>INDEX('[1]Конфигурация (оборудование)'!A:Y,MATCH(CONCATENATE(L121,"_",N121),'[1]Конфигурация (оборудование)'!Y:Y,0),22)</f>
        <v>480</v>
      </c>
      <c r="AF121" s="26">
        <f>INDEX('[1]Конфигурация (оборудование)'!A:Y,MATCH(CONCATENATE(L121,"_",N121),'[1]Конфигурация (оборудование)'!Y:Y,0),23)</f>
        <v>3</v>
      </c>
      <c r="AG121" s="26" t="str">
        <f>INDEX('[1]Конфигурация (оборудование)'!A:Y,MATCH(CONCATENATE(L121,"_",N121),'[1]Конфигурация (оборудование)'!Y:Y,0),24)</f>
        <v>-</v>
      </c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6">
        <f t="shared" si="2"/>
        <v>36</v>
      </c>
      <c r="AU121" s="26">
        <f>INDEX('[1]Конфигурация (оборудование)'!A:Y,MATCH(CONCATENATE(L121,"_",N121),'[1]Конфигурация (оборудование)'!Y:Y,0),8)</f>
        <v>512</v>
      </c>
      <c r="AV121" s="25"/>
      <c r="AW121" s="25"/>
      <c r="AX121" s="25"/>
      <c r="AY121" s="37"/>
      <c r="AZ121" s="25"/>
      <c r="BA121" s="25"/>
      <c r="BB121" s="25"/>
      <c r="BC121" s="25"/>
      <c r="BD121" s="25"/>
      <c r="BE121" s="25" t="str">
        <f>INDEX('[1]IP MGMT'!A:H,MATCH(O121,'[1]IP MGMT'!D:D,0),5)</f>
        <v>1RF23.03</v>
      </c>
      <c r="BF121" s="31" t="s">
        <v>889</v>
      </c>
      <c r="BG121" s="25"/>
      <c r="BH121" s="25"/>
      <c r="BI121" s="25"/>
      <c r="BJ121" s="27"/>
    </row>
    <row r="122" spans="1:62" s="38" customFormat="1" ht="30" customHeight="1" x14ac:dyDescent="0.25">
      <c r="A122" s="29" t="s">
        <v>189</v>
      </c>
      <c r="B122" s="43" t="s">
        <v>373</v>
      </c>
      <c r="C122" s="31" t="s">
        <v>41</v>
      </c>
      <c r="D122" s="25" t="str">
        <f t="shared" si="4"/>
        <v>cd5201-VDI0105</v>
      </c>
      <c r="E122" s="27" t="s">
        <v>271</v>
      </c>
      <c r="F122" s="25"/>
      <c r="G122" s="27" t="s">
        <v>883</v>
      </c>
      <c r="H122" s="28"/>
      <c r="I122" s="27"/>
      <c r="J122" s="27" t="s">
        <v>58</v>
      </c>
      <c r="K122" s="36"/>
      <c r="L122" s="29" t="s">
        <v>884</v>
      </c>
      <c r="M122" s="30" t="s">
        <v>568</v>
      </c>
      <c r="N122" s="29" t="s">
        <v>633</v>
      </c>
      <c r="O122" s="31" t="s">
        <v>890</v>
      </c>
      <c r="P122" s="34" t="s">
        <v>886</v>
      </c>
      <c r="Q122" s="34" t="s">
        <v>697</v>
      </c>
      <c r="R122" s="36"/>
      <c r="S122" s="26" t="str">
        <f>INDEX('[1]Конфигурация (оборудование)'!A:Y,MATCH(CONCATENATE(L122,"_",N122),'[1]Конфигурация (оборудование)'!Y:Y,0),6)</f>
        <v>E5-2697V4</v>
      </c>
      <c r="T122" s="26" t="str">
        <f>INDEX('[1]Конфигурация (оборудование)'!A:Y,MATCH(CONCATENATE(L122,"_",N122),'[1]Конфигурация (оборудование)'!Y:Y,0),4)</f>
        <v>2</v>
      </c>
      <c r="U122" s="26">
        <f>INDEX('[1]Конфигурация (оборудование)'!A:Y,MATCH(CONCATENATE(L122,"_",N122),'[1]Конфигурация (оборудование)'!Y:Y,0),5)</f>
        <v>36</v>
      </c>
      <c r="V122" s="26" t="str">
        <f>INDEX('[1]Конфигурация (оборудование)'!A:Y,MATCH(CONCATENATE(L122,"_",N122),'[1]Конфигурация (оборудование)'!Y:Y,0),10)</f>
        <v>HDD 2.5" SAS</v>
      </c>
      <c r="W122" s="51">
        <f>INDEX('[1]Конфигурация (оборудование)'!A:Y,MATCH(CONCATENATE(L122,"_",N122),'[1]Конфигурация (оборудование)'!Y:Y,0),12)</f>
        <v>600</v>
      </c>
      <c r="X122" s="26">
        <f>INDEX('[1]Конфигурация (оборудование)'!A:Y,MATCH(CONCATENATE(L122,"_",N122),'[1]Конфигурация (оборудование)'!Y:Y,0),13)</f>
        <v>20</v>
      </c>
      <c r="Y122" s="26" t="str">
        <f>INDEX('[1]Конфигурация (оборудование)'!A:Y,MATCH(CONCATENATE(L122,"_",N122),'[1]Конфигурация (оборудование)'!Y:Y,0),14)</f>
        <v>-</v>
      </c>
      <c r="Z122" s="26" t="str">
        <f>INDEX('[1]Конфигурация (оборудование)'!A:Y,MATCH(CONCATENATE(L122,"_",N122),'[1]Конфигурация (оборудование)'!Y:Y,0),15)</f>
        <v>SSD 2.5" SATA</v>
      </c>
      <c r="AA122" s="26">
        <f>INDEX('[1]Конфигурация (оборудование)'!A:Y,MATCH(CONCATENATE(L122,"_",N122),'[1]Конфигурация (оборудование)'!Y:Y,0),17)</f>
        <v>240</v>
      </c>
      <c r="AB122" s="26">
        <f>INDEX('[1]Конфигурация (оборудование)'!A:Y,MATCH(CONCATENATE(L122,"_",N122),'[1]Конфигурация (оборудование)'!Y:Y,0),18)</f>
        <v>2</v>
      </c>
      <c r="AC122" s="26" t="str">
        <f>INDEX('[1]Конфигурация (оборудование)'!A:Y,MATCH(CONCATENATE(L122,"_",N122),'[1]Конфигурация (оборудование)'!Y:Y,0),19)</f>
        <v>-</v>
      </c>
      <c r="AD122" s="26" t="str">
        <f>INDEX('[1]Конфигурация (оборудование)'!A:Y,MATCH(CONCATENATE(L122,"_",N122),'[1]Конфигурация (оборудование)'!Y:Y,0),20)</f>
        <v>SSD 2.5" SATA</v>
      </c>
      <c r="AE122" s="26">
        <f>INDEX('[1]Конфигурация (оборудование)'!A:Y,MATCH(CONCATENATE(L122,"_",N122),'[1]Конфигурация (оборудование)'!Y:Y,0),22)</f>
        <v>480</v>
      </c>
      <c r="AF122" s="26">
        <f>INDEX('[1]Конфигурация (оборудование)'!A:Y,MATCH(CONCATENATE(L122,"_",N122),'[1]Конфигурация (оборудование)'!Y:Y,0),23)</f>
        <v>3</v>
      </c>
      <c r="AG122" s="26" t="str">
        <f>INDEX('[1]Конфигурация (оборудование)'!A:Y,MATCH(CONCATENATE(L122,"_",N122),'[1]Конфигурация (оборудование)'!Y:Y,0),24)</f>
        <v>-</v>
      </c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6">
        <f t="shared" si="2"/>
        <v>36</v>
      </c>
      <c r="AU122" s="26">
        <f>INDEX('[1]Конфигурация (оборудование)'!A:Y,MATCH(CONCATENATE(L122,"_",N122),'[1]Конфигурация (оборудование)'!Y:Y,0),8)</f>
        <v>512</v>
      </c>
      <c r="AV122" s="25"/>
      <c r="AW122" s="25"/>
      <c r="AX122" s="25"/>
      <c r="AY122" s="37"/>
      <c r="AZ122" s="25"/>
      <c r="BA122" s="25"/>
      <c r="BB122" s="25"/>
      <c r="BC122" s="25"/>
      <c r="BD122" s="25"/>
      <c r="BE122" s="25" t="str">
        <f>INDEX('[1]IP MGMT'!A:H,MATCH(O122,'[1]IP MGMT'!D:D,0),5)</f>
        <v>1RF23.03</v>
      </c>
      <c r="BF122" s="31" t="s">
        <v>891</v>
      </c>
      <c r="BG122" s="25"/>
      <c r="BH122" s="25"/>
      <c r="BI122" s="25"/>
      <c r="BJ122" s="27"/>
    </row>
    <row r="123" spans="1:62" s="38" customFormat="1" ht="30" customHeight="1" x14ac:dyDescent="0.25">
      <c r="A123" s="29" t="s">
        <v>189</v>
      </c>
      <c r="B123" s="43" t="s">
        <v>375</v>
      </c>
      <c r="C123" s="31" t="s">
        <v>41</v>
      </c>
      <c r="D123" s="25" t="str">
        <f t="shared" si="4"/>
        <v>cd5201-VDI0104</v>
      </c>
      <c r="E123" s="27" t="s">
        <v>271</v>
      </c>
      <c r="F123" s="25"/>
      <c r="G123" s="27" t="s">
        <v>883</v>
      </c>
      <c r="H123" s="28"/>
      <c r="I123" s="27"/>
      <c r="J123" s="27" t="s">
        <v>58</v>
      </c>
      <c r="K123" s="36"/>
      <c r="L123" s="29" t="s">
        <v>884</v>
      </c>
      <c r="M123" s="30" t="s">
        <v>568</v>
      </c>
      <c r="N123" s="29" t="s">
        <v>633</v>
      </c>
      <c r="O123" s="31" t="s">
        <v>892</v>
      </c>
      <c r="P123" s="34" t="s">
        <v>886</v>
      </c>
      <c r="Q123" s="34" t="s">
        <v>700</v>
      </c>
      <c r="R123" s="36"/>
      <c r="S123" s="26" t="str">
        <f>INDEX('[1]Конфигурация (оборудование)'!A:Y,MATCH(CONCATENATE(L123,"_",N123),'[1]Конфигурация (оборудование)'!Y:Y,0),6)</f>
        <v>E5-2697V4</v>
      </c>
      <c r="T123" s="26" t="str">
        <f>INDEX('[1]Конфигурация (оборудование)'!A:Y,MATCH(CONCATENATE(L123,"_",N123),'[1]Конфигурация (оборудование)'!Y:Y,0),4)</f>
        <v>2</v>
      </c>
      <c r="U123" s="26">
        <f>INDEX('[1]Конфигурация (оборудование)'!A:Y,MATCH(CONCATENATE(L123,"_",N123),'[1]Конфигурация (оборудование)'!Y:Y,0),5)</f>
        <v>36</v>
      </c>
      <c r="V123" s="26" t="str">
        <f>INDEX('[1]Конфигурация (оборудование)'!A:Y,MATCH(CONCATENATE(L123,"_",N123),'[1]Конфигурация (оборудование)'!Y:Y,0),10)</f>
        <v>HDD 2.5" SAS</v>
      </c>
      <c r="W123" s="51">
        <f>INDEX('[1]Конфигурация (оборудование)'!A:Y,MATCH(CONCATENATE(L123,"_",N123),'[1]Конфигурация (оборудование)'!Y:Y,0),12)</f>
        <v>600</v>
      </c>
      <c r="X123" s="26">
        <f>INDEX('[1]Конфигурация (оборудование)'!A:Y,MATCH(CONCATENATE(L123,"_",N123),'[1]Конфигурация (оборудование)'!Y:Y,0),13)</f>
        <v>20</v>
      </c>
      <c r="Y123" s="26" t="str">
        <f>INDEX('[1]Конфигурация (оборудование)'!A:Y,MATCH(CONCATENATE(L123,"_",N123),'[1]Конфигурация (оборудование)'!Y:Y,0),14)</f>
        <v>-</v>
      </c>
      <c r="Z123" s="26" t="str">
        <f>INDEX('[1]Конфигурация (оборудование)'!A:Y,MATCH(CONCATENATE(L123,"_",N123),'[1]Конфигурация (оборудование)'!Y:Y,0),15)</f>
        <v>SSD 2.5" SATA</v>
      </c>
      <c r="AA123" s="26">
        <f>INDEX('[1]Конфигурация (оборудование)'!A:Y,MATCH(CONCATENATE(L123,"_",N123),'[1]Конфигурация (оборудование)'!Y:Y,0),17)</f>
        <v>240</v>
      </c>
      <c r="AB123" s="26">
        <f>INDEX('[1]Конфигурация (оборудование)'!A:Y,MATCH(CONCATENATE(L123,"_",N123),'[1]Конфигурация (оборудование)'!Y:Y,0),18)</f>
        <v>2</v>
      </c>
      <c r="AC123" s="26" t="str">
        <f>INDEX('[1]Конфигурация (оборудование)'!A:Y,MATCH(CONCATENATE(L123,"_",N123),'[1]Конфигурация (оборудование)'!Y:Y,0),19)</f>
        <v>-</v>
      </c>
      <c r="AD123" s="26" t="str">
        <f>INDEX('[1]Конфигурация (оборудование)'!A:Y,MATCH(CONCATENATE(L123,"_",N123),'[1]Конфигурация (оборудование)'!Y:Y,0),20)</f>
        <v>SSD 2.5" SATA</v>
      </c>
      <c r="AE123" s="26">
        <f>INDEX('[1]Конфигурация (оборудование)'!A:Y,MATCH(CONCATENATE(L123,"_",N123),'[1]Конфигурация (оборудование)'!Y:Y,0),22)</f>
        <v>480</v>
      </c>
      <c r="AF123" s="26">
        <f>INDEX('[1]Конфигурация (оборудование)'!A:Y,MATCH(CONCATENATE(L123,"_",N123),'[1]Конфигурация (оборудование)'!Y:Y,0),23)</f>
        <v>3</v>
      </c>
      <c r="AG123" s="26" t="str">
        <f>INDEX('[1]Конфигурация (оборудование)'!A:Y,MATCH(CONCATENATE(L123,"_",N123),'[1]Конфигурация (оборудование)'!Y:Y,0),24)</f>
        <v>-</v>
      </c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6">
        <f t="shared" si="2"/>
        <v>36</v>
      </c>
      <c r="AU123" s="26">
        <f>INDEX('[1]Конфигурация (оборудование)'!A:Y,MATCH(CONCATENATE(L123,"_",N123),'[1]Конфигурация (оборудование)'!Y:Y,0),8)</f>
        <v>512</v>
      </c>
      <c r="AV123" s="25"/>
      <c r="AW123" s="25"/>
      <c r="AX123" s="25"/>
      <c r="AY123" s="37"/>
      <c r="AZ123" s="25"/>
      <c r="BA123" s="25"/>
      <c r="BB123" s="25"/>
      <c r="BC123" s="25"/>
      <c r="BD123" s="25"/>
      <c r="BE123" s="25" t="str">
        <f>INDEX('[1]IP MGMT'!A:H,MATCH(O123,'[1]IP MGMT'!D:D,0),5)</f>
        <v>1RF23.03</v>
      </c>
      <c r="BF123" s="31" t="s">
        <v>893</v>
      </c>
      <c r="BG123" s="25"/>
      <c r="BH123" s="25"/>
      <c r="BI123" s="25"/>
      <c r="BJ123" s="27"/>
    </row>
    <row r="124" spans="1:62" s="38" customFormat="1" ht="30" customHeight="1" x14ac:dyDescent="0.25">
      <c r="A124" s="29" t="s">
        <v>189</v>
      </c>
      <c r="B124" s="43" t="s">
        <v>377</v>
      </c>
      <c r="C124" s="31" t="s">
        <v>41</v>
      </c>
      <c r="D124" s="25" t="str">
        <f t="shared" si="4"/>
        <v>cd5201-VDI0103</v>
      </c>
      <c r="E124" s="27" t="s">
        <v>271</v>
      </c>
      <c r="F124" s="25"/>
      <c r="G124" s="27" t="s">
        <v>883</v>
      </c>
      <c r="H124" s="28"/>
      <c r="I124" s="27"/>
      <c r="J124" s="27" t="s">
        <v>58</v>
      </c>
      <c r="K124" s="36"/>
      <c r="L124" s="29" t="s">
        <v>884</v>
      </c>
      <c r="M124" s="30" t="s">
        <v>568</v>
      </c>
      <c r="N124" s="29" t="s">
        <v>633</v>
      </c>
      <c r="O124" s="31" t="s">
        <v>894</v>
      </c>
      <c r="P124" s="34" t="s">
        <v>886</v>
      </c>
      <c r="Q124" s="34" t="s">
        <v>595</v>
      </c>
      <c r="R124" s="36"/>
      <c r="S124" s="26" t="str">
        <f>INDEX('[1]Конфигурация (оборудование)'!A:Y,MATCH(CONCATENATE(L124,"_",N124),'[1]Конфигурация (оборудование)'!Y:Y,0),6)</f>
        <v>E5-2697V4</v>
      </c>
      <c r="T124" s="26" t="str">
        <f>INDEX('[1]Конфигурация (оборудование)'!A:Y,MATCH(CONCATENATE(L124,"_",N124),'[1]Конфигурация (оборудование)'!Y:Y,0),4)</f>
        <v>2</v>
      </c>
      <c r="U124" s="26">
        <f>INDEX('[1]Конфигурация (оборудование)'!A:Y,MATCH(CONCATENATE(L124,"_",N124),'[1]Конфигурация (оборудование)'!Y:Y,0),5)</f>
        <v>36</v>
      </c>
      <c r="V124" s="26" t="str">
        <f>INDEX('[1]Конфигурация (оборудование)'!A:Y,MATCH(CONCATENATE(L124,"_",N124),'[1]Конфигурация (оборудование)'!Y:Y,0),10)</f>
        <v>HDD 2.5" SAS</v>
      </c>
      <c r="W124" s="51">
        <f>INDEX('[1]Конфигурация (оборудование)'!A:Y,MATCH(CONCATENATE(L124,"_",N124),'[1]Конфигурация (оборудование)'!Y:Y,0),12)</f>
        <v>600</v>
      </c>
      <c r="X124" s="26">
        <f>INDEX('[1]Конфигурация (оборудование)'!A:Y,MATCH(CONCATENATE(L124,"_",N124),'[1]Конфигурация (оборудование)'!Y:Y,0),13)</f>
        <v>20</v>
      </c>
      <c r="Y124" s="26" t="str">
        <f>INDEX('[1]Конфигурация (оборудование)'!A:Y,MATCH(CONCATENATE(L124,"_",N124),'[1]Конфигурация (оборудование)'!Y:Y,0),14)</f>
        <v>-</v>
      </c>
      <c r="Z124" s="26" t="str">
        <f>INDEX('[1]Конфигурация (оборудование)'!A:Y,MATCH(CONCATENATE(L124,"_",N124),'[1]Конфигурация (оборудование)'!Y:Y,0),15)</f>
        <v>SSD 2.5" SATA</v>
      </c>
      <c r="AA124" s="26">
        <f>INDEX('[1]Конфигурация (оборудование)'!A:Y,MATCH(CONCATENATE(L124,"_",N124),'[1]Конфигурация (оборудование)'!Y:Y,0),17)</f>
        <v>240</v>
      </c>
      <c r="AB124" s="26">
        <f>INDEX('[1]Конфигурация (оборудование)'!A:Y,MATCH(CONCATENATE(L124,"_",N124),'[1]Конфигурация (оборудование)'!Y:Y,0),18)</f>
        <v>2</v>
      </c>
      <c r="AC124" s="26" t="str">
        <f>INDEX('[1]Конфигурация (оборудование)'!A:Y,MATCH(CONCATENATE(L124,"_",N124),'[1]Конфигурация (оборудование)'!Y:Y,0),19)</f>
        <v>-</v>
      </c>
      <c r="AD124" s="26" t="str">
        <f>INDEX('[1]Конфигурация (оборудование)'!A:Y,MATCH(CONCATENATE(L124,"_",N124),'[1]Конфигурация (оборудование)'!Y:Y,0),20)</f>
        <v>SSD 2.5" SATA</v>
      </c>
      <c r="AE124" s="26">
        <f>INDEX('[1]Конфигурация (оборудование)'!A:Y,MATCH(CONCATENATE(L124,"_",N124),'[1]Конфигурация (оборудование)'!Y:Y,0),22)</f>
        <v>480</v>
      </c>
      <c r="AF124" s="26">
        <f>INDEX('[1]Конфигурация (оборудование)'!A:Y,MATCH(CONCATENATE(L124,"_",N124),'[1]Конфигурация (оборудование)'!Y:Y,0),23)</f>
        <v>3</v>
      </c>
      <c r="AG124" s="26" t="str">
        <f>INDEX('[1]Конфигурация (оборудование)'!A:Y,MATCH(CONCATENATE(L124,"_",N124),'[1]Конфигурация (оборудование)'!Y:Y,0),24)</f>
        <v>-</v>
      </c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6">
        <f t="shared" si="2"/>
        <v>36</v>
      </c>
      <c r="AU124" s="26">
        <f>INDEX('[1]Конфигурация (оборудование)'!A:Y,MATCH(CONCATENATE(L124,"_",N124),'[1]Конфигурация (оборудование)'!Y:Y,0),8)</f>
        <v>512</v>
      </c>
      <c r="AV124" s="25"/>
      <c r="AW124" s="25"/>
      <c r="AX124" s="25"/>
      <c r="AY124" s="37"/>
      <c r="AZ124" s="25"/>
      <c r="BA124" s="25"/>
      <c r="BB124" s="25"/>
      <c r="BC124" s="25"/>
      <c r="BD124" s="25"/>
      <c r="BE124" s="25" t="str">
        <f>INDEX('[1]IP MGMT'!A:H,MATCH(O124,'[1]IP MGMT'!D:D,0),5)</f>
        <v>1RF23.03</v>
      </c>
      <c r="BF124" s="31" t="s">
        <v>895</v>
      </c>
      <c r="BG124" s="25"/>
      <c r="BH124" s="25"/>
      <c r="BI124" s="25"/>
      <c r="BJ124" s="27"/>
    </row>
    <row r="125" spans="1:62" s="38" customFormat="1" ht="30" customHeight="1" x14ac:dyDescent="0.25">
      <c r="A125" s="29" t="s">
        <v>189</v>
      </c>
      <c r="B125" s="43" t="s">
        <v>379</v>
      </c>
      <c r="C125" s="31" t="s">
        <v>41</v>
      </c>
      <c r="D125" s="25" t="str">
        <f t="shared" si="4"/>
        <v>cd5201-VDI0110</v>
      </c>
      <c r="E125" s="27" t="s">
        <v>271</v>
      </c>
      <c r="F125" s="25"/>
      <c r="G125" s="27" t="s">
        <v>883</v>
      </c>
      <c r="H125" s="28"/>
      <c r="I125" s="27"/>
      <c r="J125" s="27" t="s">
        <v>58</v>
      </c>
      <c r="K125" s="36"/>
      <c r="L125" s="29" t="s">
        <v>884</v>
      </c>
      <c r="M125" s="30" t="s">
        <v>568</v>
      </c>
      <c r="N125" s="29" t="s">
        <v>633</v>
      </c>
      <c r="O125" s="31" t="s">
        <v>896</v>
      </c>
      <c r="P125" s="34" t="s">
        <v>886</v>
      </c>
      <c r="Q125" s="34" t="s">
        <v>577</v>
      </c>
      <c r="R125" s="36"/>
      <c r="S125" s="26" t="str">
        <f>INDEX('[1]Конфигурация (оборудование)'!A:Y,MATCH(CONCATENATE(L125,"_",N125),'[1]Конфигурация (оборудование)'!Y:Y,0),6)</f>
        <v>E5-2697V4</v>
      </c>
      <c r="T125" s="26" t="str">
        <f>INDEX('[1]Конфигурация (оборудование)'!A:Y,MATCH(CONCATENATE(L125,"_",N125),'[1]Конфигурация (оборудование)'!Y:Y,0),4)</f>
        <v>2</v>
      </c>
      <c r="U125" s="26">
        <f>INDEX('[1]Конфигурация (оборудование)'!A:Y,MATCH(CONCATENATE(L125,"_",N125),'[1]Конфигурация (оборудование)'!Y:Y,0),5)</f>
        <v>36</v>
      </c>
      <c r="V125" s="26" t="str">
        <f>INDEX('[1]Конфигурация (оборудование)'!A:Y,MATCH(CONCATENATE(L125,"_",N125),'[1]Конфигурация (оборудование)'!Y:Y,0),10)</f>
        <v>HDD 2.5" SAS</v>
      </c>
      <c r="W125" s="51">
        <f>INDEX('[1]Конфигурация (оборудование)'!A:Y,MATCH(CONCATENATE(L125,"_",N125),'[1]Конфигурация (оборудование)'!Y:Y,0),12)</f>
        <v>600</v>
      </c>
      <c r="X125" s="26">
        <f>INDEX('[1]Конфигурация (оборудование)'!A:Y,MATCH(CONCATENATE(L125,"_",N125),'[1]Конфигурация (оборудование)'!Y:Y,0),13)</f>
        <v>20</v>
      </c>
      <c r="Y125" s="26" t="str">
        <f>INDEX('[1]Конфигурация (оборудование)'!A:Y,MATCH(CONCATENATE(L125,"_",N125),'[1]Конфигурация (оборудование)'!Y:Y,0),14)</f>
        <v>-</v>
      </c>
      <c r="Z125" s="26" t="str">
        <f>INDEX('[1]Конфигурация (оборудование)'!A:Y,MATCH(CONCATENATE(L125,"_",N125),'[1]Конфигурация (оборудование)'!Y:Y,0),15)</f>
        <v>SSD 2.5" SATA</v>
      </c>
      <c r="AA125" s="26">
        <f>INDEX('[1]Конфигурация (оборудование)'!A:Y,MATCH(CONCATENATE(L125,"_",N125),'[1]Конфигурация (оборудование)'!Y:Y,0),17)</f>
        <v>240</v>
      </c>
      <c r="AB125" s="26">
        <f>INDEX('[1]Конфигурация (оборудование)'!A:Y,MATCH(CONCATENATE(L125,"_",N125),'[1]Конфигурация (оборудование)'!Y:Y,0),18)</f>
        <v>2</v>
      </c>
      <c r="AC125" s="26" t="str">
        <f>INDEX('[1]Конфигурация (оборудование)'!A:Y,MATCH(CONCATENATE(L125,"_",N125),'[1]Конфигурация (оборудование)'!Y:Y,0),19)</f>
        <v>-</v>
      </c>
      <c r="AD125" s="26" t="str">
        <f>INDEX('[1]Конфигурация (оборудование)'!A:Y,MATCH(CONCATENATE(L125,"_",N125),'[1]Конфигурация (оборудование)'!Y:Y,0),20)</f>
        <v>SSD 2.5" SATA</v>
      </c>
      <c r="AE125" s="26">
        <f>INDEX('[1]Конфигурация (оборудование)'!A:Y,MATCH(CONCATENATE(L125,"_",N125),'[1]Конфигурация (оборудование)'!Y:Y,0),22)</f>
        <v>480</v>
      </c>
      <c r="AF125" s="26">
        <f>INDEX('[1]Конфигурация (оборудование)'!A:Y,MATCH(CONCATENATE(L125,"_",N125),'[1]Конфигурация (оборудование)'!Y:Y,0),23)</f>
        <v>3</v>
      </c>
      <c r="AG125" s="26" t="str">
        <f>INDEX('[1]Конфигурация (оборудование)'!A:Y,MATCH(CONCATENATE(L125,"_",N125),'[1]Конфигурация (оборудование)'!Y:Y,0),24)</f>
        <v>-</v>
      </c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6">
        <f t="shared" si="2"/>
        <v>36</v>
      </c>
      <c r="AU125" s="26">
        <f>INDEX('[1]Конфигурация (оборудование)'!A:Y,MATCH(CONCATENATE(L125,"_",N125),'[1]Конфигурация (оборудование)'!Y:Y,0),8)</f>
        <v>512</v>
      </c>
      <c r="AV125" s="25"/>
      <c r="AW125" s="25"/>
      <c r="AX125" s="25"/>
      <c r="AY125" s="37"/>
      <c r="AZ125" s="25"/>
      <c r="BA125" s="25"/>
      <c r="BB125" s="25"/>
      <c r="BC125" s="25"/>
      <c r="BD125" s="25"/>
      <c r="BE125" s="25" t="str">
        <f>INDEX('[1]IP MGMT'!A:H,MATCH(O125,'[1]IP MGMT'!D:D,0),5)</f>
        <v>1RF23.03</v>
      </c>
      <c r="BF125" s="31" t="s">
        <v>897</v>
      </c>
      <c r="BG125" s="25"/>
      <c r="BH125" s="25"/>
      <c r="BI125" s="25"/>
      <c r="BJ125" s="27"/>
    </row>
    <row r="126" spans="1:62" s="38" customFormat="1" ht="30" customHeight="1" x14ac:dyDescent="0.25">
      <c r="A126" s="29" t="s">
        <v>189</v>
      </c>
      <c r="B126" s="43" t="s">
        <v>381</v>
      </c>
      <c r="C126" s="31" t="s">
        <v>41</v>
      </c>
      <c r="D126" s="25" t="str">
        <f t="shared" si="4"/>
        <v>cd5201-VDI0102</v>
      </c>
      <c r="E126" s="27" t="s">
        <v>271</v>
      </c>
      <c r="F126" s="25"/>
      <c r="G126" s="27" t="s">
        <v>883</v>
      </c>
      <c r="H126" s="28"/>
      <c r="I126" s="27"/>
      <c r="J126" s="27" t="s">
        <v>58</v>
      </c>
      <c r="K126" s="36"/>
      <c r="L126" s="29" t="s">
        <v>884</v>
      </c>
      <c r="M126" s="30" t="s">
        <v>568</v>
      </c>
      <c r="N126" s="29" t="s">
        <v>633</v>
      </c>
      <c r="O126" s="31" t="s">
        <v>898</v>
      </c>
      <c r="P126" s="34" t="s">
        <v>886</v>
      </c>
      <c r="Q126" s="34" t="s">
        <v>597</v>
      </c>
      <c r="R126" s="36"/>
      <c r="S126" s="26" t="str">
        <f>INDEX('[1]Конфигурация (оборудование)'!A:Y,MATCH(CONCATENATE(L126,"_",N126),'[1]Конфигурация (оборудование)'!Y:Y,0),6)</f>
        <v>E5-2697V4</v>
      </c>
      <c r="T126" s="26" t="str">
        <f>INDEX('[1]Конфигурация (оборудование)'!A:Y,MATCH(CONCATENATE(L126,"_",N126),'[1]Конфигурация (оборудование)'!Y:Y,0),4)</f>
        <v>2</v>
      </c>
      <c r="U126" s="26">
        <f>INDEX('[1]Конфигурация (оборудование)'!A:Y,MATCH(CONCATENATE(L126,"_",N126),'[1]Конфигурация (оборудование)'!Y:Y,0),5)</f>
        <v>36</v>
      </c>
      <c r="V126" s="26" t="str">
        <f>INDEX('[1]Конфигурация (оборудование)'!A:Y,MATCH(CONCATENATE(L126,"_",N126),'[1]Конфигурация (оборудование)'!Y:Y,0),10)</f>
        <v>HDD 2.5" SAS</v>
      </c>
      <c r="W126" s="51">
        <f>INDEX('[1]Конфигурация (оборудование)'!A:Y,MATCH(CONCATENATE(L126,"_",N126),'[1]Конфигурация (оборудование)'!Y:Y,0),12)</f>
        <v>600</v>
      </c>
      <c r="X126" s="26">
        <f>INDEX('[1]Конфигурация (оборудование)'!A:Y,MATCH(CONCATENATE(L126,"_",N126),'[1]Конфигурация (оборудование)'!Y:Y,0),13)</f>
        <v>20</v>
      </c>
      <c r="Y126" s="26" t="str">
        <f>INDEX('[1]Конфигурация (оборудование)'!A:Y,MATCH(CONCATENATE(L126,"_",N126),'[1]Конфигурация (оборудование)'!Y:Y,0),14)</f>
        <v>-</v>
      </c>
      <c r="Z126" s="26" t="str">
        <f>INDEX('[1]Конфигурация (оборудование)'!A:Y,MATCH(CONCATENATE(L126,"_",N126),'[1]Конфигурация (оборудование)'!Y:Y,0),15)</f>
        <v>SSD 2.5" SATA</v>
      </c>
      <c r="AA126" s="26">
        <f>INDEX('[1]Конфигурация (оборудование)'!A:Y,MATCH(CONCATENATE(L126,"_",N126),'[1]Конфигурация (оборудование)'!Y:Y,0),17)</f>
        <v>240</v>
      </c>
      <c r="AB126" s="26">
        <f>INDEX('[1]Конфигурация (оборудование)'!A:Y,MATCH(CONCATENATE(L126,"_",N126),'[1]Конфигурация (оборудование)'!Y:Y,0),18)</f>
        <v>2</v>
      </c>
      <c r="AC126" s="26" t="str">
        <f>INDEX('[1]Конфигурация (оборудование)'!A:Y,MATCH(CONCATENATE(L126,"_",N126),'[1]Конфигурация (оборудование)'!Y:Y,0),19)</f>
        <v>-</v>
      </c>
      <c r="AD126" s="26" t="str">
        <f>INDEX('[1]Конфигурация (оборудование)'!A:Y,MATCH(CONCATENATE(L126,"_",N126),'[1]Конфигурация (оборудование)'!Y:Y,0),20)</f>
        <v>SSD 2.5" SATA</v>
      </c>
      <c r="AE126" s="26">
        <f>INDEX('[1]Конфигурация (оборудование)'!A:Y,MATCH(CONCATENATE(L126,"_",N126),'[1]Конфигурация (оборудование)'!Y:Y,0),22)</f>
        <v>480</v>
      </c>
      <c r="AF126" s="26">
        <f>INDEX('[1]Конфигурация (оборудование)'!A:Y,MATCH(CONCATENATE(L126,"_",N126),'[1]Конфигурация (оборудование)'!Y:Y,0),23)</f>
        <v>3</v>
      </c>
      <c r="AG126" s="26" t="str">
        <f>INDEX('[1]Конфигурация (оборудование)'!A:Y,MATCH(CONCATENATE(L126,"_",N126),'[1]Конфигурация (оборудование)'!Y:Y,0),24)</f>
        <v>-</v>
      </c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6">
        <f t="shared" si="2"/>
        <v>36</v>
      </c>
      <c r="AU126" s="26">
        <f>INDEX('[1]Конфигурация (оборудование)'!A:Y,MATCH(CONCATENATE(L126,"_",N126),'[1]Конфигурация (оборудование)'!Y:Y,0),8)</f>
        <v>512</v>
      </c>
      <c r="AV126" s="25"/>
      <c r="AW126" s="25"/>
      <c r="AX126" s="25"/>
      <c r="AY126" s="37"/>
      <c r="AZ126" s="25"/>
      <c r="BA126" s="25"/>
      <c r="BB126" s="25"/>
      <c r="BC126" s="25"/>
      <c r="BD126" s="25"/>
      <c r="BE126" s="25" t="str">
        <f>INDEX('[1]IP MGMT'!A:H,MATCH(O126,'[1]IP MGMT'!D:D,0),5)</f>
        <v>1RF23.03</v>
      </c>
      <c r="BF126" s="31" t="s">
        <v>899</v>
      </c>
      <c r="BG126" s="25"/>
      <c r="BH126" s="25"/>
      <c r="BI126" s="25"/>
      <c r="BJ126" s="27"/>
    </row>
    <row r="127" spans="1:62" s="38" customFormat="1" ht="30" customHeight="1" x14ac:dyDescent="0.25">
      <c r="A127" s="29" t="s">
        <v>189</v>
      </c>
      <c r="B127" s="43" t="s">
        <v>383</v>
      </c>
      <c r="C127" s="31" t="s">
        <v>41</v>
      </c>
      <c r="D127" s="25" t="str">
        <f t="shared" si="4"/>
        <v>cd5201-VDI0101</v>
      </c>
      <c r="E127" s="27" t="s">
        <v>271</v>
      </c>
      <c r="F127" s="25"/>
      <c r="G127" s="27" t="s">
        <v>883</v>
      </c>
      <c r="H127" s="28"/>
      <c r="I127" s="27"/>
      <c r="J127" s="27" t="s">
        <v>58</v>
      </c>
      <c r="K127" s="36"/>
      <c r="L127" s="29" t="s">
        <v>884</v>
      </c>
      <c r="M127" s="30" t="s">
        <v>568</v>
      </c>
      <c r="N127" s="29" t="s">
        <v>633</v>
      </c>
      <c r="O127" s="31" t="s">
        <v>900</v>
      </c>
      <c r="P127" s="34" t="s">
        <v>886</v>
      </c>
      <c r="Q127" s="34" t="s">
        <v>672</v>
      </c>
      <c r="R127" s="36"/>
      <c r="S127" s="26" t="str">
        <f>INDEX('[1]Конфигурация (оборудование)'!A:Y,MATCH(CONCATENATE(L127,"_",N127),'[1]Конфигурация (оборудование)'!Y:Y,0),6)</f>
        <v>E5-2697V4</v>
      </c>
      <c r="T127" s="26" t="str">
        <f>INDEX('[1]Конфигурация (оборудование)'!A:Y,MATCH(CONCATENATE(L127,"_",N127),'[1]Конфигурация (оборудование)'!Y:Y,0),4)</f>
        <v>2</v>
      </c>
      <c r="U127" s="26">
        <f>INDEX('[1]Конфигурация (оборудование)'!A:Y,MATCH(CONCATENATE(L127,"_",N127),'[1]Конфигурация (оборудование)'!Y:Y,0),5)</f>
        <v>36</v>
      </c>
      <c r="V127" s="26" t="str">
        <f>INDEX('[1]Конфигурация (оборудование)'!A:Y,MATCH(CONCATENATE(L127,"_",N127),'[1]Конфигурация (оборудование)'!Y:Y,0),10)</f>
        <v>HDD 2.5" SAS</v>
      </c>
      <c r="W127" s="51">
        <f>INDEX('[1]Конфигурация (оборудование)'!A:Y,MATCH(CONCATENATE(L127,"_",N127),'[1]Конфигурация (оборудование)'!Y:Y,0),12)</f>
        <v>600</v>
      </c>
      <c r="X127" s="26">
        <f>INDEX('[1]Конфигурация (оборудование)'!A:Y,MATCH(CONCATENATE(L127,"_",N127),'[1]Конфигурация (оборудование)'!Y:Y,0),13)</f>
        <v>20</v>
      </c>
      <c r="Y127" s="26" t="str">
        <f>INDEX('[1]Конфигурация (оборудование)'!A:Y,MATCH(CONCATENATE(L127,"_",N127),'[1]Конфигурация (оборудование)'!Y:Y,0),14)</f>
        <v>-</v>
      </c>
      <c r="Z127" s="26" t="str">
        <f>INDEX('[1]Конфигурация (оборудование)'!A:Y,MATCH(CONCATENATE(L127,"_",N127),'[1]Конфигурация (оборудование)'!Y:Y,0),15)</f>
        <v>SSD 2.5" SATA</v>
      </c>
      <c r="AA127" s="26">
        <f>INDEX('[1]Конфигурация (оборудование)'!A:Y,MATCH(CONCATENATE(L127,"_",N127),'[1]Конфигурация (оборудование)'!Y:Y,0),17)</f>
        <v>240</v>
      </c>
      <c r="AB127" s="26">
        <f>INDEX('[1]Конфигурация (оборудование)'!A:Y,MATCH(CONCATENATE(L127,"_",N127),'[1]Конфигурация (оборудование)'!Y:Y,0),18)</f>
        <v>2</v>
      </c>
      <c r="AC127" s="26" t="str">
        <f>INDEX('[1]Конфигурация (оборудование)'!A:Y,MATCH(CONCATENATE(L127,"_",N127),'[1]Конфигурация (оборудование)'!Y:Y,0),19)</f>
        <v>-</v>
      </c>
      <c r="AD127" s="26" t="str">
        <f>INDEX('[1]Конфигурация (оборудование)'!A:Y,MATCH(CONCATENATE(L127,"_",N127),'[1]Конфигурация (оборудование)'!Y:Y,0),20)</f>
        <v>SSD 2.5" SATA</v>
      </c>
      <c r="AE127" s="26">
        <f>INDEX('[1]Конфигурация (оборудование)'!A:Y,MATCH(CONCATENATE(L127,"_",N127),'[1]Конфигурация (оборудование)'!Y:Y,0),22)</f>
        <v>480</v>
      </c>
      <c r="AF127" s="26">
        <f>INDEX('[1]Конфигурация (оборудование)'!A:Y,MATCH(CONCATENATE(L127,"_",N127),'[1]Конфигурация (оборудование)'!Y:Y,0),23)</f>
        <v>3</v>
      </c>
      <c r="AG127" s="26" t="str">
        <f>INDEX('[1]Конфигурация (оборудование)'!A:Y,MATCH(CONCATENATE(L127,"_",N127),'[1]Конфигурация (оборудование)'!Y:Y,0),24)</f>
        <v>-</v>
      </c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6">
        <f t="shared" si="2"/>
        <v>36</v>
      </c>
      <c r="AU127" s="26">
        <f>INDEX('[1]Конфигурация (оборудование)'!A:Y,MATCH(CONCATENATE(L127,"_",N127),'[1]Конфигурация (оборудование)'!Y:Y,0),8)</f>
        <v>512</v>
      </c>
      <c r="AV127" s="25"/>
      <c r="AW127" s="25"/>
      <c r="AX127" s="25"/>
      <c r="AY127" s="37"/>
      <c r="AZ127" s="25"/>
      <c r="BA127" s="25"/>
      <c r="BB127" s="25"/>
      <c r="BC127" s="25"/>
      <c r="BD127" s="25"/>
      <c r="BE127" s="25" t="str">
        <f>INDEX('[1]IP MGMT'!A:H,MATCH(O127,'[1]IP MGMT'!D:D,0),5)</f>
        <v>1RF23.03</v>
      </c>
      <c r="BF127" s="31" t="s">
        <v>901</v>
      </c>
      <c r="BG127" s="25"/>
      <c r="BH127" s="25"/>
      <c r="BI127" s="25"/>
      <c r="BJ127" s="27"/>
    </row>
    <row r="128" spans="1:62" s="38" customFormat="1" ht="30" customHeight="1" x14ac:dyDescent="0.25">
      <c r="A128" s="29" t="s">
        <v>189</v>
      </c>
      <c r="B128" s="43" t="s">
        <v>385</v>
      </c>
      <c r="C128" s="31" t="s">
        <v>41</v>
      </c>
      <c r="D128" s="25" t="str">
        <f t="shared" si="4"/>
        <v>cd5201-VDI0109</v>
      </c>
      <c r="E128" s="27" t="s">
        <v>271</v>
      </c>
      <c r="F128" s="25"/>
      <c r="G128" s="27" t="s">
        <v>883</v>
      </c>
      <c r="H128" s="28"/>
      <c r="I128" s="27"/>
      <c r="J128" s="27" t="s">
        <v>58</v>
      </c>
      <c r="K128" s="36"/>
      <c r="L128" s="29" t="s">
        <v>884</v>
      </c>
      <c r="M128" s="30" t="s">
        <v>568</v>
      </c>
      <c r="N128" s="29" t="s">
        <v>633</v>
      </c>
      <c r="O128" s="31" t="s">
        <v>902</v>
      </c>
      <c r="P128" s="34" t="s">
        <v>886</v>
      </c>
      <c r="Q128" s="34" t="s">
        <v>626</v>
      </c>
      <c r="R128" s="36"/>
      <c r="S128" s="26" t="str">
        <f>INDEX('[1]Конфигурация (оборудование)'!A:Y,MATCH(CONCATENATE(L128,"_",N128),'[1]Конфигурация (оборудование)'!Y:Y,0),6)</f>
        <v>E5-2697V4</v>
      </c>
      <c r="T128" s="26" t="str">
        <f>INDEX('[1]Конфигурация (оборудование)'!A:Y,MATCH(CONCATENATE(L128,"_",N128),'[1]Конфигурация (оборудование)'!Y:Y,0),4)</f>
        <v>2</v>
      </c>
      <c r="U128" s="26">
        <f>INDEX('[1]Конфигурация (оборудование)'!A:Y,MATCH(CONCATENATE(L128,"_",N128),'[1]Конфигурация (оборудование)'!Y:Y,0),5)</f>
        <v>36</v>
      </c>
      <c r="V128" s="26" t="str">
        <f>INDEX('[1]Конфигурация (оборудование)'!A:Y,MATCH(CONCATENATE(L128,"_",N128),'[1]Конфигурация (оборудование)'!Y:Y,0),10)</f>
        <v>HDD 2.5" SAS</v>
      </c>
      <c r="W128" s="51">
        <f>INDEX('[1]Конфигурация (оборудование)'!A:Y,MATCH(CONCATENATE(L128,"_",N128),'[1]Конфигурация (оборудование)'!Y:Y,0),12)</f>
        <v>600</v>
      </c>
      <c r="X128" s="26">
        <f>INDEX('[1]Конфигурация (оборудование)'!A:Y,MATCH(CONCATENATE(L128,"_",N128),'[1]Конфигурация (оборудование)'!Y:Y,0),13)</f>
        <v>20</v>
      </c>
      <c r="Y128" s="26" t="str">
        <f>INDEX('[1]Конфигурация (оборудование)'!A:Y,MATCH(CONCATENATE(L128,"_",N128),'[1]Конфигурация (оборудование)'!Y:Y,0),14)</f>
        <v>-</v>
      </c>
      <c r="Z128" s="26" t="str">
        <f>INDEX('[1]Конфигурация (оборудование)'!A:Y,MATCH(CONCATENATE(L128,"_",N128),'[1]Конфигурация (оборудование)'!Y:Y,0),15)</f>
        <v>SSD 2.5" SATA</v>
      </c>
      <c r="AA128" s="26">
        <f>INDEX('[1]Конфигурация (оборудование)'!A:Y,MATCH(CONCATENATE(L128,"_",N128),'[1]Конфигурация (оборудование)'!Y:Y,0),17)</f>
        <v>240</v>
      </c>
      <c r="AB128" s="26">
        <f>INDEX('[1]Конфигурация (оборудование)'!A:Y,MATCH(CONCATENATE(L128,"_",N128),'[1]Конфигурация (оборудование)'!Y:Y,0),18)</f>
        <v>2</v>
      </c>
      <c r="AC128" s="26" t="str">
        <f>INDEX('[1]Конфигурация (оборудование)'!A:Y,MATCH(CONCATENATE(L128,"_",N128),'[1]Конфигурация (оборудование)'!Y:Y,0),19)</f>
        <v>-</v>
      </c>
      <c r="AD128" s="26" t="str">
        <f>INDEX('[1]Конфигурация (оборудование)'!A:Y,MATCH(CONCATENATE(L128,"_",N128),'[1]Конфигурация (оборудование)'!Y:Y,0),20)</f>
        <v>SSD 2.5" SATA</v>
      </c>
      <c r="AE128" s="26">
        <f>INDEX('[1]Конфигурация (оборудование)'!A:Y,MATCH(CONCATENATE(L128,"_",N128),'[1]Конфигурация (оборудование)'!Y:Y,0),22)</f>
        <v>480</v>
      </c>
      <c r="AF128" s="26">
        <f>INDEX('[1]Конфигурация (оборудование)'!A:Y,MATCH(CONCATENATE(L128,"_",N128),'[1]Конфигурация (оборудование)'!Y:Y,0),23)</f>
        <v>3</v>
      </c>
      <c r="AG128" s="26" t="str">
        <f>INDEX('[1]Конфигурация (оборудование)'!A:Y,MATCH(CONCATENATE(L128,"_",N128),'[1]Конфигурация (оборудование)'!Y:Y,0),24)</f>
        <v>-</v>
      </c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6">
        <f t="shared" si="2"/>
        <v>36</v>
      </c>
      <c r="AU128" s="26">
        <f>INDEX('[1]Конфигурация (оборудование)'!A:Y,MATCH(CONCATENATE(L128,"_",N128),'[1]Конфигурация (оборудование)'!Y:Y,0),8)</f>
        <v>512</v>
      </c>
      <c r="AV128" s="25"/>
      <c r="AW128" s="25"/>
      <c r="AX128" s="25"/>
      <c r="AY128" s="37"/>
      <c r="AZ128" s="25"/>
      <c r="BA128" s="25"/>
      <c r="BB128" s="25"/>
      <c r="BC128" s="25"/>
      <c r="BD128" s="25"/>
      <c r="BE128" s="25" t="str">
        <f>INDEX('[1]IP MGMT'!A:H,MATCH(O128,'[1]IP MGMT'!D:D,0),5)</f>
        <v>1RF23.03</v>
      </c>
      <c r="BF128" s="31" t="s">
        <v>903</v>
      </c>
      <c r="BG128" s="25"/>
      <c r="BH128" s="25"/>
      <c r="BI128" s="25"/>
      <c r="BJ128" s="27"/>
    </row>
    <row r="129" spans="1:62" s="38" customFormat="1" ht="30" customHeight="1" x14ac:dyDescent="0.25">
      <c r="A129" s="29" t="s">
        <v>189</v>
      </c>
      <c r="B129" s="43" t="s">
        <v>387</v>
      </c>
      <c r="C129" s="31" t="s">
        <v>41</v>
      </c>
      <c r="D129" s="25" t="str">
        <f t="shared" si="4"/>
        <v>cd5201-VDI0108</v>
      </c>
      <c r="E129" s="27" t="s">
        <v>271</v>
      </c>
      <c r="F129" s="25"/>
      <c r="G129" s="27" t="s">
        <v>883</v>
      </c>
      <c r="H129" s="28"/>
      <c r="I129" s="27"/>
      <c r="J129" s="27" t="s">
        <v>58</v>
      </c>
      <c r="K129" s="36"/>
      <c r="L129" s="29" t="s">
        <v>884</v>
      </c>
      <c r="M129" s="30" t="s">
        <v>568</v>
      </c>
      <c r="N129" s="29" t="s">
        <v>633</v>
      </c>
      <c r="O129" s="31" t="s">
        <v>904</v>
      </c>
      <c r="P129" s="34" t="s">
        <v>886</v>
      </c>
      <c r="Q129" s="34" t="s">
        <v>586</v>
      </c>
      <c r="R129" s="36"/>
      <c r="S129" s="26" t="str">
        <f>INDEX('[1]Конфигурация (оборудование)'!A:Y,MATCH(CONCATENATE(L129,"_",N129),'[1]Конфигурация (оборудование)'!Y:Y,0),6)</f>
        <v>E5-2697V4</v>
      </c>
      <c r="T129" s="26" t="str">
        <f>INDEX('[1]Конфигурация (оборудование)'!A:Y,MATCH(CONCATENATE(L129,"_",N129),'[1]Конфигурация (оборудование)'!Y:Y,0),4)</f>
        <v>2</v>
      </c>
      <c r="U129" s="26">
        <f>INDEX('[1]Конфигурация (оборудование)'!A:Y,MATCH(CONCATENATE(L129,"_",N129),'[1]Конфигурация (оборудование)'!Y:Y,0),5)</f>
        <v>36</v>
      </c>
      <c r="V129" s="26" t="str">
        <f>INDEX('[1]Конфигурация (оборудование)'!A:Y,MATCH(CONCATENATE(L129,"_",N129),'[1]Конфигурация (оборудование)'!Y:Y,0),10)</f>
        <v>HDD 2.5" SAS</v>
      </c>
      <c r="W129" s="51">
        <f>INDEX('[1]Конфигурация (оборудование)'!A:Y,MATCH(CONCATENATE(L129,"_",N129),'[1]Конфигурация (оборудование)'!Y:Y,0),12)</f>
        <v>600</v>
      </c>
      <c r="X129" s="26">
        <f>INDEX('[1]Конфигурация (оборудование)'!A:Y,MATCH(CONCATENATE(L129,"_",N129),'[1]Конфигурация (оборудование)'!Y:Y,0),13)</f>
        <v>20</v>
      </c>
      <c r="Y129" s="26" t="str">
        <f>INDEX('[1]Конфигурация (оборудование)'!A:Y,MATCH(CONCATENATE(L129,"_",N129),'[1]Конфигурация (оборудование)'!Y:Y,0),14)</f>
        <v>-</v>
      </c>
      <c r="Z129" s="26" t="str">
        <f>INDEX('[1]Конфигурация (оборудование)'!A:Y,MATCH(CONCATENATE(L129,"_",N129),'[1]Конфигурация (оборудование)'!Y:Y,0),15)</f>
        <v>SSD 2.5" SATA</v>
      </c>
      <c r="AA129" s="26">
        <f>INDEX('[1]Конфигурация (оборудование)'!A:Y,MATCH(CONCATENATE(L129,"_",N129),'[1]Конфигурация (оборудование)'!Y:Y,0),17)</f>
        <v>240</v>
      </c>
      <c r="AB129" s="26">
        <f>INDEX('[1]Конфигурация (оборудование)'!A:Y,MATCH(CONCATENATE(L129,"_",N129),'[1]Конфигурация (оборудование)'!Y:Y,0),18)</f>
        <v>2</v>
      </c>
      <c r="AC129" s="26" t="str">
        <f>INDEX('[1]Конфигурация (оборудование)'!A:Y,MATCH(CONCATENATE(L129,"_",N129),'[1]Конфигурация (оборудование)'!Y:Y,0),19)</f>
        <v>-</v>
      </c>
      <c r="AD129" s="26" t="str">
        <f>INDEX('[1]Конфигурация (оборудование)'!A:Y,MATCH(CONCATENATE(L129,"_",N129),'[1]Конфигурация (оборудование)'!Y:Y,0),20)</f>
        <v>SSD 2.5" SATA</v>
      </c>
      <c r="AE129" s="26">
        <f>INDEX('[1]Конфигурация (оборудование)'!A:Y,MATCH(CONCATENATE(L129,"_",N129),'[1]Конфигурация (оборудование)'!Y:Y,0),22)</f>
        <v>480</v>
      </c>
      <c r="AF129" s="26">
        <f>INDEX('[1]Конфигурация (оборудование)'!A:Y,MATCH(CONCATENATE(L129,"_",N129),'[1]Конфигурация (оборудование)'!Y:Y,0),23)</f>
        <v>3</v>
      </c>
      <c r="AG129" s="26" t="str">
        <f>INDEX('[1]Конфигурация (оборудование)'!A:Y,MATCH(CONCATENATE(L129,"_",N129),'[1]Конфигурация (оборудование)'!Y:Y,0),24)</f>
        <v>-</v>
      </c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6">
        <f t="shared" si="2"/>
        <v>36</v>
      </c>
      <c r="AU129" s="26">
        <f>INDEX('[1]Конфигурация (оборудование)'!A:Y,MATCH(CONCATENATE(L129,"_",N129),'[1]Конфигурация (оборудование)'!Y:Y,0),8)</f>
        <v>512</v>
      </c>
      <c r="AV129" s="25"/>
      <c r="AW129" s="25"/>
      <c r="AX129" s="25"/>
      <c r="AY129" s="37"/>
      <c r="AZ129" s="25"/>
      <c r="BA129" s="25"/>
      <c r="BB129" s="25"/>
      <c r="BC129" s="25"/>
      <c r="BD129" s="25"/>
      <c r="BE129" s="25" t="str">
        <f>INDEX('[1]IP MGMT'!A:H,MATCH(O129,'[1]IP MGMT'!D:D,0),5)</f>
        <v>1RF23.03</v>
      </c>
      <c r="BF129" s="31" t="s">
        <v>905</v>
      </c>
      <c r="BG129" s="25"/>
      <c r="BH129" s="25"/>
      <c r="BI129" s="25"/>
      <c r="BJ129" s="27"/>
    </row>
    <row r="130" spans="1:62" s="38" customFormat="1" ht="30" customHeight="1" x14ac:dyDescent="0.25">
      <c r="A130" s="29" t="s">
        <v>189</v>
      </c>
      <c r="B130" s="43" t="s">
        <v>389</v>
      </c>
      <c r="C130" s="31" t="s">
        <v>41</v>
      </c>
      <c r="D130" s="25" t="str">
        <f t="shared" si="4"/>
        <v>cd5201-VDI0207</v>
      </c>
      <c r="E130" s="27" t="s">
        <v>271</v>
      </c>
      <c r="F130" s="25"/>
      <c r="G130" s="27" t="s">
        <v>883</v>
      </c>
      <c r="H130" s="28"/>
      <c r="I130" s="27"/>
      <c r="J130" s="27" t="s">
        <v>58</v>
      </c>
      <c r="K130" s="36"/>
      <c r="L130" s="29" t="s">
        <v>884</v>
      </c>
      <c r="M130" s="30" t="s">
        <v>568</v>
      </c>
      <c r="N130" s="29" t="s">
        <v>633</v>
      </c>
      <c r="O130" s="31" t="s">
        <v>885</v>
      </c>
      <c r="P130" s="34" t="s">
        <v>906</v>
      </c>
      <c r="Q130" s="34" t="s">
        <v>618</v>
      </c>
      <c r="R130" s="36"/>
      <c r="S130" s="26" t="str">
        <f>INDEX('[1]Конфигурация (оборудование)'!A:Y,MATCH(CONCATENATE(L130,"_",N130),'[1]Конфигурация (оборудование)'!Y:Y,0),6)</f>
        <v>E5-2697V4</v>
      </c>
      <c r="T130" s="26" t="str">
        <f>INDEX('[1]Конфигурация (оборудование)'!A:Y,MATCH(CONCATENATE(L130,"_",N130),'[1]Конфигурация (оборудование)'!Y:Y,0),4)</f>
        <v>2</v>
      </c>
      <c r="U130" s="26">
        <f>INDEX('[1]Конфигурация (оборудование)'!A:Y,MATCH(CONCATENATE(L130,"_",N130),'[1]Конфигурация (оборудование)'!Y:Y,0),5)</f>
        <v>36</v>
      </c>
      <c r="V130" s="26" t="str">
        <f>INDEX('[1]Конфигурация (оборудование)'!A:Y,MATCH(CONCATENATE(L130,"_",N130),'[1]Конфигурация (оборудование)'!Y:Y,0),10)</f>
        <v>HDD 2.5" SAS</v>
      </c>
      <c r="W130" s="51">
        <f>INDEX('[1]Конфигурация (оборудование)'!A:Y,MATCH(CONCATENATE(L130,"_",N130),'[1]Конфигурация (оборудование)'!Y:Y,0),12)</f>
        <v>600</v>
      </c>
      <c r="X130" s="26">
        <f>INDEX('[1]Конфигурация (оборудование)'!A:Y,MATCH(CONCATENATE(L130,"_",N130),'[1]Конфигурация (оборудование)'!Y:Y,0),13)</f>
        <v>20</v>
      </c>
      <c r="Y130" s="26" t="str">
        <f>INDEX('[1]Конфигурация (оборудование)'!A:Y,MATCH(CONCATENATE(L130,"_",N130),'[1]Конфигурация (оборудование)'!Y:Y,0),14)</f>
        <v>-</v>
      </c>
      <c r="Z130" s="26" t="str">
        <f>INDEX('[1]Конфигурация (оборудование)'!A:Y,MATCH(CONCATENATE(L130,"_",N130),'[1]Конфигурация (оборудование)'!Y:Y,0),15)</f>
        <v>SSD 2.5" SATA</v>
      </c>
      <c r="AA130" s="26">
        <f>INDEX('[1]Конфигурация (оборудование)'!A:Y,MATCH(CONCATENATE(L130,"_",N130),'[1]Конфигурация (оборудование)'!Y:Y,0),17)</f>
        <v>240</v>
      </c>
      <c r="AB130" s="26">
        <f>INDEX('[1]Конфигурация (оборудование)'!A:Y,MATCH(CONCATENATE(L130,"_",N130),'[1]Конфигурация (оборудование)'!Y:Y,0),18)</f>
        <v>2</v>
      </c>
      <c r="AC130" s="26" t="str">
        <f>INDEX('[1]Конфигурация (оборудование)'!A:Y,MATCH(CONCATENATE(L130,"_",N130),'[1]Конфигурация (оборудование)'!Y:Y,0),19)</f>
        <v>-</v>
      </c>
      <c r="AD130" s="26" t="str">
        <f>INDEX('[1]Конфигурация (оборудование)'!A:Y,MATCH(CONCATENATE(L130,"_",N130),'[1]Конфигурация (оборудование)'!Y:Y,0),20)</f>
        <v>SSD 2.5" SATA</v>
      </c>
      <c r="AE130" s="26">
        <f>INDEX('[1]Конфигурация (оборудование)'!A:Y,MATCH(CONCATENATE(L130,"_",N130),'[1]Конфигурация (оборудование)'!Y:Y,0),22)</f>
        <v>480</v>
      </c>
      <c r="AF130" s="26">
        <f>INDEX('[1]Конфигурация (оборудование)'!A:Y,MATCH(CONCATENATE(L130,"_",N130),'[1]Конфигурация (оборудование)'!Y:Y,0),23)</f>
        <v>3</v>
      </c>
      <c r="AG130" s="26" t="str">
        <f>INDEX('[1]Конфигурация (оборудование)'!A:Y,MATCH(CONCATENATE(L130,"_",N130),'[1]Конфигурация (оборудование)'!Y:Y,0),24)</f>
        <v>-</v>
      </c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6">
        <f t="shared" si="2"/>
        <v>36</v>
      </c>
      <c r="AU130" s="26">
        <f>INDEX('[1]Конфигурация (оборудование)'!A:Y,MATCH(CONCATENATE(L130,"_",N130),'[1]Конфигурация (оборудование)'!Y:Y,0),8)</f>
        <v>512</v>
      </c>
      <c r="AV130" s="25"/>
      <c r="AW130" s="25"/>
      <c r="AX130" s="25"/>
      <c r="AY130" s="37"/>
      <c r="AZ130" s="25"/>
      <c r="BA130" s="25"/>
      <c r="BB130" s="25"/>
      <c r="BC130" s="25"/>
      <c r="BD130" s="25"/>
      <c r="BE130" s="25" t="str">
        <f>INDEX('[1]IP MGMT'!A:H,MATCH(O130,'[1]IP MGMT'!D:D,0),5)</f>
        <v>1RF23.03</v>
      </c>
      <c r="BF130" s="31" t="s">
        <v>907</v>
      </c>
      <c r="BG130" s="25"/>
      <c r="BH130" s="25"/>
      <c r="BI130" s="25"/>
      <c r="BJ130" s="27"/>
    </row>
    <row r="131" spans="1:62" s="38" customFormat="1" ht="30" customHeight="1" x14ac:dyDescent="0.25">
      <c r="A131" s="29" t="s">
        <v>189</v>
      </c>
      <c r="B131" s="43" t="s">
        <v>391</v>
      </c>
      <c r="C131" s="31" t="s">
        <v>41</v>
      </c>
      <c r="D131" s="25" t="str">
        <f t="shared" si="4"/>
        <v>cd5201-VDI0206</v>
      </c>
      <c r="E131" s="27" t="s">
        <v>271</v>
      </c>
      <c r="F131" s="25"/>
      <c r="G131" s="27" t="s">
        <v>883</v>
      </c>
      <c r="H131" s="28"/>
      <c r="I131" s="27"/>
      <c r="J131" s="27" t="s">
        <v>58</v>
      </c>
      <c r="K131" s="36"/>
      <c r="L131" s="29" t="s">
        <v>884</v>
      </c>
      <c r="M131" s="30" t="s">
        <v>568</v>
      </c>
      <c r="N131" s="29" t="s">
        <v>633</v>
      </c>
      <c r="O131" s="31" t="s">
        <v>888</v>
      </c>
      <c r="P131" s="34" t="s">
        <v>906</v>
      </c>
      <c r="Q131" s="34" t="s">
        <v>621</v>
      </c>
      <c r="R131" s="36"/>
      <c r="S131" s="26" t="str">
        <f>INDEX('[1]Конфигурация (оборудование)'!A:Y,MATCH(CONCATENATE(L131,"_",N131),'[1]Конфигурация (оборудование)'!Y:Y,0),6)</f>
        <v>E5-2697V4</v>
      </c>
      <c r="T131" s="26" t="str">
        <f>INDEX('[1]Конфигурация (оборудование)'!A:Y,MATCH(CONCATENATE(L131,"_",N131),'[1]Конфигурация (оборудование)'!Y:Y,0),4)</f>
        <v>2</v>
      </c>
      <c r="U131" s="26">
        <f>INDEX('[1]Конфигурация (оборудование)'!A:Y,MATCH(CONCATENATE(L131,"_",N131),'[1]Конфигурация (оборудование)'!Y:Y,0),5)</f>
        <v>36</v>
      </c>
      <c r="V131" s="26" t="str">
        <f>INDEX('[1]Конфигурация (оборудование)'!A:Y,MATCH(CONCATENATE(L131,"_",N131),'[1]Конфигурация (оборудование)'!Y:Y,0),10)</f>
        <v>HDD 2.5" SAS</v>
      </c>
      <c r="W131" s="51">
        <f>INDEX('[1]Конфигурация (оборудование)'!A:Y,MATCH(CONCATENATE(L131,"_",N131),'[1]Конфигурация (оборудование)'!Y:Y,0),12)</f>
        <v>600</v>
      </c>
      <c r="X131" s="26">
        <f>INDEX('[1]Конфигурация (оборудование)'!A:Y,MATCH(CONCATENATE(L131,"_",N131),'[1]Конфигурация (оборудование)'!Y:Y,0),13)</f>
        <v>20</v>
      </c>
      <c r="Y131" s="26" t="str">
        <f>INDEX('[1]Конфигурация (оборудование)'!A:Y,MATCH(CONCATENATE(L131,"_",N131),'[1]Конфигурация (оборудование)'!Y:Y,0),14)</f>
        <v>-</v>
      </c>
      <c r="Z131" s="26" t="str">
        <f>INDEX('[1]Конфигурация (оборудование)'!A:Y,MATCH(CONCATENATE(L131,"_",N131),'[1]Конфигурация (оборудование)'!Y:Y,0),15)</f>
        <v>SSD 2.5" SATA</v>
      </c>
      <c r="AA131" s="26">
        <f>INDEX('[1]Конфигурация (оборудование)'!A:Y,MATCH(CONCATENATE(L131,"_",N131),'[1]Конфигурация (оборудование)'!Y:Y,0),17)</f>
        <v>240</v>
      </c>
      <c r="AB131" s="26">
        <f>INDEX('[1]Конфигурация (оборудование)'!A:Y,MATCH(CONCATENATE(L131,"_",N131),'[1]Конфигурация (оборудование)'!Y:Y,0),18)</f>
        <v>2</v>
      </c>
      <c r="AC131" s="26" t="str">
        <f>INDEX('[1]Конфигурация (оборудование)'!A:Y,MATCH(CONCATENATE(L131,"_",N131),'[1]Конфигурация (оборудование)'!Y:Y,0),19)</f>
        <v>-</v>
      </c>
      <c r="AD131" s="26" t="str">
        <f>INDEX('[1]Конфигурация (оборудование)'!A:Y,MATCH(CONCATENATE(L131,"_",N131),'[1]Конфигурация (оборудование)'!Y:Y,0),20)</f>
        <v>SSD 2.5" SATA</v>
      </c>
      <c r="AE131" s="26">
        <f>INDEX('[1]Конфигурация (оборудование)'!A:Y,MATCH(CONCATENATE(L131,"_",N131),'[1]Конфигурация (оборудование)'!Y:Y,0),22)</f>
        <v>480</v>
      </c>
      <c r="AF131" s="26">
        <f>INDEX('[1]Конфигурация (оборудование)'!A:Y,MATCH(CONCATENATE(L131,"_",N131),'[1]Конфигурация (оборудование)'!Y:Y,0),23)</f>
        <v>3</v>
      </c>
      <c r="AG131" s="26" t="str">
        <f>INDEX('[1]Конфигурация (оборудование)'!A:Y,MATCH(CONCATENATE(L131,"_",N131),'[1]Конфигурация (оборудование)'!Y:Y,0),24)</f>
        <v>-</v>
      </c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6">
        <f t="shared" si="2"/>
        <v>36</v>
      </c>
      <c r="AU131" s="26">
        <f>INDEX('[1]Конфигурация (оборудование)'!A:Y,MATCH(CONCATENATE(L131,"_",N131),'[1]Конфигурация (оборудование)'!Y:Y,0),8)</f>
        <v>512</v>
      </c>
      <c r="AV131" s="25"/>
      <c r="AW131" s="25"/>
      <c r="AX131" s="25"/>
      <c r="AY131" s="37"/>
      <c r="AZ131" s="25"/>
      <c r="BA131" s="25"/>
      <c r="BB131" s="25"/>
      <c r="BC131" s="25"/>
      <c r="BD131" s="25"/>
      <c r="BE131" s="25" t="str">
        <f>INDEX('[1]IP MGMT'!A:H,MATCH(O131,'[1]IP MGMT'!D:D,0),5)</f>
        <v>1RF23.03</v>
      </c>
      <c r="BF131" s="31" t="s">
        <v>908</v>
      </c>
      <c r="BG131" s="25"/>
      <c r="BH131" s="25"/>
      <c r="BI131" s="25"/>
      <c r="BJ131" s="27"/>
    </row>
    <row r="132" spans="1:62" s="38" customFormat="1" ht="30" customHeight="1" x14ac:dyDescent="0.25">
      <c r="A132" s="29" t="s">
        <v>189</v>
      </c>
      <c r="B132" s="43" t="s">
        <v>393</v>
      </c>
      <c r="C132" s="31" t="s">
        <v>41</v>
      </c>
      <c r="D132" s="25" t="str">
        <f t="shared" si="4"/>
        <v>cd5201-VDI0205</v>
      </c>
      <c r="E132" s="27" t="s">
        <v>271</v>
      </c>
      <c r="F132" s="25"/>
      <c r="G132" s="27" t="s">
        <v>883</v>
      </c>
      <c r="H132" s="28"/>
      <c r="I132" s="27"/>
      <c r="J132" s="27" t="s">
        <v>58</v>
      </c>
      <c r="K132" s="36"/>
      <c r="L132" s="29" t="s">
        <v>884</v>
      </c>
      <c r="M132" s="30" t="s">
        <v>568</v>
      </c>
      <c r="N132" s="29" t="s">
        <v>633</v>
      </c>
      <c r="O132" s="31" t="s">
        <v>890</v>
      </c>
      <c r="P132" s="34" t="s">
        <v>906</v>
      </c>
      <c r="Q132" s="34" t="s">
        <v>697</v>
      </c>
      <c r="R132" s="36"/>
      <c r="S132" s="26" t="str">
        <f>INDEX('[1]Конфигурация (оборудование)'!A:Y,MATCH(CONCATENATE(L132,"_",N132),'[1]Конфигурация (оборудование)'!Y:Y,0),6)</f>
        <v>E5-2697V4</v>
      </c>
      <c r="T132" s="26" t="str">
        <f>INDEX('[1]Конфигурация (оборудование)'!A:Y,MATCH(CONCATENATE(L132,"_",N132),'[1]Конфигурация (оборудование)'!Y:Y,0),4)</f>
        <v>2</v>
      </c>
      <c r="U132" s="26">
        <f>INDEX('[1]Конфигурация (оборудование)'!A:Y,MATCH(CONCATENATE(L132,"_",N132),'[1]Конфигурация (оборудование)'!Y:Y,0),5)</f>
        <v>36</v>
      </c>
      <c r="V132" s="26" t="str">
        <f>INDEX('[1]Конфигурация (оборудование)'!A:Y,MATCH(CONCATENATE(L132,"_",N132),'[1]Конфигурация (оборудование)'!Y:Y,0),10)</f>
        <v>HDD 2.5" SAS</v>
      </c>
      <c r="W132" s="51">
        <f>INDEX('[1]Конфигурация (оборудование)'!A:Y,MATCH(CONCATENATE(L132,"_",N132),'[1]Конфигурация (оборудование)'!Y:Y,0),12)</f>
        <v>600</v>
      </c>
      <c r="X132" s="26">
        <f>INDEX('[1]Конфигурация (оборудование)'!A:Y,MATCH(CONCATENATE(L132,"_",N132),'[1]Конфигурация (оборудование)'!Y:Y,0),13)</f>
        <v>20</v>
      </c>
      <c r="Y132" s="26" t="str">
        <f>INDEX('[1]Конфигурация (оборудование)'!A:Y,MATCH(CONCATENATE(L132,"_",N132),'[1]Конфигурация (оборудование)'!Y:Y,0),14)</f>
        <v>-</v>
      </c>
      <c r="Z132" s="26" t="str">
        <f>INDEX('[1]Конфигурация (оборудование)'!A:Y,MATCH(CONCATENATE(L132,"_",N132),'[1]Конфигурация (оборудование)'!Y:Y,0),15)</f>
        <v>SSD 2.5" SATA</v>
      </c>
      <c r="AA132" s="26">
        <f>INDEX('[1]Конфигурация (оборудование)'!A:Y,MATCH(CONCATENATE(L132,"_",N132),'[1]Конфигурация (оборудование)'!Y:Y,0),17)</f>
        <v>240</v>
      </c>
      <c r="AB132" s="26">
        <f>INDEX('[1]Конфигурация (оборудование)'!A:Y,MATCH(CONCATENATE(L132,"_",N132),'[1]Конфигурация (оборудование)'!Y:Y,0),18)</f>
        <v>2</v>
      </c>
      <c r="AC132" s="26" t="str">
        <f>INDEX('[1]Конфигурация (оборудование)'!A:Y,MATCH(CONCATENATE(L132,"_",N132),'[1]Конфигурация (оборудование)'!Y:Y,0),19)</f>
        <v>-</v>
      </c>
      <c r="AD132" s="26" t="str">
        <f>INDEX('[1]Конфигурация (оборудование)'!A:Y,MATCH(CONCATENATE(L132,"_",N132),'[1]Конфигурация (оборудование)'!Y:Y,0),20)</f>
        <v>SSD 2.5" SATA</v>
      </c>
      <c r="AE132" s="26">
        <f>INDEX('[1]Конфигурация (оборудование)'!A:Y,MATCH(CONCATENATE(L132,"_",N132),'[1]Конфигурация (оборудование)'!Y:Y,0),22)</f>
        <v>480</v>
      </c>
      <c r="AF132" s="26">
        <f>INDEX('[1]Конфигурация (оборудование)'!A:Y,MATCH(CONCATENATE(L132,"_",N132),'[1]Конфигурация (оборудование)'!Y:Y,0),23)</f>
        <v>3</v>
      </c>
      <c r="AG132" s="26" t="str">
        <f>INDEX('[1]Конфигурация (оборудование)'!A:Y,MATCH(CONCATENATE(L132,"_",N132),'[1]Конфигурация (оборудование)'!Y:Y,0),24)</f>
        <v>-</v>
      </c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6">
        <f t="shared" si="2"/>
        <v>36</v>
      </c>
      <c r="AU132" s="26">
        <f>INDEX('[1]Конфигурация (оборудование)'!A:Y,MATCH(CONCATENATE(L132,"_",N132),'[1]Конфигурация (оборудование)'!Y:Y,0),8)</f>
        <v>512</v>
      </c>
      <c r="AV132" s="25"/>
      <c r="AW132" s="25"/>
      <c r="AX132" s="25"/>
      <c r="AY132" s="37"/>
      <c r="AZ132" s="25"/>
      <c r="BA132" s="25"/>
      <c r="BB132" s="25"/>
      <c r="BC132" s="25"/>
      <c r="BD132" s="25"/>
      <c r="BE132" s="25" t="str">
        <f>INDEX('[1]IP MGMT'!A:H,MATCH(O132,'[1]IP MGMT'!D:D,0),5)</f>
        <v>1RF23.03</v>
      </c>
      <c r="BF132" s="31" t="s">
        <v>909</v>
      </c>
      <c r="BG132" s="25"/>
      <c r="BH132" s="25"/>
      <c r="BI132" s="25"/>
      <c r="BJ132" s="27"/>
    </row>
    <row r="133" spans="1:62" s="38" customFormat="1" ht="30" customHeight="1" x14ac:dyDescent="0.25">
      <c r="A133" s="29" t="s">
        <v>189</v>
      </c>
      <c r="B133" s="43" t="s">
        <v>395</v>
      </c>
      <c r="C133" s="31" t="s">
        <v>41</v>
      </c>
      <c r="D133" s="25" t="str">
        <f t="shared" si="4"/>
        <v>cd5201-VDI0204</v>
      </c>
      <c r="E133" s="27" t="s">
        <v>271</v>
      </c>
      <c r="F133" s="25"/>
      <c r="G133" s="27" t="s">
        <v>883</v>
      </c>
      <c r="H133" s="28"/>
      <c r="I133" s="27"/>
      <c r="J133" s="27" t="s">
        <v>58</v>
      </c>
      <c r="K133" s="36"/>
      <c r="L133" s="29" t="s">
        <v>884</v>
      </c>
      <c r="M133" s="30" t="s">
        <v>568</v>
      </c>
      <c r="N133" s="29" t="s">
        <v>633</v>
      </c>
      <c r="O133" s="31" t="s">
        <v>892</v>
      </c>
      <c r="P133" s="34" t="s">
        <v>906</v>
      </c>
      <c r="Q133" s="34" t="s">
        <v>700</v>
      </c>
      <c r="R133" s="36"/>
      <c r="S133" s="26" t="str">
        <f>INDEX('[1]Конфигурация (оборудование)'!A:Y,MATCH(CONCATENATE(L133,"_",N133),'[1]Конфигурация (оборудование)'!Y:Y,0),6)</f>
        <v>E5-2697V4</v>
      </c>
      <c r="T133" s="26" t="str">
        <f>INDEX('[1]Конфигурация (оборудование)'!A:Y,MATCH(CONCATENATE(L133,"_",N133),'[1]Конфигурация (оборудование)'!Y:Y,0),4)</f>
        <v>2</v>
      </c>
      <c r="U133" s="26">
        <f>INDEX('[1]Конфигурация (оборудование)'!A:Y,MATCH(CONCATENATE(L133,"_",N133),'[1]Конфигурация (оборудование)'!Y:Y,0),5)</f>
        <v>36</v>
      </c>
      <c r="V133" s="26" t="str">
        <f>INDEX('[1]Конфигурация (оборудование)'!A:Y,MATCH(CONCATENATE(L133,"_",N133),'[1]Конфигурация (оборудование)'!Y:Y,0),10)</f>
        <v>HDD 2.5" SAS</v>
      </c>
      <c r="W133" s="51">
        <f>INDEX('[1]Конфигурация (оборудование)'!A:Y,MATCH(CONCATENATE(L133,"_",N133),'[1]Конфигурация (оборудование)'!Y:Y,0),12)</f>
        <v>600</v>
      </c>
      <c r="X133" s="26">
        <f>INDEX('[1]Конфигурация (оборудование)'!A:Y,MATCH(CONCATENATE(L133,"_",N133),'[1]Конфигурация (оборудование)'!Y:Y,0),13)</f>
        <v>20</v>
      </c>
      <c r="Y133" s="26" t="str">
        <f>INDEX('[1]Конфигурация (оборудование)'!A:Y,MATCH(CONCATENATE(L133,"_",N133),'[1]Конфигурация (оборудование)'!Y:Y,0),14)</f>
        <v>-</v>
      </c>
      <c r="Z133" s="26" t="str">
        <f>INDEX('[1]Конфигурация (оборудование)'!A:Y,MATCH(CONCATENATE(L133,"_",N133),'[1]Конфигурация (оборудование)'!Y:Y,0),15)</f>
        <v>SSD 2.5" SATA</v>
      </c>
      <c r="AA133" s="26">
        <f>INDEX('[1]Конфигурация (оборудование)'!A:Y,MATCH(CONCATENATE(L133,"_",N133),'[1]Конфигурация (оборудование)'!Y:Y,0),17)</f>
        <v>240</v>
      </c>
      <c r="AB133" s="26">
        <f>INDEX('[1]Конфигурация (оборудование)'!A:Y,MATCH(CONCATENATE(L133,"_",N133),'[1]Конфигурация (оборудование)'!Y:Y,0),18)</f>
        <v>2</v>
      </c>
      <c r="AC133" s="26" t="str">
        <f>INDEX('[1]Конфигурация (оборудование)'!A:Y,MATCH(CONCATENATE(L133,"_",N133),'[1]Конфигурация (оборудование)'!Y:Y,0),19)</f>
        <v>-</v>
      </c>
      <c r="AD133" s="26" t="str">
        <f>INDEX('[1]Конфигурация (оборудование)'!A:Y,MATCH(CONCATENATE(L133,"_",N133),'[1]Конфигурация (оборудование)'!Y:Y,0),20)</f>
        <v>SSD 2.5" SATA</v>
      </c>
      <c r="AE133" s="26">
        <f>INDEX('[1]Конфигурация (оборудование)'!A:Y,MATCH(CONCATENATE(L133,"_",N133),'[1]Конфигурация (оборудование)'!Y:Y,0),22)</f>
        <v>480</v>
      </c>
      <c r="AF133" s="26">
        <f>INDEX('[1]Конфигурация (оборудование)'!A:Y,MATCH(CONCATENATE(L133,"_",N133),'[1]Конфигурация (оборудование)'!Y:Y,0),23)</f>
        <v>3</v>
      </c>
      <c r="AG133" s="26" t="str">
        <f>INDEX('[1]Конфигурация (оборудование)'!A:Y,MATCH(CONCATENATE(L133,"_",N133),'[1]Конфигурация (оборудование)'!Y:Y,0),24)</f>
        <v>-</v>
      </c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6">
        <f t="shared" si="2"/>
        <v>36</v>
      </c>
      <c r="AU133" s="26">
        <f>INDEX('[1]Конфигурация (оборудование)'!A:Y,MATCH(CONCATENATE(L133,"_",N133),'[1]Конфигурация (оборудование)'!Y:Y,0),8)</f>
        <v>512</v>
      </c>
      <c r="AV133" s="25"/>
      <c r="AW133" s="25"/>
      <c r="AX133" s="25"/>
      <c r="AY133" s="37"/>
      <c r="AZ133" s="25"/>
      <c r="BA133" s="25"/>
      <c r="BB133" s="25"/>
      <c r="BC133" s="25"/>
      <c r="BD133" s="25"/>
      <c r="BE133" s="25" t="str">
        <f>INDEX('[1]IP MGMT'!A:H,MATCH(O133,'[1]IP MGMT'!D:D,0),5)</f>
        <v>1RF23.03</v>
      </c>
      <c r="BF133" s="31" t="s">
        <v>910</v>
      </c>
      <c r="BG133" s="25"/>
      <c r="BH133" s="25"/>
      <c r="BI133" s="25"/>
      <c r="BJ133" s="27"/>
    </row>
    <row r="134" spans="1:62" s="38" customFormat="1" ht="30" customHeight="1" x14ac:dyDescent="0.25">
      <c r="A134" s="29" t="s">
        <v>189</v>
      </c>
      <c r="B134" s="43" t="s">
        <v>397</v>
      </c>
      <c r="C134" s="31" t="s">
        <v>41</v>
      </c>
      <c r="D134" s="25" t="str">
        <f t="shared" si="4"/>
        <v>cd5201-VDI0203</v>
      </c>
      <c r="E134" s="27" t="s">
        <v>271</v>
      </c>
      <c r="F134" s="25"/>
      <c r="G134" s="27" t="s">
        <v>883</v>
      </c>
      <c r="H134" s="28"/>
      <c r="I134" s="27"/>
      <c r="J134" s="27" t="s">
        <v>58</v>
      </c>
      <c r="K134" s="36"/>
      <c r="L134" s="29" t="s">
        <v>884</v>
      </c>
      <c r="M134" s="30" t="s">
        <v>568</v>
      </c>
      <c r="N134" s="29" t="s">
        <v>633</v>
      </c>
      <c r="O134" s="31" t="s">
        <v>894</v>
      </c>
      <c r="P134" s="34" t="s">
        <v>906</v>
      </c>
      <c r="Q134" s="34" t="s">
        <v>595</v>
      </c>
      <c r="R134" s="36"/>
      <c r="S134" s="26" t="str">
        <f>INDEX('[1]Конфигурация (оборудование)'!A:Y,MATCH(CONCATENATE(L134,"_",N134),'[1]Конфигурация (оборудование)'!Y:Y,0),6)</f>
        <v>E5-2697V4</v>
      </c>
      <c r="T134" s="26" t="str">
        <f>INDEX('[1]Конфигурация (оборудование)'!A:Y,MATCH(CONCATENATE(L134,"_",N134),'[1]Конфигурация (оборудование)'!Y:Y,0),4)</f>
        <v>2</v>
      </c>
      <c r="U134" s="26">
        <f>INDEX('[1]Конфигурация (оборудование)'!A:Y,MATCH(CONCATENATE(L134,"_",N134),'[1]Конфигурация (оборудование)'!Y:Y,0),5)</f>
        <v>36</v>
      </c>
      <c r="V134" s="26" t="str">
        <f>INDEX('[1]Конфигурация (оборудование)'!A:Y,MATCH(CONCATENATE(L134,"_",N134),'[1]Конфигурация (оборудование)'!Y:Y,0),10)</f>
        <v>HDD 2.5" SAS</v>
      </c>
      <c r="W134" s="51">
        <f>INDEX('[1]Конфигурация (оборудование)'!A:Y,MATCH(CONCATENATE(L134,"_",N134),'[1]Конфигурация (оборудование)'!Y:Y,0),12)</f>
        <v>600</v>
      </c>
      <c r="X134" s="26">
        <f>INDEX('[1]Конфигурация (оборудование)'!A:Y,MATCH(CONCATENATE(L134,"_",N134),'[1]Конфигурация (оборудование)'!Y:Y,0),13)</f>
        <v>20</v>
      </c>
      <c r="Y134" s="26" t="str">
        <f>INDEX('[1]Конфигурация (оборудование)'!A:Y,MATCH(CONCATENATE(L134,"_",N134),'[1]Конфигурация (оборудование)'!Y:Y,0),14)</f>
        <v>-</v>
      </c>
      <c r="Z134" s="26" t="str">
        <f>INDEX('[1]Конфигурация (оборудование)'!A:Y,MATCH(CONCATENATE(L134,"_",N134),'[1]Конфигурация (оборудование)'!Y:Y,0),15)</f>
        <v>SSD 2.5" SATA</v>
      </c>
      <c r="AA134" s="26">
        <f>INDEX('[1]Конфигурация (оборудование)'!A:Y,MATCH(CONCATENATE(L134,"_",N134),'[1]Конфигурация (оборудование)'!Y:Y,0),17)</f>
        <v>240</v>
      </c>
      <c r="AB134" s="26">
        <f>INDEX('[1]Конфигурация (оборудование)'!A:Y,MATCH(CONCATENATE(L134,"_",N134),'[1]Конфигурация (оборудование)'!Y:Y,0),18)</f>
        <v>2</v>
      </c>
      <c r="AC134" s="26" t="str">
        <f>INDEX('[1]Конфигурация (оборудование)'!A:Y,MATCH(CONCATENATE(L134,"_",N134),'[1]Конфигурация (оборудование)'!Y:Y,0),19)</f>
        <v>-</v>
      </c>
      <c r="AD134" s="26" t="str">
        <f>INDEX('[1]Конфигурация (оборудование)'!A:Y,MATCH(CONCATENATE(L134,"_",N134),'[1]Конфигурация (оборудование)'!Y:Y,0),20)</f>
        <v>SSD 2.5" SATA</v>
      </c>
      <c r="AE134" s="26">
        <f>INDEX('[1]Конфигурация (оборудование)'!A:Y,MATCH(CONCATENATE(L134,"_",N134),'[1]Конфигурация (оборудование)'!Y:Y,0),22)</f>
        <v>480</v>
      </c>
      <c r="AF134" s="26">
        <f>INDEX('[1]Конфигурация (оборудование)'!A:Y,MATCH(CONCATENATE(L134,"_",N134),'[1]Конфигурация (оборудование)'!Y:Y,0),23)</f>
        <v>3</v>
      </c>
      <c r="AG134" s="26" t="str">
        <f>INDEX('[1]Конфигурация (оборудование)'!A:Y,MATCH(CONCATENATE(L134,"_",N134),'[1]Конфигурация (оборудование)'!Y:Y,0),24)</f>
        <v>-</v>
      </c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6">
        <f t="shared" si="2"/>
        <v>36</v>
      </c>
      <c r="AU134" s="26">
        <f>INDEX('[1]Конфигурация (оборудование)'!A:Y,MATCH(CONCATENATE(L134,"_",N134),'[1]Конфигурация (оборудование)'!Y:Y,0),8)</f>
        <v>512</v>
      </c>
      <c r="AV134" s="25"/>
      <c r="AW134" s="25"/>
      <c r="AX134" s="25"/>
      <c r="AY134" s="37"/>
      <c r="AZ134" s="25"/>
      <c r="BA134" s="25"/>
      <c r="BB134" s="25"/>
      <c r="BC134" s="25"/>
      <c r="BD134" s="25"/>
      <c r="BE134" s="25" t="str">
        <f>INDEX('[1]IP MGMT'!A:H,MATCH(O134,'[1]IP MGMT'!D:D,0),5)</f>
        <v>1RF23.03</v>
      </c>
      <c r="BF134" s="31" t="s">
        <v>911</v>
      </c>
      <c r="BG134" s="25"/>
      <c r="BH134" s="25"/>
      <c r="BI134" s="25"/>
      <c r="BJ134" s="27"/>
    </row>
    <row r="135" spans="1:62" s="38" customFormat="1" ht="30" customHeight="1" x14ac:dyDescent="0.25">
      <c r="A135" s="29" t="s">
        <v>189</v>
      </c>
      <c r="B135" s="43" t="s">
        <v>399</v>
      </c>
      <c r="C135" s="31" t="s">
        <v>41</v>
      </c>
      <c r="D135" s="25" t="str">
        <f t="shared" si="4"/>
        <v>cd5201-VDI0210</v>
      </c>
      <c r="E135" s="27" t="s">
        <v>271</v>
      </c>
      <c r="F135" s="25"/>
      <c r="G135" s="27" t="s">
        <v>883</v>
      </c>
      <c r="H135" s="28"/>
      <c r="I135" s="27"/>
      <c r="J135" s="27" t="s">
        <v>58</v>
      </c>
      <c r="K135" s="36"/>
      <c r="L135" s="29" t="s">
        <v>884</v>
      </c>
      <c r="M135" s="30" t="s">
        <v>568</v>
      </c>
      <c r="N135" s="29" t="s">
        <v>633</v>
      </c>
      <c r="O135" s="31" t="s">
        <v>896</v>
      </c>
      <c r="P135" s="34" t="s">
        <v>906</v>
      </c>
      <c r="Q135" s="34" t="s">
        <v>577</v>
      </c>
      <c r="R135" s="36"/>
      <c r="S135" s="26" t="str">
        <f>INDEX('[1]Конфигурация (оборудование)'!A:Y,MATCH(CONCATENATE(L135,"_",N135),'[1]Конфигурация (оборудование)'!Y:Y,0),6)</f>
        <v>E5-2697V4</v>
      </c>
      <c r="T135" s="26" t="str">
        <f>INDEX('[1]Конфигурация (оборудование)'!A:Y,MATCH(CONCATENATE(L135,"_",N135),'[1]Конфигурация (оборудование)'!Y:Y,0),4)</f>
        <v>2</v>
      </c>
      <c r="U135" s="26">
        <f>INDEX('[1]Конфигурация (оборудование)'!A:Y,MATCH(CONCATENATE(L135,"_",N135),'[1]Конфигурация (оборудование)'!Y:Y,0),5)</f>
        <v>36</v>
      </c>
      <c r="V135" s="26" t="str">
        <f>INDEX('[1]Конфигурация (оборудование)'!A:Y,MATCH(CONCATENATE(L135,"_",N135),'[1]Конфигурация (оборудование)'!Y:Y,0),10)</f>
        <v>HDD 2.5" SAS</v>
      </c>
      <c r="W135" s="51">
        <f>INDEX('[1]Конфигурация (оборудование)'!A:Y,MATCH(CONCATENATE(L135,"_",N135),'[1]Конфигурация (оборудование)'!Y:Y,0),12)</f>
        <v>600</v>
      </c>
      <c r="X135" s="26">
        <f>INDEX('[1]Конфигурация (оборудование)'!A:Y,MATCH(CONCATENATE(L135,"_",N135),'[1]Конфигурация (оборудование)'!Y:Y,0),13)</f>
        <v>20</v>
      </c>
      <c r="Y135" s="26" t="str">
        <f>INDEX('[1]Конфигурация (оборудование)'!A:Y,MATCH(CONCATENATE(L135,"_",N135),'[1]Конфигурация (оборудование)'!Y:Y,0),14)</f>
        <v>-</v>
      </c>
      <c r="Z135" s="26" t="str">
        <f>INDEX('[1]Конфигурация (оборудование)'!A:Y,MATCH(CONCATENATE(L135,"_",N135),'[1]Конфигурация (оборудование)'!Y:Y,0),15)</f>
        <v>SSD 2.5" SATA</v>
      </c>
      <c r="AA135" s="26">
        <f>INDEX('[1]Конфигурация (оборудование)'!A:Y,MATCH(CONCATENATE(L135,"_",N135),'[1]Конфигурация (оборудование)'!Y:Y,0),17)</f>
        <v>240</v>
      </c>
      <c r="AB135" s="26">
        <f>INDEX('[1]Конфигурация (оборудование)'!A:Y,MATCH(CONCATENATE(L135,"_",N135),'[1]Конфигурация (оборудование)'!Y:Y,0),18)</f>
        <v>2</v>
      </c>
      <c r="AC135" s="26" t="str">
        <f>INDEX('[1]Конфигурация (оборудование)'!A:Y,MATCH(CONCATENATE(L135,"_",N135),'[1]Конфигурация (оборудование)'!Y:Y,0),19)</f>
        <v>-</v>
      </c>
      <c r="AD135" s="26" t="str">
        <f>INDEX('[1]Конфигурация (оборудование)'!A:Y,MATCH(CONCATENATE(L135,"_",N135),'[1]Конфигурация (оборудование)'!Y:Y,0),20)</f>
        <v>SSD 2.5" SATA</v>
      </c>
      <c r="AE135" s="26">
        <f>INDEX('[1]Конфигурация (оборудование)'!A:Y,MATCH(CONCATENATE(L135,"_",N135),'[1]Конфигурация (оборудование)'!Y:Y,0),22)</f>
        <v>480</v>
      </c>
      <c r="AF135" s="26">
        <f>INDEX('[1]Конфигурация (оборудование)'!A:Y,MATCH(CONCATENATE(L135,"_",N135),'[1]Конфигурация (оборудование)'!Y:Y,0),23)</f>
        <v>3</v>
      </c>
      <c r="AG135" s="26" t="str">
        <f>INDEX('[1]Конфигурация (оборудование)'!A:Y,MATCH(CONCATENATE(L135,"_",N135),'[1]Конфигурация (оборудование)'!Y:Y,0),24)</f>
        <v>-</v>
      </c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6">
        <f t="shared" si="2"/>
        <v>36</v>
      </c>
      <c r="AU135" s="26">
        <f>INDEX('[1]Конфигурация (оборудование)'!A:Y,MATCH(CONCATENATE(L135,"_",N135),'[1]Конфигурация (оборудование)'!Y:Y,0),8)</f>
        <v>512</v>
      </c>
      <c r="AV135" s="25"/>
      <c r="AW135" s="25"/>
      <c r="AX135" s="25"/>
      <c r="AY135" s="37"/>
      <c r="AZ135" s="25"/>
      <c r="BA135" s="25"/>
      <c r="BB135" s="25"/>
      <c r="BC135" s="25"/>
      <c r="BD135" s="25"/>
      <c r="BE135" s="25" t="str">
        <f>INDEX('[1]IP MGMT'!A:H,MATCH(O135,'[1]IP MGMT'!D:D,0),5)</f>
        <v>1RF23.03</v>
      </c>
      <c r="BF135" s="31" t="s">
        <v>912</v>
      </c>
      <c r="BG135" s="25"/>
      <c r="BH135" s="25"/>
      <c r="BI135" s="25"/>
      <c r="BJ135" s="27"/>
    </row>
    <row r="136" spans="1:62" s="38" customFormat="1" ht="30" customHeight="1" x14ac:dyDescent="0.25">
      <c r="A136" s="29" t="s">
        <v>189</v>
      </c>
      <c r="B136" s="43" t="s">
        <v>401</v>
      </c>
      <c r="C136" s="31" t="s">
        <v>41</v>
      </c>
      <c r="D136" s="25" t="str">
        <f t="shared" si="4"/>
        <v>cd5201-VDI0202</v>
      </c>
      <c r="E136" s="27" t="s">
        <v>271</v>
      </c>
      <c r="F136" s="25"/>
      <c r="G136" s="27" t="s">
        <v>883</v>
      </c>
      <c r="H136" s="28"/>
      <c r="I136" s="27"/>
      <c r="J136" s="27" t="s">
        <v>58</v>
      </c>
      <c r="K136" s="36"/>
      <c r="L136" s="29" t="s">
        <v>884</v>
      </c>
      <c r="M136" s="30" t="s">
        <v>568</v>
      </c>
      <c r="N136" s="29" t="s">
        <v>633</v>
      </c>
      <c r="O136" s="31" t="s">
        <v>898</v>
      </c>
      <c r="P136" s="34" t="s">
        <v>906</v>
      </c>
      <c r="Q136" s="34" t="s">
        <v>597</v>
      </c>
      <c r="R136" s="36"/>
      <c r="S136" s="26" t="str">
        <f>INDEX('[1]Конфигурация (оборудование)'!A:Y,MATCH(CONCATENATE(L136,"_",N136),'[1]Конфигурация (оборудование)'!Y:Y,0),6)</f>
        <v>E5-2697V4</v>
      </c>
      <c r="T136" s="26" t="str">
        <f>INDEX('[1]Конфигурация (оборудование)'!A:Y,MATCH(CONCATENATE(L136,"_",N136),'[1]Конфигурация (оборудование)'!Y:Y,0),4)</f>
        <v>2</v>
      </c>
      <c r="U136" s="26">
        <f>INDEX('[1]Конфигурация (оборудование)'!A:Y,MATCH(CONCATENATE(L136,"_",N136),'[1]Конфигурация (оборудование)'!Y:Y,0),5)</f>
        <v>36</v>
      </c>
      <c r="V136" s="26" t="str">
        <f>INDEX('[1]Конфигурация (оборудование)'!A:Y,MATCH(CONCATENATE(L136,"_",N136),'[1]Конфигурация (оборудование)'!Y:Y,0),10)</f>
        <v>HDD 2.5" SAS</v>
      </c>
      <c r="W136" s="51">
        <f>INDEX('[1]Конфигурация (оборудование)'!A:Y,MATCH(CONCATENATE(L136,"_",N136),'[1]Конфигурация (оборудование)'!Y:Y,0),12)</f>
        <v>600</v>
      </c>
      <c r="X136" s="26">
        <f>INDEX('[1]Конфигурация (оборудование)'!A:Y,MATCH(CONCATENATE(L136,"_",N136),'[1]Конфигурация (оборудование)'!Y:Y,0),13)</f>
        <v>20</v>
      </c>
      <c r="Y136" s="26" t="str">
        <f>INDEX('[1]Конфигурация (оборудование)'!A:Y,MATCH(CONCATENATE(L136,"_",N136),'[1]Конфигурация (оборудование)'!Y:Y,0),14)</f>
        <v>-</v>
      </c>
      <c r="Z136" s="26" t="str">
        <f>INDEX('[1]Конфигурация (оборудование)'!A:Y,MATCH(CONCATENATE(L136,"_",N136),'[1]Конфигурация (оборудование)'!Y:Y,0),15)</f>
        <v>SSD 2.5" SATA</v>
      </c>
      <c r="AA136" s="26">
        <f>INDEX('[1]Конфигурация (оборудование)'!A:Y,MATCH(CONCATENATE(L136,"_",N136),'[1]Конфигурация (оборудование)'!Y:Y,0),17)</f>
        <v>240</v>
      </c>
      <c r="AB136" s="26">
        <f>INDEX('[1]Конфигурация (оборудование)'!A:Y,MATCH(CONCATENATE(L136,"_",N136),'[1]Конфигурация (оборудование)'!Y:Y,0),18)</f>
        <v>2</v>
      </c>
      <c r="AC136" s="26" t="str">
        <f>INDEX('[1]Конфигурация (оборудование)'!A:Y,MATCH(CONCATENATE(L136,"_",N136),'[1]Конфигурация (оборудование)'!Y:Y,0),19)</f>
        <v>-</v>
      </c>
      <c r="AD136" s="26" t="str">
        <f>INDEX('[1]Конфигурация (оборудование)'!A:Y,MATCH(CONCATENATE(L136,"_",N136),'[1]Конфигурация (оборудование)'!Y:Y,0),20)</f>
        <v>SSD 2.5" SATA</v>
      </c>
      <c r="AE136" s="26">
        <f>INDEX('[1]Конфигурация (оборудование)'!A:Y,MATCH(CONCATENATE(L136,"_",N136),'[1]Конфигурация (оборудование)'!Y:Y,0),22)</f>
        <v>480</v>
      </c>
      <c r="AF136" s="26">
        <f>INDEX('[1]Конфигурация (оборудование)'!A:Y,MATCH(CONCATENATE(L136,"_",N136),'[1]Конфигурация (оборудование)'!Y:Y,0),23)</f>
        <v>3</v>
      </c>
      <c r="AG136" s="26" t="str">
        <f>INDEX('[1]Конфигурация (оборудование)'!A:Y,MATCH(CONCATENATE(L136,"_",N136),'[1]Конфигурация (оборудование)'!Y:Y,0),24)</f>
        <v>-</v>
      </c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6">
        <f t="shared" si="2"/>
        <v>36</v>
      </c>
      <c r="AU136" s="26">
        <f>INDEX('[1]Конфигурация (оборудование)'!A:Y,MATCH(CONCATENATE(L136,"_",N136),'[1]Конфигурация (оборудование)'!Y:Y,0),8)</f>
        <v>512</v>
      </c>
      <c r="AV136" s="25"/>
      <c r="AW136" s="25"/>
      <c r="AX136" s="25"/>
      <c r="AY136" s="37"/>
      <c r="AZ136" s="25"/>
      <c r="BA136" s="25"/>
      <c r="BB136" s="25"/>
      <c r="BC136" s="25"/>
      <c r="BD136" s="25"/>
      <c r="BE136" s="25" t="str">
        <f>INDEX('[1]IP MGMT'!A:H,MATCH(O136,'[1]IP MGMT'!D:D,0),5)</f>
        <v>1RF23.03</v>
      </c>
      <c r="BF136" s="31" t="s">
        <v>913</v>
      </c>
      <c r="BG136" s="25"/>
      <c r="BH136" s="25"/>
      <c r="BI136" s="25"/>
      <c r="BJ136" s="27"/>
    </row>
    <row r="137" spans="1:62" s="38" customFormat="1" ht="30" customHeight="1" x14ac:dyDescent="0.25">
      <c r="A137" s="29" t="s">
        <v>189</v>
      </c>
      <c r="B137" s="43" t="s">
        <v>403</v>
      </c>
      <c r="C137" s="31" t="s">
        <v>41</v>
      </c>
      <c r="D137" s="25" t="str">
        <f t="shared" si="4"/>
        <v>cd5201-VDI0201</v>
      </c>
      <c r="E137" s="27" t="s">
        <v>271</v>
      </c>
      <c r="F137" s="25"/>
      <c r="G137" s="27" t="s">
        <v>883</v>
      </c>
      <c r="H137" s="28"/>
      <c r="I137" s="27"/>
      <c r="J137" s="27" t="s">
        <v>58</v>
      </c>
      <c r="K137" s="36"/>
      <c r="L137" s="29" t="s">
        <v>884</v>
      </c>
      <c r="M137" s="30" t="s">
        <v>568</v>
      </c>
      <c r="N137" s="29" t="s">
        <v>633</v>
      </c>
      <c r="O137" s="31" t="s">
        <v>900</v>
      </c>
      <c r="P137" s="34" t="s">
        <v>906</v>
      </c>
      <c r="Q137" s="34" t="s">
        <v>672</v>
      </c>
      <c r="R137" s="36"/>
      <c r="S137" s="26" t="str">
        <f>INDEX('[1]Конфигурация (оборудование)'!A:Y,MATCH(CONCATENATE(L137,"_",N137),'[1]Конфигурация (оборудование)'!Y:Y,0),6)</f>
        <v>E5-2697V4</v>
      </c>
      <c r="T137" s="26" t="str">
        <f>INDEX('[1]Конфигурация (оборудование)'!A:Y,MATCH(CONCATENATE(L137,"_",N137),'[1]Конфигурация (оборудование)'!Y:Y,0),4)</f>
        <v>2</v>
      </c>
      <c r="U137" s="26">
        <f>INDEX('[1]Конфигурация (оборудование)'!A:Y,MATCH(CONCATENATE(L137,"_",N137),'[1]Конфигурация (оборудование)'!Y:Y,0),5)</f>
        <v>36</v>
      </c>
      <c r="V137" s="26" t="str">
        <f>INDEX('[1]Конфигурация (оборудование)'!A:Y,MATCH(CONCATENATE(L137,"_",N137),'[1]Конфигурация (оборудование)'!Y:Y,0),10)</f>
        <v>HDD 2.5" SAS</v>
      </c>
      <c r="W137" s="51">
        <f>INDEX('[1]Конфигурация (оборудование)'!A:Y,MATCH(CONCATENATE(L137,"_",N137),'[1]Конфигурация (оборудование)'!Y:Y,0),12)</f>
        <v>600</v>
      </c>
      <c r="X137" s="26">
        <f>INDEX('[1]Конфигурация (оборудование)'!A:Y,MATCH(CONCATENATE(L137,"_",N137),'[1]Конфигурация (оборудование)'!Y:Y,0),13)</f>
        <v>20</v>
      </c>
      <c r="Y137" s="26" t="str">
        <f>INDEX('[1]Конфигурация (оборудование)'!A:Y,MATCH(CONCATENATE(L137,"_",N137),'[1]Конфигурация (оборудование)'!Y:Y,0),14)</f>
        <v>-</v>
      </c>
      <c r="Z137" s="26" t="str">
        <f>INDEX('[1]Конфигурация (оборудование)'!A:Y,MATCH(CONCATENATE(L137,"_",N137),'[1]Конфигурация (оборудование)'!Y:Y,0),15)</f>
        <v>SSD 2.5" SATA</v>
      </c>
      <c r="AA137" s="26">
        <f>INDEX('[1]Конфигурация (оборудование)'!A:Y,MATCH(CONCATENATE(L137,"_",N137),'[1]Конфигурация (оборудование)'!Y:Y,0),17)</f>
        <v>240</v>
      </c>
      <c r="AB137" s="26">
        <f>INDEX('[1]Конфигурация (оборудование)'!A:Y,MATCH(CONCATENATE(L137,"_",N137),'[1]Конфигурация (оборудование)'!Y:Y,0),18)</f>
        <v>2</v>
      </c>
      <c r="AC137" s="26" t="str">
        <f>INDEX('[1]Конфигурация (оборудование)'!A:Y,MATCH(CONCATENATE(L137,"_",N137),'[1]Конфигурация (оборудование)'!Y:Y,0),19)</f>
        <v>-</v>
      </c>
      <c r="AD137" s="26" t="str">
        <f>INDEX('[1]Конфигурация (оборудование)'!A:Y,MATCH(CONCATENATE(L137,"_",N137),'[1]Конфигурация (оборудование)'!Y:Y,0),20)</f>
        <v>SSD 2.5" SATA</v>
      </c>
      <c r="AE137" s="26">
        <f>INDEX('[1]Конфигурация (оборудование)'!A:Y,MATCH(CONCATENATE(L137,"_",N137),'[1]Конфигурация (оборудование)'!Y:Y,0),22)</f>
        <v>480</v>
      </c>
      <c r="AF137" s="26">
        <f>INDEX('[1]Конфигурация (оборудование)'!A:Y,MATCH(CONCATENATE(L137,"_",N137),'[1]Конфигурация (оборудование)'!Y:Y,0),23)</f>
        <v>3</v>
      </c>
      <c r="AG137" s="26" t="str">
        <f>INDEX('[1]Конфигурация (оборудование)'!A:Y,MATCH(CONCATENATE(L137,"_",N137),'[1]Конфигурация (оборудование)'!Y:Y,0),24)</f>
        <v>-</v>
      </c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6">
        <f t="shared" si="2"/>
        <v>36</v>
      </c>
      <c r="AU137" s="26">
        <f>INDEX('[1]Конфигурация (оборудование)'!A:Y,MATCH(CONCATENATE(L137,"_",N137),'[1]Конфигурация (оборудование)'!Y:Y,0),8)</f>
        <v>512</v>
      </c>
      <c r="AV137" s="25"/>
      <c r="AW137" s="25"/>
      <c r="AX137" s="25"/>
      <c r="AY137" s="37"/>
      <c r="AZ137" s="25"/>
      <c r="BA137" s="25"/>
      <c r="BB137" s="25"/>
      <c r="BC137" s="25"/>
      <c r="BD137" s="25"/>
      <c r="BE137" s="25" t="str">
        <f>INDEX('[1]IP MGMT'!A:H,MATCH(O137,'[1]IP MGMT'!D:D,0),5)</f>
        <v>1RF23.03</v>
      </c>
      <c r="BF137" s="31" t="s">
        <v>914</v>
      </c>
      <c r="BG137" s="25"/>
      <c r="BH137" s="25"/>
      <c r="BI137" s="25"/>
      <c r="BJ137" s="27"/>
    </row>
    <row r="138" spans="1:62" s="38" customFormat="1" ht="30" customHeight="1" x14ac:dyDescent="0.25">
      <c r="A138" s="29" t="s">
        <v>189</v>
      </c>
      <c r="B138" s="43" t="s">
        <v>405</v>
      </c>
      <c r="C138" s="31" t="s">
        <v>41</v>
      </c>
      <c r="D138" s="25" t="str">
        <f t="shared" si="4"/>
        <v>cd5201-VDI0209</v>
      </c>
      <c r="E138" s="27" t="s">
        <v>271</v>
      </c>
      <c r="F138" s="25"/>
      <c r="G138" s="27" t="s">
        <v>883</v>
      </c>
      <c r="H138" s="28"/>
      <c r="I138" s="27"/>
      <c r="J138" s="27" t="s">
        <v>58</v>
      </c>
      <c r="K138" s="36"/>
      <c r="L138" s="29" t="s">
        <v>884</v>
      </c>
      <c r="M138" s="30" t="s">
        <v>568</v>
      </c>
      <c r="N138" s="29" t="s">
        <v>633</v>
      </c>
      <c r="O138" s="31" t="s">
        <v>902</v>
      </c>
      <c r="P138" s="34" t="s">
        <v>906</v>
      </c>
      <c r="Q138" s="34" t="s">
        <v>626</v>
      </c>
      <c r="R138" s="36"/>
      <c r="S138" s="26" t="str">
        <f>INDEX('[1]Конфигурация (оборудование)'!A:Y,MATCH(CONCATENATE(L138,"_",N138),'[1]Конфигурация (оборудование)'!Y:Y,0),6)</f>
        <v>E5-2697V4</v>
      </c>
      <c r="T138" s="26" t="str">
        <f>INDEX('[1]Конфигурация (оборудование)'!A:Y,MATCH(CONCATENATE(L138,"_",N138),'[1]Конфигурация (оборудование)'!Y:Y,0),4)</f>
        <v>2</v>
      </c>
      <c r="U138" s="26">
        <f>INDEX('[1]Конфигурация (оборудование)'!A:Y,MATCH(CONCATENATE(L138,"_",N138),'[1]Конфигурация (оборудование)'!Y:Y,0),5)</f>
        <v>36</v>
      </c>
      <c r="V138" s="26" t="str">
        <f>INDEX('[1]Конфигурация (оборудование)'!A:Y,MATCH(CONCATENATE(L138,"_",N138),'[1]Конфигурация (оборудование)'!Y:Y,0),10)</f>
        <v>HDD 2.5" SAS</v>
      </c>
      <c r="W138" s="51">
        <f>INDEX('[1]Конфигурация (оборудование)'!A:Y,MATCH(CONCATENATE(L138,"_",N138),'[1]Конфигурация (оборудование)'!Y:Y,0),12)</f>
        <v>600</v>
      </c>
      <c r="X138" s="26">
        <f>INDEX('[1]Конфигурация (оборудование)'!A:Y,MATCH(CONCATENATE(L138,"_",N138),'[1]Конфигурация (оборудование)'!Y:Y,0),13)</f>
        <v>20</v>
      </c>
      <c r="Y138" s="26" t="str">
        <f>INDEX('[1]Конфигурация (оборудование)'!A:Y,MATCH(CONCATENATE(L138,"_",N138),'[1]Конфигурация (оборудование)'!Y:Y,0),14)</f>
        <v>-</v>
      </c>
      <c r="Z138" s="26" t="str">
        <f>INDEX('[1]Конфигурация (оборудование)'!A:Y,MATCH(CONCATENATE(L138,"_",N138),'[1]Конфигурация (оборудование)'!Y:Y,0),15)</f>
        <v>SSD 2.5" SATA</v>
      </c>
      <c r="AA138" s="26">
        <f>INDEX('[1]Конфигурация (оборудование)'!A:Y,MATCH(CONCATENATE(L138,"_",N138),'[1]Конфигурация (оборудование)'!Y:Y,0),17)</f>
        <v>240</v>
      </c>
      <c r="AB138" s="26">
        <f>INDEX('[1]Конфигурация (оборудование)'!A:Y,MATCH(CONCATENATE(L138,"_",N138),'[1]Конфигурация (оборудование)'!Y:Y,0),18)</f>
        <v>2</v>
      </c>
      <c r="AC138" s="26" t="str">
        <f>INDEX('[1]Конфигурация (оборудование)'!A:Y,MATCH(CONCATENATE(L138,"_",N138),'[1]Конфигурация (оборудование)'!Y:Y,0),19)</f>
        <v>-</v>
      </c>
      <c r="AD138" s="26" t="str">
        <f>INDEX('[1]Конфигурация (оборудование)'!A:Y,MATCH(CONCATENATE(L138,"_",N138),'[1]Конфигурация (оборудование)'!Y:Y,0),20)</f>
        <v>SSD 2.5" SATA</v>
      </c>
      <c r="AE138" s="26">
        <f>INDEX('[1]Конфигурация (оборудование)'!A:Y,MATCH(CONCATENATE(L138,"_",N138),'[1]Конфигурация (оборудование)'!Y:Y,0),22)</f>
        <v>480</v>
      </c>
      <c r="AF138" s="26">
        <f>INDEX('[1]Конфигурация (оборудование)'!A:Y,MATCH(CONCATENATE(L138,"_",N138),'[1]Конфигурация (оборудование)'!Y:Y,0),23)</f>
        <v>3</v>
      </c>
      <c r="AG138" s="26" t="str">
        <f>INDEX('[1]Конфигурация (оборудование)'!A:Y,MATCH(CONCATENATE(L138,"_",N138),'[1]Конфигурация (оборудование)'!Y:Y,0),24)</f>
        <v>-</v>
      </c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6">
        <f t="shared" si="2"/>
        <v>36</v>
      </c>
      <c r="AU138" s="26">
        <f>INDEX('[1]Конфигурация (оборудование)'!A:Y,MATCH(CONCATENATE(L138,"_",N138),'[1]Конфигурация (оборудование)'!Y:Y,0),8)</f>
        <v>512</v>
      </c>
      <c r="AV138" s="25"/>
      <c r="AW138" s="25"/>
      <c r="AX138" s="25"/>
      <c r="AY138" s="37"/>
      <c r="AZ138" s="25"/>
      <c r="BA138" s="25"/>
      <c r="BB138" s="25"/>
      <c r="BC138" s="25"/>
      <c r="BD138" s="25"/>
      <c r="BE138" s="25" t="str">
        <f>INDEX('[1]IP MGMT'!A:H,MATCH(O138,'[1]IP MGMT'!D:D,0),5)</f>
        <v>1RF23.03</v>
      </c>
      <c r="BF138" s="31" t="s">
        <v>915</v>
      </c>
      <c r="BG138" s="25"/>
      <c r="BH138" s="25"/>
      <c r="BI138" s="25"/>
      <c r="BJ138" s="27"/>
    </row>
    <row r="139" spans="1:62" s="38" customFormat="1" ht="30" customHeight="1" x14ac:dyDescent="0.25">
      <c r="A139" s="29" t="s">
        <v>189</v>
      </c>
      <c r="B139" s="43" t="s">
        <v>407</v>
      </c>
      <c r="C139" s="31" t="s">
        <v>41</v>
      </c>
      <c r="D139" s="25" t="str">
        <f t="shared" si="4"/>
        <v>cd5201-VDI0208</v>
      </c>
      <c r="E139" s="27" t="s">
        <v>271</v>
      </c>
      <c r="F139" s="25"/>
      <c r="G139" s="27" t="s">
        <v>883</v>
      </c>
      <c r="H139" s="28"/>
      <c r="I139" s="27"/>
      <c r="J139" s="27" t="s">
        <v>58</v>
      </c>
      <c r="K139" s="36"/>
      <c r="L139" s="29" t="s">
        <v>884</v>
      </c>
      <c r="M139" s="30" t="s">
        <v>568</v>
      </c>
      <c r="N139" s="29" t="s">
        <v>633</v>
      </c>
      <c r="O139" s="31" t="s">
        <v>904</v>
      </c>
      <c r="P139" s="34" t="s">
        <v>906</v>
      </c>
      <c r="Q139" s="34" t="s">
        <v>586</v>
      </c>
      <c r="R139" s="36"/>
      <c r="S139" s="26" t="str">
        <f>INDEX('[1]Конфигурация (оборудование)'!A:Y,MATCH(CONCATENATE(L139,"_",N139),'[1]Конфигурация (оборудование)'!Y:Y,0),6)</f>
        <v>E5-2697V4</v>
      </c>
      <c r="T139" s="26" t="str">
        <f>INDEX('[1]Конфигурация (оборудование)'!A:Y,MATCH(CONCATENATE(L139,"_",N139),'[1]Конфигурация (оборудование)'!Y:Y,0),4)</f>
        <v>2</v>
      </c>
      <c r="U139" s="26">
        <f>INDEX('[1]Конфигурация (оборудование)'!A:Y,MATCH(CONCATENATE(L139,"_",N139),'[1]Конфигурация (оборудование)'!Y:Y,0),5)</f>
        <v>36</v>
      </c>
      <c r="V139" s="26" t="str">
        <f>INDEX('[1]Конфигурация (оборудование)'!A:Y,MATCH(CONCATENATE(L139,"_",N139),'[1]Конфигурация (оборудование)'!Y:Y,0),10)</f>
        <v>HDD 2.5" SAS</v>
      </c>
      <c r="W139" s="51">
        <f>INDEX('[1]Конфигурация (оборудование)'!A:Y,MATCH(CONCATENATE(L139,"_",N139),'[1]Конфигурация (оборудование)'!Y:Y,0),12)</f>
        <v>600</v>
      </c>
      <c r="X139" s="26">
        <f>INDEX('[1]Конфигурация (оборудование)'!A:Y,MATCH(CONCATENATE(L139,"_",N139),'[1]Конфигурация (оборудование)'!Y:Y,0),13)</f>
        <v>20</v>
      </c>
      <c r="Y139" s="26" t="str">
        <f>INDEX('[1]Конфигурация (оборудование)'!A:Y,MATCH(CONCATENATE(L139,"_",N139),'[1]Конфигурация (оборудование)'!Y:Y,0),14)</f>
        <v>-</v>
      </c>
      <c r="Z139" s="26" t="str">
        <f>INDEX('[1]Конфигурация (оборудование)'!A:Y,MATCH(CONCATENATE(L139,"_",N139),'[1]Конфигурация (оборудование)'!Y:Y,0),15)</f>
        <v>SSD 2.5" SATA</v>
      </c>
      <c r="AA139" s="26">
        <f>INDEX('[1]Конфигурация (оборудование)'!A:Y,MATCH(CONCATENATE(L139,"_",N139),'[1]Конфигурация (оборудование)'!Y:Y,0),17)</f>
        <v>240</v>
      </c>
      <c r="AB139" s="26">
        <f>INDEX('[1]Конфигурация (оборудование)'!A:Y,MATCH(CONCATENATE(L139,"_",N139),'[1]Конфигурация (оборудование)'!Y:Y,0),18)</f>
        <v>2</v>
      </c>
      <c r="AC139" s="26" t="str">
        <f>INDEX('[1]Конфигурация (оборудование)'!A:Y,MATCH(CONCATENATE(L139,"_",N139),'[1]Конфигурация (оборудование)'!Y:Y,0),19)</f>
        <v>-</v>
      </c>
      <c r="AD139" s="26" t="str">
        <f>INDEX('[1]Конфигурация (оборудование)'!A:Y,MATCH(CONCATENATE(L139,"_",N139),'[1]Конфигурация (оборудование)'!Y:Y,0),20)</f>
        <v>SSD 2.5" SATA</v>
      </c>
      <c r="AE139" s="26">
        <f>INDEX('[1]Конфигурация (оборудование)'!A:Y,MATCH(CONCATENATE(L139,"_",N139),'[1]Конфигурация (оборудование)'!Y:Y,0),22)</f>
        <v>480</v>
      </c>
      <c r="AF139" s="26">
        <f>INDEX('[1]Конфигурация (оборудование)'!A:Y,MATCH(CONCATENATE(L139,"_",N139),'[1]Конфигурация (оборудование)'!Y:Y,0),23)</f>
        <v>3</v>
      </c>
      <c r="AG139" s="26" t="str">
        <f>INDEX('[1]Конфигурация (оборудование)'!A:Y,MATCH(CONCATENATE(L139,"_",N139),'[1]Конфигурация (оборудование)'!Y:Y,0),24)</f>
        <v>-</v>
      </c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6">
        <f t="shared" si="2"/>
        <v>36</v>
      </c>
      <c r="AU139" s="26">
        <f>INDEX('[1]Конфигурация (оборудование)'!A:Y,MATCH(CONCATENATE(L139,"_",N139),'[1]Конфигурация (оборудование)'!Y:Y,0),8)</f>
        <v>512</v>
      </c>
      <c r="AV139" s="25"/>
      <c r="AW139" s="25"/>
      <c r="AX139" s="25"/>
      <c r="AY139" s="37"/>
      <c r="AZ139" s="25"/>
      <c r="BA139" s="25"/>
      <c r="BB139" s="25"/>
      <c r="BC139" s="25"/>
      <c r="BD139" s="25"/>
      <c r="BE139" s="25" t="str">
        <f>INDEX('[1]IP MGMT'!A:H,MATCH(O139,'[1]IP MGMT'!D:D,0),5)</f>
        <v>1RF23.03</v>
      </c>
      <c r="BF139" s="31" t="s">
        <v>916</v>
      </c>
      <c r="BG139" s="25"/>
      <c r="BH139" s="25"/>
      <c r="BI139" s="25"/>
      <c r="BJ139" s="27"/>
    </row>
    <row r="140" spans="1:62" s="38" customFormat="1" ht="30" customHeight="1" x14ac:dyDescent="0.25">
      <c r="A140" s="29" t="s">
        <v>189</v>
      </c>
      <c r="B140" s="43" t="s">
        <v>409</v>
      </c>
      <c r="C140" s="31" t="s">
        <v>41</v>
      </c>
      <c r="D140" s="25" t="str">
        <f t="shared" si="4"/>
        <v>cd5201-VDI0307</v>
      </c>
      <c r="E140" s="27" t="s">
        <v>271</v>
      </c>
      <c r="F140" s="25"/>
      <c r="G140" s="27" t="s">
        <v>883</v>
      </c>
      <c r="H140" s="28"/>
      <c r="I140" s="27"/>
      <c r="J140" s="27" t="s">
        <v>58</v>
      </c>
      <c r="K140" s="36"/>
      <c r="L140" s="29" t="s">
        <v>884</v>
      </c>
      <c r="M140" s="30" t="s">
        <v>568</v>
      </c>
      <c r="N140" s="29" t="s">
        <v>633</v>
      </c>
      <c r="O140" s="31" t="s">
        <v>917</v>
      </c>
      <c r="P140" s="34" t="s">
        <v>918</v>
      </c>
      <c r="Q140" s="34" t="s">
        <v>618</v>
      </c>
      <c r="R140" s="36"/>
      <c r="S140" s="26" t="str">
        <f>INDEX('[1]Конфигурация (оборудование)'!A:Y,MATCH(CONCATENATE(L140,"_",N140),'[1]Конфигурация (оборудование)'!Y:Y,0),6)</f>
        <v>E5-2697V4</v>
      </c>
      <c r="T140" s="26" t="str">
        <f>INDEX('[1]Конфигурация (оборудование)'!A:Y,MATCH(CONCATENATE(L140,"_",N140),'[1]Конфигурация (оборудование)'!Y:Y,0),4)</f>
        <v>2</v>
      </c>
      <c r="U140" s="26">
        <f>INDEX('[1]Конфигурация (оборудование)'!A:Y,MATCH(CONCATENATE(L140,"_",N140),'[1]Конфигурация (оборудование)'!Y:Y,0),5)</f>
        <v>36</v>
      </c>
      <c r="V140" s="26" t="str">
        <f>INDEX('[1]Конфигурация (оборудование)'!A:Y,MATCH(CONCATENATE(L140,"_",N140),'[1]Конфигурация (оборудование)'!Y:Y,0),10)</f>
        <v>HDD 2.5" SAS</v>
      </c>
      <c r="W140" s="51">
        <f>INDEX('[1]Конфигурация (оборудование)'!A:Y,MATCH(CONCATENATE(L140,"_",N140),'[1]Конфигурация (оборудование)'!Y:Y,0),12)</f>
        <v>600</v>
      </c>
      <c r="X140" s="26">
        <f>INDEX('[1]Конфигурация (оборудование)'!A:Y,MATCH(CONCATENATE(L140,"_",N140),'[1]Конфигурация (оборудование)'!Y:Y,0),13)</f>
        <v>20</v>
      </c>
      <c r="Y140" s="26" t="str">
        <f>INDEX('[1]Конфигурация (оборудование)'!A:Y,MATCH(CONCATENATE(L140,"_",N140),'[1]Конфигурация (оборудование)'!Y:Y,0),14)</f>
        <v>-</v>
      </c>
      <c r="Z140" s="26" t="str">
        <f>INDEX('[1]Конфигурация (оборудование)'!A:Y,MATCH(CONCATENATE(L140,"_",N140),'[1]Конфигурация (оборудование)'!Y:Y,0),15)</f>
        <v>SSD 2.5" SATA</v>
      </c>
      <c r="AA140" s="26">
        <f>INDEX('[1]Конфигурация (оборудование)'!A:Y,MATCH(CONCATENATE(L140,"_",N140),'[1]Конфигурация (оборудование)'!Y:Y,0),17)</f>
        <v>240</v>
      </c>
      <c r="AB140" s="26">
        <f>INDEX('[1]Конфигурация (оборудование)'!A:Y,MATCH(CONCATENATE(L140,"_",N140),'[1]Конфигурация (оборудование)'!Y:Y,0),18)</f>
        <v>2</v>
      </c>
      <c r="AC140" s="26" t="str">
        <f>INDEX('[1]Конфигурация (оборудование)'!A:Y,MATCH(CONCATENATE(L140,"_",N140),'[1]Конфигурация (оборудование)'!Y:Y,0),19)</f>
        <v>-</v>
      </c>
      <c r="AD140" s="26" t="str">
        <f>INDEX('[1]Конфигурация (оборудование)'!A:Y,MATCH(CONCATENATE(L140,"_",N140),'[1]Конфигурация (оборудование)'!Y:Y,0),20)</f>
        <v>SSD 2.5" SATA</v>
      </c>
      <c r="AE140" s="26">
        <f>INDEX('[1]Конфигурация (оборудование)'!A:Y,MATCH(CONCATENATE(L140,"_",N140),'[1]Конфигурация (оборудование)'!Y:Y,0),22)</f>
        <v>480</v>
      </c>
      <c r="AF140" s="26">
        <f>INDEX('[1]Конфигурация (оборудование)'!A:Y,MATCH(CONCATENATE(L140,"_",N140),'[1]Конфигурация (оборудование)'!Y:Y,0),23)</f>
        <v>3</v>
      </c>
      <c r="AG140" s="26" t="str">
        <f>INDEX('[1]Конфигурация (оборудование)'!A:Y,MATCH(CONCATENATE(L140,"_",N140),'[1]Конфигурация (оборудование)'!Y:Y,0),24)</f>
        <v>-</v>
      </c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6">
        <f t="shared" si="2"/>
        <v>36</v>
      </c>
      <c r="AU140" s="26">
        <f>INDEX('[1]Конфигурация (оборудование)'!A:Y,MATCH(CONCATENATE(L140,"_",N140),'[1]Конфигурация (оборудование)'!Y:Y,0),8)</f>
        <v>512</v>
      </c>
      <c r="AV140" s="25"/>
      <c r="AW140" s="25"/>
      <c r="AX140" s="25"/>
      <c r="AY140" s="37"/>
      <c r="AZ140" s="25"/>
      <c r="BA140" s="25"/>
      <c r="BB140" s="25"/>
      <c r="BC140" s="25"/>
      <c r="BD140" s="25"/>
      <c r="BE140" s="25" t="str">
        <f>INDEX('[1]IP MGMT'!A:H,MATCH(O140,'[1]IP MGMT'!D:D,0),5)</f>
        <v>1RF23.06</v>
      </c>
      <c r="BF140" s="31" t="s">
        <v>919</v>
      </c>
      <c r="BG140" s="25"/>
      <c r="BH140" s="25"/>
      <c r="BI140" s="25"/>
      <c r="BJ140" s="27"/>
    </row>
    <row r="141" spans="1:62" s="38" customFormat="1" ht="30" customHeight="1" x14ac:dyDescent="0.25">
      <c r="A141" s="29" t="s">
        <v>189</v>
      </c>
      <c r="B141" s="43" t="s">
        <v>411</v>
      </c>
      <c r="C141" s="31" t="s">
        <v>41</v>
      </c>
      <c r="D141" s="25" t="str">
        <f t="shared" si="4"/>
        <v>cd5201-VDI0306</v>
      </c>
      <c r="E141" s="27" t="s">
        <v>271</v>
      </c>
      <c r="F141" s="25"/>
      <c r="G141" s="27" t="s">
        <v>883</v>
      </c>
      <c r="H141" s="28"/>
      <c r="I141" s="27"/>
      <c r="J141" s="27" t="s">
        <v>58</v>
      </c>
      <c r="K141" s="36"/>
      <c r="L141" s="29" t="s">
        <v>884</v>
      </c>
      <c r="M141" s="30" t="s">
        <v>568</v>
      </c>
      <c r="N141" s="29" t="s">
        <v>633</v>
      </c>
      <c r="O141" s="31" t="s">
        <v>920</v>
      </c>
      <c r="P141" s="34" t="s">
        <v>918</v>
      </c>
      <c r="Q141" s="34" t="s">
        <v>621</v>
      </c>
      <c r="R141" s="36"/>
      <c r="S141" s="26" t="str">
        <f>INDEX('[1]Конфигурация (оборудование)'!A:Y,MATCH(CONCATENATE(L141,"_",N141),'[1]Конфигурация (оборудование)'!Y:Y,0),6)</f>
        <v>E5-2697V4</v>
      </c>
      <c r="T141" s="26" t="str">
        <f>INDEX('[1]Конфигурация (оборудование)'!A:Y,MATCH(CONCATENATE(L141,"_",N141),'[1]Конфигурация (оборудование)'!Y:Y,0),4)</f>
        <v>2</v>
      </c>
      <c r="U141" s="26">
        <f>INDEX('[1]Конфигурация (оборудование)'!A:Y,MATCH(CONCATENATE(L141,"_",N141),'[1]Конфигурация (оборудование)'!Y:Y,0),5)</f>
        <v>36</v>
      </c>
      <c r="V141" s="26" t="str">
        <f>INDEX('[1]Конфигурация (оборудование)'!A:Y,MATCH(CONCATENATE(L141,"_",N141),'[1]Конфигурация (оборудование)'!Y:Y,0),10)</f>
        <v>HDD 2.5" SAS</v>
      </c>
      <c r="W141" s="51">
        <f>INDEX('[1]Конфигурация (оборудование)'!A:Y,MATCH(CONCATENATE(L141,"_",N141),'[1]Конфигурация (оборудование)'!Y:Y,0),12)</f>
        <v>600</v>
      </c>
      <c r="X141" s="26">
        <f>INDEX('[1]Конфигурация (оборудование)'!A:Y,MATCH(CONCATENATE(L141,"_",N141),'[1]Конфигурация (оборудование)'!Y:Y,0),13)</f>
        <v>20</v>
      </c>
      <c r="Y141" s="26" t="str">
        <f>INDEX('[1]Конфигурация (оборудование)'!A:Y,MATCH(CONCATENATE(L141,"_",N141),'[1]Конфигурация (оборудование)'!Y:Y,0),14)</f>
        <v>-</v>
      </c>
      <c r="Z141" s="26" t="str">
        <f>INDEX('[1]Конфигурация (оборудование)'!A:Y,MATCH(CONCATENATE(L141,"_",N141),'[1]Конфигурация (оборудование)'!Y:Y,0),15)</f>
        <v>SSD 2.5" SATA</v>
      </c>
      <c r="AA141" s="26">
        <f>INDEX('[1]Конфигурация (оборудование)'!A:Y,MATCH(CONCATENATE(L141,"_",N141),'[1]Конфигурация (оборудование)'!Y:Y,0),17)</f>
        <v>240</v>
      </c>
      <c r="AB141" s="26">
        <f>INDEX('[1]Конфигурация (оборудование)'!A:Y,MATCH(CONCATENATE(L141,"_",N141),'[1]Конфигурация (оборудование)'!Y:Y,0),18)</f>
        <v>2</v>
      </c>
      <c r="AC141" s="26" t="str">
        <f>INDEX('[1]Конфигурация (оборудование)'!A:Y,MATCH(CONCATENATE(L141,"_",N141),'[1]Конфигурация (оборудование)'!Y:Y,0),19)</f>
        <v>-</v>
      </c>
      <c r="AD141" s="26" t="str">
        <f>INDEX('[1]Конфигурация (оборудование)'!A:Y,MATCH(CONCATENATE(L141,"_",N141),'[1]Конфигурация (оборудование)'!Y:Y,0),20)</f>
        <v>SSD 2.5" SATA</v>
      </c>
      <c r="AE141" s="26">
        <f>INDEX('[1]Конфигурация (оборудование)'!A:Y,MATCH(CONCATENATE(L141,"_",N141),'[1]Конфигурация (оборудование)'!Y:Y,0),22)</f>
        <v>480</v>
      </c>
      <c r="AF141" s="26">
        <f>INDEX('[1]Конфигурация (оборудование)'!A:Y,MATCH(CONCATENATE(L141,"_",N141),'[1]Конфигурация (оборудование)'!Y:Y,0),23)</f>
        <v>3</v>
      </c>
      <c r="AG141" s="26" t="str">
        <f>INDEX('[1]Конфигурация (оборудование)'!A:Y,MATCH(CONCATENATE(L141,"_",N141),'[1]Конфигурация (оборудование)'!Y:Y,0),24)</f>
        <v>-</v>
      </c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6">
        <f t="shared" si="2"/>
        <v>36</v>
      </c>
      <c r="AU141" s="26">
        <f>INDEX('[1]Конфигурация (оборудование)'!A:Y,MATCH(CONCATENATE(L141,"_",N141),'[1]Конфигурация (оборудование)'!Y:Y,0),8)</f>
        <v>512</v>
      </c>
      <c r="AV141" s="25"/>
      <c r="AW141" s="25"/>
      <c r="AX141" s="25"/>
      <c r="AY141" s="37"/>
      <c r="AZ141" s="25"/>
      <c r="BA141" s="25"/>
      <c r="BB141" s="25"/>
      <c r="BC141" s="25"/>
      <c r="BD141" s="25"/>
      <c r="BE141" s="25" t="str">
        <f>INDEX('[1]IP MGMT'!A:H,MATCH(O141,'[1]IP MGMT'!D:D,0),5)</f>
        <v>1RF23.06</v>
      </c>
      <c r="BF141" s="31" t="s">
        <v>921</v>
      </c>
      <c r="BG141" s="25"/>
      <c r="BH141" s="25"/>
      <c r="BI141" s="25"/>
      <c r="BJ141" s="27"/>
    </row>
    <row r="142" spans="1:62" s="38" customFormat="1" ht="30" customHeight="1" x14ac:dyDescent="0.25">
      <c r="A142" s="29" t="s">
        <v>189</v>
      </c>
      <c r="B142" s="43" t="s">
        <v>413</v>
      </c>
      <c r="C142" s="31" t="s">
        <v>41</v>
      </c>
      <c r="D142" s="25" t="str">
        <f t="shared" si="4"/>
        <v>cd5201-VDI0305</v>
      </c>
      <c r="E142" s="27" t="s">
        <v>271</v>
      </c>
      <c r="F142" s="25"/>
      <c r="G142" s="27" t="s">
        <v>883</v>
      </c>
      <c r="H142" s="28"/>
      <c r="I142" s="27"/>
      <c r="J142" s="27" t="s">
        <v>58</v>
      </c>
      <c r="K142" s="36"/>
      <c r="L142" s="29" t="s">
        <v>884</v>
      </c>
      <c r="M142" s="30" t="s">
        <v>568</v>
      </c>
      <c r="N142" s="29" t="s">
        <v>633</v>
      </c>
      <c r="O142" s="31" t="s">
        <v>922</v>
      </c>
      <c r="P142" s="34" t="s">
        <v>918</v>
      </c>
      <c r="Q142" s="34" t="s">
        <v>697</v>
      </c>
      <c r="R142" s="36"/>
      <c r="S142" s="26" t="str">
        <f>INDEX('[1]Конфигурация (оборудование)'!A:Y,MATCH(CONCATENATE(L142,"_",N142),'[1]Конфигурация (оборудование)'!Y:Y,0),6)</f>
        <v>E5-2697V4</v>
      </c>
      <c r="T142" s="26" t="str">
        <f>INDEX('[1]Конфигурация (оборудование)'!A:Y,MATCH(CONCATENATE(L142,"_",N142),'[1]Конфигурация (оборудование)'!Y:Y,0),4)</f>
        <v>2</v>
      </c>
      <c r="U142" s="26">
        <f>INDEX('[1]Конфигурация (оборудование)'!A:Y,MATCH(CONCATENATE(L142,"_",N142),'[1]Конфигурация (оборудование)'!Y:Y,0),5)</f>
        <v>36</v>
      </c>
      <c r="V142" s="26" t="str">
        <f>INDEX('[1]Конфигурация (оборудование)'!A:Y,MATCH(CONCATENATE(L142,"_",N142),'[1]Конфигурация (оборудование)'!Y:Y,0),10)</f>
        <v>HDD 2.5" SAS</v>
      </c>
      <c r="W142" s="51">
        <f>INDEX('[1]Конфигурация (оборудование)'!A:Y,MATCH(CONCATENATE(L142,"_",N142),'[1]Конфигурация (оборудование)'!Y:Y,0),12)</f>
        <v>600</v>
      </c>
      <c r="X142" s="26">
        <f>INDEX('[1]Конфигурация (оборудование)'!A:Y,MATCH(CONCATENATE(L142,"_",N142),'[1]Конфигурация (оборудование)'!Y:Y,0),13)</f>
        <v>20</v>
      </c>
      <c r="Y142" s="26" t="str">
        <f>INDEX('[1]Конфигурация (оборудование)'!A:Y,MATCH(CONCATENATE(L142,"_",N142),'[1]Конфигурация (оборудование)'!Y:Y,0),14)</f>
        <v>-</v>
      </c>
      <c r="Z142" s="26" t="str">
        <f>INDEX('[1]Конфигурация (оборудование)'!A:Y,MATCH(CONCATENATE(L142,"_",N142),'[1]Конфигурация (оборудование)'!Y:Y,0),15)</f>
        <v>SSD 2.5" SATA</v>
      </c>
      <c r="AA142" s="26">
        <f>INDEX('[1]Конфигурация (оборудование)'!A:Y,MATCH(CONCATENATE(L142,"_",N142),'[1]Конфигурация (оборудование)'!Y:Y,0),17)</f>
        <v>240</v>
      </c>
      <c r="AB142" s="26">
        <f>INDEX('[1]Конфигурация (оборудование)'!A:Y,MATCH(CONCATENATE(L142,"_",N142),'[1]Конфигурация (оборудование)'!Y:Y,0),18)</f>
        <v>2</v>
      </c>
      <c r="AC142" s="26" t="str">
        <f>INDEX('[1]Конфигурация (оборудование)'!A:Y,MATCH(CONCATENATE(L142,"_",N142),'[1]Конфигурация (оборудование)'!Y:Y,0),19)</f>
        <v>-</v>
      </c>
      <c r="AD142" s="26" t="str">
        <f>INDEX('[1]Конфигурация (оборудование)'!A:Y,MATCH(CONCATENATE(L142,"_",N142),'[1]Конфигурация (оборудование)'!Y:Y,0),20)</f>
        <v>SSD 2.5" SATA</v>
      </c>
      <c r="AE142" s="26">
        <f>INDEX('[1]Конфигурация (оборудование)'!A:Y,MATCH(CONCATENATE(L142,"_",N142),'[1]Конфигурация (оборудование)'!Y:Y,0),22)</f>
        <v>480</v>
      </c>
      <c r="AF142" s="26">
        <f>INDEX('[1]Конфигурация (оборудование)'!A:Y,MATCH(CONCATENATE(L142,"_",N142),'[1]Конфигурация (оборудование)'!Y:Y,0),23)</f>
        <v>3</v>
      </c>
      <c r="AG142" s="26" t="str">
        <f>INDEX('[1]Конфигурация (оборудование)'!A:Y,MATCH(CONCATENATE(L142,"_",N142),'[1]Конфигурация (оборудование)'!Y:Y,0),24)</f>
        <v>-</v>
      </c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6">
        <f t="shared" si="2"/>
        <v>36</v>
      </c>
      <c r="AU142" s="26">
        <f>INDEX('[1]Конфигурация (оборудование)'!A:Y,MATCH(CONCATENATE(L142,"_",N142),'[1]Конфигурация (оборудование)'!Y:Y,0),8)</f>
        <v>512</v>
      </c>
      <c r="AV142" s="25"/>
      <c r="AW142" s="25"/>
      <c r="AX142" s="25"/>
      <c r="AY142" s="37"/>
      <c r="AZ142" s="25"/>
      <c r="BA142" s="25"/>
      <c r="BB142" s="25"/>
      <c r="BC142" s="25"/>
      <c r="BD142" s="25"/>
      <c r="BE142" s="25" t="str">
        <f>INDEX('[1]IP MGMT'!A:H,MATCH(O142,'[1]IP MGMT'!D:D,0),5)</f>
        <v>1RF23.06</v>
      </c>
      <c r="BF142" s="31" t="s">
        <v>923</v>
      </c>
      <c r="BG142" s="25"/>
      <c r="BH142" s="25"/>
      <c r="BI142" s="25"/>
      <c r="BJ142" s="27"/>
    </row>
    <row r="143" spans="1:62" s="38" customFormat="1" ht="30" customHeight="1" x14ac:dyDescent="0.25">
      <c r="A143" s="29" t="s">
        <v>189</v>
      </c>
      <c r="B143" s="43" t="s">
        <v>415</v>
      </c>
      <c r="C143" s="31" t="s">
        <v>41</v>
      </c>
      <c r="D143" s="25" t="str">
        <f t="shared" si="4"/>
        <v>cd5201-VDI0304</v>
      </c>
      <c r="E143" s="27" t="s">
        <v>271</v>
      </c>
      <c r="F143" s="25"/>
      <c r="G143" s="27" t="s">
        <v>883</v>
      </c>
      <c r="H143" s="28"/>
      <c r="I143" s="27"/>
      <c r="J143" s="27" t="s">
        <v>58</v>
      </c>
      <c r="K143" s="36"/>
      <c r="L143" s="29" t="s">
        <v>884</v>
      </c>
      <c r="M143" s="30" t="s">
        <v>568</v>
      </c>
      <c r="N143" s="29" t="s">
        <v>633</v>
      </c>
      <c r="O143" s="31" t="s">
        <v>924</v>
      </c>
      <c r="P143" s="34" t="s">
        <v>918</v>
      </c>
      <c r="Q143" s="34" t="s">
        <v>700</v>
      </c>
      <c r="R143" s="36"/>
      <c r="S143" s="26" t="str">
        <f>INDEX('[1]Конфигурация (оборудование)'!A:Y,MATCH(CONCATENATE(L143,"_",N143),'[1]Конфигурация (оборудование)'!Y:Y,0),6)</f>
        <v>E5-2697V4</v>
      </c>
      <c r="T143" s="26" t="str">
        <f>INDEX('[1]Конфигурация (оборудование)'!A:Y,MATCH(CONCATENATE(L143,"_",N143),'[1]Конфигурация (оборудование)'!Y:Y,0),4)</f>
        <v>2</v>
      </c>
      <c r="U143" s="26">
        <f>INDEX('[1]Конфигурация (оборудование)'!A:Y,MATCH(CONCATENATE(L143,"_",N143),'[1]Конфигурация (оборудование)'!Y:Y,0),5)</f>
        <v>36</v>
      </c>
      <c r="V143" s="26" t="str">
        <f>INDEX('[1]Конфигурация (оборудование)'!A:Y,MATCH(CONCATENATE(L143,"_",N143),'[1]Конфигурация (оборудование)'!Y:Y,0),10)</f>
        <v>HDD 2.5" SAS</v>
      </c>
      <c r="W143" s="51">
        <f>INDEX('[1]Конфигурация (оборудование)'!A:Y,MATCH(CONCATENATE(L143,"_",N143),'[1]Конфигурация (оборудование)'!Y:Y,0),12)</f>
        <v>600</v>
      </c>
      <c r="X143" s="26">
        <f>INDEX('[1]Конфигурация (оборудование)'!A:Y,MATCH(CONCATENATE(L143,"_",N143),'[1]Конфигурация (оборудование)'!Y:Y,0),13)</f>
        <v>20</v>
      </c>
      <c r="Y143" s="26" t="str">
        <f>INDEX('[1]Конфигурация (оборудование)'!A:Y,MATCH(CONCATENATE(L143,"_",N143),'[1]Конфигурация (оборудование)'!Y:Y,0),14)</f>
        <v>-</v>
      </c>
      <c r="Z143" s="26" t="str">
        <f>INDEX('[1]Конфигурация (оборудование)'!A:Y,MATCH(CONCATENATE(L143,"_",N143),'[1]Конфигурация (оборудование)'!Y:Y,0),15)</f>
        <v>SSD 2.5" SATA</v>
      </c>
      <c r="AA143" s="26">
        <f>INDEX('[1]Конфигурация (оборудование)'!A:Y,MATCH(CONCATENATE(L143,"_",N143),'[1]Конфигурация (оборудование)'!Y:Y,0),17)</f>
        <v>240</v>
      </c>
      <c r="AB143" s="26">
        <f>INDEX('[1]Конфигурация (оборудование)'!A:Y,MATCH(CONCATENATE(L143,"_",N143),'[1]Конфигурация (оборудование)'!Y:Y,0),18)</f>
        <v>2</v>
      </c>
      <c r="AC143" s="26" t="str">
        <f>INDEX('[1]Конфигурация (оборудование)'!A:Y,MATCH(CONCATENATE(L143,"_",N143),'[1]Конфигурация (оборудование)'!Y:Y,0),19)</f>
        <v>-</v>
      </c>
      <c r="AD143" s="26" t="str">
        <f>INDEX('[1]Конфигурация (оборудование)'!A:Y,MATCH(CONCATENATE(L143,"_",N143),'[1]Конфигурация (оборудование)'!Y:Y,0),20)</f>
        <v>SSD 2.5" SATA</v>
      </c>
      <c r="AE143" s="26">
        <f>INDEX('[1]Конфигурация (оборудование)'!A:Y,MATCH(CONCATENATE(L143,"_",N143),'[1]Конфигурация (оборудование)'!Y:Y,0),22)</f>
        <v>480</v>
      </c>
      <c r="AF143" s="26">
        <f>INDEX('[1]Конфигурация (оборудование)'!A:Y,MATCH(CONCATENATE(L143,"_",N143),'[1]Конфигурация (оборудование)'!Y:Y,0),23)</f>
        <v>3</v>
      </c>
      <c r="AG143" s="26" t="str">
        <f>INDEX('[1]Конфигурация (оборудование)'!A:Y,MATCH(CONCATENATE(L143,"_",N143),'[1]Конфигурация (оборудование)'!Y:Y,0),24)</f>
        <v>-</v>
      </c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6">
        <f t="shared" si="2"/>
        <v>36</v>
      </c>
      <c r="AU143" s="26">
        <f>INDEX('[1]Конфигурация (оборудование)'!A:Y,MATCH(CONCATENATE(L143,"_",N143),'[1]Конфигурация (оборудование)'!Y:Y,0),8)</f>
        <v>512</v>
      </c>
      <c r="AV143" s="25"/>
      <c r="AW143" s="25"/>
      <c r="AX143" s="25"/>
      <c r="AY143" s="37"/>
      <c r="AZ143" s="25"/>
      <c r="BA143" s="25"/>
      <c r="BB143" s="25"/>
      <c r="BC143" s="25"/>
      <c r="BD143" s="25"/>
      <c r="BE143" s="25" t="str">
        <f>INDEX('[1]IP MGMT'!A:H,MATCH(O143,'[1]IP MGMT'!D:D,0),5)</f>
        <v>1RF23.06</v>
      </c>
      <c r="BF143" s="31" t="s">
        <v>925</v>
      </c>
      <c r="BG143" s="25"/>
      <c r="BH143" s="25"/>
      <c r="BI143" s="25"/>
      <c r="BJ143" s="27"/>
    </row>
    <row r="144" spans="1:62" s="38" customFormat="1" ht="30" customHeight="1" x14ac:dyDescent="0.25">
      <c r="A144" s="29" t="s">
        <v>189</v>
      </c>
      <c r="B144" s="43" t="s">
        <v>417</v>
      </c>
      <c r="C144" s="31" t="s">
        <v>41</v>
      </c>
      <c r="D144" s="25" t="str">
        <f t="shared" si="4"/>
        <v>cd5201-VDI0303</v>
      </c>
      <c r="E144" s="27" t="s">
        <v>271</v>
      </c>
      <c r="F144" s="25"/>
      <c r="G144" s="27" t="s">
        <v>883</v>
      </c>
      <c r="H144" s="28"/>
      <c r="I144" s="27"/>
      <c r="J144" s="27" t="s">
        <v>58</v>
      </c>
      <c r="K144" s="36"/>
      <c r="L144" s="29" t="s">
        <v>884</v>
      </c>
      <c r="M144" s="30" t="s">
        <v>568</v>
      </c>
      <c r="N144" s="29" t="s">
        <v>633</v>
      </c>
      <c r="O144" s="31" t="s">
        <v>926</v>
      </c>
      <c r="P144" s="34" t="s">
        <v>918</v>
      </c>
      <c r="Q144" s="34" t="s">
        <v>595</v>
      </c>
      <c r="R144" s="36"/>
      <c r="S144" s="26" t="str">
        <f>INDEX('[1]Конфигурация (оборудование)'!A:Y,MATCH(CONCATENATE(L144,"_",N144),'[1]Конфигурация (оборудование)'!Y:Y,0),6)</f>
        <v>E5-2697V4</v>
      </c>
      <c r="T144" s="26" t="str">
        <f>INDEX('[1]Конфигурация (оборудование)'!A:Y,MATCH(CONCATENATE(L144,"_",N144),'[1]Конфигурация (оборудование)'!Y:Y,0),4)</f>
        <v>2</v>
      </c>
      <c r="U144" s="26">
        <f>INDEX('[1]Конфигурация (оборудование)'!A:Y,MATCH(CONCATENATE(L144,"_",N144),'[1]Конфигурация (оборудование)'!Y:Y,0),5)</f>
        <v>36</v>
      </c>
      <c r="V144" s="26" t="str">
        <f>INDEX('[1]Конфигурация (оборудование)'!A:Y,MATCH(CONCATENATE(L144,"_",N144),'[1]Конфигурация (оборудование)'!Y:Y,0),10)</f>
        <v>HDD 2.5" SAS</v>
      </c>
      <c r="W144" s="51">
        <f>INDEX('[1]Конфигурация (оборудование)'!A:Y,MATCH(CONCATENATE(L144,"_",N144),'[1]Конфигурация (оборудование)'!Y:Y,0),12)</f>
        <v>600</v>
      </c>
      <c r="X144" s="26">
        <f>INDEX('[1]Конфигурация (оборудование)'!A:Y,MATCH(CONCATENATE(L144,"_",N144),'[1]Конфигурация (оборудование)'!Y:Y,0),13)</f>
        <v>20</v>
      </c>
      <c r="Y144" s="26" t="str">
        <f>INDEX('[1]Конфигурация (оборудование)'!A:Y,MATCH(CONCATENATE(L144,"_",N144),'[1]Конфигурация (оборудование)'!Y:Y,0),14)</f>
        <v>-</v>
      </c>
      <c r="Z144" s="26" t="str">
        <f>INDEX('[1]Конфигурация (оборудование)'!A:Y,MATCH(CONCATENATE(L144,"_",N144),'[1]Конфигурация (оборудование)'!Y:Y,0),15)</f>
        <v>SSD 2.5" SATA</v>
      </c>
      <c r="AA144" s="26">
        <f>INDEX('[1]Конфигурация (оборудование)'!A:Y,MATCH(CONCATENATE(L144,"_",N144),'[1]Конфигурация (оборудование)'!Y:Y,0),17)</f>
        <v>240</v>
      </c>
      <c r="AB144" s="26">
        <f>INDEX('[1]Конфигурация (оборудование)'!A:Y,MATCH(CONCATENATE(L144,"_",N144),'[1]Конфигурация (оборудование)'!Y:Y,0),18)</f>
        <v>2</v>
      </c>
      <c r="AC144" s="26" t="str">
        <f>INDEX('[1]Конфигурация (оборудование)'!A:Y,MATCH(CONCATENATE(L144,"_",N144),'[1]Конфигурация (оборудование)'!Y:Y,0),19)</f>
        <v>-</v>
      </c>
      <c r="AD144" s="26" t="str">
        <f>INDEX('[1]Конфигурация (оборудование)'!A:Y,MATCH(CONCATENATE(L144,"_",N144),'[1]Конфигурация (оборудование)'!Y:Y,0),20)</f>
        <v>SSD 2.5" SATA</v>
      </c>
      <c r="AE144" s="26">
        <f>INDEX('[1]Конфигурация (оборудование)'!A:Y,MATCH(CONCATENATE(L144,"_",N144),'[1]Конфигурация (оборудование)'!Y:Y,0),22)</f>
        <v>480</v>
      </c>
      <c r="AF144" s="26">
        <f>INDEX('[1]Конфигурация (оборудование)'!A:Y,MATCH(CONCATENATE(L144,"_",N144),'[1]Конфигурация (оборудование)'!Y:Y,0),23)</f>
        <v>3</v>
      </c>
      <c r="AG144" s="26" t="str">
        <f>INDEX('[1]Конфигурация (оборудование)'!A:Y,MATCH(CONCATENATE(L144,"_",N144),'[1]Конфигурация (оборудование)'!Y:Y,0),24)</f>
        <v>-</v>
      </c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6">
        <f t="shared" si="2"/>
        <v>36</v>
      </c>
      <c r="AU144" s="26">
        <f>INDEX('[1]Конфигурация (оборудование)'!A:Y,MATCH(CONCATENATE(L144,"_",N144),'[1]Конфигурация (оборудование)'!Y:Y,0),8)</f>
        <v>512</v>
      </c>
      <c r="AV144" s="25"/>
      <c r="AW144" s="25"/>
      <c r="AX144" s="25"/>
      <c r="AY144" s="37"/>
      <c r="AZ144" s="25"/>
      <c r="BA144" s="25"/>
      <c r="BB144" s="25"/>
      <c r="BC144" s="25"/>
      <c r="BD144" s="25"/>
      <c r="BE144" s="25" t="str">
        <f>INDEX('[1]IP MGMT'!A:H,MATCH(O144,'[1]IP MGMT'!D:D,0),5)</f>
        <v>1RF23.06</v>
      </c>
      <c r="BF144" s="31" t="s">
        <v>927</v>
      </c>
      <c r="BG144" s="25"/>
      <c r="BH144" s="25"/>
      <c r="BI144" s="25"/>
      <c r="BJ144" s="27"/>
    </row>
    <row r="145" spans="1:62" s="38" customFormat="1" ht="30" customHeight="1" x14ac:dyDescent="0.25">
      <c r="A145" s="29" t="s">
        <v>189</v>
      </c>
      <c r="B145" s="43" t="s">
        <v>419</v>
      </c>
      <c r="C145" s="31" t="s">
        <v>41</v>
      </c>
      <c r="D145" s="25" t="str">
        <f t="shared" si="4"/>
        <v>cd5201-VDI0310</v>
      </c>
      <c r="E145" s="27" t="s">
        <v>271</v>
      </c>
      <c r="F145" s="25"/>
      <c r="G145" s="27" t="s">
        <v>883</v>
      </c>
      <c r="H145" s="28"/>
      <c r="I145" s="27"/>
      <c r="J145" s="27" t="s">
        <v>58</v>
      </c>
      <c r="K145" s="36"/>
      <c r="L145" s="29" t="s">
        <v>884</v>
      </c>
      <c r="M145" s="30" t="s">
        <v>568</v>
      </c>
      <c r="N145" s="29" t="s">
        <v>633</v>
      </c>
      <c r="O145" s="31" t="s">
        <v>928</v>
      </c>
      <c r="P145" s="34" t="s">
        <v>918</v>
      </c>
      <c r="Q145" s="34" t="s">
        <v>577</v>
      </c>
      <c r="R145" s="36"/>
      <c r="S145" s="26" t="str">
        <f>INDEX('[1]Конфигурация (оборудование)'!A:Y,MATCH(CONCATENATE(L145,"_",N145),'[1]Конфигурация (оборудование)'!Y:Y,0),6)</f>
        <v>E5-2697V4</v>
      </c>
      <c r="T145" s="26" t="str">
        <f>INDEX('[1]Конфигурация (оборудование)'!A:Y,MATCH(CONCATENATE(L145,"_",N145),'[1]Конфигурация (оборудование)'!Y:Y,0),4)</f>
        <v>2</v>
      </c>
      <c r="U145" s="26">
        <f>INDEX('[1]Конфигурация (оборудование)'!A:Y,MATCH(CONCATENATE(L145,"_",N145),'[1]Конфигурация (оборудование)'!Y:Y,0),5)</f>
        <v>36</v>
      </c>
      <c r="V145" s="26" t="str">
        <f>INDEX('[1]Конфигурация (оборудование)'!A:Y,MATCH(CONCATENATE(L145,"_",N145),'[1]Конфигурация (оборудование)'!Y:Y,0),10)</f>
        <v>HDD 2.5" SAS</v>
      </c>
      <c r="W145" s="51">
        <f>INDEX('[1]Конфигурация (оборудование)'!A:Y,MATCH(CONCATENATE(L145,"_",N145),'[1]Конфигурация (оборудование)'!Y:Y,0),12)</f>
        <v>600</v>
      </c>
      <c r="X145" s="26">
        <f>INDEX('[1]Конфигурация (оборудование)'!A:Y,MATCH(CONCATENATE(L145,"_",N145),'[1]Конфигурация (оборудование)'!Y:Y,0),13)</f>
        <v>20</v>
      </c>
      <c r="Y145" s="26" t="str">
        <f>INDEX('[1]Конфигурация (оборудование)'!A:Y,MATCH(CONCATENATE(L145,"_",N145),'[1]Конфигурация (оборудование)'!Y:Y,0),14)</f>
        <v>-</v>
      </c>
      <c r="Z145" s="26" t="str">
        <f>INDEX('[1]Конфигурация (оборудование)'!A:Y,MATCH(CONCATENATE(L145,"_",N145),'[1]Конфигурация (оборудование)'!Y:Y,0),15)</f>
        <v>SSD 2.5" SATA</v>
      </c>
      <c r="AA145" s="26">
        <f>INDEX('[1]Конфигурация (оборудование)'!A:Y,MATCH(CONCATENATE(L145,"_",N145),'[1]Конфигурация (оборудование)'!Y:Y,0),17)</f>
        <v>240</v>
      </c>
      <c r="AB145" s="26">
        <f>INDEX('[1]Конфигурация (оборудование)'!A:Y,MATCH(CONCATENATE(L145,"_",N145),'[1]Конфигурация (оборудование)'!Y:Y,0),18)</f>
        <v>2</v>
      </c>
      <c r="AC145" s="26" t="str">
        <f>INDEX('[1]Конфигурация (оборудование)'!A:Y,MATCH(CONCATENATE(L145,"_",N145),'[1]Конфигурация (оборудование)'!Y:Y,0),19)</f>
        <v>-</v>
      </c>
      <c r="AD145" s="26" t="str">
        <f>INDEX('[1]Конфигурация (оборудование)'!A:Y,MATCH(CONCATENATE(L145,"_",N145),'[1]Конфигурация (оборудование)'!Y:Y,0),20)</f>
        <v>SSD 2.5" SATA</v>
      </c>
      <c r="AE145" s="26">
        <f>INDEX('[1]Конфигурация (оборудование)'!A:Y,MATCH(CONCATENATE(L145,"_",N145),'[1]Конфигурация (оборудование)'!Y:Y,0),22)</f>
        <v>480</v>
      </c>
      <c r="AF145" s="26">
        <f>INDEX('[1]Конфигурация (оборудование)'!A:Y,MATCH(CONCATENATE(L145,"_",N145),'[1]Конфигурация (оборудование)'!Y:Y,0),23)</f>
        <v>3</v>
      </c>
      <c r="AG145" s="26" t="str">
        <f>INDEX('[1]Конфигурация (оборудование)'!A:Y,MATCH(CONCATENATE(L145,"_",N145),'[1]Конфигурация (оборудование)'!Y:Y,0),24)</f>
        <v>-</v>
      </c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6">
        <f t="shared" si="2"/>
        <v>36</v>
      </c>
      <c r="AU145" s="26">
        <f>INDEX('[1]Конфигурация (оборудование)'!A:Y,MATCH(CONCATENATE(L145,"_",N145),'[1]Конфигурация (оборудование)'!Y:Y,0),8)</f>
        <v>512</v>
      </c>
      <c r="AV145" s="25"/>
      <c r="AW145" s="25"/>
      <c r="AX145" s="25"/>
      <c r="AY145" s="37"/>
      <c r="AZ145" s="25"/>
      <c r="BA145" s="25"/>
      <c r="BB145" s="25"/>
      <c r="BC145" s="25"/>
      <c r="BD145" s="25"/>
      <c r="BE145" s="25" t="str">
        <f>INDEX('[1]IP MGMT'!A:H,MATCH(O145,'[1]IP MGMT'!D:D,0),5)</f>
        <v>1RF23.06</v>
      </c>
      <c r="BF145" s="31" t="s">
        <v>929</v>
      </c>
      <c r="BG145" s="25"/>
      <c r="BH145" s="25"/>
      <c r="BI145" s="25"/>
      <c r="BJ145" s="27"/>
    </row>
    <row r="146" spans="1:62" s="38" customFormat="1" ht="30" customHeight="1" x14ac:dyDescent="0.25">
      <c r="A146" s="29" t="s">
        <v>189</v>
      </c>
      <c r="B146" s="43" t="s">
        <v>421</v>
      </c>
      <c r="C146" s="31" t="s">
        <v>41</v>
      </c>
      <c r="D146" s="25" t="str">
        <f t="shared" si="4"/>
        <v>cd5201-VDI0302</v>
      </c>
      <c r="E146" s="27" t="s">
        <v>271</v>
      </c>
      <c r="F146" s="25"/>
      <c r="G146" s="27" t="s">
        <v>883</v>
      </c>
      <c r="H146" s="28"/>
      <c r="I146" s="27"/>
      <c r="J146" s="27" t="s">
        <v>58</v>
      </c>
      <c r="K146" s="36"/>
      <c r="L146" s="29" t="s">
        <v>884</v>
      </c>
      <c r="M146" s="30" t="s">
        <v>568</v>
      </c>
      <c r="N146" s="29" t="s">
        <v>633</v>
      </c>
      <c r="O146" s="31" t="s">
        <v>930</v>
      </c>
      <c r="P146" s="34" t="s">
        <v>918</v>
      </c>
      <c r="Q146" s="34" t="s">
        <v>597</v>
      </c>
      <c r="R146" s="36"/>
      <c r="S146" s="26" t="str">
        <f>INDEX('[1]Конфигурация (оборудование)'!A:Y,MATCH(CONCATENATE(L146,"_",N146),'[1]Конфигурация (оборудование)'!Y:Y,0),6)</f>
        <v>E5-2697V4</v>
      </c>
      <c r="T146" s="26" t="str">
        <f>INDEX('[1]Конфигурация (оборудование)'!A:Y,MATCH(CONCATENATE(L146,"_",N146),'[1]Конфигурация (оборудование)'!Y:Y,0),4)</f>
        <v>2</v>
      </c>
      <c r="U146" s="26">
        <f>INDEX('[1]Конфигурация (оборудование)'!A:Y,MATCH(CONCATENATE(L146,"_",N146),'[1]Конфигурация (оборудование)'!Y:Y,0),5)</f>
        <v>36</v>
      </c>
      <c r="V146" s="26" t="str">
        <f>INDEX('[1]Конфигурация (оборудование)'!A:Y,MATCH(CONCATENATE(L146,"_",N146),'[1]Конфигурация (оборудование)'!Y:Y,0),10)</f>
        <v>HDD 2.5" SAS</v>
      </c>
      <c r="W146" s="51">
        <f>INDEX('[1]Конфигурация (оборудование)'!A:Y,MATCH(CONCATENATE(L146,"_",N146),'[1]Конфигурация (оборудование)'!Y:Y,0),12)</f>
        <v>600</v>
      </c>
      <c r="X146" s="26">
        <f>INDEX('[1]Конфигурация (оборудование)'!A:Y,MATCH(CONCATENATE(L146,"_",N146),'[1]Конфигурация (оборудование)'!Y:Y,0),13)</f>
        <v>20</v>
      </c>
      <c r="Y146" s="26" t="str">
        <f>INDEX('[1]Конфигурация (оборудование)'!A:Y,MATCH(CONCATENATE(L146,"_",N146),'[1]Конфигурация (оборудование)'!Y:Y,0),14)</f>
        <v>-</v>
      </c>
      <c r="Z146" s="26" t="str">
        <f>INDEX('[1]Конфигурация (оборудование)'!A:Y,MATCH(CONCATENATE(L146,"_",N146),'[1]Конфигурация (оборудование)'!Y:Y,0),15)</f>
        <v>SSD 2.5" SATA</v>
      </c>
      <c r="AA146" s="26">
        <f>INDEX('[1]Конфигурация (оборудование)'!A:Y,MATCH(CONCATENATE(L146,"_",N146),'[1]Конфигурация (оборудование)'!Y:Y,0),17)</f>
        <v>240</v>
      </c>
      <c r="AB146" s="26">
        <f>INDEX('[1]Конфигурация (оборудование)'!A:Y,MATCH(CONCATENATE(L146,"_",N146),'[1]Конфигурация (оборудование)'!Y:Y,0),18)</f>
        <v>2</v>
      </c>
      <c r="AC146" s="26" t="str">
        <f>INDEX('[1]Конфигурация (оборудование)'!A:Y,MATCH(CONCATENATE(L146,"_",N146),'[1]Конфигурация (оборудование)'!Y:Y,0),19)</f>
        <v>-</v>
      </c>
      <c r="AD146" s="26" t="str">
        <f>INDEX('[1]Конфигурация (оборудование)'!A:Y,MATCH(CONCATENATE(L146,"_",N146),'[1]Конфигурация (оборудование)'!Y:Y,0),20)</f>
        <v>SSD 2.5" SATA</v>
      </c>
      <c r="AE146" s="26">
        <f>INDEX('[1]Конфигурация (оборудование)'!A:Y,MATCH(CONCATENATE(L146,"_",N146),'[1]Конфигурация (оборудование)'!Y:Y,0),22)</f>
        <v>480</v>
      </c>
      <c r="AF146" s="26">
        <f>INDEX('[1]Конфигурация (оборудование)'!A:Y,MATCH(CONCATENATE(L146,"_",N146),'[1]Конфигурация (оборудование)'!Y:Y,0),23)</f>
        <v>3</v>
      </c>
      <c r="AG146" s="26" t="str">
        <f>INDEX('[1]Конфигурация (оборудование)'!A:Y,MATCH(CONCATENATE(L146,"_",N146),'[1]Конфигурация (оборудование)'!Y:Y,0),24)</f>
        <v>-</v>
      </c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6">
        <f t="shared" si="2"/>
        <v>36</v>
      </c>
      <c r="AU146" s="26">
        <f>INDEX('[1]Конфигурация (оборудование)'!A:Y,MATCH(CONCATENATE(L146,"_",N146),'[1]Конфигурация (оборудование)'!Y:Y,0),8)</f>
        <v>512</v>
      </c>
      <c r="AV146" s="25"/>
      <c r="AW146" s="25"/>
      <c r="AX146" s="25"/>
      <c r="AY146" s="37"/>
      <c r="AZ146" s="25"/>
      <c r="BA146" s="25"/>
      <c r="BB146" s="25"/>
      <c r="BC146" s="25"/>
      <c r="BD146" s="25"/>
      <c r="BE146" s="25" t="str">
        <f>INDEX('[1]IP MGMT'!A:H,MATCH(O146,'[1]IP MGMT'!D:D,0),5)</f>
        <v>1RF23.06</v>
      </c>
      <c r="BF146" s="31" t="s">
        <v>931</v>
      </c>
      <c r="BG146" s="25"/>
      <c r="BH146" s="25"/>
      <c r="BI146" s="25"/>
      <c r="BJ146" s="27"/>
    </row>
    <row r="147" spans="1:62" s="38" customFormat="1" ht="30" customHeight="1" x14ac:dyDescent="0.25">
      <c r="A147" s="29" t="s">
        <v>189</v>
      </c>
      <c r="B147" s="43" t="s">
        <v>423</v>
      </c>
      <c r="C147" s="31" t="s">
        <v>41</v>
      </c>
      <c r="D147" s="25" t="str">
        <f t="shared" si="4"/>
        <v>cd5201-VDI0301</v>
      </c>
      <c r="E147" s="27" t="s">
        <v>271</v>
      </c>
      <c r="F147" s="25"/>
      <c r="G147" s="27" t="s">
        <v>883</v>
      </c>
      <c r="H147" s="28"/>
      <c r="I147" s="27"/>
      <c r="J147" s="27" t="s">
        <v>58</v>
      </c>
      <c r="K147" s="36"/>
      <c r="L147" s="29" t="s">
        <v>884</v>
      </c>
      <c r="M147" s="30" t="s">
        <v>568</v>
      </c>
      <c r="N147" s="29" t="s">
        <v>633</v>
      </c>
      <c r="O147" s="31" t="s">
        <v>932</v>
      </c>
      <c r="P147" s="34" t="s">
        <v>918</v>
      </c>
      <c r="Q147" s="34" t="s">
        <v>672</v>
      </c>
      <c r="R147" s="36"/>
      <c r="S147" s="26" t="str">
        <f>INDEX('[1]Конфигурация (оборудование)'!A:Y,MATCH(CONCATENATE(L147,"_",N147),'[1]Конфигурация (оборудование)'!Y:Y,0),6)</f>
        <v>E5-2697V4</v>
      </c>
      <c r="T147" s="26" t="str">
        <f>INDEX('[1]Конфигурация (оборудование)'!A:Y,MATCH(CONCATENATE(L147,"_",N147),'[1]Конфигурация (оборудование)'!Y:Y,0),4)</f>
        <v>2</v>
      </c>
      <c r="U147" s="26">
        <f>INDEX('[1]Конфигурация (оборудование)'!A:Y,MATCH(CONCATENATE(L147,"_",N147),'[1]Конфигурация (оборудование)'!Y:Y,0),5)</f>
        <v>36</v>
      </c>
      <c r="V147" s="26" t="str">
        <f>INDEX('[1]Конфигурация (оборудование)'!A:Y,MATCH(CONCATENATE(L147,"_",N147),'[1]Конфигурация (оборудование)'!Y:Y,0),10)</f>
        <v>HDD 2.5" SAS</v>
      </c>
      <c r="W147" s="51">
        <f>INDEX('[1]Конфигурация (оборудование)'!A:Y,MATCH(CONCATENATE(L147,"_",N147),'[1]Конфигурация (оборудование)'!Y:Y,0),12)</f>
        <v>600</v>
      </c>
      <c r="X147" s="26">
        <f>INDEX('[1]Конфигурация (оборудование)'!A:Y,MATCH(CONCATENATE(L147,"_",N147),'[1]Конфигурация (оборудование)'!Y:Y,0),13)</f>
        <v>20</v>
      </c>
      <c r="Y147" s="26" t="str">
        <f>INDEX('[1]Конфигурация (оборудование)'!A:Y,MATCH(CONCATENATE(L147,"_",N147),'[1]Конфигурация (оборудование)'!Y:Y,0),14)</f>
        <v>-</v>
      </c>
      <c r="Z147" s="26" t="str">
        <f>INDEX('[1]Конфигурация (оборудование)'!A:Y,MATCH(CONCATENATE(L147,"_",N147),'[1]Конфигурация (оборудование)'!Y:Y,0),15)</f>
        <v>SSD 2.5" SATA</v>
      </c>
      <c r="AA147" s="26">
        <f>INDEX('[1]Конфигурация (оборудование)'!A:Y,MATCH(CONCATENATE(L147,"_",N147),'[1]Конфигурация (оборудование)'!Y:Y,0),17)</f>
        <v>240</v>
      </c>
      <c r="AB147" s="26">
        <f>INDEX('[1]Конфигурация (оборудование)'!A:Y,MATCH(CONCATENATE(L147,"_",N147),'[1]Конфигурация (оборудование)'!Y:Y,0),18)</f>
        <v>2</v>
      </c>
      <c r="AC147" s="26" t="str">
        <f>INDEX('[1]Конфигурация (оборудование)'!A:Y,MATCH(CONCATENATE(L147,"_",N147),'[1]Конфигурация (оборудование)'!Y:Y,0),19)</f>
        <v>-</v>
      </c>
      <c r="AD147" s="26" t="str">
        <f>INDEX('[1]Конфигурация (оборудование)'!A:Y,MATCH(CONCATENATE(L147,"_",N147),'[1]Конфигурация (оборудование)'!Y:Y,0),20)</f>
        <v>SSD 2.5" SATA</v>
      </c>
      <c r="AE147" s="26">
        <f>INDEX('[1]Конфигурация (оборудование)'!A:Y,MATCH(CONCATENATE(L147,"_",N147),'[1]Конфигурация (оборудование)'!Y:Y,0),22)</f>
        <v>480</v>
      </c>
      <c r="AF147" s="26">
        <f>INDEX('[1]Конфигурация (оборудование)'!A:Y,MATCH(CONCATENATE(L147,"_",N147),'[1]Конфигурация (оборудование)'!Y:Y,0),23)</f>
        <v>3</v>
      </c>
      <c r="AG147" s="26" t="str">
        <f>INDEX('[1]Конфигурация (оборудование)'!A:Y,MATCH(CONCATENATE(L147,"_",N147),'[1]Конфигурация (оборудование)'!Y:Y,0),24)</f>
        <v>-</v>
      </c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6">
        <f t="shared" si="2"/>
        <v>36</v>
      </c>
      <c r="AU147" s="26">
        <f>INDEX('[1]Конфигурация (оборудование)'!A:Y,MATCH(CONCATENATE(L147,"_",N147),'[1]Конфигурация (оборудование)'!Y:Y,0),8)</f>
        <v>512</v>
      </c>
      <c r="AV147" s="25"/>
      <c r="AW147" s="25"/>
      <c r="AX147" s="25"/>
      <c r="AY147" s="37"/>
      <c r="AZ147" s="25"/>
      <c r="BA147" s="25"/>
      <c r="BB147" s="25"/>
      <c r="BC147" s="25"/>
      <c r="BD147" s="25"/>
      <c r="BE147" s="25" t="str">
        <f>INDEX('[1]IP MGMT'!A:H,MATCH(O147,'[1]IP MGMT'!D:D,0),5)</f>
        <v>1RF23.06</v>
      </c>
      <c r="BF147" s="31" t="s">
        <v>933</v>
      </c>
      <c r="BG147" s="25"/>
      <c r="BH147" s="25"/>
      <c r="BI147" s="25"/>
      <c r="BJ147" s="27"/>
    </row>
    <row r="148" spans="1:62" s="38" customFormat="1" ht="30" customHeight="1" x14ac:dyDescent="0.25">
      <c r="A148" s="29" t="s">
        <v>189</v>
      </c>
      <c r="B148" s="43" t="s">
        <v>425</v>
      </c>
      <c r="C148" s="31" t="s">
        <v>41</v>
      </c>
      <c r="D148" s="25" t="str">
        <f t="shared" si="4"/>
        <v>cd5201-VDI0309</v>
      </c>
      <c r="E148" s="27" t="s">
        <v>271</v>
      </c>
      <c r="F148" s="25"/>
      <c r="G148" s="27" t="s">
        <v>883</v>
      </c>
      <c r="H148" s="28"/>
      <c r="I148" s="27"/>
      <c r="J148" s="27" t="s">
        <v>58</v>
      </c>
      <c r="K148" s="36"/>
      <c r="L148" s="29" t="s">
        <v>884</v>
      </c>
      <c r="M148" s="30" t="s">
        <v>568</v>
      </c>
      <c r="N148" s="29" t="s">
        <v>633</v>
      </c>
      <c r="O148" s="31" t="s">
        <v>934</v>
      </c>
      <c r="P148" s="34" t="s">
        <v>918</v>
      </c>
      <c r="Q148" s="34" t="s">
        <v>626</v>
      </c>
      <c r="R148" s="36"/>
      <c r="S148" s="26" t="str">
        <f>INDEX('[1]Конфигурация (оборудование)'!A:Y,MATCH(CONCATENATE(L148,"_",N148),'[1]Конфигурация (оборудование)'!Y:Y,0),6)</f>
        <v>E5-2697V4</v>
      </c>
      <c r="T148" s="26" t="str">
        <f>INDEX('[1]Конфигурация (оборудование)'!A:Y,MATCH(CONCATENATE(L148,"_",N148),'[1]Конфигурация (оборудование)'!Y:Y,0),4)</f>
        <v>2</v>
      </c>
      <c r="U148" s="26">
        <f>INDEX('[1]Конфигурация (оборудование)'!A:Y,MATCH(CONCATENATE(L148,"_",N148),'[1]Конфигурация (оборудование)'!Y:Y,0),5)</f>
        <v>36</v>
      </c>
      <c r="V148" s="26" t="str">
        <f>INDEX('[1]Конфигурация (оборудование)'!A:Y,MATCH(CONCATENATE(L148,"_",N148),'[1]Конфигурация (оборудование)'!Y:Y,0),10)</f>
        <v>HDD 2.5" SAS</v>
      </c>
      <c r="W148" s="51">
        <f>INDEX('[1]Конфигурация (оборудование)'!A:Y,MATCH(CONCATENATE(L148,"_",N148),'[1]Конфигурация (оборудование)'!Y:Y,0),12)</f>
        <v>600</v>
      </c>
      <c r="X148" s="26">
        <f>INDEX('[1]Конфигурация (оборудование)'!A:Y,MATCH(CONCATENATE(L148,"_",N148),'[1]Конфигурация (оборудование)'!Y:Y,0),13)</f>
        <v>20</v>
      </c>
      <c r="Y148" s="26" t="str">
        <f>INDEX('[1]Конфигурация (оборудование)'!A:Y,MATCH(CONCATENATE(L148,"_",N148),'[1]Конфигурация (оборудование)'!Y:Y,0),14)</f>
        <v>-</v>
      </c>
      <c r="Z148" s="26" t="str">
        <f>INDEX('[1]Конфигурация (оборудование)'!A:Y,MATCH(CONCATENATE(L148,"_",N148),'[1]Конфигурация (оборудование)'!Y:Y,0),15)</f>
        <v>SSD 2.5" SATA</v>
      </c>
      <c r="AA148" s="26">
        <f>INDEX('[1]Конфигурация (оборудование)'!A:Y,MATCH(CONCATENATE(L148,"_",N148),'[1]Конфигурация (оборудование)'!Y:Y,0),17)</f>
        <v>240</v>
      </c>
      <c r="AB148" s="26">
        <f>INDEX('[1]Конфигурация (оборудование)'!A:Y,MATCH(CONCATENATE(L148,"_",N148),'[1]Конфигурация (оборудование)'!Y:Y,0),18)</f>
        <v>2</v>
      </c>
      <c r="AC148" s="26" t="str">
        <f>INDEX('[1]Конфигурация (оборудование)'!A:Y,MATCH(CONCATENATE(L148,"_",N148),'[1]Конфигурация (оборудование)'!Y:Y,0),19)</f>
        <v>-</v>
      </c>
      <c r="AD148" s="26" t="str">
        <f>INDEX('[1]Конфигурация (оборудование)'!A:Y,MATCH(CONCATENATE(L148,"_",N148),'[1]Конфигурация (оборудование)'!Y:Y,0),20)</f>
        <v>SSD 2.5" SATA</v>
      </c>
      <c r="AE148" s="26">
        <f>INDEX('[1]Конфигурация (оборудование)'!A:Y,MATCH(CONCATENATE(L148,"_",N148),'[1]Конфигурация (оборудование)'!Y:Y,0),22)</f>
        <v>480</v>
      </c>
      <c r="AF148" s="26">
        <f>INDEX('[1]Конфигурация (оборудование)'!A:Y,MATCH(CONCATENATE(L148,"_",N148),'[1]Конфигурация (оборудование)'!Y:Y,0),23)</f>
        <v>3</v>
      </c>
      <c r="AG148" s="26" t="str">
        <f>INDEX('[1]Конфигурация (оборудование)'!A:Y,MATCH(CONCATENATE(L148,"_",N148),'[1]Конфигурация (оборудование)'!Y:Y,0),24)</f>
        <v>-</v>
      </c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6">
        <f t="shared" si="2"/>
        <v>36</v>
      </c>
      <c r="AU148" s="26">
        <f>INDEX('[1]Конфигурация (оборудование)'!A:Y,MATCH(CONCATENATE(L148,"_",N148),'[1]Конфигурация (оборудование)'!Y:Y,0),8)</f>
        <v>512</v>
      </c>
      <c r="AV148" s="25"/>
      <c r="AW148" s="25"/>
      <c r="AX148" s="25"/>
      <c r="AY148" s="37"/>
      <c r="AZ148" s="25"/>
      <c r="BA148" s="25"/>
      <c r="BB148" s="25"/>
      <c r="BC148" s="25"/>
      <c r="BD148" s="25"/>
      <c r="BE148" s="25" t="str">
        <f>INDEX('[1]IP MGMT'!A:H,MATCH(O148,'[1]IP MGMT'!D:D,0),5)</f>
        <v>1RF23.06</v>
      </c>
      <c r="BF148" s="31" t="s">
        <v>935</v>
      </c>
      <c r="BG148" s="25"/>
      <c r="BH148" s="25"/>
      <c r="BI148" s="25"/>
      <c r="BJ148" s="27"/>
    </row>
    <row r="149" spans="1:62" s="38" customFormat="1" ht="30" customHeight="1" x14ac:dyDescent="0.25">
      <c r="A149" s="29" t="s">
        <v>189</v>
      </c>
      <c r="B149" s="43" t="s">
        <v>427</v>
      </c>
      <c r="C149" s="31" t="s">
        <v>41</v>
      </c>
      <c r="D149" s="25" t="str">
        <f t="shared" si="4"/>
        <v>cd5201-VDI0308</v>
      </c>
      <c r="E149" s="27" t="s">
        <v>271</v>
      </c>
      <c r="F149" s="25"/>
      <c r="G149" s="27" t="s">
        <v>883</v>
      </c>
      <c r="H149" s="28"/>
      <c r="I149" s="27"/>
      <c r="J149" s="27" t="s">
        <v>58</v>
      </c>
      <c r="K149" s="36"/>
      <c r="L149" s="29" t="s">
        <v>884</v>
      </c>
      <c r="M149" s="30" t="s">
        <v>568</v>
      </c>
      <c r="N149" s="29" t="s">
        <v>633</v>
      </c>
      <c r="O149" s="31" t="s">
        <v>936</v>
      </c>
      <c r="P149" s="34" t="s">
        <v>918</v>
      </c>
      <c r="Q149" s="34" t="s">
        <v>586</v>
      </c>
      <c r="R149" s="36"/>
      <c r="S149" s="26" t="str">
        <f>INDEX('[1]Конфигурация (оборудование)'!A:Y,MATCH(CONCATENATE(L149,"_",N149),'[1]Конфигурация (оборудование)'!Y:Y,0),6)</f>
        <v>E5-2697V4</v>
      </c>
      <c r="T149" s="26" t="str">
        <f>INDEX('[1]Конфигурация (оборудование)'!A:Y,MATCH(CONCATENATE(L149,"_",N149),'[1]Конфигурация (оборудование)'!Y:Y,0),4)</f>
        <v>2</v>
      </c>
      <c r="U149" s="26">
        <f>INDEX('[1]Конфигурация (оборудование)'!A:Y,MATCH(CONCATENATE(L149,"_",N149),'[1]Конфигурация (оборудование)'!Y:Y,0),5)</f>
        <v>36</v>
      </c>
      <c r="V149" s="26" t="str">
        <f>INDEX('[1]Конфигурация (оборудование)'!A:Y,MATCH(CONCATENATE(L149,"_",N149),'[1]Конфигурация (оборудование)'!Y:Y,0),10)</f>
        <v>HDD 2.5" SAS</v>
      </c>
      <c r="W149" s="51">
        <f>INDEX('[1]Конфигурация (оборудование)'!A:Y,MATCH(CONCATENATE(L149,"_",N149),'[1]Конфигурация (оборудование)'!Y:Y,0),12)</f>
        <v>600</v>
      </c>
      <c r="X149" s="26">
        <f>INDEX('[1]Конфигурация (оборудование)'!A:Y,MATCH(CONCATENATE(L149,"_",N149),'[1]Конфигурация (оборудование)'!Y:Y,0),13)</f>
        <v>20</v>
      </c>
      <c r="Y149" s="26" t="str">
        <f>INDEX('[1]Конфигурация (оборудование)'!A:Y,MATCH(CONCATENATE(L149,"_",N149),'[1]Конфигурация (оборудование)'!Y:Y,0),14)</f>
        <v>-</v>
      </c>
      <c r="Z149" s="26" t="str">
        <f>INDEX('[1]Конфигурация (оборудование)'!A:Y,MATCH(CONCATENATE(L149,"_",N149),'[1]Конфигурация (оборудование)'!Y:Y,0),15)</f>
        <v>SSD 2.5" SATA</v>
      </c>
      <c r="AA149" s="26">
        <f>INDEX('[1]Конфигурация (оборудование)'!A:Y,MATCH(CONCATENATE(L149,"_",N149),'[1]Конфигурация (оборудование)'!Y:Y,0),17)</f>
        <v>240</v>
      </c>
      <c r="AB149" s="26">
        <f>INDEX('[1]Конфигурация (оборудование)'!A:Y,MATCH(CONCATENATE(L149,"_",N149),'[1]Конфигурация (оборудование)'!Y:Y,0),18)</f>
        <v>2</v>
      </c>
      <c r="AC149" s="26" t="str">
        <f>INDEX('[1]Конфигурация (оборудование)'!A:Y,MATCH(CONCATENATE(L149,"_",N149),'[1]Конфигурация (оборудование)'!Y:Y,0),19)</f>
        <v>-</v>
      </c>
      <c r="AD149" s="26" t="str">
        <f>INDEX('[1]Конфигурация (оборудование)'!A:Y,MATCH(CONCATENATE(L149,"_",N149),'[1]Конфигурация (оборудование)'!Y:Y,0),20)</f>
        <v>SSD 2.5" SATA</v>
      </c>
      <c r="AE149" s="26">
        <f>INDEX('[1]Конфигурация (оборудование)'!A:Y,MATCH(CONCATENATE(L149,"_",N149),'[1]Конфигурация (оборудование)'!Y:Y,0),22)</f>
        <v>480</v>
      </c>
      <c r="AF149" s="26">
        <f>INDEX('[1]Конфигурация (оборудование)'!A:Y,MATCH(CONCATENATE(L149,"_",N149),'[1]Конфигурация (оборудование)'!Y:Y,0),23)</f>
        <v>3</v>
      </c>
      <c r="AG149" s="26" t="str">
        <f>INDEX('[1]Конфигурация (оборудование)'!A:Y,MATCH(CONCATENATE(L149,"_",N149),'[1]Конфигурация (оборудование)'!Y:Y,0),24)</f>
        <v>-</v>
      </c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6">
        <f t="shared" ref="AT149:AT212" si="5">U149</f>
        <v>36</v>
      </c>
      <c r="AU149" s="26">
        <f>INDEX('[1]Конфигурация (оборудование)'!A:Y,MATCH(CONCATENATE(L149,"_",N149),'[1]Конфигурация (оборудование)'!Y:Y,0),8)</f>
        <v>512</v>
      </c>
      <c r="AV149" s="25"/>
      <c r="AW149" s="25"/>
      <c r="AX149" s="25"/>
      <c r="AY149" s="37"/>
      <c r="AZ149" s="25"/>
      <c r="BA149" s="25"/>
      <c r="BB149" s="25"/>
      <c r="BC149" s="25"/>
      <c r="BD149" s="25"/>
      <c r="BE149" s="25" t="str">
        <f>INDEX('[1]IP MGMT'!A:H,MATCH(O149,'[1]IP MGMT'!D:D,0),5)</f>
        <v>1RF23.06</v>
      </c>
      <c r="BF149" s="31" t="s">
        <v>937</v>
      </c>
      <c r="BG149" s="25"/>
      <c r="BH149" s="25"/>
      <c r="BI149" s="25"/>
      <c r="BJ149" s="27"/>
    </row>
    <row r="150" spans="1:62" s="38" customFormat="1" ht="30" customHeight="1" x14ac:dyDescent="0.25">
      <c r="A150" s="29" t="s">
        <v>189</v>
      </c>
      <c r="B150" s="35" t="s">
        <v>429</v>
      </c>
      <c r="C150" s="31" t="s">
        <v>41</v>
      </c>
      <c r="D150" s="25" t="str">
        <f t="shared" si="4"/>
        <v>cd5201-sys003</v>
      </c>
      <c r="E150" s="27"/>
      <c r="F150" s="25"/>
      <c r="G150" s="27" t="s">
        <v>827</v>
      </c>
      <c r="H150" s="28"/>
      <c r="I150" s="27"/>
      <c r="J150" s="27" t="s">
        <v>938</v>
      </c>
      <c r="K150" s="36"/>
      <c r="L150" s="29" t="s">
        <v>601</v>
      </c>
      <c r="M150" s="30" t="s">
        <v>568</v>
      </c>
      <c r="N150" s="29" t="s">
        <v>602</v>
      </c>
      <c r="O150" s="31" t="s">
        <v>939</v>
      </c>
      <c r="P150" s="34" t="s">
        <v>793</v>
      </c>
      <c r="Q150" s="34">
        <v>19</v>
      </c>
      <c r="R150" s="36"/>
      <c r="S150" s="26" t="str">
        <f>INDEX('[1]Конфигурация (оборудование)'!A:Y,MATCH(CONCATENATE(L150,"_",N150),'[1]Конфигурация (оборудование)'!Y:Y,0),6)</f>
        <v>E5-2695V4</v>
      </c>
      <c r="T150" s="26" t="str">
        <f>INDEX('[1]Конфигурация (оборудование)'!A:Y,MATCH(CONCATENATE(L150,"_",N150),'[1]Конфигурация (оборудование)'!Y:Y,0),4)</f>
        <v>2</v>
      </c>
      <c r="U150" s="26">
        <f>INDEX('[1]Конфигурация (оборудование)'!A:Y,MATCH(CONCATENATE(L150,"_",N150),'[1]Конфигурация (оборудование)'!Y:Y,0),5)</f>
        <v>36</v>
      </c>
      <c r="V150" s="26" t="str">
        <f>INDEX('[1]Конфигурация (оборудование)'!A:Y,MATCH(CONCATENATE(L150,"_",N150),'[1]Конфигурация (оборудование)'!Y:Y,0),10)</f>
        <v>SSD 2.5" SATA</v>
      </c>
      <c r="W150" s="51">
        <f>INDEX('[1]Конфигурация (оборудование)'!A:Y,MATCH(CONCATENATE(L150,"_",N150),'[1]Конфигурация (оборудование)'!Y:Y,0),12)</f>
        <v>240</v>
      </c>
      <c r="X150" s="26">
        <f>INDEX('[1]Конфигурация (оборудование)'!A:Y,MATCH(CONCATENATE(L150,"_",N150),'[1]Конфигурация (оборудование)'!Y:Y,0),13)</f>
        <v>2</v>
      </c>
      <c r="Y150" s="26" t="str">
        <f>INDEX('[1]Конфигурация (оборудование)'!A:Y,MATCH(CONCATENATE(L150,"_",N150),'[1]Конфигурация (оборудование)'!Y:Y,0),14)</f>
        <v>-</v>
      </c>
      <c r="Z150" s="26" t="str">
        <f>INDEX('[1]Конфигурация (оборудование)'!A:Y,MATCH(CONCATENATE(L150,"_",N150),'[1]Конфигурация (оборудование)'!Y:Y,0),15)</f>
        <v>SSD 2.5" SATA</v>
      </c>
      <c r="AA150" s="26">
        <f>INDEX('[1]Конфигурация (оборудование)'!A:Y,MATCH(CONCATENATE(L150,"_",N150),'[1]Конфигурация (оборудование)'!Y:Y,0),17)</f>
        <v>480</v>
      </c>
      <c r="AB150" s="26">
        <f>INDEX('[1]Конфигурация (оборудование)'!A:Y,MATCH(CONCATENATE(L150,"_",N150),'[1]Конфигурация (оборудование)'!Y:Y,0),18)</f>
        <v>4</v>
      </c>
      <c r="AC150" s="26" t="str">
        <f>INDEX('[1]Конфигурация (оборудование)'!A:Y,MATCH(CONCATENATE(L150,"_",N150),'[1]Конфигурация (оборудование)'!Y:Y,0),19)</f>
        <v>-</v>
      </c>
      <c r="AD150" s="26" t="str">
        <f>INDEX('[1]Конфигурация (оборудование)'!A:Y,MATCH(CONCATENATE(L150,"_",N150),'[1]Конфигурация (оборудование)'!Y:Y,0),20)</f>
        <v>-</v>
      </c>
      <c r="AE150" s="26" t="str">
        <f>INDEX('[1]Конфигурация (оборудование)'!A:Y,MATCH(CONCATENATE(L150,"_",N150),'[1]Конфигурация (оборудование)'!Y:Y,0),22)</f>
        <v>-</v>
      </c>
      <c r="AF150" s="26" t="str">
        <f>INDEX('[1]Конфигурация (оборудование)'!A:Y,MATCH(CONCATENATE(L150,"_",N150),'[1]Конфигурация (оборудование)'!Y:Y,0),23)</f>
        <v>-</v>
      </c>
      <c r="AG150" s="26" t="str">
        <f>INDEX('[1]Конфигурация (оборудование)'!A:Y,MATCH(CONCATENATE(L150,"_",N150),'[1]Конфигурация (оборудование)'!Y:Y,0),24)</f>
        <v>-</v>
      </c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6">
        <f t="shared" si="5"/>
        <v>36</v>
      </c>
      <c r="AU150" s="26">
        <f>INDEX('[1]Конфигурация (оборудование)'!A:Y,MATCH(CONCATENATE(L150,"_",N150),'[1]Конфигурация (оборудование)'!Y:Y,0),8)</f>
        <v>64</v>
      </c>
      <c r="AV150" s="25"/>
      <c r="AW150" s="25"/>
      <c r="AX150" s="25"/>
      <c r="AY150" s="37"/>
      <c r="AZ150" s="25"/>
      <c r="BA150" s="25"/>
      <c r="BB150" s="25"/>
      <c r="BC150" s="25"/>
      <c r="BD150" s="25"/>
      <c r="BE150" s="25" t="str">
        <f>INDEX('[1]IP MGMT'!A:H,MATCH(O150,'[1]IP MGMT'!D:D,0),5)</f>
        <v>1RF23.02</v>
      </c>
      <c r="BF150" s="31" t="s">
        <v>940</v>
      </c>
      <c r="BG150" s="25"/>
      <c r="BH150" s="25"/>
      <c r="BI150" s="25"/>
      <c r="BJ150" s="27"/>
    </row>
    <row r="151" spans="1:62" s="38" customFormat="1" ht="30" customHeight="1" x14ac:dyDescent="0.25">
      <c r="A151" s="29" t="s">
        <v>189</v>
      </c>
      <c r="B151" s="35" t="s">
        <v>431</v>
      </c>
      <c r="C151" s="31" t="s">
        <v>41</v>
      </c>
      <c r="D151" s="25" t="str">
        <f t="shared" si="4"/>
        <v>cd5201-sys004</v>
      </c>
      <c r="E151" s="27"/>
      <c r="F151" s="25"/>
      <c r="G151" s="27" t="s">
        <v>827</v>
      </c>
      <c r="H151" s="28"/>
      <c r="I151" s="27"/>
      <c r="J151" s="27" t="s">
        <v>938</v>
      </c>
      <c r="K151" s="36"/>
      <c r="L151" s="29" t="s">
        <v>601</v>
      </c>
      <c r="M151" s="30" t="s">
        <v>568</v>
      </c>
      <c r="N151" s="29" t="s">
        <v>602</v>
      </c>
      <c r="O151" s="31" t="s">
        <v>941</v>
      </c>
      <c r="P151" s="34" t="s">
        <v>793</v>
      </c>
      <c r="Q151" s="34" t="s">
        <v>942</v>
      </c>
      <c r="R151" s="36"/>
      <c r="S151" s="26" t="str">
        <f>INDEX('[1]Конфигурация (оборудование)'!A:Y,MATCH(CONCATENATE(L151,"_",N151),'[1]Конфигурация (оборудование)'!Y:Y,0),6)</f>
        <v>E5-2695V4</v>
      </c>
      <c r="T151" s="26" t="str">
        <f>INDEX('[1]Конфигурация (оборудование)'!A:Y,MATCH(CONCATENATE(L151,"_",N151),'[1]Конфигурация (оборудование)'!Y:Y,0),4)</f>
        <v>2</v>
      </c>
      <c r="U151" s="26">
        <f>INDEX('[1]Конфигурация (оборудование)'!A:Y,MATCH(CONCATENATE(L151,"_",N151),'[1]Конфигурация (оборудование)'!Y:Y,0),5)</f>
        <v>36</v>
      </c>
      <c r="V151" s="26" t="str">
        <f>INDEX('[1]Конфигурация (оборудование)'!A:Y,MATCH(CONCATENATE(L151,"_",N151),'[1]Конфигурация (оборудование)'!Y:Y,0),10)</f>
        <v>SSD 2.5" SATA</v>
      </c>
      <c r="W151" s="51">
        <f>INDEX('[1]Конфигурация (оборудование)'!A:Y,MATCH(CONCATENATE(L151,"_",N151),'[1]Конфигурация (оборудование)'!Y:Y,0),12)</f>
        <v>240</v>
      </c>
      <c r="X151" s="26">
        <f>INDEX('[1]Конфигурация (оборудование)'!A:Y,MATCH(CONCATENATE(L151,"_",N151),'[1]Конфигурация (оборудование)'!Y:Y,0),13)</f>
        <v>2</v>
      </c>
      <c r="Y151" s="26" t="str">
        <f>INDEX('[1]Конфигурация (оборудование)'!A:Y,MATCH(CONCATENATE(L151,"_",N151),'[1]Конфигурация (оборудование)'!Y:Y,0),14)</f>
        <v>-</v>
      </c>
      <c r="Z151" s="26" t="str">
        <f>INDEX('[1]Конфигурация (оборудование)'!A:Y,MATCH(CONCATENATE(L151,"_",N151),'[1]Конфигурация (оборудование)'!Y:Y,0),15)</f>
        <v>SSD 2.5" SATA</v>
      </c>
      <c r="AA151" s="26">
        <f>INDEX('[1]Конфигурация (оборудование)'!A:Y,MATCH(CONCATENATE(L151,"_",N151),'[1]Конфигурация (оборудование)'!Y:Y,0),17)</f>
        <v>480</v>
      </c>
      <c r="AB151" s="26">
        <f>INDEX('[1]Конфигурация (оборудование)'!A:Y,MATCH(CONCATENATE(L151,"_",N151),'[1]Конфигурация (оборудование)'!Y:Y,0),18)</f>
        <v>4</v>
      </c>
      <c r="AC151" s="26" t="str">
        <f>INDEX('[1]Конфигурация (оборудование)'!A:Y,MATCH(CONCATENATE(L151,"_",N151),'[1]Конфигурация (оборудование)'!Y:Y,0),19)</f>
        <v>-</v>
      </c>
      <c r="AD151" s="26" t="str">
        <f>INDEX('[1]Конфигурация (оборудование)'!A:Y,MATCH(CONCATENATE(L151,"_",N151),'[1]Конфигурация (оборудование)'!Y:Y,0),20)</f>
        <v>-</v>
      </c>
      <c r="AE151" s="26" t="str">
        <f>INDEX('[1]Конфигурация (оборудование)'!A:Y,MATCH(CONCATENATE(L151,"_",N151),'[1]Конфигурация (оборудование)'!Y:Y,0),22)</f>
        <v>-</v>
      </c>
      <c r="AF151" s="26" t="str">
        <f>INDEX('[1]Конфигурация (оборудование)'!A:Y,MATCH(CONCATENATE(L151,"_",N151),'[1]Конфигурация (оборудование)'!Y:Y,0),23)</f>
        <v>-</v>
      </c>
      <c r="AG151" s="26" t="str">
        <f>INDEX('[1]Конфигурация (оборудование)'!A:Y,MATCH(CONCATENATE(L151,"_",N151),'[1]Конфигурация (оборудование)'!Y:Y,0),24)</f>
        <v>-</v>
      </c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6">
        <f t="shared" si="5"/>
        <v>36</v>
      </c>
      <c r="AU151" s="26">
        <f>INDEX('[1]Конфигурация (оборудование)'!A:Y,MATCH(CONCATENATE(L151,"_",N151),'[1]Конфигурация (оборудование)'!Y:Y,0),8)</f>
        <v>64</v>
      </c>
      <c r="AV151" s="25"/>
      <c r="AW151" s="25"/>
      <c r="AX151" s="25"/>
      <c r="AY151" s="37"/>
      <c r="AZ151" s="25"/>
      <c r="BA151" s="25"/>
      <c r="BB151" s="25"/>
      <c r="BC151" s="25"/>
      <c r="BD151" s="25"/>
      <c r="BE151" s="25" t="str">
        <f>INDEX('[1]IP MGMT'!A:H,MATCH(O151,'[1]IP MGMT'!D:D,0),5)</f>
        <v>1RF23.02</v>
      </c>
      <c r="BF151" s="31" t="s">
        <v>943</v>
      </c>
      <c r="BG151" s="25"/>
      <c r="BH151" s="25"/>
      <c r="BI151" s="25"/>
      <c r="BJ151" s="27"/>
    </row>
    <row r="152" spans="1:62" s="38" customFormat="1" ht="30" customHeight="1" x14ac:dyDescent="0.25">
      <c r="A152" s="29" t="s">
        <v>189</v>
      </c>
      <c r="B152" s="42" t="s">
        <v>2069</v>
      </c>
      <c r="C152" s="31" t="s">
        <v>41</v>
      </c>
      <c r="D152" s="25" t="str">
        <f t="shared" si="4"/>
        <v>cd5201-u17</v>
      </c>
      <c r="E152" s="27"/>
      <c r="F152" s="25"/>
      <c r="G152" s="27" t="s">
        <v>827</v>
      </c>
      <c r="H152" s="28"/>
      <c r="I152" s="27"/>
      <c r="J152" s="27" t="s">
        <v>944</v>
      </c>
      <c r="K152" s="36"/>
      <c r="L152" s="29" t="s">
        <v>601</v>
      </c>
      <c r="M152" s="30" t="s">
        <v>568</v>
      </c>
      <c r="N152" s="29" t="s">
        <v>602</v>
      </c>
      <c r="O152" s="31" t="s">
        <v>945</v>
      </c>
      <c r="P152" s="34" t="s">
        <v>793</v>
      </c>
      <c r="Q152" s="34" t="s">
        <v>946</v>
      </c>
      <c r="R152" s="36"/>
      <c r="S152" s="26" t="str">
        <f>INDEX('[1]Конфигурация (оборудование)'!A:Y,MATCH(CONCATENATE(L152,"_",N152),'[1]Конфигурация (оборудование)'!Y:Y,0),6)</f>
        <v>E5-2695V4</v>
      </c>
      <c r="T152" s="26" t="str">
        <f>INDEX('[1]Конфигурация (оборудование)'!A:Y,MATCH(CONCATENATE(L152,"_",N152),'[1]Конфигурация (оборудование)'!Y:Y,0),4)</f>
        <v>2</v>
      </c>
      <c r="U152" s="26">
        <f>INDEX('[1]Конфигурация (оборудование)'!A:Y,MATCH(CONCATENATE(L152,"_",N152),'[1]Конфигурация (оборудование)'!Y:Y,0),5)</f>
        <v>36</v>
      </c>
      <c r="V152" s="26" t="str">
        <f>INDEX('[1]Конфигурация (оборудование)'!A:Y,MATCH(CONCATENATE(L152,"_",N152),'[1]Конфигурация (оборудование)'!Y:Y,0),10)</f>
        <v>SSD 2.5" SATA</v>
      </c>
      <c r="W152" s="51">
        <f>INDEX('[1]Конфигурация (оборудование)'!A:Y,MATCH(CONCATENATE(L152,"_",N152),'[1]Конфигурация (оборудование)'!Y:Y,0),12)</f>
        <v>240</v>
      </c>
      <c r="X152" s="26">
        <f>INDEX('[1]Конфигурация (оборудование)'!A:Y,MATCH(CONCATENATE(L152,"_",N152),'[1]Конфигурация (оборудование)'!Y:Y,0),13)</f>
        <v>2</v>
      </c>
      <c r="Y152" s="26" t="str">
        <f>INDEX('[1]Конфигурация (оборудование)'!A:Y,MATCH(CONCATENATE(L152,"_",N152),'[1]Конфигурация (оборудование)'!Y:Y,0),14)</f>
        <v>-</v>
      </c>
      <c r="Z152" s="26" t="str">
        <f>INDEX('[1]Конфигурация (оборудование)'!A:Y,MATCH(CONCATENATE(L152,"_",N152),'[1]Конфигурация (оборудование)'!Y:Y,0),15)</f>
        <v>SSD 2.5" SATA</v>
      </c>
      <c r="AA152" s="26">
        <f>INDEX('[1]Конфигурация (оборудование)'!A:Y,MATCH(CONCATENATE(L152,"_",N152),'[1]Конфигурация (оборудование)'!Y:Y,0),17)</f>
        <v>480</v>
      </c>
      <c r="AB152" s="26">
        <f>INDEX('[1]Конфигурация (оборудование)'!A:Y,MATCH(CONCATENATE(L152,"_",N152),'[1]Конфигурация (оборудование)'!Y:Y,0),18)</f>
        <v>4</v>
      </c>
      <c r="AC152" s="26" t="str">
        <f>INDEX('[1]Конфигурация (оборудование)'!A:Y,MATCH(CONCATENATE(L152,"_",N152),'[1]Конфигурация (оборудование)'!Y:Y,0),19)</f>
        <v>-</v>
      </c>
      <c r="AD152" s="26" t="str">
        <f>INDEX('[1]Конфигурация (оборудование)'!A:Y,MATCH(CONCATENATE(L152,"_",N152),'[1]Конфигурация (оборудование)'!Y:Y,0),20)</f>
        <v>-</v>
      </c>
      <c r="AE152" s="26" t="str">
        <f>INDEX('[1]Конфигурация (оборудование)'!A:Y,MATCH(CONCATENATE(L152,"_",N152),'[1]Конфигурация (оборудование)'!Y:Y,0),22)</f>
        <v>-</v>
      </c>
      <c r="AF152" s="26" t="str">
        <f>INDEX('[1]Конфигурация (оборудование)'!A:Y,MATCH(CONCATENATE(L152,"_",N152),'[1]Конфигурация (оборудование)'!Y:Y,0),23)</f>
        <v>-</v>
      </c>
      <c r="AG152" s="26" t="str">
        <f>INDEX('[1]Конфигурация (оборудование)'!A:Y,MATCH(CONCATENATE(L152,"_",N152),'[1]Конфигурация (оборудование)'!Y:Y,0),24)</f>
        <v>-</v>
      </c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54">
        <f t="shared" si="5"/>
        <v>36</v>
      </c>
      <c r="AU152" s="54">
        <f>INDEX('[1]Конфигурация (оборудование)'!A:Y,MATCH(CONCATENATE(L152,"_",N152),'[1]Конфигурация (оборудование)'!Y:Y,0),8)</f>
        <v>64</v>
      </c>
      <c r="AV152" s="25"/>
      <c r="AW152" s="25"/>
      <c r="AX152" s="25"/>
      <c r="AY152" s="37"/>
      <c r="AZ152" s="25"/>
      <c r="BA152" s="25"/>
      <c r="BB152" s="25"/>
      <c r="BC152" s="25"/>
      <c r="BD152" s="25"/>
      <c r="BE152" s="25" t="str">
        <f>INDEX('[1]IP MGMT'!A:H,MATCH(O152,'[1]IP MGMT'!D:D,0),5)</f>
        <v>1RF23.02</v>
      </c>
      <c r="BF152" s="31" t="s">
        <v>947</v>
      </c>
      <c r="BG152" s="25"/>
      <c r="BH152" s="25"/>
      <c r="BI152" s="25"/>
      <c r="BJ152" s="27"/>
    </row>
    <row r="153" spans="1:62" s="38" customFormat="1" ht="30" customHeight="1" x14ac:dyDescent="0.25">
      <c r="A153" s="29" t="s">
        <v>189</v>
      </c>
      <c r="B153" s="43" t="s">
        <v>433</v>
      </c>
      <c r="C153" s="31" t="s">
        <v>41</v>
      </c>
      <c r="D153" s="25" t="str">
        <f t="shared" si="4"/>
        <v>cd5201-sys010</v>
      </c>
      <c r="E153" s="27" t="s">
        <v>234</v>
      </c>
      <c r="F153" s="25"/>
      <c r="G153" s="27" t="s">
        <v>948</v>
      </c>
      <c r="H153" s="28"/>
      <c r="I153" s="27"/>
      <c r="J153" s="27" t="s">
        <v>59</v>
      </c>
      <c r="K153" s="36"/>
      <c r="L153" s="29" t="s">
        <v>791</v>
      </c>
      <c r="M153" s="30" t="s">
        <v>568</v>
      </c>
      <c r="N153" s="29" t="s">
        <v>602</v>
      </c>
      <c r="O153" s="31" t="s">
        <v>949</v>
      </c>
      <c r="P153" s="34" t="s">
        <v>793</v>
      </c>
      <c r="Q153" s="34" t="s">
        <v>950</v>
      </c>
      <c r="R153" s="36"/>
      <c r="S153" s="26" t="str">
        <f>INDEX('[1]Конфигурация (оборудование)'!A:Y,MATCH(CONCATENATE(L153,"_",N153),'[1]Конфигурация (оборудование)'!Y:Y,0),6)</f>
        <v>E5-2695V4</v>
      </c>
      <c r="T153" s="26" t="str">
        <f>INDEX('[1]Конфигурация (оборудование)'!A:Y,MATCH(CONCATENATE(L153,"_",N153),'[1]Конфигурация (оборудование)'!Y:Y,0),4)</f>
        <v>2</v>
      </c>
      <c r="U153" s="26">
        <f>INDEX('[1]Конфигурация (оборудование)'!A:Y,MATCH(CONCATENATE(L153,"_",N153),'[1]Конфигурация (оборудование)'!Y:Y,0),5)</f>
        <v>36</v>
      </c>
      <c r="V153" s="26" t="str">
        <f>INDEX('[1]Конфигурация (оборудование)'!A:Y,MATCH(CONCATENATE(L153,"_",N153),'[1]Конфигурация (оборудование)'!Y:Y,0),10)</f>
        <v>HDD 2.5" SAS</v>
      </c>
      <c r="W153" s="51">
        <f>INDEX('[1]Конфигурация (оборудование)'!A:Y,MATCH(CONCATENATE(L153,"_",N153),'[1]Конфигурация (оборудование)'!Y:Y,0),12)</f>
        <v>600</v>
      </c>
      <c r="X153" s="26">
        <f>INDEX('[1]Конфигурация (оборудование)'!A:Y,MATCH(CONCATENATE(L153,"_",N153),'[1]Конфигурация (оборудование)'!Y:Y,0),13)</f>
        <v>2</v>
      </c>
      <c r="Y153" s="26" t="str">
        <f>INDEX('[1]Конфигурация (оборудование)'!A:Y,MATCH(CONCATENATE(L153,"_",N153),'[1]Конфигурация (оборудование)'!Y:Y,0),14)</f>
        <v>-</v>
      </c>
      <c r="Z153" s="26" t="str">
        <f>INDEX('[1]Конфигурация (оборудование)'!A:Y,MATCH(CONCATENATE(L153,"_",N153),'[1]Конфигурация (оборудование)'!Y:Y,0),15)</f>
        <v>-</v>
      </c>
      <c r="AA153" s="26" t="str">
        <f>INDEX('[1]Конфигурация (оборудование)'!A:Y,MATCH(CONCATENATE(L153,"_",N153),'[1]Конфигурация (оборудование)'!Y:Y,0),17)</f>
        <v>-</v>
      </c>
      <c r="AB153" s="26" t="str">
        <f>INDEX('[1]Конфигурация (оборудование)'!A:Y,MATCH(CONCATENATE(L153,"_",N153),'[1]Конфигурация (оборудование)'!Y:Y,0),18)</f>
        <v>-</v>
      </c>
      <c r="AC153" s="26" t="str">
        <f>INDEX('[1]Конфигурация (оборудование)'!A:Y,MATCH(CONCATENATE(L153,"_",N153),'[1]Конфигурация (оборудование)'!Y:Y,0),19)</f>
        <v>-</v>
      </c>
      <c r="AD153" s="26" t="str">
        <f>INDEX('[1]Конфигурация (оборудование)'!A:Y,MATCH(CONCATENATE(L153,"_",N153),'[1]Конфигурация (оборудование)'!Y:Y,0),20)</f>
        <v>-</v>
      </c>
      <c r="AE153" s="26" t="str">
        <f>INDEX('[1]Конфигурация (оборудование)'!A:Y,MATCH(CONCATENATE(L153,"_",N153),'[1]Конфигурация (оборудование)'!Y:Y,0),22)</f>
        <v>-</v>
      </c>
      <c r="AF153" s="26" t="str">
        <f>INDEX('[1]Конфигурация (оборудование)'!A:Y,MATCH(CONCATENATE(L153,"_",N153),'[1]Конфигурация (оборудование)'!Y:Y,0),23)</f>
        <v>-</v>
      </c>
      <c r="AG153" s="26" t="str">
        <f>INDEX('[1]Конфигурация (оборудование)'!A:Y,MATCH(CONCATENATE(L153,"_",N153),'[1]Конфигурация (оборудование)'!Y:Y,0),24)</f>
        <v>-</v>
      </c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6">
        <f t="shared" si="5"/>
        <v>36</v>
      </c>
      <c r="AU153" s="26">
        <f>INDEX('[1]Конфигурация (оборудование)'!A:Y,MATCH(CONCATENATE(L153,"_",N153),'[1]Конфигурация (оборудование)'!Y:Y,0),8)</f>
        <v>64</v>
      </c>
      <c r="AV153" s="25"/>
      <c r="AW153" s="25"/>
      <c r="AX153" s="25"/>
      <c r="AY153" s="37"/>
      <c r="AZ153" s="25"/>
      <c r="BA153" s="25"/>
      <c r="BB153" s="25"/>
      <c r="BC153" s="25"/>
      <c r="BD153" s="25"/>
      <c r="BE153" s="25" t="str">
        <f>INDEX('[1]IP MGMT'!A:H,MATCH(O153,'[1]IP MGMT'!D:D,0),5)</f>
        <v>1RF23.02</v>
      </c>
      <c r="BF153" s="31" t="s">
        <v>951</v>
      </c>
      <c r="BG153" s="25"/>
      <c r="BH153" s="25"/>
      <c r="BI153" s="25"/>
      <c r="BJ153" s="27"/>
    </row>
    <row r="154" spans="1:62" s="38" customFormat="1" ht="30" customHeight="1" x14ac:dyDescent="0.25">
      <c r="A154" s="29" t="s">
        <v>189</v>
      </c>
      <c r="B154" s="43" t="s">
        <v>435</v>
      </c>
      <c r="C154" s="31" t="s">
        <v>41</v>
      </c>
      <c r="D154" s="25" t="str">
        <f t="shared" si="4"/>
        <v>cd5201-sys009</v>
      </c>
      <c r="E154" s="27" t="s">
        <v>234</v>
      </c>
      <c r="F154" s="25"/>
      <c r="G154" s="27" t="s">
        <v>952</v>
      </c>
      <c r="H154" s="28"/>
      <c r="I154" s="27"/>
      <c r="J154" s="27" t="s">
        <v>59</v>
      </c>
      <c r="K154" s="36"/>
      <c r="L154" s="29" t="s">
        <v>791</v>
      </c>
      <c r="M154" s="30" t="s">
        <v>568</v>
      </c>
      <c r="N154" s="29" t="s">
        <v>602</v>
      </c>
      <c r="O154" s="31" t="s">
        <v>953</v>
      </c>
      <c r="P154" s="34" t="s">
        <v>793</v>
      </c>
      <c r="Q154" s="34" t="s">
        <v>954</v>
      </c>
      <c r="R154" s="36"/>
      <c r="S154" s="26" t="str">
        <f>INDEX('[1]Конфигурация (оборудование)'!A:Y,MATCH(CONCATENATE(L154,"_",N154),'[1]Конфигурация (оборудование)'!Y:Y,0),6)</f>
        <v>E5-2695V4</v>
      </c>
      <c r="T154" s="26" t="str">
        <f>INDEX('[1]Конфигурация (оборудование)'!A:Y,MATCH(CONCATENATE(L154,"_",N154),'[1]Конфигурация (оборудование)'!Y:Y,0),4)</f>
        <v>2</v>
      </c>
      <c r="U154" s="26">
        <f>INDEX('[1]Конфигурация (оборудование)'!A:Y,MATCH(CONCATENATE(L154,"_",N154),'[1]Конфигурация (оборудование)'!Y:Y,0),5)</f>
        <v>36</v>
      </c>
      <c r="V154" s="26" t="str">
        <f>INDEX('[1]Конфигурация (оборудование)'!A:Y,MATCH(CONCATENATE(L154,"_",N154),'[1]Конфигурация (оборудование)'!Y:Y,0),10)</f>
        <v>HDD 2.5" SAS</v>
      </c>
      <c r="W154" s="51">
        <f>INDEX('[1]Конфигурация (оборудование)'!A:Y,MATCH(CONCATENATE(L154,"_",N154),'[1]Конфигурация (оборудование)'!Y:Y,0),12)</f>
        <v>600</v>
      </c>
      <c r="X154" s="26">
        <f>INDEX('[1]Конфигурация (оборудование)'!A:Y,MATCH(CONCATENATE(L154,"_",N154),'[1]Конфигурация (оборудование)'!Y:Y,0),13)</f>
        <v>2</v>
      </c>
      <c r="Y154" s="26" t="str">
        <f>INDEX('[1]Конфигурация (оборудование)'!A:Y,MATCH(CONCATENATE(L154,"_",N154),'[1]Конфигурация (оборудование)'!Y:Y,0),14)</f>
        <v>-</v>
      </c>
      <c r="Z154" s="26" t="str">
        <f>INDEX('[1]Конфигурация (оборудование)'!A:Y,MATCH(CONCATENATE(L154,"_",N154),'[1]Конфигурация (оборудование)'!Y:Y,0),15)</f>
        <v>-</v>
      </c>
      <c r="AA154" s="26" t="str">
        <f>INDEX('[1]Конфигурация (оборудование)'!A:Y,MATCH(CONCATENATE(L154,"_",N154),'[1]Конфигурация (оборудование)'!Y:Y,0),17)</f>
        <v>-</v>
      </c>
      <c r="AB154" s="26" t="str">
        <f>INDEX('[1]Конфигурация (оборудование)'!A:Y,MATCH(CONCATENATE(L154,"_",N154),'[1]Конфигурация (оборудование)'!Y:Y,0),18)</f>
        <v>-</v>
      </c>
      <c r="AC154" s="26" t="str">
        <f>INDEX('[1]Конфигурация (оборудование)'!A:Y,MATCH(CONCATENATE(L154,"_",N154),'[1]Конфигурация (оборудование)'!Y:Y,0),19)</f>
        <v>-</v>
      </c>
      <c r="AD154" s="26" t="str">
        <f>INDEX('[1]Конфигурация (оборудование)'!A:Y,MATCH(CONCATENATE(L154,"_",N154),'[1]Конфигурация (оборудование)'!Y:Y,0),20)</f>
        <v>-</v>
      </c>
      <c r="AE154" s="26" t="str">
        <f>INDEX('[1]Конфигурация (оборудование)'!A:Y,MATCH(CONCATENATE(L154,"_",N154),'[1]Конфигурация (оборудование)'!Y:Y,0),22)</f>
        <v>-</v>
      </c>
      <c r="AF154" s="26" t="str">
        <f>INDEX('[1]Конфигурация (оборудование)'!A:Y,MATCH(CONCATENATE(L154,"_",N154),'[1]Конфигурация (оборудование)'!Y:Y,0),23)</f>
        <v>-</v>
      </c>
      <c r="AG154" s="26" t="str">
        <f>INDEX('[1]Конфигурация (оборудование)'!A:Y,MATCH(CONCATENATE(L154,"_",N154),'[1]Конфигурация (оборудование)'!Y:Y,0),24)</f>
        <v>-</v>
      </c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6">
        <f t="shared" si="5"/>
        <v>36</v>
      </c>
      <c r="AU154" s="26">
        <f>INDEX('[1]Конфигурация (оборудование)'!A:Y,MATCH(CONCATENATE(L154,"_",N154),'[1]Конфигурация (оборудование)'!Y:Y,0),8)</f>
        <v>64</v>
      </c>
      <c r="AV154" s="25"/>
      <c r="AW154" s="25"/>
      <c r="AX154" s="25"/>
      <c r="AY154" s="37"/>
      <c r="AZ154" s="25"/>
      <c r="BA154" s="25"/>
      <c r="BB154" s="25"/>
      <c r="BC154" s="25"/>
      <c r="BD154" s="25"/>
      <c r="BE154" s="25" t="str">
        <f>INDEX('[1]IP MGMT'!A:H,MATCH(O154,'[1]IP MGMT'!D:D,0),5)</f>
        <v>1RF23.02</v>
      </c>
      <c r="BF154" s="31" t="s">
        <v>955</v>
      </c>
      <c r="BG154" s="25"/>
      <c r="BH154" s="25"/>
      <c r="BI154" s="25"/>
      <c r="BJ154" s="27"/>
    </row>
    <row r="155" spans="1:62" s="38" customFormat="1" ht="30" customHeight="1" x14ac:dyDescent="0.25">
      <c r="A155" s="29" t="s">
        <v>189</v>
      </c>
      <c r="B155" s="43" t="s">
        <v>437</v>
      </c>
      <c r="C155" s="31" t="s">
        <v>41</v>
      </c>
      <c r="D155" s="25" t="str">
        <f t="shared" si="4"/>
        <v>cd5201-sys097</v>
      </c>
      <c r="E155" s="27" t="s">
        <v>234</v>
      </c>
      <c r="F155" s="25"/>
      <c r="G155" s="27" t="s">
        <v>667</v>
      </c>
      <c r="H155" s="28"/>
      <c r="I155" s="27"/>
      <c r="J155" s="27" t="s">
        <v>36</v>
      </c>
      <c r="K155" s="36"/>
      <c r="L155" s="29" t="s">
        <v>677</v>
      </c>
      <c r="M155" s="30" t="s">
        <v>568</v>
      </c>
      <c r="N155" s="52" t="s">
        <v>669</v>
      </c>
      <c r="O155" s="31" t="s">
        <v>956</v>
      </c>
      <c r="P155" s="34" t="s">
        <v>957</v>
      </c>
      <c r="Q155" s="34" t="s">
        <v>672</v>
      </c>
      <c r="R155" s="36"/>
      <c r="S155" s="26" t="str">
        <f>INDEX('[1]Конфигурация (оборудование)'!A:Y,MATCH(CONCATENATE(L155,"_",N155),'[1]Конфигурация (оборудование)'!Y:Y,0),6)</f>
        <v>E5-2630V4</v>
      </c>
      <c r="T155" s="26" t="str">
        <f>INDEX('[1]Конфигурация (оборудование)'!A:Y,MATCH(CONCATENATE(L155,"_",N155),'[1]Конфигурация (оборудование)'!Y:Y,0),4)</f>
        <v>2</v>
      </c>
      <c r="U155" s="26">
        <f>INDEX('[1]Конфигурация (оборудование)'!A:Y,MATCH(CONCATENATE(L155,"_",N155),'[1]Конфигурация (оборудование)'!Y:Y,0),5)</f>
        <v>20</v>
      </c>
      <c r="V155" s="26" t="str">
        <f>INDEX('[1]Конфигурация (оборудование)'!A:Y,MATCH(CONCATENATE(L155,"_",N155),'[1]Конфигурация (оборудование)'!Y:Y,0),10)</f>
        <v>HDD 2.5" SAS</v>
      </c>
      <c r="W155" s="51">
        <f>INDEX('[1]Конфигурация (оборудование)'!A:Y,MATCH(CONCATENATE(L155,"_",N155),'[1]Конфигурация (оборудование)'!Y:Y,0),12)</f>
        <v>600</v>
      </c>
      <c r="X155" s="26">
        <f>INDEX('[1]Конфигурация (оборудование)'!A:Y,MATCH(CONCATENATE(L155,"_",N155),'[1]Конфигурация (оборудование)'!Y:Y,0),13)</f>
        <v>2</v>
      </c>
      <c r="Y155" s="26" t="str">
        <f>INDEX('[1]Конфигурация (оборудование)'!A:Y,MATCH(CONCATENATE(L155,"_",N155),'[1]Конфигурация (оборудование)'!Y:Y,0),14)</f>
        <v>-</v>
      </c>
      <c r="Z155" s="26" t="str">
        <f>INDEX('[1]Конфигурация (оборудование)'!A:Y,MATCH(CONCATENATE(L155,"_",N155),'[1]Конфигурация (оборудование)'!Y:Y,0),15)</f>
        <v>HDD 2.5" SAS</v>
      </c>
      <c r="AA155" s="26">
        <f>INDEX('[1]Конфигурация (оборудование)'!A:Y,MATCH(CONCATENATE(L155,"_",N155),'[1]Конфигурация (оборудование)'!Y:Y,0),17)</f>
        <v>2000</v>
      </c>
      <c r="AB155" s="26">
        <f>INDEX('[1]Конфигурация (оборудование)'!A:Y,MATCH(CONCATENATE(L155,"_",N155),'[1]Конфигурация (оборудование)'!Y:Y,0),18)</f>
        <v>10</v>
      </c>
      <c r="AC155" s="26" t="str">
        <f>INDEX('[1]Конфигурация (оборудование)'!A:Y,MATCH(CONCATENATE(L155,"_",N155),'[1]Конфигурация (оборудование)'!Y:Y,0),19)</f>
        <v>-</v>
      </c>
      <c r="AD155" s="26" t="str">
        <f>INDEX('[1]Конфигурация (оборудование)'!A:Y,MATCH(CONCATENATE(L155,"_",N155),'[1]Конфигурация (оборудование)'!Y:Y,0),20)</f>
        <v>SSD 2.5" SATA</v>
      </c>
      <c r="AE155" s="26">
        <f>INDEX('[1]Конфигурация (оборудование)'!A:Y,MATCH(CONCATENATE(L155,"_",N155),'[1]Конфигурация (оборудование)'!Y:Y,0),22)</f>
        <v>240</v>
      </c>
      <c r="AF155" s="26">
        <f>INDEX('[1]Конфигурация (оборудование)'!A:Y,MATCH(CONCATENATE(L155,"_",N155),'[1]Конфигурация (оборудование)'!Y:Y,0),23)</f>
        <v>1</v>
      </c>
      <c r="AG155" s="26" t="str">
        <f>INDEX('[1]Конфигурация (оборудование)'!A:Y,MATCH(CONCATENATE(L155,"_",N155),'[1]Конфигурация (оборудование)'!Y:Y,0),24)</f>
        <v>-</v>
      </c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6">
        <f t="shared" si="5"/>
        <v>20</v>
      </c>
      <c r="AU155" s="26">
        <f>INDEX('[1]Конфигурация (оборудование)'!A:Y,MATCH(CONCATENATE(L155,"_",N155),'[1]Конфигурация (оборудование)'!Y:Y,0),8)</f>
        <v>256</v>
      </c>
      <c r="AV155" s="25"/>
      <c r="AW155" s="25"/>
      <c r="AX155" s="25"/>
      <c r="AY155" s="37"/>
      <c r="AZ155" s="25"/>
      <c r="BA155" s="25"/>
      <c r="BB155" s="25"/>
      <c r="BC155" s="25"/>
      <c r="BD155" s="25"/>
      <c r="BE155" s="25" t="str">
        <f>INDEX('[1]IP MGMT'!A:H,MATCH(O155,'[1]IP MGMT'!D:D,0),5)</f>
        <v>1RF24.02</v>
      </c>
      <c r="BF155" s="31" t="s">
        <v>778</v>
      </c>
      <c r="BG155" s="25"/>
      <c r="BH155" s="25"/>
      <c r="BI155" s="25"/>
      <c r="BJ155" s="27"/>
    </row>
    <row r="156" spans="1:62" s="38" customFormat="1" ht="30" customHeight="1" x14ac:dyDescent="0.25">
      <c r="A156" s="29" t="s">
        <v>189</v>
      </c>
      <c r="B156" s="43" t="s">
        <v>439</v>
      </c>
      <c r="C156" s="31" t="s">
        <v>41</v>
      </c>
      <c r="D156" s="25" t="str">
        <f t="shared" si="4"/>
        <v>cd5201-VP0605</v>
      </c>
      <c r="E156" s="27" t="s">
        <v>203</v>
      </c>
      <c r="F156" s="25"/>
      <c r="G156" s="27" t="s">
        <v>667</v>
      </c>
      <c r="H156" s="28"/>
      <c r="I156" s="27"/>
      <c r="J156" s="27" t="s">
        <v>688</v>
      </c>
      <c r="K156" s="36"/>
      <c r="L156" s="29" t="s">
        <v>668</v>
      </c>
      <c r="M156" s="30" t="s">
        <v>568</v>
      </c>
      <c r="N156" s="29" t="s">
        <v>633</v>
      </c>
      <c r="O156" s="31" t="s">
        <v>959</v>
      </c>
      <c r="P156" s="34" t="s">
        <v>957</v>
      </c>
      <c r="Q156" s="34" t="s">
        <v>694</v>
      </c>
      <c r="R156" s="36"/>
      <c r="S156" s="26" t="str">
        <f>INDEX('[1]Конфигурация (оборудование)'!A:Y,MATCH(CONCATENATE(L156,"_",N156),'[1]Конфигурация (оборудование)'!Y:Y,0),6)</f>
        <v>E5-2697V4</v>
      </c>
      <c r="T156" s="26" t="str">
        <f>INDEX('[1]Конфигурация (оборудование)'!A:Y,MATCH(CONCATENATE(L156,"_",N156),'[1]Конфигурация (оборудование)'!Y:Y,0),4)</f>
        <v>2</v>
      </c>
      <c r="U156" s="26">
        <f>INDEX('[1]Конфигурация (оборудование)'!A:Y,MATCH(CONCATENATE(L156,"_",N156),'[1]Конфигурация (оборудование)'!Y:Y,0),5)</f>
        <v>36</v>
      </c>
      <c r="V156" s="26" t="str">
        <f>INDEX('[1]Конфигурация (оборудование)'!A:Y,MATCH(CONCATENATE(L156,"_",N156),'[1]Конфигурация (оборудование)'!Y:Y,0),10)</f>
        <v>HDD 2.5" SAS</v>
      </c>
      <c r="W156" s="51">
        <f>INDEX('[1]Конфигурация (оборудование)'!A:Y,MATCH(CONCATENATE(L156,"_",N156),'[1]Конфигурация (оборудование)'!Y:Y,0),12)</f>
        <v>600</v>
      </c>
      <c r="X156" s="26">
        <f>INDEX('[1]Конфигурация (оборудование)'!A:Y,MATCH(CONCATENATE(L156,"_",N156),'[1]Конфигурация (оборудование)'!Y:Y,0),13)</f>
        <v>8</v>
      </c>
      <c r="Y156" s="26" t="str">
        <f>INDEX('[1]Конфигурация (оборудование)'!A:Y,MATCH(CONCATENATE(L156,"_",N156),'[1]Конфигурация (оборудование)'!Y:Y,0),14)</f>
        <v>-</v>
      </c>
      <c r="Z156" s="26" t="str">
        <f>INDEX('[1]Конфигурация (оборудование)'!A:Y,MATCH(CONCATENATE(L156,"_",N156),'[1]Конфигурация (оборудование)'!Y:Y,0),15)</f>
        <v>SSD 2.5" SATA</v>
      </c>
      <c r="AA156" s="26">
        <f>INDEX('[1]Конфигурация (оборудование)'!A:Y,MATCH(CONCATENATE(L156,"_",N156),'[1]Конфигурация (оборудование)'!Y:Y,0),17)</f>
        <v>240</v>
      </c>
      <c r="AB156" s="26">
        <f>INDEX('[1]Конфигурация (оборудование)'!A:Y,MATCH(CONCATENATE(L156,"_",N156),'[1]Конфигурация (оборудование)'!Y:Y,0),18)</f>
        <v>4</v>
      </c>
      <c r="AC156" s="26" t="str">
        <f>INDEX('[1]Конфигурация (оборудование)'!A:Y,MATCH(CONCATENATE(L156,"_",N156),'[1]Конфигурация (оборудование)'!Y:Y,0),19)</f>
        <v>-</v>
      </c>
      <c r="AD156" s="26" t="str">
        <f>INDEX('[1]Конфигурация (оборудование)'!A:Y,MATCH(CONCATENATE(L156,"_",N156),'[1]Конфигурация (оборудование)'!Y:Y,0),20)</f>
        <v>-</v>
      </c>
      <c r="AE156" s="26" t="str">
        <f>INDEX('[1]Конфигурация (оборудование)'!A:Y,MATCH(CONCATENATE(L156,"_",N156),'[1]Конфигурация (оборудование)'!Y:Y,0),22)</f>
        <v>-</v>
      </c>
      <c r="AF156" s="26" t="str">
        <f>INDEX('[1]Конфигурация (оборудование)'!A:Y,MATCH(CONCATENATE(L156,"_",N156),'[1]Конфигурация (оборудование)'!Y:Y,0),23)</f>
        <v>-</v>
      </c>
      <c r="AG156" s="26" t="str">
        <f>INDEX('[1]Конфигурация (оборудование)'!A:Y,MATCH(CONCATENATE(L156,"_",N156),'[1]Конфигурация (оборудование)'!Y:Y,0),24)</f>
        <v>-</v>
      </c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6">
        <f t="shared" si="5"/>
        <v>36</v>
      </c>
      <c r="AU156" s="26">
        <f>INDEX('[1]Конфигурация (оборудование)'!A:Y,MATCH(CONCATENATE(L156,"_",N156),'[1]Конфигурация (оборудование)'!Y:Y,0),8)</f>
        <v>128</v>
      </c>
      <c r="AV156" s="25"/>
      <c r="AW156" s="25"/>
      <c r="AX156" s="25"/>
      <c r="AY156" s="37"/>
      <c r="AZ156" s="25"/>
      <c r="BA156" s="25"/>
      <c r="BB156" s="25"/>
      <c r="BC156" s="25"/>
      <c r="BD156" s="25"/>
      <c r="BE156" s="25" t="str">
        <f>INDEX('[1]IP MGMT'!A:H,MATCH(O156,'[1]IP MGMT'!D:D,0),5)</f>
        <v>1RF24.02</v>
      </c>
      <c r="BF156" s="31" t="s">
        <v>967</v>
      </c>
      <c r="BG156" s="25"/>
      <c r="BH156" s="25"/>
      <c r="BI156" s="25"/>
      <c r="BJ156" s="27" t="s">
        <v>961</v>
      </c>
    </row>
    <row r="157" spans="1:62" s="38" customFormat="1" ht="30" customHeight="1" x14ac:dyDescent="0.25">
      <c r="A157" s="29" t="s">
        <v>189</v>
      </c>
      <c r="B157" s="43" t="s">
        <v>441</v>
      </c>
      <c r="C157" s="31" t="s">
        <v>41</v>
      </c>
      <c r="D157" s="25" t="str">
        <f t="shared" si="4"/>
        <v>cd5201-VP0604</v>
      </c>
      <c r="E157" s="27" t="s">
        <v>203</v>
      </c>
      <c r="F157" s="25"/>
      <c r="G157" s="27" t="s">
        <v>667</v>
      </c>
      <c r="H157" s="28"/>
      <c r="I157" s="27"/>
      <c r="J157" s="27" t="s">
        <v>688</v>
      </c>
      <c r="K157" s="36"/>
      <c r="L157" s="29" t="s">
        <v>668</v>
      </c>
      <c r="M157" s="30" t="s">
        <v>568</v>
      </c>
      <c r="N157" s="29" t="s">
        <v>633</v>
      </c>
      <c r="O157" s="31" t="s">
        <v>962</v>
      </c>
      <c r="P157" s="34" t="s">
        <v>957</v>
      </c>
      <c r="Q157" s="34" t="s">
        <v>697</v>
      </c>
      <c r="R157" s="36"/>
      <c r="S157" s="26" t="str">
        <f>INDEX('[1]Конфигурация (оборудование)'!A:Y,MATCH(CONCATENATE(L157,"_",N157),'[1]Конфигурация (оборудование)'!Y:Y,0),6)</f>
        <v>E5-2697V4</v>
      </c>
      <c r="T157" s="26" t="str">
        <f>INDEX('[1]Конфигурация (оборудование)'!A:Y,MATCH(CONCATENATE(L157,"_",N157),'[1]Конфигурация (оборудование)'!Y:Y,0),4)</f>
        <v>2</v>
      </c>
      <c r="U157" s="26">
        <f>INDEX('[1]Конфигурация (оборудование)'!A:Y,MATCH(CONCATENATE(L157,"_",N157),'[1]Конфигурация (оборудование)'!Y:Y,0),5)</f>
        <v>36</v>
      </c>
      <c r="V157" s="26" t="str">
        <f>INDEX('[1]Конфигурация (оборудование)'!A:Y,MATCH(CONCATENATE(L157,"_",N157),'[1]Конфигурация (оборудование)'!Y:Y,0),10)</f>
        <v>HDD 2.5" SAS</v>
      </c>
      <c r="W157" s="51">
        <f>INDEX('[1]Конфигурация (оборудование)'!A:Y,MATCH(CONCATENATE(L157,"_",N157),'[1]Конфигурация (оборудование)'!Y:Y,0),12)</f>
        <v>600</v>
      </c>
      <c r="X157" s="26">
        <f>INDEX('[1]Конфигурация (оборудование)'!A:Y,MATCH(CONCATENATE(L157,"_",N157),'[1]Конфигурация (оборудование)'!Y:Y,0),13)</f>
        <v>8</v>
      </c>
      <c r="Y157" s="26" t="str">
        <f>INDEX('[1]Конфигурация (оборудование)'!A:Y,MATCH(CONCATENATE(L157,"_",N157),'[1]Конфигурация (оборудование)'!Y:Y,0),14)</f>
        <v>-</v>
      </c>
      <c r="Z157" s="26" t="str">
        <f>INDEX('[1]Конфигурация (оборудование)'!A:Y,MATCH(CONCATENATE(L157,"_",N157),'[1]Конфигурация (оборудование)'!Y:Y,0),15)</f>
        <v>SSD 2.5" SATA</v>
      </c>
      <c r="AA157" s="26">
        <f>INDEX('[1]Конфигурация (оборудование)'!A:Y,MATCH(CONCATENATE(L157,"_",N157),'[1]Конфигурация (оборудование)'!Y:Y,0),17)</f>
        <v>240</v>
      </c>
      <c r="AB157" s="26">
        <f>INDEX('[1]Конфигурация (оборудование)'!A:Y,MATCH(CONCATENATE(L157,"_",N157),'[1]Конфигурация (оборудование)'!Y:Y,0),18)</f>
        <v>4</v>
      </c>
      <c r="AC157" s="26" t="str">
        <f>INDEX('[1]Конфигурация (оборудование)'!A:Y,MATCH(CONCATENATE(L157,"_",N157),'[1]Конфигурация (оборудование)'!Y:Y,0),19)</f>
        <v>-</v>
      </c>
      <c r="AD157" s="26" t="str">
        <f>INDEX('[1]Конфигурация (оборудование)'!A:Y,MATCH(CONCATENATE(L157,"_",N157),'[1]Конфигурация (оборудование)'!Y:Y,0),20)</f>
        <v>-</v>
      </c>
      <c r="AE157" s="26" t="str">
        <f>INDEX('[1]Конфигурация (оборудование)'!A:Y,MATCH(CONCATENATE(L157,"_",N157),'[1]Конфигурация (оборудование)'!Y:Y,0),22)</f>
        <v>-</v>
      </c>
      <c r="AF157" s="26" t="str">
        <f>INDEX('[1]Конфигурация (оборудование)'!A:Y,MATCH(CONCATENATE(L157,"_",N157),'[1]Конфигурация (оборудование)'!Y:Y,0),23)</f>
        <v>-</v>
      </c>
      <c r="AG157" s="26" t="str">
        <f>INDEX('[1]Конфигурация (оборудование)'!A:Y,MATCH(CONCATENATE(L157,"_",N157),'[1]Конфигурация (оборудование)'!Y:Y,0),24)</f>
        <v>-</v>
      </c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6">
        <f t="shared" si="5"/>
        <v>36</v>
      </c>
      <c r="AU157" s="26">
        <f>INDEX('[1]Конфигурация (оборудование)'!A:Y,MATCH(CONCATENATE(L157,"_",N157),'[1]Конфигурация (оборудование)'!Y:Y,0),8)</f>
        <v>128</v>
      </c>
      <c r="AV157" s="25"/>
      <c r="AW157" s="25"/>
      <c r="AX157" s="25"/>
      <c r="AY157" s="37"/>
      <c r="AZ157" s="25"/>
      <c r="BA157" s="25"/>
      <c r="BB157" s="25"/>
      <c r="BC157" s="25"/>
      <c r="BD157" s="25"/>
      <c r="BE157" s="25" t="str">
        <f>INDEX('[1]IP MGMT'!A:H,MATCH(O157,'[1]IP MGMT'!D:D,0),5)</f>
        <v>1RF24.02</v>
      </c>
      <c r="BF157" s="31" t="s">
        <v>965</v>
      </c>
      <c r="BG157" s="25"/>
      <c r="BH157" s="25"/>
      <c r="BI157" s="25"/>
      <c r="BJ157" s="27" t="s">
        <v>961</v>
      </c>
    </row>
    <row r="158" spans="1:62" s="38" customFormat="1" ht="30" customHeight="1" x14ac:dyDescent="0.25">
      <c r="A158" s="29" t="s">
        <v>189</v>
      </c>
      <c r="B158" s="43" t="s">
        <v>443</v>
      </c>
      <c r="C158" s="31" t="s">
        <v>41</v>
      </c>
      <c r="D158" s="25" t="str">
        <f t="shared" si="4"/>
        <v>cd5201-VP0603</v>
      </c>
      <c r="E158" s="27" t="s">
        <v>203</v>
      </c>
      <c r="F158" s="25"/>
      <c r="G158" s="27" t="s">
        <v>667</v>
      </c>
      <c r="H158" s="28"/>
      <c r="I158" s="27"/>
      <c r="J158" s="27" t="s">
        <v>688</v>
      </c>
      <c r="K158" s="36"/>
      <c r="L158" s="29" t="s">
        <v>668</v>
      </c>
      <c r="M158" s="30" t="s">
        <v>568</v>
      </c>
      <c r="N158" s="29" t="s">
        <v>633</v>
      </c>
      <c r="O158" s="31" t="s">
        <v>964</v>
      </c>
      <c r="P158" s="34" t="s">
        <v>957</v>
      </c>
      <c r="Q158" s="34" t="s">
        <v>700</v>
      </c>
      <c r="R158" s="36"/>
      <c r="S158" s="26" t="str">
        <f>INDEX('[1]Конфигурация (оборудование)'!A:Y,MATCH(CONCATENATE(L158,"_",N158),'[1]Конфигурация (оборудование)'!Y:Y,0),6)</f>
        <v>E5-2697V4</v>
      </c>
      <c r="T158" s="26" t="str">
        <f>INDEX('[1]Конфигурация (оборудование)'!A:Y,MATCH(CONCATENATE(L158,"_",N158),'[1]Конфигурация (оборудование)'!Y:Y,0),4)</f>
        <v>2</v>
      </c>
      <c r="U158" s="26">
        <f>INDEX('[1]Конфигурация (оборудование)'!A:Y,MATCH(CONCATENATE(L158,"_",N158),'[1]Конфигурация (оборудование)'!Y:Y,0),5)</f>
        <v>36</v>
      </c>
      <c r="V158" s="26" t="str">
        <f>INDEX('[1]Конфигурация (оборудование)'!A:Y,MATCH(CONCATENATE(L158,"_",N158),'[1]Конфигурация (оборудование)'!Y:Y,0),10)</f>
        <v>HDD 2.5" SAS</v>
      </c>
      <c r="W158" s="51">
        <f>INDEX('[1]Конфигурация (оборудование)'!A:Y,MATCH(CONCATENATE(L158,"_",N158),'[1]Конфигурация (оборудование)'!Y:Y,0),12)</f>
        <v>600</v>
      </c>
      <c r="X158" s="26">
        <f>INDEX('[1]Конфигурация (оборудование)'!A:Y,MATCH(CONCATENATE(L158,"_",N158),'[1]Конфигурация (оборудование)'!Y:Y,0),13)</f>
        <v>8</v>
      </c>
      <c r="Y158" s="26" t="str">
        <f>INDEX('[1]Конфигурация (оборудование)'!A:Y,MATCH(CONCATENATE(L158,"_",N158),'[1]Конфигурация (оборудование)'!Y:Y,0),14)</f>
        <v>-</v>
      </c>
      <c r="Z158" s="26" t="str">
        <f>INDEX('[1]Конфигурация (оборудование)'!A:Y,MATCH(CONCATENATE(L158,"_",N158),'[1]Конфигурация (оборудование)'!Y:Y,0),15)</f>
        <v>SSD 2.5" SATA</v>
      </c>
      <c r="AA158" s="26">
        <f>INDEX('[1]Конфигурация (оборудование)'!A:Y,MATCH(CONCATENATE(L158,"_",N158),'[1]Конфигурация (оборудование)'!Y:Y,0),17)</f>
        <v>240</v>
      </c>
      <c r="AB158" s="26">
        <f>INDEX('[1]Конфигурация (оборудование)'!A:Y,MATCH(CONCATENATE(L158,"_",N158),'[1]Конфигурация (оборудование)'!Y:Y,0),18)</f>
        <v>4</v>
      </c>
      <c r="AC158" s="26" t="str">
        <f>INDEX('[1]Конфигурация (оборудование)'!A:Y,MATCH(CONCATENATE(L158,"_",N158),'[1]Конфигурация (оборудование)'!Y:Y,0),19)</f>
        <v>-</v>
      </c>
      <c r="AD158" s="26" t="str">
        <f>INDEX('[1]Конфигурация (оборудование)'!A:Y,MATCH(CONCATENATE(L158,"_",N158),'[1]Конфигурация (оборудование)'!Y:Y,0),20)</f>
        <v>-</v>
      </c>
      <c r="AE158" s="26" t="str">
        <f>INDEX('[1]Конфигурация (оборудование)'!A:Y,MATCH(CONCATENATE(L158,"_",N158),'[1]Конфигурация (оборудование)'!Y:Y,0),22)</f>
        <v>-</v>
      </c>
      <c r="AF158" s="26" t="str">
        <f>INDEX('[1]Конфигурация (оборудование)'!A:Y,MATCH(CONCATENATE(L158,"_",N158),'[1]Конфигурация (оборудование)'!Y:Y,0),23)</f>
        <v>-</v>
      </c>
      <c r="AG158" s="26" t="str">
        <f>INDEX('[1]Конфигурация (оборудование)'!A:Y,MATCH(CONCATENATE(L158,"_",N158),'[1]Конфигурация (оборудование)'!Y:Y,0),24)</f>
        <v>-</v>
      </c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6">
        <f t="shared" si="5"/>
        <v>36</v>
      </c>
      <c r="AU158" s="26">
        <f>INDEX('[1]Конфигурация (оборудование)'!A:Y,MATCH(CONCATENATE(L158,"_",N158),'[1]Конфигурация (оборудование)'!Y:Y,0),8)</f>
        <v>128</v>
      </c>
      <c r="AV158" s="25"/>
      <c r="AW158" s="25"/>
      <c r="AX158" s="25"/>
      <c r="AY158" s="37"/>
      <c r="AZ158" s="25"/>
      <c r="BA158" s="25"/>
      <c r="BB158" s="25"/>
      <c r="BC158" s="25"/>
      <c r="BD158" s="25"/>
      <c r="BE158" s="25" t="str">
        <f>INDEX('[1]IP MGMT'!A:H,MATCH(O158,'[1]IP MGMT'!D:D,0),5)</f>
        <v>1RF24.02</v>
      </c>
      <c r="BF158" s="31" t="s">
        <v>963</v>
      </c>
      <c r="BG158" s="25"/>
      <c r="BH158" s="25"/>
      <c r="BI158" s="25"/>
      <c r="BJ158" s="27" t="s">
        <v>961</v>
      </c>
    </row>
    <row r="159" spans="1:62" s="38" customFormat="1" ht="30" customHeight="1" x14ac:dyDescent="0.25">
      <c r="A159" s="29" t="s">
        <v>189</v>
      </c>
      <c r="B159" s="43" t="s">
        <v>445</v>
      </c>
      <c r="C159" s="31" t="s">
        <v>41</v>
      </c>
      <c r="D159" s="25" t="str">
        <f t="shared" si="4"/>
        <v>cd5201-VP0602</v>
      </c>
      <c r="E159" s="27" t="s">
        <v>203</v>
      </c>
      <c r="F159" s="25"/>
      <c r="G159" s="27" t="s">
        <v>667</v>
      </c>
      <c r="H159" s="28"/>
      <c r="I159" s="27"/>
      <c r="J159" s="27" t="s">
        <v>688</v>
      </c>
      <c r="K159" s="36"/>
      <c r="L159" s="29" t="s">
        <v>668</v>
      </c>
      <c r="M159" s="30" t="s">
        <v>568</v>
      </c>
      <c r="N159" s="29" t="s">
        <v>633</v>
      </c>
      <c r="O159" s="31" t="s">
        <v>966</v>
      </c>
      <c r="P159" s="34" t="s">
        <v>957</v>
      </c>
      <c r="Q159" s="34" t="s">
        <v>595</v>
      </c>
      <c r="R159" s="36"/>
      <c r="S159" s="26" t="str">
        <f>INDEX('[1]Конфигурация (оборудование)'!A:Y,MATCH(CONCATENATE(L159,"_",N159),'[1]Конфигурация (оборудование)'!Y:Y,0),6)</f>
        <v>E5-2697V4</v>
      </c>
      <c r="T159" s="26" t="str">
        <f>INDEX('[1]Конфигурация (оборудование)'!A:Y,MATCH(CONCATENATE(L159,"_",N159),'[1]Конфигурация (оборудование)'!Y:Y,0),4)</f>
        <v>2</v>
      </c>
      <c r="U159" s="26">
        <f>INDEX('[1]Конфигурация (оборудование)'!A:Y,MATCH(CONCATENATE(L159,"_",N159),'[1]Конфигурация (оборудование)'!Y:Y,0),5)</f>
        <v>36</v>
      </c>
      <c r="V159" s="26" t="str">
        <f>INDEX('[1]Конфигурация (оборудование)'!A:Y,MATCH(CONCATENATE(L159,"_",N159),'[1]Конфигурация (оборудование)'!Y:Y,0),10)</f>
        <v>HDD 2.5" SAS</v>
      </c>
      <c r="W159" s="51">
        <f>INDEX('[1]Конфигурация (оборудование)'!A:Y,MATCH(CONCATENATE(L159,"_",N159),'[1]Конфигурация (оборудование)'!Y:Y,0),12)</f>
        <v>600</v>
      </c>
      <c r="X159" s="26">
        <f>INDEX('[1]Конфигурация (оборудование)'!A:Y,MATCH(CONCATENATE(L159,"_",N159),'[1]Конфигурация (оборудование)'!Y:Y,0),13)</f>
        <v>8</v>
      </c>
      <c r="Y159" s="26" t="str">
        <f>INDEX('[1]Конфигурация (оборудование)'!A:Y,MATCH(CONCATENATE(L159,"_",N159),'[1]Конфигурация (оборудование)'!Y:Y,0),14)</f>
        <v>-</v>
      </c>
      <c r="Z159" s="26" t="str">
        <f>INDEX('[1]Конфигурация (оборудование)'!A:Y,MATCH(CONCATENATE(L159,"_",N159),'[1]Конфигурация (оборудование)'!Y:Y,0),15)</f>
        <v>SSD 2.5" SATA</v>
      </c>
      <c r="AA159" s="26">
        <f>INDEX('[1]Конфигурация (оборудование)'!A:Y,MATCH(CONCATENATE(L159,"_",N159),'[1]Конфигурация (оборудование)'!Y:Y,0),17)</f>
        <v>240</v>
      </c>
      <c r="AB159" s="26">
        <f>INDEX('[1]Конфигурация (оборудование)'!A:Y,MATCH(CONCATENATE(L159,"_",N159),'[1]Конфигурация (оборудование)'!Y:Y,0),18)</f>
        <v>4</v>
      </c>
      <c r="AC159" s="26" t="str">
        <f>INDEX('[1]Конфигурация (оборудование)'!A:Y,MATCH(CONCATENATE(L159,"_",N159),'[1]Конфигурация (оборудование)'!Y:Y,0),19)</f>
        <v>-</v>
      </c>
      <c r="AD159" s="26" t="str">
        <f>INDEX('[1]Конфигурация (оборудование)'!A:Y,MATCH(CONCATENATE(L159,"_",N159),'[1]Конфигурация (оборудование)'!Y:Y,0),20)</f>
        <v>-</v>
      </c>
      <c r="AE159" s="26" t="str">
        <f>INDEX('[1]Конфигурация (оборудование)'!A:Y,MATCH(CONCATENATE(L159,"_",N159),'[1]Конфигурация (оборудование)'!Y:Y,0),22)</f>
        <v>-</v>
      </c>
      <c r="AF159" s="26" t="str">
        <f>INDEX('[1]Конфигурация (оборудование)'!A:Y,MATCH(CONCATENATE(L159,"_",N159),'[1]Конфигурация (оборудование)'!Y:Y,0),23)</f>
        <v>-</v>
      </c>
      <c r="AG159" s="26" t="str">
        <f>INDEX('[1]Конфигурация (оборудование)'!A:Y,MATCH(CONCATENATE(L159,"_",N159),'[1]Конфигурация (оборудование)'!Y:Y,0),24)</f>
        <v>-</v>
      </c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6">
        <f t="shared" si="5"/>
        <v>36</v>
      </c>
      <c r="AU159" s="26">
        <f>INDEX('[1]Конфигурация (оборудование)'!A:Y,MATCH(CONCATENATE(L159,"_",N159),'[1]Конфигурация (оборудование)'!Y:Y,0),8)</f>
        <v>128</v>
      </c>
      <c r="AV159" s="25"/>
      <c r="AW159" s="25"/>
      <c r="AX159" s="25"/>
      <c r="AY159" s="37"/>
      <c r="AZ159" s="25"/>
      <c r="BA159" s="25"/>
      <c r="BB159" s="25"/>
      <c r="BC159" s="25"/>
      <c r="BD159" s="25"/>
      <c r="BE159" s="25" t="str">
        <f>INDEX('[1]IP MGMT'!A:H,MATCH(O159,'[1]IP MGMT'!D:D,0),5)</f>
        <v>1RF24.02</v>
      </c>
      <c r="BF159" s="31" t="s">
        <v>960</v>
      </c>
      <c r="BG159" s="25"/>
      <c r="BH159" s="25"/>
      <c r="BI159" s="25"/>
      <c r="BJ159" s="27" t="s">
        <v>961</v>
      </c>
    </row>
    <row r="160" spans="1:62" s="38" customFormat="1" ht="30" customHeight="1" x14ac:dyDescent="0.25">
      <c r="A160" s="29" t="s">
        <v>189</v>
      </c>
      <c r="B160" s="43" t="s">
        <v>447</v>
      </c>
      <c r="C160" s="31" t="s">
        <v>41</v>
      </c>
      <c r="D160" s="25" t="str">
        <f t="shared" si="4"/>
        <v>cd5201-VP0607</v>
      </c>
      <c r="E160" s="27" t="s">
        <v>203</v>
      </c>
      <c r="F160" s="25"/>
      <c r="G160" s="27" t="s">
        <v>667</v>
      </c>
      <c r="H160" s="28"/>
      <c r="I160" s="27"/>
      <c r="J160" s="27" t="s">
        <v>688</v>
      </c>
      <c r="K160" s="36"/>
      <c r="L160" s="29" t="s">
        <v>677</v>
      </c>
      <c r="M160" s="30" t="s">
        <v>568</v>
      </c>
      <c r="N160" s="29" t="s">
        <v>633</v>
      </c>
      <c r="O160" s="31" t="s">
        <v>968</v>
      </c>
      <c r="P160" s="34" t="s">
        <v>957</v>
      </c>
      <c r="Q160" s="34" t="s">
        <v>618</v>
      </c>
      <c r="R160" s="36"/>
      <c r="S160" s="26" t="str">
        <f>INDEX('[1]Конфигурация (оборудование)'!A:Y,MATCH(CONCATENATE(L160,"_",N160),'[1]Конфигурация (оборудование)'!Y:Y,0),6)</f>
        <v>E5-2697V4</v>
      </c>
      <c r="T160" s="26" t="str">
        <f>INDEX('[1]Конфигурация (оборудование)'!A:Y,MATCH(CONCATENATE(L160,"_",N160),'[1]Конфигурация (оборудование)'!Y:Y,0),4)</f>
        <v>2</v>
      </c>
      <c r="U160" s="26">
        <f>INDEX('[1]Конфигурация (оборудование)'!A:Y,MATCH(CONCATENATE(L160,"_",N160),'[1]Конфигурация (оборудование)'!Y:Y,0),5)</f>
        <v>36</v>
      </c>
      <c r="V160" s="26" t="str">
        <f>INDEX('[1]Конфигурация (оборудование)'!A:Y,MATCH(CONCATENATE(L160,"_",N160),'[1]Конфигурация (оборудование)'!Y:Y,0),10)</f>
        <v>HDD 2.5" SAS</v>
      </c>
      <c r="W160" s="51">
        <f>INDEX('[1]Конфигурация (оборудование)'!A:Y,MATCH(CONCATENATE(L160,"_",N160),'[1]Конфигурация (оборудование)'!Y:Y,0),12)</f>
        <v>600</v>
      </c>
      <c r="X160" s="26">
        <f>INDEX('[1]Конфигурация (оборудование)'!A:Y,MATCH(CONCATENATE(L160,"_",N160),'[1]Конфигурация (оборудование)'!Y:Y,0),13)</f>
        <v>10</v>
      </c>
      <c r="Y160" s="26" t="str">
        <f>INDEX('[1]Конфигурация (оборудование)'!A:Y,MATCH(CONCATENATE(L160,"_",N160),'[1]Конфигурация (оборудование)'!Y:Y,0),14)</f>
        <v>-</v>
      </c>
      <c r="Z160" s="26" t="str">
        <f>INDEX('[1]Конфигурация (оборудование)'!A:Y,MATCH(CONCATENATE(L160,"_",N160),'[1]Конфигурация (оборудование)'!Y:Y,0),15)</f>
        <v>SSD 2.5" SATA</v>
      </c>
      <c r="AA160" s="26">
        <f>INDEX('[1]Конфигурация (оборудование)'!A:Y,MATCH(CONCATENATE(L160,"_",N160),'[1]Конфигурация (оборудование)'!Y:Y,0),17)</f>
        <v>240</v>
      </c>
      <c r="AB160" s="26">
        <f>INDEX('[1]Конфигурация (оборудование)'!A:Y,MATCH(CONCATENATE(L160,"_",N160),'[1]Конфигурация (оборудование)'!Y:Y,0),18)</f>
        <v>4</v>
      </c>
      <c r="AC160" s="26" t="str">
        <f>INDEX('[1]Конфигурация (оборудование)'!A:Y,MATCH(CONCATENATE(L160,"_",N160),'[1]Конфигурация (оборудование)'!Y:Y,0),19)</f>
        <v>-</v>
      </c>
      <c r="AD160" s="26" t="str">
        <f>INDEX('[1]Конфигурация (оборудование)'!A:Y,MATCH(CONCATENATE(L160,"_",N160),'[1]Конфигурация (оборудование)'!Y:Y,0),20)</f>
        <v>-</v>
      </c>
      <c r="AE160" s="26" t="str">
        <f>INDEX('[1]Конфигурация (оборудование)'!A:Y,MATCH(CONCATENATE(L160,"_",N160),'[1]Конфигурация (оборудование)'!Y:Y,0),22)</f>
        <v>-</v>
      </c>
      <c r="AF160" s="26" t="str">
        <f>INDEX('[1]Конфигурация (оборудование)'!A:Y,MATCH(CONCATENATE(L160,"_",N160),'[1]Конфигурация (оборудование)'!Y:Y,0),23)</f>
        <v>-</v>
      </c>
      <c r="AG160" s="26" t="str">
        <f>INDEX('[1]Конфигурация (оборудование)'!A:Y,MATCH(CONCATENATE(L160,"_",N160),'[1]Конфигурация (оборудование)'!Y:Y,0),24)</f>
        <v>-</v>
      </c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6">
        <f t="shared" si="5"/>
        <v>36</v>
      </c>
      <c r="AU160" s="26">
        <f>INDEX('[1]Конфигурация (оборудование)'!A:Y,MATCH(CONCATENATE(L160,"_",N160),'[1]Конфигурация (оборудование)'!Y:Y,0),8)</f>
        <v>128</v>
      </c>
      <c r="AV160" s="25"/>
      <c r="AW160" s="25"/>
      <c r="AX160" s="25"/>
      <c r="AY160" s="37"/>
      <c r="AZ160" s="25"/>
      <c r="BA160" s="25"/>
      <c r="BB160" s="25"/>
      <c r="BC160" s="25"/>
      <c r="BD160" s="25"/>
      <c r="BE160" s="25" t="str">
        <f>INDEX('[1]IP MGMT'!A:H,MATCH(O160,'[1]IP MGMT'!D:D,0),5)</f>
        <v>1RF24.02</v>
      </c>
      <c r="BF160" s="31" t="s">
        <v>784</v>
      </c>
      <c r="BG160" s="25"/>
      <c r="BH160" s="25"/>
      <c r="BI160" s="25"/>
      <c r="BJ160" s="27"/>
    </row>
    <row r="161" spans="1:62" s="38" customFormat="1" ht="30" customHeight="1" x14ac:dyDescent="0.25">
      <c r="A161" s="29" t="s">
        <v>189</v>
      </c>
      <c r="B161" s="43" t="s">
        <v>449</v>
      </c>
      <c r="C161" s="31" t="s">
        <v>41</v>
      </c>
      <c r="D161" s="25" t="str">
        <f t="shared" si="4"/>
        <v>cd5201-VP0606</v>
      </c>
      <c r="E161" s="27" t="s">
        <v>203</v>
      </c>
      <c r="F161" s="25"/>
      <c r="G161" s="27" t="s">
        <v>667</v>
      </c>
      <c r="H161" s="28"/>
      <c r="I161" s="27"/>
      <c r="J161" s="27" t="s">
        <v>688</v>
      </c>
      <c r="K161" s="36"/>
      <c r="L161" s="29" t="s">
        <v>677</v>
      </c>
      <c r="M161" s="30" t="s">
        <v>568</v>
      </c>
      <c r="N161" s="29" t="s">
        <v>633</v>
      </c>
      <c r="O161" s="31" t="s">
        <v>970</v>
      </c>
      <c r="P161" s="34" t="s">
        <v>957</v>
      </c>
      <c r="Q161" s="34" t="s">
        <v>621</v>
      </c>
      <c r="R161" s="36"/>
      <c r="S161" s="26" t="str">
        <f>INDEX('[1]Конфигурация (оборудование)'!A:Y,MATCH(CONCATENATE(L161,"_",N161),'[1]Конфигурация (оборудование)'!Y:Y,0),6)</f>
        <v>E5-2697V4</v>
      </c>
      <c r="T161" s="26" t="str">
        <f>INDEX('[1]Конфигурация (оборудование)'!A:Y,MATCH(CONCATENATE(L161,"_",N161),'[1]Конфигурация (оборудование)'!Y:Y,0),4)</f>
        <v>2</v>
      </c>
      <c r="U161" s="26">
        <f>INDEX('[1]Конфигурация (оборудование)'!A:Y,MATCH(CONCATENATE(L161,"_",N161),'[1]Конфигурация (оборудование)'!Y:Y,0),5)</f>
        <v>36</v>
      </c>
      <c r="V161" s="26" t="str">
        <f>INDEX('[1]Конфигурация (оборудование)'!A:Y,MATCH(CONCATENATE(L161,"_",N161),'[1]Конфигурация (оборудование)'!Y:Y,0),10)</f>
        <v>HDD 2.5" SAS</v>
      </c>
      <c r="W161" s="51">
        <f>INDEX('[1]Конфигурация (оборудование)'!A:Y,MATCH(CONCATENATE(L161,"_",N161),'[1]Конфигурация (оборудование)'!Y:Y,0),12)</f>
        <v>600</v>
      </c>
      <c r="X161" s="26">
        <f>INDEX('[1]Конфигурация (оборудование)'!A:Y,MATCH(CONCATENATE(L161,"_",N161),'[1]Конфигурация (оборудование)'!Y:Y,0),13)</f>
        <v>10</v>
      </c>
      <c r="Y161" s="26" t="str">
        <f>INDEX('[1]Конфигурация (оборудование)'!A:Y,MATCH(CONCATENATE(L161,"_",N161),'[1]Конфигурация (оборудование)'!Y:Y,0),14)</f>
        <v>-</v>
      </c>
      <c r="Z161" s="26" t="str">
        <f>INDEX('[1]Конфигурация (оборудование)'!A:Y,MATCH(CONCATENATE(L161,"_",N161),'[1]Конфигурация (оборудование)'!Y:Y,0),15)</f>
        <v>SSD 2.5" SATA</v>
      </c>
      <c r="AA161" s="26">
        <f>INDEX('[1]Конфигурация (оборудование)'!A:Y,MATCH(CONCATENATE(L161,"_",N161),'[1]Конфигурация (оборудование)'!Y:Y,0),17)</f>
        <v>240</v>
      </c>
      <c r="AB161" s="26">
        <f>INDEX('[1]Конфигурация (оборудование)'!A:Y,MATCH(CONCATENATE(L161,"_",N161),'[1]Конфигурация (оборудование)'!Y:Y,0),18)</f>
        <v>4</v>
      </c>
      <c r="AC161" s="26" t="str">
        <f>INDEX('[1]Конфигурация (оборудование)'!A:Y,MATCH(CONCATENATE(L161,"_",N161),'[1]Конфигурация (оборудование)'!Y:Y,0),19)</f>
        <v>-</v>
      </c>
      <c r="AD161" s="26" t="str">
        <f>INDEX('[1]Конфигурация (оборудование)'!A:Y,MATCH(CONCATENATE(L161,"_",N161),'[1]Конфигурация (оборудование)'!Y:Y,0),20)</f>
        <v>-</v>
      </c>
      <c r="AE161" s="26" t="str">
        <f>INDEX('[1]Конфигурация (оборудование)'!A:Y,MATCH(CONCATENATE(L161,"_",N161),'[1]Конфигурация (оборудование)'!Y:Y,0),22)</f>
        <v>-</v>
      </c>
      <c r="AF161" s="26" t="str">
        <f>INDEX('[1]Конфигурация (оборудование)'!A:Y,MATCH(CONCATENATE(L161,"_",N161),'[1]Конфигурация (оборудование)'!Y:Y,0),23)</f>
        <v>-</v>
      </c>
      <c r="AG161" s="26" t="str">
        <f>INDEX('[1]Конфигурация (оборудование)'!A:Y,MATCH(CONCATENATE(L161,"_",N161),'[1]Конфигурация (оборудование)'!Y:Y,0),24)</f>
        <v>-</v>
      </c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6">
        <f t="shared" si="5"/>
        <v>36</v>
      </c>
      <c r="AU161" s="26">
        <f>INDEX('[1]Конфигурация (оборудование)'!A:Y,MATCH(CONCATENATE(L161,"_",N161),'[1]Конфигурация (оборудование)'!Y:Y,0),8)</f>
        <v>128</v>
      </c>
      <c r="AV161" s="25"/>
      <c r="AW161" s="25"/>
      <c r="AX161" s="25"/>
      <c r="AY161" s="37"/>
      <c r="AZ161" s="25"/>
      <c r="BA161" s="25"/>
      <c r="BB161" s="25"/>
      <c r="BC161" s="25"/>
      <c r="BD161" s="25"/>
      <c r="BE161" s="25" t="str">
        <f>INDEX('[1]IP MGMT'!A:H,MATCH(O161,'[1]IP MGMT'!D:D,0),5)</f>
        <v>1RF24.02</v>
      </c>
      <c r="BF161" s="31" t="s">
        <v>782</v>
      </c>
      <c r="BG161" s="25"/>
      <c r="BH161" s="25"/>
      <c r="BI161" s="25"/>
      <c r="BJ161" s="27"/>
    </row>
    <row r="162" spans="1:62" s="38" customFormat="1" ht="30" customHeight="1" x14ac:dyDescent="0.25">
      <c r="A162" s="29" t="s">
        <v>189</v>
      </c>
      <c r="B162" s="43" t="s">
        <v>451</v>
      </c>
      <c r="C162" s="31" t="s">
        <v>41</v>
      </c>
      <c r="D162" s="25" t="str">
        <f t="shared" si="4"/>
        <v>cd5201-VP0610</v>
      </c>
      <c r="E162" s="27" t="s">
        <v>203</v>
      </c>
      <c r="F162" s="25"/>
      <c r="G162" s="27" t="s">
        <v>667</v>
      </c>
      <c r="H162" s="28"/>
      <c r="I162" s="27"/>
      <c r="J162" s="27" t="s">
        <v>688</v>
      </c>
      <c r="K162" s="36"/>
      <c r="L162" s="29" t="s">
        <v>677</v>
      </c>
      <c r="M162" s="30" t="s">
        <v>568</v>
      </c>
      <c r="N162" s="29" t="s">
        <v>633</v>
      </c>
      <c r="O162" s="31" t="s">
        <v>972</v>
      </c>
      <c r="P162" s="34" t="s">
        <v>957</v>
      </c>
      <c r="Q162" s="34" t="s">
        <v>577</v>
      </c>
      <c r="R162" s="36"/>
      <c r="S162" s="26" t="str">
        <f>INDEX('[1]Конфигурация (оборудование)'!A:Y,MATCH(CONCATENATE(L162,"_",N162),'[1]Конфигурация (оборудование)'!Y:Y,0),6)</f>
        <v>E5-2697V4</v>
      </c>
      <c r="T162" s="26" t="str">
        <f>INDEX('[1]Конфигурация (оборудование)'!A:Y,MATCH(CONCATENATE(L162,"_",N162),'[1]Конфигурация (оборудование)'!Y:Y,0),4)</f>
        <v>2</v>
      </c>
      <c r="U162" s="26">
        <f>INDEX('[1]Конфигурация (оборудование)'!A:Y,MATCH(CONCATENATE(L162,"_",N162),'[1]Конфигурация (оборудование)'!Y:Y,0),5)</f>
        <v>36</v>
      </c>
      <c r="V162" s="26" t="str">
        <f>INDEX('[1]Конфигурация (оборудование)'!A:Y,MATCH(CONCATENATE(L162,"_",N162),'[1]Конфигурация (оборудование)'!Y:Y,0),10)</f>
        <v>HDD 2.5" SAS</v>
      </c>
      <c r="W162" s="51">
        <f>INDEX('[1]Конфигурация (оборудование)'!A:Y,MATCH(CONCATENATE(L162,"_",N162),'[1]Конфигурация (оборудование)'!Y:Y,0),12)</f>
        <v>600</v>
      </c>
      <c r="X162" s="26">
        <f>INDEX('[1]Конфигурация (оборудование)'!A:Y,MATCH(CONCATENATE(L162,"_",N162),'[1]Конфигурация (оборудование)'!Y:Y,0),13)</f>
        <v>10</v>
      </c>
      <c r="Y162" s="26" t="str">
        <f>INDEX('[1]Конфигурация (оборудование)'!A:Y,MATCH(CONCATENATE(L162,"_",N162),'[1]Конфигурация (оборудование)'!Y:Y,0),14)</f>
        <v>-</v>
      </c>
      <c r="Z162" s="26" t="str">
        <f>INDEX('[1]Конфигурация (оборудование)'!A:Y,MATCH(CONCATENATE(L162,"_",N162),'[1]Конфигурация (оборудование)'!Y:Y,0),15)</f>
        <v>SSD 2.5" SATA</v>
      </c>
      <c r="AA162" s="26">
        <f>INDEX('[1]Конфигурация (оборудование)'!A:Y,MATCH(CONCATENATE(L162,"_",N162),'[1]Конфигурация (оборудование)'!Y:Y,0),17)</f>
        <v>240</v>
      </c>
      <c r="AB162" s="26">
        <f>INDEX('[1]Конфигурация (оборудование)'!A:Y,MATCH(CONCATENATE(L162,"_",N162),'[1]Конфигурация (оборудование)'!Y:Y,0),18)</f>
        <v>4</v>
      </c>
      <c r="AC162" s="26" t="str">
        <f>INDEX('[1]Конфигурация (оборудование)'!A:Y,MATCH(CONCATENATE(L162,"_",N162),'[1]Конфигурация (оборудование)'!Y:Y,0),19)</f>
        <v>-</v>
      </c>
      <c r="AD162" s="26" t="str">
        <f>INDEX('[1]Конфигурация (оборудование)'!A:Y,MATCH(CONCATENATE(L162,"_",N162),'[1]Конфигурация (оборудование)'!Y:Y,0),20)</f>
        <v>-</v>
      </c>
      <c r="AE162" s="26" t="str">
        <f>INDEX('[1]Конфигурация (оборудование)'!A:Y,MATCH(CONCATENATE(L162,"_",N162),'[1]Конфигурация (оборудование)'!Y:Y,0),22)</f>
        <v>-</v>
      </c>
      <c r="AF162" s="26" t="str">
        <f>INDEX('[1]Конфигурация (оборудование)'!A:Y,MATCH(CONCATENATE(L162,"_",N162),'[1]Конфигурация (оборудование)'!Y:Y,0),23)</f>
        <v>-</v>
      </c>
      <c r="AG162" s="26" t="str">
        <f>INDEX('[1]Конфигурация (оборудование)'!A:Y,MATCH(CONCATENATE(L162,"_",N162),'[1]Конфигурация (оборудование)'!Y:Y,0),24)</f>
        <v>-</v>
      </c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6">
        <f t="shared" si="5"/>
        <v>36</v>
      </c>
      <c r="AU162" s="26">
        <f>INDEX('[1]Конфигурация (оборудование)'!A:Y,MATCH(CONCATENATE(L162,"_",N162),'[1]Конфигурация (оборудование)'!Y:Y,0),8)</f>
        <v>128</v>
      </c>
      <c r="AV162" s="25"/>
      <c r="AW162" s="25"/>
      <c r="AX162" s="25"/>
      <c r="AY162" s="37"/>
      <c r="AZ162" s="25"/>
      <c r="BA162" s="25"/>
      <c r="BB162" s="25"/>
      <c r="BC162" s="25"/>
      <c r="BD162" s="25"/>
      <c r="BE162" s="25" t="str">
        <f>INDEX('[1]IP MGMT'!A:H,MATCH(O162,'[1]IP MGMT'!D:D,0),5)</f>
        <v>1RF24.02</v>
      </c>
      <c r="BF162" s="31" t="s">
        <v>788</v>
      </c>
      <c r="BG162" s="25"/>
      <c r="BH162" s="25"/>
      <c r="BI162" s="25"/>
      <c r="BJ162" s="27"/>
    </row>
    <row r="163" spans="1:62" s="38" customFormat="1" ht="30" customHeight="1" x14ac:dyDescent="0.25">
      <c r="A163" s="29" t="s">
        <v>189</v>
      </c>
      <c r="B163" s="43" t="s">
        <v>453</v>
      </c>
      <c r="C163" s="31" t="s">
        <v>41</v>
      </c>
      <c r="D163" s="25" t="str">
        <f t="shared" si="4"/>
        <v>cd5201-VP0601</v>
      </c>
      <c r="E163" s="27" t="s">
        <v>203</v>
      </c>
      <c r="F163" s="25"/>
      <c r="G163" s="27" t="s">
        <v>667</v>
      </c>
      <c r="H163" s="28"/>
      <c r="I163" s="27"/>
      <c r="J163" s="27" t="s">
        <v>688</v>
      </c>
      <c r="K163" s="36"/>
      <c r="L163" s="29" t="s">
        <v>677</v>
      </c>
      <c r="M163" s="30" t="s">
        <v>568</v>
      </c>
      <c r="N163" s="29" t="s">
        <v>633</v>
      </c>
      <c r="O163" s="31" t="s">
        <v>974</v>
      </c>
      <c r="P163" s="34" t="s">
        <v>957</v>
      </c>
      <c r="Q163" s="34" t="s">
        <v>597</v>
      </c>
      <c r="R163" s="36"/>
      <c r="S163" s="26" t="str">
        <f>INDEX('[1]Конфигурация (оборудование)'!A:Y,MATCH(CONCATENATE(L163,"_",N163),'[1]Конфигурация (оборудование)'!Y:Y,0),6)</f>
        <v>E5-2697V4</v>
      </c>
      <c r="T163" s="26" t="str">
        <f>INDEX('[1]Конфигурация (оборудование)'!A:Y,MATCH(CONCATENATE(L163,"_",N163),'[1]Конфигурация (оборудование)'!Y:Y,0),4)</f>
        <v>2</v>
      </c>
      <c r="U163" s="26">
        <f>INDEX('[1]Конфигурация (оборудование)'!A:Y,MATCH(CONCATENATE(L163,"_",N163),'[1]Конфигурация (оборудование)'!Y:Y,0),5)</f>
        <v>36</v>
      </c>
      <c r="V163" s="26" t="str">
        <f>INDEX('[1]Конфигурация (оборудование)'!A:Y,MATCH(CONCATENATE(L163,"_",N163),'[1]Конфигурация (оборудование)'!Y:Y,0),10)</f>
        <v>HDD 2.5" SAS</v>
      </c>
      <c r="W163" s="51">
        <f>INDEX('[1]Конфигурация (оборудование)'!A:Y,MATCH(CONCATENATE(L163,"_",N163),'[1]Конфигурация (оборудование)'!Y:Y,0),12)</f>
        <v>600</v>
      </c>
      <c r="X163" s="26">
        <f>INDEX('[1]Конфигурация (оборудование)'!A:Y,MATCH(CONCATENATE(L163,"_",N163),'[1]Конфигурация (оборудование)'!Y:Y,0),13)</f>
        <v>10</v>
      </c>
      <c r="Y163" s="26" t="str">
        <f>INDEX('[1]Конфигурация (оборудование)'!A:Y,MATCH(CONCATENATE(L163,"_",N163),'[1]Конфигурация (оборудование)'!Y:Y,0),14)</f>
        <v>-</v>
      </c>
      <c r="Z163" s="26" t="str">
        <f>INDEX('[1]Конфигурация (оборудование)'!A:Y,MATCH(CONCATENATE(L163,"_",N163),'[1]Конфигурация (оборудование)'!Y:Y,0),15)</f>
        <v>SSD 2.5" SATA</v>
      </c>
      <c r="AA163" s="26">
        <f>INDEX('[1]Конфигурация (оборудование)'!A:Y,MATCH(CONCATENATE(L163,"_",N163),'[1]Конфигурация (оборудование)'!Y:Y,0),17)</f>
        <v>240</v>
      </c>
      <c r="AB163" s="26">
        <f>INDEX('[1]Конфигурация (оборудование)'!A:Y,MATCH(CONCATENATE(L163,"_",N163),'[1]Конфигурация (оборудование)'!Y:Y,0),18)</f>
        <v>4</v>
      </c>
      <c r="AC163" s="26" t="str">
        <f>INDEX('[1]Конфигурация (оборудование)'!A:Y,MATCH(CONCATENATE(L163,"_",N163),'[1]Конфигурация (оборудование)'!Y:Y,0),19)</f>
        <v>-</v>
      </c>
      <c r="AD163" s="26" t="str">
        <f>INDEX('[1]Конфигурация (оборудование)'!A:Y,MATCH(CONCATENATE(L163,"_",N163),'[1]Конфигурация (оборудование)'!Y:Y,0),20)</f>
        <v>-</v>
      </c>
      <c r="AE163" s="26" t="str">
        <f>INDEX('[1]Конфигурация (оборудование)'!A:Y,MATCH(CONCATENATE(L163,"_",N163),'[1]Конфигурация (оборудование)'!Y:Y,0),22)</f>
        <v>-</v>
      </c>
      <c r="AF163" s="26" t="str">
        <f>INDEX('[1]Конфигурация (оборудование)'!A:Y,MATCH(CONCATENATE(L163,"_",N163),'[1]Конфигурация (оборудование)'!Y:Y,0),23)</f>
        <v>-</v>
      </c>
      <c r="AG163" s="26" t="str">
        <f>INDEX('[1]Конфигурация (оборудование)'!A:Y,MATCH(CONCATENATE(L163,"_",N163),'[1]Конфигурация (оборудование)'!Y:Y,0),24)</f>
        <v>-</v>
      </c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6">
        <f t="shared" si="5"/>
        <v>36</v>
      </c>
      <c r="AU163" s="26">
        <f>INDEX('[1]Конфигурация (оборудование)'!A:Y,MATCH(CONCATENATE(L163,"_",N163),'[1]Конфигурация (оборудование)'!Y:Y,0),8)</f>
        <v>128</v>
      </c>
      <c r="AV163" s="25"/>
      <c r="AW163" s="25"/>
      <c r="AX163" s="25"/>
      <c r="AY163" s="37"/>
      <c r="AZ163" s="25"/>
      <c r="BA163" s="25"/>
      <c r="BB163" s="25"/>
      <c r="BC163" s="25"/>
      <c r="BD163" s="25"/>
      <c r="BE163" s="25" t="str">
        <f>INDEX('[1]IP MGMT'!A:H,MATCH(O163,'[1]IP MGMT'!D:D,0),5)</f>
        <v>1RF24.02</v>
      </c>
      <c r="BF163" s="31" t="s">
        <v>780</v>
      </c>
      <c r="BG163" s="25"/>
      <c r="BH163" s="25"/>
      <c r="BI163" s="25"/>
      <c r="BJ163" s="27"/>
    </row>
    <row r="164" spans="1:62" s="38" customFormat="1" ht="30" customHeight="1" x14ac:dyDescent="0.25">
      <c r="A164" s="29" t="s">
        <v>189</v>
      </c>
      <c r="B164" s="43" t="s">
        <v>455</v>
      </c>
      <c r="C164" s="31" t="s">
        <v>41</v>
      </c>
      <c r="D164" s="25" t="str">
        <f t="shared" si="4"/>
        <v>cd5201-VP0609</v>
      </c>
      <c r="E164" s="27" t="s">
        <v>203</v>
      </c>
      <c r="F164" s="25"/>
      <c r="G164" s="27" t="s">
        <v>667</v>
      </c>
      <c r="H164" s="28"/>
      <c r="I164" s="27"/>
      <c r="J164" s="27" t="s">
        <v>688</v>
      </c>
      <c r="K164" s="36"/>
      <c r="L164" s="29" t="s">
        <v>677</v>
      </c>
      <c r="M164" s="30" t="s">
        <v>568</v>
      </c>
      <c r="N164" s="29" t="s">
        <v>633</v>
      </c>
      <c r="O164" s="31" t="s">
        <v>976</v>
      </c>
      <c r="P164" s="34" t="s">
        <v>957</v>
      </c>
      <c r="Q164" s="34" t="s">
        <v>626</v>
      </c>
      <c r="R164" s="36"/>
      <c r="S164" s="26" t="str">
        <f>INDEX('[1]Конфигурация (оборудование)'!A:Y,MATCH(CONCATENATE(L164,"_",N164),'[1]Конфигурация (оборудование)'!Y:Y,0),6)</f>
        <v>E5-2697V4</v>
      </c>
      <c r="T164" s="26" t="str">
        <f>INDEX('[1]Конфигурация (оборудование)'!A:Y,MATCH(CONCATENATE(L164,"_",N164),'[1]Конфигурация (оборудование)'!Y:Y,0),4)</f>
        <v>2</v>
      </c>
      <c r="U164" s="26">
        <f>INDEX('[1]Конфигурация (оборудование)'!A:Y,MATCH(CONCATENATE(L164,"_",N164),'[1]Конфигурация (оборудование)'!Y:Y,0),5)</f>
        <v>36</v>
      </c>
      <c r="V164" s="26" t="str">
        <f>INDEX('[1]Конфигурация (оборудование)'!A:Y,MATCH(CONCATENATE(L164,"_",N164),'[1]Конфигурация (оборудование)'!Y:Y,0),10)</f>
        <v>HDD 2.5" SAS</v>
      </c>
      <c r="W164" s="51">
        <f>INDEX('[1]Конфигурация (оборудование)'!A:Y,MATCH(CONCATENATE(L164,"_",N164),'[1]Конфигурация (оборудование)'!Y:Y,0),12)</f>
        <v>600</v>
      </c>
      <c r="X164" s="26">
        <f>INDEX('[1]Конфигурация (оборудование)'!A:Y,MATCH(CONCATENATE(L164,"_",N164),'[1]Конфигурация (оборудование)'!Y:Y,0),13)</f>
        <v>10</v>
      </c>
      <c r="Y164" s="26" t="str">
        <f>INDEX('[1]Конфигурация (оборудование)'!A:Y,MATCH(CONCATENATE(L164,"_",N164),'[1]Конфигурация (оборудование)'!Y:Y,0),14)</f>
        <v>-</v>
      </c>
      <c r="Z164" s="26" t="str">
        <f>INDEX('[1]Конфигурация (оборудование)'!A:Y,MATCH(CONCATENATE(L164,"_",N164),'[1]Конфигурация (оборудование)'!Y:Y,0),15)</f>
        <v>SSD 2.5" SATA</v>
      </c>
      <c r="AA164" s="26">
        <f>INDEX('[1]Конфигурация (оборудование)'!A:Y,MATCH(CONCATENATE(L164,"_",N164),'[1]Конфигурация (оборудование)'!Y:Y,0),17)</f>
        <v>240</v>
      </c>
      <c r="AB164" s="26">
        <f>INDEX('[1]Конфигурация (оборудование)'!A:Y,MATCH(CONCATENATE(L164,"_",N164),'[1]Конфигурация (оборудование)'!Y:Y,0),18)</f>
        <v>4</v>
      </c>
      <c r="AC164" s="26" t="str">
        <f>INDEX('[1]Конфигурация (оборудование)'!A:Y,MATCH(CONCATENATE(L164,"_",N164),'[1]Конфигурация (оборудование)'!Y:Y,0),19)</f>
        <v>-</v>
      </c>
      <c r="AD164" s="26" t="str">
        <f>INDEX('[1]Конфигурация (оборудование)'!A:Y,MATCH(CONCATENATE(L164,"_",N164),'[1]Конфигурация (оборудование)'!Y:Y,0),20)</f>
        <v>-</v>
      </c>
      <c r="AE164" s="26" t="str">
        <f>INDEX('[1]Конфигурация (оборудование)'!A:Y,MATCH(CONCATENATE(L164,"_",N164),'[1]Конфигурация (оборудование)'!Y:Y,0),22)</f>
        <v>-</v>
      </c>
      <c r="AF164" s="26" t="str">
        <f>INDEX('[1]Конфигурация (оборудование)'!A:Y,MATCH(CONCATENATE(L164,"_",N164),'[1]Конфигурация (оборудование)'!Y:Y,0),23)</f>
        <v>-</v>
      </c>
      <c r="AG164" s="26" t="str">
        <f>INDEX('[1]Конфигурация (оборудование)'!A:Y,MATCH(CONCATENATE(L164,"_",N164),'[1]Конфигурация (оборудование)'!Y:Y,0),24)</f>
        <v>-</v>
      </c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6">
        <f t="shared" si="5"/>
        <v>36</v>
      </c>
      <c r="AU164" s="26">
        <f>INDEX('[1]Конфигурация (оборудование)'!A:Y,MATCH(CONCATENATE(L164,"_",N164),'[1]Конфигурация (оборудование)'!Y:Y,0),8)</f>
        <v>128</v>
      </c>
      <c r="AV164" s="25"/>
      <c r="AW164" s="25"/>
      <c r="AX164" s="25"/>
      <c r="AY164" s="37"/>
      <c r="AZ164" s="25"/>
      <c r="BA164" s="25"/>
      <c r="BB164" s="25"/>
      <c r="BC164" s="25"/>
      <c r="BD164" s="25"/>
      <c r="BE164" s="25" t="str">
        <f>INDEX('[1]IP MGMT'!A:H,MATCH(O164,'[1]IP MGMT'!D:D,0),5)</f>
        <v>1RF24.02</v>
      </c>
      <c r="BF164" s="31" t="s">
        <v>786</v>
      </c>
      <c r="BG164" s="25"/>
      <c r="BH164" s="25"/>
      <c r="BI164" s="25"/>
      <c r="BJ164" s="27"/>
    </row>
    <row r="165" spans="1:62" s="38" customFormat="1" ht="30" customHeight="1" x14ac:dyDescent="0.25">
      <c r="A165" s="29" t="s">
        <v>189</v>
      </c>
      <c r="B165" s="43" t="s">
        <v>457</v>
      </c>
      <c r="C165" s="31" t="s">
        <v>41</v>
      </c>
      <c r="D165" s="25" t="str">
        <f t="shared" si="4"/>
        <v>cd5201-VP0608</v>
      </c>
      <c r="E165" s="27" t="s">
        <v>203</v>
      </c>
      <c r="F165" s="25"/>
      <c r="G165" s="27" t="s">
        <v>667</v>
      </c>
      <c r="H165" s="28"/>
      <c r="I165" s="27"/>
      <c r="J165" s="27" t="s">
        <v>688</v>
      </c>
      <c r="K165" s="36"/>
      <c r="L165" s="29" t="s">
        <v>677</v>
      </c>
      <c r="M165" s="30" t="s">
        <v>568</v>
      </c>
      <c r="N165" s="29" t="s">
        <v>633</v>
      </c>
      <c r="O165" s="31" t="s">
        <v>978</v>
      </c>
      <c r="P165" s="34" t="s">
        <v>957</v>
      </c>
      <c r="Q165" s="34" t="s">
        <v>586</v>
      </c>
      <c r="R165" s="36"/>
      <c r="S165" s="26" t="str">
        <f>INDEX('[1]Конфигурация (оборудование)'!A:Y,MATCH(CONCATENATE(L165,"_",N165),'[1]Конфигурация (оборудование)'!Y:Y,0),6)</f>
        <v>E5-2697V4</v>
      </c>
      <c r="T165" s="26" t="str">
        <f>INDEX('[1]Конфигурация (оборудование)'!A:Y,MATCH(CONCATENATE(L165,"_",N165),'[1]Конфигурация (оборудование)'!Y:Y,0),4)</f>
        <v>2</v>
      </c>
      <c r="U165" s="26">
        <f>INDEX('[1]Конфигурация (оборудование)'!A:Y,MATCH(CONCATENATE(L165,"_",N165),'[1]Конфигурация (оборудование)'!Y:Y,0),5)</f>
        <v>36</v>
      </c>
      <c r="V165" s="26" t="str">
        <f>INDEX('[1]Конфигурация (оборудование)'!A:Y,MATCH(CONCATENATE(L165,"_",N165),'[1]Конфигурация (оборудование)'!Y:Y,0),10)</f>
        <v>HDD 2.5" SAS</v>
      </c>
      <c r="W165" s="51">
        <f>INDEX('[1]Конфигурация (оборудование)'!A:Y,MATCH(CONCATENATE(L165,"_",N165),'[1]Конфигурация (оборудование)'!Y:Y,0),12)</f>
        <v>600</v>
      </c>
      <c r="X165" s="26">
        <f>INDEX('[1]Конфигурация (оборудование)'!A:Y,MATCH(CONCATENATE(L165,"_",N165),'[1]Конфигурация (оборудование)'!Y:Y,0),13)</f>
        <v>10</v>
      </c>
      <c r="Y165" s="26" t="str">
        <f>INDEX('[1]Конфигурация (оборудование)'!A:Y,MATCH(CONCATENATE(L165,"_",N165),'[1]Конфигурация (оборудование)'!Y:Y,0),14)</f>
        <v>-</v>
      </c>
      <c r="Z165" s="26" t="str">
        <f>INDEX('[1]Конфигурация (оборудование)'!A:Y,MATCH(CONCATENATE(L165,"_",N165),'[1]Конфигурация (оборудование)'!Y:Y,0),15)</f>
        <v>SSD 2.5" SATA</v>
      </c>
      <c r="AA165" s="26">
        <f>INDEX('[1]Конфигурация (оборудование)'!A:Y,MATCH(CONCATENATE(L165,"_",N165),'[1]Конфигурация (оборудование)'!Y:Y,0),17)</f>
        <v>240</v>
      </c>
      <c r="AB165" s="26">
        <f>INDEX('[1]Конфигурация (оборудование)'!A:Y,MATCH(CONCATENATE(L165,"_",N165),'[1]Конфигурация (оборудование)'!Y:Y,0),18)</f>
        <v>4</v>
      </c>
      <c r="AC165" s="26" t="str">
        <f>INDEX('[1]Конфигурация (оборудование)'!A:Y,MATCH(CONCATENATE(L165,"_",N165),'[1]Конфигурация (оборудование)'!Y:Y,0),19)</f>
        <v>-</v>
      </c>
      <c r="AD165" s="26" t="str">
        <f>INDEX('[1]Конфигурация (оборудование)'!A:Y,MATCH(CONCATENATE(L165,"_",N165),'[1]Конфигурация (оборудование)'!Y:Y,0),20)</f>
        <v>-</v>
      </c>
      <c r="AE165" s="26" t="str">
        <f>INDEX('[1]Конфигурация (оборудование)'!A:Y,MATCH(CONCATENATE(L165,"_",N165),'[1]Конфигурация (оборудование)'!Y:Y,0),22)</f>
        <v>-</v>
      </c>
      <c r="AF165" s="26" t="str">
        <f>INDEX('[1]Конфигурация (оборудование)'!A:Y,MATCH(CONCATENATE(L165,"_",N165),'[1]Конфигурация (оборудование)'!Y:Y,0),23)</f>
        <v>-</v>
      </c>
      <c r="AG165" s="26" t="str">
        <f>INDEX('[1]Конфигурация (оборудование)'!A:Y,MATCH(CONCATENATE(L165,"_",N165),'[1]Конфигурация (оборудование)'!Y:Y,0),24)</f>
        <v>-</v>
      </c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6">
        <f t="shared" si="5"/>
        <v>36</v>
      </c>
      <c r="AU165" s="26">
        <f>INDEX('[1]Конфигурация (оборудование)'!A:Y,MATCH(CONCATENATE(L165,"_",N165),'[1]Конфигурация (оборудование)'!Y:Y,0),8)</f>
        <v>128</v>
      </c>
      <c r="AV165" s="25"/>
      <c r="AW165" s="25"/>
      <c r="AX165" s="25"/>
      <c r="AY165" s="37"/>
      <c r="AZ165" s="25"/>
      <c r="BA165" s="25"/>
      <c r="BB165" s="25"/>
      <c r="BC165" s="25"/>
      <c r="BD165" s="25"/>
      <c r="BE165" s="25" t="str">
        <f>INDEX('[1]IP MGMT'!A:H,MATCH(O165,'[1]IP MGMT'!D:D,0),5)</f>
        <v>1RF24.02</v>
      </c>
      <c r="BF165" s="31" t="s">
        <v>776</v>
      </c>
      <c r="BG165" s="25"/>
      <c r="BH165" s="25"/>
      <c r="BI165" s="25"/>
      <c r="BJ165" s="27"/>
    </row>
    <row r="166" spans="1:62" s="38" customFormat="1" ht="30" customHeight="1" x14ac:dyDescent="0.25">
      <c r="A166" s="29" t="s">
        <v>459</v>
      </c>
      <c r="B166" s="29" t="s">
        <v>460</v>
      </c>
      <c r="C166" s="31" t="s">
        <v>461</v>
      </c>
      <c r="D166" s="25"/>
      <c r="E166" s="26" t="s">
        <v>172</v>
      </c>
      <c r="F166" s="26" t="s">
        <v>172</v>
      </c>
      <c r="G166" s="27" t="s">
        <v>981</v>
      </c>
      <c r="H166" s="28"/>
      <c r="I166" s="27"/>
      <c r="J166" s="27" t="s">
        <v>980</v>
      </c>
      <c r="K166" s="36"/>
      <c r="L166" s="29" t="s">
        <v>982</v>
      </c>
      <c r="M166" s="30" t="s">
        <v>568</v>
      </c>
      <c r="N166" s="29" t="s">
        <v>983</v>
      </c>
      <c r="O166" s="31" t="s">
        <v>984</v>
      </c>
      <c r="P166" s="34" t="s">
        <v>985</v>
      </c>
      <c r="Q166" s="34" t="s">
        <v>986</v>
      </c>
      <c r="R166" s="36"/>
      <c r="S166" s="26" t="str">
        <f>INDEX('[1]Конфигурация (оборудование)'!A:Y,MATCH(CONCATENATE(L166,"_",N166),'[1]Конфигурация (оборудование)'!Y:Y,0),6)</f>
        <v>-</v>
      </c>
      <c r="T166" s="26" t="str">
        <f>INDEX('[1]Конфигурация (оборудование)'!A:Y,MATCH(CONCATENATE(L166,"_",N166),'[1]Конфигурация (оборудование)'!Y:Y,0),4)</f>
        <v>-</v>
      </c>
      <c r="U166" s="26" t="str">
        <f>INDEX('[1]Конфигурация (оборудование)'!A:Y,MATCH(CONCATENATE(L166,"_",N166),'[1]Конфигурация (оборудование)'!Y:Y,0),5)</f>
        <v>-</v>
      </c>
      <c r="V166" s="26" t="str">
        <f>INDEX('[1]Конфигурация (оборудование)'!A:Y,MATCH(CONCATENATE(L166,"_",N166),'[1]Конфигурация (оборудование)'!Y:Y,0),10)</f>
        <v>-</v>
      </c>
      <c r="W166" s="51" t="str">
        <f>INDEX('[1]Конфигурация (оборудование)'!A:Y,MATCH(CONCATENATE(L166,"_",N166),'[1]Конфигурация (оборудование)'!Y:Y,0),12)</f>
        <v>-</v>
      </c>
      <c r="X166" s="26" t="str">
        <f>INDEX('[1]Конфигурация (оборудование)'!A:Y,MATCH(CONCATENATE(L166,"_",N166),'[1]Конфигурация (оборудование)'!Y:Y,0),13)</f>
        <v>-</v>
      </c>
      <c r="Y166" s="26" t="str">
        <f>INDEX('[1]Конфигурация (оборудование)'!A:Y,MATCH(CONCATENATE(L166,"_",N166),'[1]Конфигурация (оборудование)'!Y:Y,0),14)</f>
        <v>-</v>
      </c>
      <c r="Z166" s="26" t="str">
        <f>INDEX('[1]Конфигурация (оборудование)'!A:Y,MATCH(CONCATENATE(L166,"_",N166),'[1]Конфигурация (оборудование)'!Y:Y,0),15)</f>
        <v>-</v>
      </c>
      <c r="AA166" s="26" t="str">
        <f>INDEX('[1]Конфигурация (оборудование)'!A:Y,MATCH(CONCATENATE(L166,"_",N166),'[1]Конфигурация (оборудование)'!Y:Y,0),17)</f>
        <v>-</v>
      </c>
      <c r="AB166" s="26" t="str">
        <f>INDEX('[1]Конфигурация (оборудование)'!A:Y,MATCH(CONCATENATE(L166,"_",N166),'[1]Конфигурация (оборудование)'!Y:Y,0),18)</f>
        <v>-</v>
      </c>
      <c r="AC166" s="26" t="str">
        <f>INDEX('[1]Конфигурация (оборудование)'!A:Y,MATCH(CONCATENATE(L166,"_",N166),'[1]Конфигурация (оборудование)'!Y:Y,0),19)</f>
        <v>-</v>
      </c>
      <c r="AD166" s="26" t="str">
        <f>INDEX('[1]Конфигурация (оборудование)'!A:Y,MATCH(CONCATENATE(L166,"_",N166),'[1]Конфигурация (оборудование)'!Y:Y,0),20)</f>
        <v>-</v>
      </c>
      <c r="AE166" s="26" t="str">
        <f>INDEX('[1]Конфигурация (оборудование)'!A:Y,MATCH(CONCATENATE(L166,"_",N166),'[1]Конфигурация (оборудование)'!Y:Y,0),22)</f>
        <v>-</v>
      </c>
      <c r="AF166" s="26" t="str">
        <f>INDEX('[1]Конфигурация (оборудование)'!A:Y,MATCH(CONCATENATE(L166,"_",N166),'[1]Конфигурация (оборудование)'!Y:Y,0),23)</f>
        <v>-</v>
      </c>
      <c r="AG166" s="26" t="str">
        <f>INDEX('[1]Конфигурация (оборудование)'!A:Y,MATCH(CONCATENATE(L166,"_",N166),'[1]Конфигурация (оборудование)'!Y:Y,0),24)</f>
        <v>-</v>
      </c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6" t="str">
        <f t="shared" si="5"/>
        <v>-</v>
      </c>
      <c r="AU166" s="26" t="str">
        <f>INDEX('[1]Конфигурация (оборудование)'!A:Y,MATCH(CONCATENATE(L166,"_",N166),'[1]Конфигурация (оборудование)'!Y:Y,0),8)</f>
        <v>-</v>
      </c>
      <c r="AV166" s="25"/>
      <c r="AW166" s="25"/>
      <c r="AX166" s="25"/>
      <c r="AY166" s="37"/>
      <c r="AZ166" s="25"/>
      <c r="BA166" s="25"/>
      <c r="BB166" s="25"/>
      <c r="BC166" s="25"/>
      <c r="BD166" s="25"/>
      <c r="BE166" s="25" t="str">
        <f>INDEX('[1]IP MGMT'!A:H,MATCH(O166,'[1]IP MGMT'!D:D,0),5)</f>
        <v>1RF23.05</v>
      </c>
      <c r="BF166" s="31" t="s">
        <v>987</v>
      </c>
      <c r="BG166" s="25"/>
      <c r="BH166" s="25"/>
      <c r="BI166" s="25"/>
      <c r="BJ166" s="27"/>
    </row>
    <row r="167" spans="1:62" s="38" customFormat="1" ht="30" customHeight="1" x14ac:dyDescent="0.25">
      <c r="A167" s="29" t="s">
        <v>459</v>
      </c>
      <c r="B167" s="29" t="s">
        <v>462</v>
      </c>
      <c r="C167" s="31" t="s">
        <v>461</v>
      </c>
      <c r="D167" s="25"/>
      <c r="E167" s="26" t="s">
        <v>172</v>
      </c>
      <c r="F167" s="26" t="s">
        <v>172</v>
      </c>
      <c r="G167" s="27" t="s">
        <v>981</v>
      </c>
      <c r="H167" s="28"/>
      <c r="I167" s="27"/>
      <c r="J167" s="27" t="s">
        <v>980</v>
      </c>
      <c r="K167" s="36"/>
      <c r="L167" s="29" t="s">
        <v>982</v>
      </c>
      <c r="M167" s="30" t="s">
        <v>568</v>
      </c>
      <c r="N167" s="29" t="s">
        <v>983</v>
      </c>
      <c r="O167" s="31" t="s">
        <v>988</v>
      </c>
      <c r="P167" s="34" t="s">
        <v>989</v>
      </c>
      <c r="Q167" s="34" t="s">
        <v>986</v>
      </c>
      <c r="R167" s="36"/>
      <c r="S167" s="26" t="str">
        <f>INDEX('[1]Конфигурация (оборудование)'!A:Y,MATCH(CONCATENATE(L167,"_",N167),'[1]Конфигурация (оборудование)'!Y:Y,0),6)</f>
        <v>-</v>
      </c>
      <c r="T167" s="26" t="str">
        <f>INDEX('[1]Конфигурация (оборудование)'!A:Y,MATCH(CONCATENATE(L167,"_",N167),'[1]Конфигурация (оборудование)'!Y:Y,0),4)</f>
        <v>-</v>
      </c>
      <c r="U167" s="26" t="str">
        <f>INDEX('[1]Конфигурация (оборудование)'!A:Y,MATCH(CONCATENATE(L167,"_",N167),'[1]Конфигурация (оборудование)'!Y:Y,0),5)</f>
        <v>-</v>
      </c>
      <c r="V167" s="26" t="str">
        <f>INDEX('[1]Конфигурация (оборудование)'!A:Y,MATCH(CONCATENATE(L167,"_",N167),'[1]Конфигурация (оборудование)'!Y:Y,0),10)</f>
        <v>-</v>
      </c>
      <c r="W167" s="51" t="str">
        <f>INDEX('[1]Конфигурация (оборудование)'!A:Y,MATCH(CONCATENATE(L167,"_",N167),'[1]Конфигурация (оборудование)'!Y:Y,0),12)</f>
        <v>-</v>
      </c>
      <c r="X167" s="26" t="str">
        <f>INDEX('[1]Конфигурация (оборудование)'!A:Y,MATCH(CONCATENATE(L167,"_",N167),'[1]Конфигурация (оборудование)'!Y:Y,0),13)</f>
        <v>-</v>
      </c>
      <c r="Y167" s="26" t="str">
        <f>INDEX('[1]Конфигурация (оборудование)'!A:Y,MATCH(CONCATENATE(L167,"_",N167),'[1]Конфигурация (оборудование)'!Y:Y,0),14)</f>
        <v>-</v>
      </c>
      <c r="Z167" s="26" t="str">
        <f>INDEX('[1]Конфигурация (оборудование)'!A:Y,MATCH(CONCATENATE(L167,"_",N167),'[1]Конфигурация (оборудование)'!Y:Y,0),15)</f>
        <v>-</v>
      </c>
      <c r="AA167" s="26" t="str">
        <f>INDEX('[1]Конфигурация (оборудование)'!A:Y,MATCH(CONCATENATE(L167,"_",N167),'[1]Конфигурация (оборудование)'!Y:Y,0),17)</f>
        <v>-</v>
      </c>
      <c r="AB167" s="26" t="str">
        <f>INDEX('[1]Конфигурация (оборудование)'!A:Y,MATCH(CONCATENATE(L167,"_",N167),'[1]Конфигурация (оборудование)'!Y:Y,0),18)</f>
        <v>-</v>
      </c>
      <c r="AC167" s="26" t="str">
        <f>INDEX('[1]Конфигурация (оборудование)'!A:Y,MATCH(CONCATENATE(L167,"_",N167),'[1]Конфигурация (оборудование)'!Y:Y,0),19)</f>
        <v>-</v>
      </c>
      <c r="AD167" s="26" t="str">
        <f>INDEX('[1]Конфигурация (оборудование)'!A:Y,MATCH(CONCATENATE(L167,"_",N167),'[1]Конфигурация (оборудование)'!Y:Y,0),20)</f>
        <v>-</v>
      </c>
      <c r="AE167" s="26" t="str">
        <f>INDEX('[1]Конфигурация (оборудование)'!A:Y,MATCH(CONCATENATE(L167,"_",N167),'[1]Конфигурация (оборудование)'!Y:Y,0),22)</f>
        <v>-</v>
      </c>
      <c r="AF167" s="26" t="str">
        <f>INDEX('[1]Конфигурация (оборудование)'!A:Y,MATCH(CONCATENATE(L167,"_",N167),'[1]Конфигурация (оборудование)'!Y:Y,0),23)</f>
        <v>-</v>
      </c>
      <c r="AG167" s="26" t="str">
        <f>INDEX('[1]Конфигурация (оборудование)'!A:Y,MATCH(CONCATENATE(L167,"_",N167),'[1]Конфигурация (оборудование)'!Y:Y,0),24)</f>
        <v>-</v>
      </c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6" t="str">
        <f t="shared" si="5"/>
        <v>-</v>
      </c>
      <c r="AU167" s="26" t="str">
        <f>INDEX('[1]Конфигурация (оборудование)'!A:Y,MATCH(CONCATENATE(L167,"_",N167),'[1]Конфигурация (оборудование)'!Y:Y,0),8)</f>
        <v>-</v>
      </c>
      <c r="AV167" s="25"/>
      <c r="AW167" s="25"/>
      <c r="AX167" s="25"/>
      <c r="AY167" s="37"/>
      <c r="AZ167" s="25"/>
      <c r="BA167" s="25"/>
      <c r="BB167" s="25"/>
      <c r="BC167" s="25"/>
      <c r="BD167" s="25"/>
      <c r="BE167" s="25" t="str">
        <f>INDEX('[1]IP MGMT'!A:H,MATCH(O167,'[1]IP MGMT'!D:D,0),5)</f>
        <v>1RF24.05</v>
      </c>
      <c r="BF167" s="31" t="s">
        <v>990</v>
      </c>
      <c r="BG167" s="25"/>
      <c r="BH167" s="25"/>
      <c r="BI167" s="25"/>
      <c r="BJ167" s="27"/>
    </row>
    <row r="168" spans="1:62" s="38" customFormat="1" ht="30" customHeight="1" x14ac:dyDescent="0.25">
      <c r="A168" s="29" t="s">
        <v>459</v>
      </c>
      <c r="B168" s="29" t="s">
        <v>463</v>
      </c>
      <c r="C168" s="31" t="s">
        <v>461</v>
      </c>
      <c r="D168" s="25"/>
      <c r="E168" s="26" t="s">
        <v>172</v>
      </c>
      <c r="F168" s="26" t="s">
        <v>172</v>
      </c>
      <c r="G168" s="27" t="s">
        <v>991</v>
      </c>
      <c r="H168" s="28"/>
      <c r="I168" s="27"/>
      <c r="J168" s="27" t="s">
        <v>980</v>
      </c>
      <c r="K168" s="36"/>
      <c r="L168" s="29" t="s">
        <v>992</v>
      </c>
      <c r="M168" s="30" t="s">
        <v>645</v>
      </c>
      <c r="N168" s="29" t="s">
        <v>993</v>
      </c>
      <c r="O168" s="31" t="s">
        <v>994</v>
      </c>
      <c r="P168" s="34" t="s">
        <v>985</v>
      </c>
      <c r="Q168" s="34" t="s">
        <v>995</v>
      </c>
      <c r="R168" s="36"/>
      <c r="S168" s="26" t="str">
        <f>INDEX('[1]Конфигурация (оборудование)'!A:Y,MATCH(CONCATENATE(L168,"_",N168),'[1]Конфигурация (оборудование)'!Y:Y,0),6)</f>
        <v>-</v>
      </c>
      <c r="T168" s="26" t="str">
        <f>INDEX('[1]Конфигурация (оборудование)'!A:Y,MATCH(CONCATENATE(L168,"_",N168),'[1]Конфигурация (оборудование)'!Y:Y,0),4)</f>
        <v>-</v>
      </c>
      <c r="U168" s="26" t="str">
        <f>INDEX('[1]Конфигурация (оборудование)'!A:Y,MATCH(CONCATENATE(L168,"_",N168),'[1]Конфигурация (оборудование)'!Y:Y,0),5)</f>
        <v>-</v>
      </c>
      <c r="V168" s="26" t="str">
        <f>INDEX('[1]Конфигурация (оборудование)'!A:Y,MATCH(CONCATENATE(L168,"_",N168),'[1]Конфигурация (оборудование)'!Y:Y,0),10)</f>
        <v>-</v>
      </c>
      <c r="W168" s="51" t="str">
        <f>INDEX('[1]Конфигурация (оборудование)'!A:Y,MATCH(CONCATENATE(L168,"_",N168),'[1]Конфигурация (оборудование)'!Y:Y,0),12)</f>
        <v>-</v>
      </c>
      <c r="X168" s="26" t="str">
        <f>INDEX('[1]Конфигурация (оборудование)'!A:Y,MATCH(CONCATENATE(L168,"_",N168),'[1]Конфигурация (оборудование)'!Y:Y,0),13)</f>
        <v>-</v>
      </c>
      <c r="Y168" s="26" t="str">
        <f>INDEX('[1]Конфигурация (оборудование)'!A:Y,MATCH(CONCATENATE(L168,"_",N168),'[1]Конфигурация (оборудование)'!Y:Y,0),14)</f>
        <v>-</v>
      </c>
      <c r="Z168" s="26" t="str">
        <f>INDEX('[1]Конфигурация (оборудование)'!A:Y,MATCH(CONCATENATE(L168,"_",N168),'[1]Конфигурация (оборудование)'!Y:Y,0),15)</f>
        <v>-</v>
      </c>
      <c r="AA168" s="26" t="str">
        <f>INDEX('[1]Конфигурация (оборудование)'!A:Y,MATCH(CONCATENATE(L168,"_",N168),'[1]Конфигурация (оборудование)'!Y:Y,0),17)</f>
        <v>-</v>
      </c>
      <c r="AB168" s="26" t="str">
        <f>INDEX('[1]Конфигурация (оборудование)'!A:Y,MATCH(CONCATENATE(L168,"_",N168),'[1]Конфигурация (оборудование)'!Y:Y,0),18)</f>
        <v>-</v>
      </c>
      <c r="AC168" s="26" t="str">
        <f>INDEX('[1]Конфигурация (оборудование)'!A:Y,MATCH(CONCATENATE(L168,"_",N168),'[1]Конфигурация (оборудование)'!Y:Y,0),19)</f>
        <v>-</v>
      </c>
      <c r="AD168" s="26" t="str">
        <f>INDEX('[1]Конфигурация (оборудование)'!A:Y,MATCH(CONCATENATE(L168,"_",N168),'[1]Конфигурация (оборудование)'!Y:Y,0),20)</f>
        <v>-</v>
      </c>
      <c r="AE168" s="26" t="str">
        <f>INDEX('[1]Конфигурация (оборудование)'!A:Y,MATCH(CONCATENATE(L168,"_",N168),'[1]Конфигурация (оборудование)'!Y:Y,0),22)</f>
        <v>-</v>
      </c>
      <c r="AF168" s="26" t="str">
        <f>INDEX('[1]Конфигурация (оборудование)'!A:Y,MATCH(CONCATENATE(L168,"_",N168),'[1]Конфигурация (оборудование)'!Y:Y,0),23)</f>
        <v>-</v>
      </c>
      <c r="AG168" s="26" t="str">
        <f>INDEX('[1]Конфигурация (оборудование)'!A:Y,MATCH(CONCATENATE(L168,"_",N168),'[1]Конфигурация (оборудование)'!Y:Y,0),24)</f>
        <v>-</v>
      </c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6" t="str">
        <f t="shared" si="5"/>
        <v>-</v>
      </c>
      <c r="AU168" s="26" t="str">
        <f>INDEX('[1]Конфигурация (оборудование)'!A:Y,MATCH(CONCATENATE(L168,"_",N168),'[1]Конфигурация (оборудование)'!Y:Y,0),8)</f>
        <v>-</v>
      </c>
      <c r="AV168" s="25"/>
      <c r="AW168" s="25"/>
      <c r="AX168" s="25"/>
      <c r="AY168" s="37"/>
      <c r="AZ168" s="25"/>
      <c r="BA168" s="25"/>
      <c r="BB168" s="25"/>
      <c r="BC168" s="25"/>
      <c r="BD168" s="25"/>
      <c r="BE168" s="25" t="str">
        <f>INDEX('[1]IP MGMT'!A:H,MATCH(O168,'[1]IP MGMT'!D:D,0),5)</f>
        <v>1RF23.05</v>
      </c>
      <c r="BF168" s="31" t="s">
        <v>996</v>
      </c>
      <c r="BG168" s="25"/>
      <c r="BH168" s="25"/>
      <c r="BI168" s="25"/>
      <c r="BJ168" s="27"/>
    </row>
    <row r="169" spans="1:62" s="38" customFormat="1" ht="30" customHeight="1" x14ac:dyDescent="0.25">
      <c r="A169" s="29" t="s">
        <v>459</v>
      </c>
      <c r="B169" s="29" t="s">
        <v>464</v>
      </c>
      <c r="C169" s="31" t="s">
        <v>461</v>
      </c>
      <c r="D169" s="25"/>
      <c r="E169" s="26" t="s">
        <v>172</v>
      </c>
      <c r="F169" s="26" t="s">
        <v>172</v>
      </c>
      <c r="G169" s="27" t="s">
        <v>991</v>
      </c>
      <c r="H169" s="28"/>
      <c r="I169" s="27"/>
      <c r="J169" s="27" t="s">
        <v>980</v>
      </c>
      <c r="K169" s="36"/>
      <c r="L169" s="29" t="s">
        <v>992</v>
      </c>
      <c r="M169" s="30" t="s">
        <v>645</v>
      </c>
      <c r="N169" s="29" t="s">
        <v>993</v>
      </c>
      <c r="O169" s="31" t="s">
        <v>997</v>
      </c>
      <c r="P169" s="34" t="s">
        <v>985</v>
      </c>
      <c r="Q169" s="34" t="s">
        <v>829</v>
      </c>
      <c r="R169" s="36"/>
      <c r="S169" s="26" t="str">
        <f>INDEX('[1]Конфигурация (оборудование)'!A:Y,MATCH(CONCATENATE(L169,"_",N169),'[1]Конфигурация (оборудование)'!Y:Y,0),6)</f>
        <v>-</v>
      </c>
      <c r="T169" s="26" t="str">
        <f>INDEX('[1]Конфигурация (оборудование)'!A:Y,MATCH(CONCATENATE(L169,"_",N169),'[1]Конфигурация (оборудование)'!Y:Y,0),4)</f>
        <v>-</v>
      </c>
      <c r="U169" s="26" t="str">
        <f>INDEX('[1]Конфигурация (оборудование)'!A:Y,MATCH(CONCATENATE(L169,"_",N169),'[1]Конфигурация (оборудование)'!Y:Y,0),5)</f>
        <v>-</v>
      </c>
      <c r="V169" s="26" t="str">
        <f>INDEX('[1]Конфигурация (оборудование)'!A:Y,MATCH(CONCATENATE(L169,"_",N169),'[1]Конфигурация (оборудование)'!Y:Y,0),10)</f>
        <v>-</v>
      </c>
      <c r="W169" s="51" t="str">
        <f>INDEX('[1]Конфигурация (оборудование)'!A:Y,MATCH(CONCATENATE(L169,"_",N169),'[1]Конфигурация (оборудование)'!Y:Y,0),12)</f>
        <v>-</v>
      </c>
      <c r="X169" s="26" t="str">
        <f>INDEX('[1]Конфигурация (оборудование)'!A:Y,MATCH(CONCATENATE(L169,"_",N169),'[1]Конфигурация (оборудование)'!Y:Y,0),13)</f>
        <v>-</v>
      </c>
      <c r="Y169" s="26" t="str">
        <f>INDEX('[1]Конфигурация (оборудование)'!A:Y,MATCH(CONCATENATE(L169,"_",N169),'[1]Конфигурация (оборудование)'!Y:Y,0),14)</f>
        <v>-</v>
      </c>
      <c r="Z169" s="26" t="str">
        <f>INDEX('[1]Конфигурация (оборудование)'!A:Y,MATCH(CONCATENATE(L169,"_",N169),'[1]Конфигурация (оборудование)'!Y:Y,0),15)</f>
        <v>-</v>
      </c>
      <c r="AA169" s="26" t="str">
        <f>INDEX('[1]Конфигурация (оборудование)'!A:Y,MATCH(CONCATENATE(L169,"_",N169),'[1]Конфигурация (оборудование)'!Y:Y,0),17)</f>
        <v>-</v>
      </c>
      <c r="AB169" s="26" t="str">
        <f>INDEX('[1]Конфигурация (оборудование)'!A:Y,MATCH(CONCATENATE(L169,"_",N169),'[1]Конфигурация (оборудование)'!Y:Y,0),18)</f>
        <v>-</v>
      </c>
      <c r="AC169" s="26" t="str">
        <f>INDEX('[1]Конфигурация (оборудование)'!A:Y,MATCH(CONCATENATE(L169,"_",N169),'[1]Конфигурация (оборудование)'!Y:Y,0),19)</f>
        <v>-</v>
      </c>
      <c r="AD169" s="26" t="str">
        <f>INDEX('[1]Конфигурация (оборудование)'!A:Y,MATCH(CONCATENATE(L169,"_",N169),'[1]Конфигурация (оборудование)'!Y:Y,0),20)</f>
        <v>-</v>
      </c>
      <c r="AE169" s="26" t="str">
        <f>INDEX('[1]Конфигурация (оборудование)'!A:Y,MATCH(CONCATENATE(L169,"_",N169),'[1]Конфигурация (оборудование)'!Y:Y,0),22)</f>
        <v>-</v>
      </c>
      <c r="AF169" s="26" t="str">
        <f>INDEX('[1]Конфигурация (оборудование)'!A:Y,MATCH(CONCATENATE(L169,"_",N169),'[1]Конфигурация (оборудование)'!Y:Y,0),23)</f>
        <v>-</v>
      </c>
      <c r="AG169" s="26" t="str">
        <f>INDEX('[1]Конфигурация (оборудование)'!A:Y,MATCH(CONCATENATE(L169,"_",N169),'[1]Конфигурация (оборудование)'!Y:Y,0),24)</f>
        <v>-</v>
      </c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6" t="str">
        <f t="shared" si="5"/>
        <v>-</v>
      </c>
      <c r="AU169" s="26" t="str">
        <f>INDEX('[1]Конфигурация (оборудование)'!A:Y,MATCH(CONCATENATE(L169,"_",N169),'[1]Конфигурация (оборудование)'!Y:Y,0),8)</f>
        <v>-</v>
      </c>
      <c r="AV169" s="25"/>
      <c r="AW169" s="25"/>
      <c r="AX169" s="25"/>
      <c r="AY169" s="37"/>
      <c r="AZ169" s="25"/>
      <c r="BA169" s="25"/>
      <c r="BB169" s="25"/>
      <c r="BC169" s="25"/>
      <c r="BD169" s="25"/>
      <c r="BE169" s="25" t="str">
        <f>INDEX('[1]IP MGMT'!A:H,MATCH(O169,'[1]IP MGMT'!D:D,0),5)</f>
        <v>1RF23.05</v>
      </c>
      <c r="BF169" s="31" t="s">
        <v>998</v>
      </c>
      <c r="BG169" s="25"/>
      <c r="BH169" s="25"/>
      <c r="BI169" s="25"/>
      <c r="BJ169" s="27"/>
    </row>
    <row r="170" spans="1:62" s="38" customFormat="1" ht="30" customHeight="1" x14ac:dyDescent="0.25">
      <c r="A170" s="29" t="s">
        <v>459</v>
      </c>
      <c r="B170" s="29" t="s">
        <v>465</v>
      </c>
      <c r="C170" s="31" t="s">
        <v>461</v>
      </c>
      <c r="D170" s="25"/>
      <c r="E170" s="26" t="s">
        <v>172</v>
      </c>
      <c r="F170" s="26" t="s">
        <v>172</v>
      </c>
      <c r="G170" s="27" t="s">
        <v>991</v>
      </c>
      <c r="H170" s="28"/>
      <c r="I170" s="27"/>
      <c r="J170" s="27" t="s">
        <v>980</v>
      </c>
      <c r="K170" s="36"/>
      <c r="L170" s="29" t="s">
        <v>992</v>
      </c>
      <c r="M170" s="30" t="s">
        <v>645</v>
      </c>
      <c r="N170" s="29" t="s">
        <v>993</v>
      </c>
      <c r="O170" s="31" t="s">
        <v>999</v>
      </c>
      <c r="P170" s="34" t="s">
        <v>989</v>
      </c>
      <c r="Q170" s="34" t="s">
        <v>995</v>
      </c>
      <c r="R170" s="36"/>
      <c r="S170" s="26" t="str">
        <f>INDEX('[1]Конфигурация (оборудование)'!A:Y,MATCH(CONCATENATE(L170,"_",N170),'[1]Конфигурация (оборудование)'!Y:Y,0),6)</f>
        <v>-</v>
      </c>
      <c r="T170" s="26" t="str">
        <f>INDEX('[1]Конфигурация (оборудование)'!A:Y,MATCH(CONCATENATE(L170,"_",N170),'[1]Конфигурация (оборудование)'!Y:Y,0),4)</f>
        <v>-</v>
      </c>
      <c r="U170" s="26" t="str">
        <f>INDEX('[1]Конфигурация (оборудование)'!A:Y,MATCH(CONCATENATE(L170,"_",N170),'[1]Конфигурация (оборудование)'!Y:Y,0),5)</f>
        <v>-</v>
      </c>
      <c r="V170" s="26" t="str">
        <f>INDEX('[1]Конфигурация (оборудование)'!A:Y,MATCH(CONCATENATE(L170,"_",N170),'[1]Конфигурация (оборудование)'!Y:Y,0),10)</f>
        <v>-</v>
      </c>
      <c r="W170" s="51" t="str">
        <f>INDEX('[1]Конфигурация (оборудование)'!A:Y,MATCH(CONCATENATE(L170,"_",N170),'[1]Конфигурация (оборудование)'!Y:Y,0),12)</f>
        <v>-</v>
      </c>
      <c r="X170" s="26" t="str">
        <f>INDEX('[1]Конфигурация (оборудование)'!A:Y,MATCH(CONCATENATE(L170,"_",N170),'[1]Конфигурация (оборудование)'!Y:Y,0),13)</f>
        <v>-</v>
      </c>
      <c r="Y170" s="26" t="str">
        <f>INDEX('[1]Конфигурация (оборудование)'!A:Y,MATCH(CONCATENATE(L170,"_",N170),'[1]Конфигурация (оборудование)'!Y:Y,0),14)</f>
        <v>-</v>
      </c>
      <c r="Z170" s="26" t="str">
        <f>INDEX('[1]Конфигурация (оборудование)'!A:Y,MATCH(CONCATENATE(L170,"_",N170),'[1]Конфигурация (оборудование)'!Y:Y,0),15)</f>
        <v>-</v>
      </c>
      <c r="AA170" s="26" t="str">
        <f>INDEX('[1]Конфигурация (оборудование)'!A:Y,MATCH(CONCATENATE(L170,"_",N170),'[1]Конфигурация (оборудование)'!Y:Y,0),17)</f>
        <v>-</v>
      </c>
      <c r="AB170" s="26" t="str">
        <f>INDEX('[1]Конфигурация (оборудование)'!A:Y,MATCH(CONCATENATE(L170,"_",N170),'[1]Конфигурация (оборудование)'!Y:Y,0),18)</f>
        <v>-</v>
      </c>
      <c r="AC170" s="26" t="str">
        <f>INDEX('[1]Конфигурация (оборудование)'!A:Y,MATCH(CONCATENATE(L170,"_",N170),'[1]Конфигурация (оборудование)'!Y:Y,0),19)</f>
        <v>-</v>
      </c>
      <c r="AD170" s="26" t="str">
        <f>INDEX('[1]Конфигурация (оборудование)'!A:Y,MATCH(CONCATENATE(L170,"_",N170),'[1]Конфигурация (оборудование)'!Y:Y,0),20)</f>
        <v>-</v>
      </c>
      <c r="AE170" s="26" t="str">
        <f>INDEX('[1]Конфигурация (оборудование)'!A:Y,MATCH(CONCATENATE(L170,"_",N170),'[1]Конфигурация (оборудование)'!Y:Y,0),22)</f>
        <v>-</v>
      </c>
      <c r="AF170" s="26" t="str">
        <f>INDEX('[1]Конфигурация (оборудование)'!A:Y,MATCH(CONCATENATE(L170,"_",N170),'[1]Конфигурация (оборудование)'!Y:Y,0),23)</f>
        <v>-</v>
      </c>
      <c r="AG170" s="26" t="str">
        <f>INDEX('[1]Конфигурация (оборудование)'!A:Y,MATCH(CONCATENATE(L170,"_",N170),'[1]Конфигурация (оборудование)'!Y:Y,0),24)</f>
        <v>-</v>
      </c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6" t="str">
        <f t="shared" si="5"/>
        <v>-</v>
      </c>
      <c r="AU170" s="26" t="str">
        <f>INDEX('[1]Конфигурация (оборудование)'!A:Y,MATCH(CONCATENATE(L170,"_",N170),'[1]Конфигурация (оборудование)'!Y:Y,0),8)</f>
        <v>-</v>
      </c>
      <c r="AV170" s="25"/>
      <c r="AW170" s="25"/>
      <c r="AX170" s="25"/>
      <c r="AY170" s="37"/>
      <c r="AZ170" s="25"/>
      <c r="BA170" s="25"/>
      <c r="BB170" s="25"/>
      <c r="BC170" s="25"/>
      <c r="BD170" s="25"/>
      <c r="BE170" s="25" t="str">
        <f>INDEX('[1]IP MGMT'!A:H,MATCH(O170,'[1]IP MGMT'!D:D,0),5)</f>
        <v>1RF24.05</v>
      </c>
      <c r="BF170" s="31" t="s">
        <v>1000</v>
      </c>
      <c r="BG170" s="25"/>
      <c r="BH170" s="25"/>
      <c r="BI170" s="25"/>
      <c r="BJ170" s="27"/>
    </row>
    <row r="171" spans="1:62" s="38" customFormat="1" ht="30" customHeight="1" x14ac:dyDescent="0.25">
      <c r="A171" s="29" t="s">
        <v>459</v>
      </c>
      <c r="B171" s="29" t="s">
        <v>466</v>
      </c>
      <c r="C171" s="31" t="s">
        <v>461</v>
      </c>
      <c r="D171" s="25"/>
      <c r="E171" s="26" t="s">
        <v>172</v>
      </c>
      <c r="F171" s="26" t="s">
        <v>172</v>
      </c>
      <c r="G171" s="27" t="s">
        <v>991</v>
      </c>
      <c r="H171" s="28"/>
      <c r="I171" s="27"/>
      <c r="J171" s="27" t="s">
        <v>980</v>
      </c>
      <c r="K171" s="36"/>
      <c r="L171" s="29" t="s">
        <v>992</v>
      </c>
      <c r="M171" s="30" t="s">
        <v>645</v>
      </c>
      <c r="N171" s="29" t="s">
        <v>993</v>
      </c>
      <c r="O171" s="31" t="s">
        <v>1001</v>
      </c>
      <c r="P171" s="34" t="s">
        <v>989</v>
      </c>
      <c r="Q171" s="34" t="s">
        <v>829</v>
      </c>
      <c r="R171" s="36"/>
      <c r="S171" s="26" t="str">
        <f>INDEX('[1]Конфигурация (оборудование)'!A:Y,MATCH(CONCATENATE(L171,"_",N171),'[1]Конфигурация (оборудование)'!Y:Y,0),6)</f>
        <v>-</v>
      </c>
      <c r="T171" s="26" t="str">
        <f>INDEX('[1]Конфигурация (оборудование)'!A:Y,MATCH(CONCATENATE(L171,"_",N171),'[1]Конфигурация (оборудование)'!Y:Y,0),4)</f>
        <v>-</v>
      </c>
      <c r="U171" s="26" t="str">
        <f>INDEX('[1]Конфигурация (оборудование)'!A:Y,MATCH(CONCATENATE(L171,"_",N171),'[1]Конфигурация (оборудование)'!Y:Y,0),5)</f>
        <v>-</v>
      </c>
      <c r="V171" s="26" t="str">
        <f>INDEX('[1]Конфигурация (оборудование)'!A:Y,MATCH(CONCATENATE(L171,"_",N171),'[1]Конфигурация (оборудование)'!Y:Y,0),10)</f>
        <v>-</v>
      </c>
      <c r="W171" s="51" t="str">
        <f>INDEX('[1]Конфигурация (оборудование)'!A:Y,MATCH(CONCATENATE(L171,"_",N171),'[1]Конфигурация (оборудование)'!Y:Y,0),12)</f>
        <v>-</v>
      </c>
      <c r="X171" s="26" t="str">
        <f>INDEX('[1]Конфигурация (оборудование)'!A:Y,MATCH(CONCATENATE(L171,"_",N171),'[1]Конфигурация (оборудование)'!Y:Y,0),13)</f>
        <v>-</v>
      </c>
      <c r="Y171" s="26" t="str">
        <f>INDEX('[1]Конфигурация (оборудование)'!A:Y,MATCH(CONCATENATE(L171,"_",N171),'[1]Конфигурация (оборудование)'!Y:Y,0),14)</f>
        <v>-</v>
      </c>
      <c r="Z171" s="26" t="str">
        <f>INDEX('[1]Конфигурация (оборудование)'!A:Y,MATCH(CONCATENATE(L171,"_",N171),'[1]Конфигурация (оборудование)'!Y:Y,0),15)</f>
        <v>-</v>
      </c>
      <c r="AA171" s="26" t="str">
        <f>INDEX('[1]Конфигурация (оборудование)'!A:Y,MATCH(CONCATENATE(L171,"_",N171),'[1]Конфигурация (оборудование)'!Y:Y,0),17)</f>
        <v>-</v>
      </c>
      <c r="AB171" s="26" t="str">
        <f>INDEX('[1]Конфигурация (оборудование)'!A:Y,MATCH(CONCATENATE(L171,"_",N171),'[1]Конфигурация (оборудование)'!Y:Y,0),18)</f>
        <v>-</v>
      </c>
      <c r="AC171" s="26" t="str">
        <f>INDEX('[1]Конфигурация (оборудование)'!A:Y,MATCH(CONCATENATE(L171,"_",N171),'[1]Конфигурация (оборудование)'!Y:Y,0),19)</f>
        <v>-</v>
      </c>
      <c r="AD171" s="26" t="str">
        <f>INDEX('[1]Конфигурация (оборудование)'!A:Y,MATCH(CONCATENATE(L171,"_",N171),'[1]Конфигурация (оборудование)'!Y:Y,0),20)</f>
        <v>-</v>
      </c>
      <c r="AE171" s="26" t="str">
        <f>INDEX('[1]Конфигурация (оборудование)'!A:Y,MATCH(CONCATENATE(L171,"_",N171),'[1]Конфигурация (оборудование)'!Y:Y,0),22)</f>
        <v>-</v>
      </c>
      <c r="AF171" s="26" t="str">
        <f>INDEX('[1]Конфигурация (оборудование)'!A:Y,MATCH(CONCATENATE(L171,"_",N171),'[1]Конфигурация (оборудование)'!Y:Y,0),23)</f>
        <v>-</v>
      </c>
      <c r="AG171" s="26" t="str">
        <f>INDEX('[1]Конфигурация (оборудование)'!A:Y,MATCH(CONCATENATE(L171,"_",N171),'[1]Конфигурация (оборудование)'!Y:Y,0),24)</f>
        <v>-</v>
      </c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6" t="str">
        <f t="shared" si="5"/>
        <v>-</v>
      </c>
      <c r="AU171" s="26" t="str">
        <f>INDEX('[1]Конфигурация (оборудование)'!A:Y,MATCH(CONCATENATE(L171,"_",N171),'[1]Конфигурация (оборудование)'!Y:Y,0),8)</f>
        <v>-</v>
      </c>
      <c r="AV171" s="25"/>
      <c r="AW171" s="25"/>
      <c r="AX171" s="25"/>
      <c r="AY171" s="37"/>
      <c r="AZ171" s="25"/>
      <c r="BA171" s="25"/>
      <c r="BB171" s="25"/>
      <c r="BC171" s="25"/>
      <c r="BD171" s="25"/>
      <c r="BE171" s="25" t="str">
        <f>INDEX('[1]IP MGMT'!A:H,MATCH(O171,'[1]IP MGMT'!D:D,0),5)</f>
        <v>1RF24.05</v>
      </c>
      <c r="BF171" s="31" t="s">
        <v>1002</v>
      </c>
      <c r="BG171" s="25"/>
      <c r="BH171" s="25"/>
      <c r="BI171" s="25"/>
      <c r="BJ171" s="27"/>
    </row>
    <row r="172" spans="1:62" s="38" customFormat="1" ht="30" customHeight="1" x14ac:dyDescent="0.25">
      <c r="A172" s="29" t="s">
        <v>459</v>
      </c>
      <c r="B172" s="29" t="s">
        <v>467</v>
      </c>
      <c r="C172" s="31" t="s">
        <v>6</v>
      </c>
      <c r="D172" s="25"/>
      <c r="E172" s="26" t="s">
        <v>172</v>
      </c>
      <c r="F172" s="26" t="s">
        <v>172</v>
      </c>
      <c r="G172" s="27" t="s">
        <v>1003</v>
      </c>
      <c r="H172" s="28"/>
      <c r="I172" s="27"/>
      <c r="J172" s="27" t="s">
        <v>980</v>
      </c>
      <c r="K172" s="36"/>
      <c r="L172" s="29" t="s">
        <v>613</v>
      </c>
      <c r="M172" s="30" t="s">
        <v>614</v>
      </c>
      <c r="N172" s="29" t="s">
        <v>1004</v>
      </c>
      <c r="O172" s="31" t="s">
        <v>1005</v>
      </c>
      <c r="P172" s="34" t="s">
        <v>617</v>
      </c>
      <c r="Q172" s="34" t="s">
        <v>1006</v>
      </c>
      <c r="R172" s="36"/>
      <c r="S172" s="26" t="str">
        <f>INDEX('[1]Конфигурация (оборудование)'!A:Y,MATCH(CONCATENATE(L172,"_",N172),'[1]Конфигурация (оборудование)'!Y:Y,0),6)</f>
        <v>-</v>
      </c>
      <c r="T172" s="26" t="str">
        <f>INDEX('[1]Конфигурация (оборудование)'!A:Y,MATCH(CONCATENATE(L172,"_",N172),'[1]Конфигурация (оборудование)'!Y:Y,0),4)</f>
        <v>-</v>
      </c>
      <c r="U172" s="26" t="str">
        <f>INDEX('[1]Конфигурация (оборудование)'!A:Y,MATCH(CONCATENATE(L172,"_",N172),'[1]Конфигурация (оборудование)'!Y:Y,0),5)</f>
        <v>-</v>
      </c>
      <c r="V172" s="26" t="str">
        <f>INDEX('[1]Конфигурация (оборудование)'!A:Y,MATCH(CONCATENATE(L172,"_",N172),'[1]Конфигурация (оборудование)'!Y:Y,0),10)</f>
        <v>-</v>
      </c>
      <c r="W172" s="51" t="str">
        <f>INDEX('[1]Конфигурация (оборудование)'!A:Y,MATCH(CONCATENATE(L172,"_",N172),'[1]Конфигурация (оборудование)'!Y:Y,0),12)</f>
        <v>-</v>
      </c>
      <c r="X172" s="26" t="str">
        <f>INDEX('[1]Конфигурация (оборудование)'!A:Y,MATCH(CONCATENATE(L172,"_",N172),'[1]Конфигурация (оборудование)'!Y:Y,0),13)</f>
        <v>-</v>
      </c>
      <c r="Y172" s="26" t="str">
        <f>INDEX('[1]Конфигурация (оборудование)'!A:Y,MATCH(CONCATENATE(L172,"_",N172),'[1]Конфигурация (оборудование)'!Y:Y,0),14)</f>
        <v>-</v>
      </c>
      <c r="Z172" s="26" t="str">
        <f>INDEX('[1]Конфигурация (оборудование)'!A:Y,MATCH(CONCATENATE(L172,"_",N172),'[1]Конфигурация (оборудование)'!Y:Y,0),15)</f>
        <v>-</v>
      </c>
      <c r="AA172" s="26" t="str">
        <f>INDEX('[1]Конфигурация (оборудование)'!A:Y,MATCH(CONCATENATE(L172,"_",N172),'[1]Конфигурация (оборудование)'!Y:Y,0),17)</f>
        <v>-</v>
      </c>
      <c r="AB172" s="26" t="str">
        <f>INDEX('[1]Конфигурация (оборудование)'!A:Y,MATCH(CONCATENATE(L172,"_",N172),'[1]Конфигурация (оборудование)'!Y:Y,0),18)</f>
        <v>-</v>
      </c>
      <c r="AC172" s="26" t="str">
        <f>INDEX('[1]Конфигурация (оборудование)'!A:Y,MATCH(CONCATENATE(L172,"_",N172),'[1]Конфигурация (оборудование)'!Y:Y,0),19)</f>
        <v>-</v>
      </c>
      <c r="AD172" s="26" t="str">
        <f>INDEX('[1]Конфигурация (оборудование)'!A:Y,MATCH(CONCATENATE(L172,"_",N172),'[1]Конфигурация (оборудование)'!Y:Y,0),20)</f>
        <v>-</v>
      </c>
      <c r="AE172" s="26" t="str">
        <f>INDEX('[1]Конфигурация (оборудование)'!A:Y,MATCH(CONCATENATE(L172,"_",N172),'[1]Конфигурация (оборудование)'!Y:Y,0),22)</f>
        <v>-</v>
      </c>
      <c r="AF172" s="26" t="str">
        <f>INDEX('[1]Конфигурация (оборудование)'!A:Y,MATCH(CONCATENATE(L172,"_",N172),'[1]Конфигурация (оборудование)'!Y:Y,0),23)</f>
        <v>-</v>
      </c>
      <c r="AG172" s="26" t="str">
        <f>INDEX('[1]Конфигурация (оборудование)'!A:Y,MATCH(CONCATENATE(L172,"_",N172),'[1]Конфигурация (оборудование)'!Y:Y,0),24)</f>
        <v>-</v>
      </c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6" t="str">
        <f t="shared" si="5"/>
        <v>-</v>
      </c>
      <c r="AU172" s="26" t="str">
        <f>INDEX('[1]Конфигурация (оборудование)'!A:Y,MATCH(CONCATENATE(L172,"_",N172),'[1]Конфигурация (оборудование)'!Y:Y,0),8)</f>
        <v>-</v>
      </c>
      <c r="AV172" s="25"/>
      <c r="AW172" s="25"/>
      <c r="AX172" s="25"/>
      <c r="AY172" s="37"/>
      <c r="AZ172" s="25"/>
      <c r="BA172" s="25"/>
      <c r="BB172" s="25"/>
      <c r="BC172" s="25"/>
      <c r="BD172" s="25"/>
      <c r="BE172" s="25" t="str">
        <f>INDEX('[1]IP MGMT'!A:H,MATCH(O172,'[1]IP MGMT'!D:D,0),5)</f>
        <v>1RF19.08</v>
      </c>
      <c r="BF172" s="31" t="s">
        <v>1007</v>
      </c>
      <c r="BG172" s="25"/>
      <c r="BH172" s="25"/>
      <c r="BI172" s="25"/>
      <c r="BJ172" s="27"/>
    </row>
    <row r="173" spans="1:62" s="38" customFormat="1" ht="30" customHeight="1" x14ac:dyDescent="0.25">
      <c r="A173" s="29" t="s">
        <v>459</v>
      </c>
      <c r="B173" s="29" t="s">
        <v>468</v>
      </c>
      <c r="C173" s="31" t="s">
        <v>6</v>
      </c>
      <c r="D173" s="25"/>
      <c r="E173" s="26" t="s">
        <v>172</v>
      </c>
      <c r="F173" s="26" t="s">
        <v>172</v>
      </c>
      <c r="G173" s="27" t="s">
        <v>1008</v>
      </c>
      <c r="H173" s="28"/>
      <c r="I173" s="27"/>
      <c r="J173" s="27" t="s">
        <v>980</v>
      </c>
      <c r="K173" s="36"/>
      <c r="L173" s="29" t="s">
        <v>613</v>
      </c>
      <c r="M173" s="30" t="s">
        <v>614</v>
      </c>
      <c r="N173" s="29" t="s">
        <v>1004</v>
      </c>
      <c r="O173" s="31" t="s">
        <v>1009</v>
      </c>
      <c r="P173" s="34" t="s">
        <v>617</v>
      </c>
      <c r="Q173" s="34" t="s">
        <v>1006</v>
      </c>
      <c r="R173" s="36"/>
      <c r="S173" s="26" t="str">
        <f>INDEX('[1]Конфигурация (оборудование)'!A:Y,MATCH(CONCATENATE(L173,"_",N173),'[1]Конфигурация (оборудование)'!Y:Y,0),6)</f>
        <v>-</v>
      </c>
      <c r="T173" s="26" t="str">
        <f>INDEX('[1]Конфигурация (оборудование)'!A:Y,MATCH(CONCATENATE(L173,"_",N173),'[1]Конфигурация (оборудование)'!Y:Y,0),4)</f>
        <v>-</v>
      </c>
      <c r="U173" s="26" t="str">
        <f>INDEX('[1]Конфигурация (оборудование)'!A:Y,MATCH(CONCATENATE(L173,"_",N173),'[1]Конфигурация (оборудование)'!Y:Y,0),5)</f>
        <v>-</v>
      </c>
      <c r="V173" s="26" t="str">
        <f>INDEX('[1]Конфигурация (оборудование)'!A:Y,MATCH(CONCATENATE(L173,"_",N173),'[1]Конфигурация (оборудование)'!Y:Y,0),10)</f>
        <v>-</v>
      </c>
      <c r="W173" s="51" t="str">
        <f>INDEX('[1]Конфигурация (оборудование)'!A:Y,MATCH(CONCATENATE(L173,"_",N173),'[1]Конфигурация (оборудование)'!Y:Y,0),12)</f>
        <v>-</v>
      </c>
      <c r="X173" s="26" t="str">
        <f>INDEX('[1]Конфигурация (оборудование)'!A:Y,MATCH(CONCATENATE(L173,"_",N173),'[1]Конфигурация (оборудование)'!Y:Y,0),13)</f>
        <v>-</v>
      </c>
      <c r="Y173" s="26" t="str">
        <f>INDEX('[1]Конфигурация (оборудование)'!A:Y,MATCH(CONCATENATE(L173,"_",N173),'[1]Конфигурация (оборудование)'!Y:Y,0),14)</f>
        <v>-</v>
      </c>
      <c r="Z173" s="26" t="str">
        <f>INDEX('[1]Конфигурация (оборудование)'!A:Y,MATCH(CONCATENATE(L173,"_",N173),'[1]Конфигурация (оборудование)'!Y:Y,0),15)</f>
        <v>-</v>
      </c>
      <c r="AA173" s="26" t="str">
        <f>INDEX('[1]Конфигурация (оборудование)'!A:Y,MATCH(CONCATENATE(L173,"_",N173),'[1]Конфигурация (оборудование)'!Y:Y,0),17)</f>
        <v>-</v>
      </c>
      <c r="AB173" s="26" t="str">
        <f>INDEX('[1]Конфигурация (оборудование)'!A:Y,MATCH(CONCATENATE(L173,"_",N173),'[1]Конфигурация (оборудование)'!Y:Y,0),18)</f>
        <v>-</v>
      </c>
      <c r="AC173" s="26" t="str">
        <f>INDEX('[1]Конфигурация (оборудование)'!A:Y,MATCH(CONCATENATE(L173,"_",N173),'[1]Конфигурация (оборудование)'!Y:Y,0),19)</f>
        <v>-</v>
      </c>
      <c r="AD173" s="26" t="str">
        <f>INDEX('[1]Конфигурация (оборудование)'!A:Y,MATCH(CONCATENATE(L173,"_",N173),'[1]Конфигурация (оборудование)'!Y:Y,0),20)</f>
        <v>-</v>
      </c>
      <c r="AE173" s="26" t="str">
        <f>INDEX('[1]Конфигурация (оборудование)'!A:Y,MATCH(CONCATENATE(L173,"_",N173),'[1]Конфигурация (оборудование)'!Y:Y,0),22)</f>
        <v>-</v>
      </c>
      <c r="AF173" s="26" t="str">
        <f>INDEX('[1]Конфигурация (оборудование)'!A:Y,MATCH(CONCATENATE(L173,"_",N173),'[1]Конфигурация (оборудование)'!Y:Y,0),23)</f>
        <v>-</v>
      </c>
      <c r="AG173" s="26" t="str">
        <f>INDEX('[1]Конфигурация (оборудование)'!A:Y,MATCH(CONCATENATE(L173,"_",N173),'[1]Конфигурация (оборудование)'!Y:Y,0),24)</f>
        <v>-</v>
      </c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6" t="str">
        <f t="shared" si="5"/>
        <v>-</v>
      </c>
      <c r="AU173" s="26" t="str">
        <f>INDEX('[1]Конфигурация (оборудование)'!A:Y,MATCH(CONCATENATE(L173,"_",N173),'[1]Конфигурация (оборудование)'!Y:Y,0),8)</f>
        <v>-</v>
      </c>
      <c r="AV173" s="25"/>
      <c r="AW173" s="25"/>
      <c r="AX173" s="25"/>
      <c r="AY173" s="37"/>
      <c r="AZ173" s="25"/>
      <c r="BA173" s="25"/>
      <c r="BB173" s="25"/>
      <c r="BC173" s="25"/>
      <c r="BD173" s="25"/>
      <c r="BE173" s="25" t="str">
        <f>INDEX('[1]IP MGMT'!A:H,MATCH(O173,'[1]IP MGMT'!D:D,0),5)</f>
        <v>1RF19.08</v>
      </c>
      <c r="BF173" s="31" t="s">
        <v>1010</v>
      </c>
      <c r="BG173" s="25"/>
      <c r="BH173" s="25"/>
      <c r="BI173" s="25"/>
      <c r="BJ173" s="27"/>
    </row>
    <row r="174" spans="1:62" s="38" customFormat="1" ht="30" customHeight="1" x14ac:dyDescent="0.25">
      <c r="A174" s="29" t="s">
        <v>459</v>
      </c>
      <c r="B174" s="29" t="s">
        <v>469</v>
      </c>
      <c r="C174" s="31" t="s">
        <v>6</v>
      </c>
      <c r="D174" s="25"/>
      <c r="E174" s="26" t="s">
        <v>172</v>
      </c>
      <c r="F174" s="26" t="s">
        <v>172</v>
      </c>
      <c r="G174" s="27" t="s">
        <v>1011</v>
      </c>
      <c r="H174" s="28"/>
      <c r="I174" s="27"/>
      <c r="J174" s="27" t="s">
        <v>980</v>
      </c>
      <c r="K174" s="36"/>
      <c r="L174" s="29" t="s">
        <v>613</v>
      </c>
      <c r="M174" s="30" t="s">
        <v>614</v>
      </c>
      <c r="N174" s="29" t="s">
        <v>1012</v>
      </c>
      <c r="O174" s="31" t="s">
        <v>1013</v>
      </c>
      <c r="P174" s="34" t="s">
        <v>617</v>
      </c>
      <c r="Q174" s="34" t="s">
        <v>1014</v>
      </c>
      <c r="R174" s="36"/>
      <c r="S174" s="26" t="str">
        <f>INDEX('[1]Конфигурация (оборудование)'!A:Y,MATCH(CONCATENATE(L174,"_",N174),'[1]Конфигурация (оборудование)'!Y:Y,0),6)</f>
        <v>-</v>
      </c>
      <c r="T174" s="26" t="str">
        <f>INDEX('[1]Конфигурация (оборудование)'!A:Y,MATCH(CONCATENATE(L174,"_",N174),'[1]Конфигурация (оборудование)'!Y:Y,0),4)</f>
        <v>-</v>
      </c>
      <c r="U174" s="26" t="str">
        <f>INDEX('[1]Конфигурация (оборудование)'!A:Y,MATCH(CONCATENATE(L174,"_",N174),'[1]Конфигурация (оборудование)'!Y:Y,0),5)</f>
        <v>-</v>
      </c>
      <c r="V174" s="26" t="str">
        <f>INDEX('[1]Конфигурация (оборудование)'!A:Y,MATCH(CONCATENATE(L174,"_",N174),'[1]Конфигурация (оборудование)'!Y:Y,0),10)</f>
        <v>-</v>
      </c>
      <c r="W174" s="51" t="str">
        <f>INDEX('[1]Конфигурация (оборудование)'!A:Y,MATCH(CONCATENATE(L174,"_",N174),'[1]Конфигурация (оборудование)'!Y:Y,0),12)</f>
        <v>-</v>
      </c>
      <c r="X174" s="26" t="str">
        <f>INDEX('[1]Конфигурация (оборудование)'!A:Y,MATCH(CONCATENATE(L174,"_",N174),'[1]Конфигурация (оборудование)'!Y:Y,0),13)</f>
        <v>-</v>
      </c>
      <c r="Y174" s="26" t="str">
        <f>INDEX('[1]Конфигурация (оборудование)'!A:Y,MATCH(CONCATENATE(L174,"_",N174),'[1]Конфигурация (оборудование)'!Y:Y,0),14)</f>
        <v>-</v>
      </c>
      <c r="Z174" s="26" t="str">
        <f>INDEX('[1]Конфигурация (оборудование)'!A:Y,MATCH(CONCATENATE(L174,"_",N174),'[1]Конфигурация (оборудование)'!Y:Y,0),15)</f>
        <v>-</v>
      </c>
      <c r="AA174" s="26" t="str">
        <f>INDEX('[1]Конфигурация (оборудование)'!A:Y,MATCH(CONCATENATE(L174,"_",N174),'[1]Конфигурация (оборудование)'!Y:Y,0),17)</f>
        <v>-</v>
      </c>
      <c r="AB174" s="26" t="str">
        <f>INDEX('[1]Конфигурация (оборудование)'!A:Y,MATCH(CONCATENATE(L174,"_",N174),'[1]Конфигурация (оборудование)'!Y:Y,0),18)</f>
        <v>-</v>
      </c>
      <c r="AC174" s="26" t="str">
        <f>INDEX('[1]Конфигурация (оборудование)'!A:Y,MATCH(CONCATENATE(L174,"_",N174),'[1]Конфигурация (оборудование)'!Y:Y,0),19)</f>
        <v>-</v>
      </c>
      <c r="AD174" s="26" t="str">
        <f>INDEX('[1]Конфигурация (оборудование)'!A:Y,MATCH(CONCATENATE(L174,"_",N174),'[1]Конфигурация (оборудование)'!Y:Y,0),20)</f>
        <v>-</v>
      </c>
      <c r="AE174" s="26" t="str">
        <f>INDEX('[1]Конфигурация (оборудование)'!A:Y,MATCH(CONCATENATE(L174,"_",N174),'[1]Конфигурация (оборудование)'!Y:Y,0),22)</f>
        <v>-</v>
      </c>
      <c r="AF174" s="26" t="str">
        <f>INDEX('[1]Конфигурация (оборудование)'!A:Y,MATCH(CONCATENATE(L174,"_",N174),'[1]Конфигурация (оборудование)'!Y:Y,0),23)</f>
        <v>-</v>
      </c>
      <c r="AG174" s="26" t="str">
        <f>INDEX('[1]Конфигурация (оборудование)'!A:Y,MATCH(CONCATENATE(L174,"_",N174),'[1]Конфигурация (оборудование)'!Y:Y,0),24)</f>
        <v>-</v>
      </c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6" t="str">
        <f t="shared" si="5"/>
        <v>-</v>
      </c>
      <c r="AU174" s="26" t="str">
        <f>INDEX('[1]Конфигурация (оборудование)'!A:Y,MATCH(CONCATENATE(L174,"_",N174),'[1]Конфигурация (оборудование)'!Y:Y,0),8)</f>
        <v>-</v>
      </c>
      <c r="AV174" s="25"/>
      <c r="AW174" s="25"/>
      <c r="AX174" s="25"/>
      <c r="AY174" s="37"/>
      <c r="AZ174" s="25"/>
      <c r="BA174" s="25"/>
      <c r="BB174" s="25"/>
      <c r="BC174" s="25"/>
      <c r="BD174" s="25"/>
      <c r="BE174" s="25" t="str">
        <f>INDEX('[1]IP MGMT'!A:H,MATCH(O174,'[1]IP MGMT'!D:D,0),5)</f>
        <v>1RF19.08</v>
      </c>
      <c r="BF174" s="31" t="s">
        <v>1015</v>
      </c>
      <c r="BG174" s="25"/>
      <c r="BH174" s="25"/>
      <c r="BI174" s="25"/>
      <c r="BJ174" s="27"/>
    </row>
    <row r="175" spans="1:62" s="38" customFormat="1" ht="30" customHeight="1" x14ac:dyDescent="0.25">
      <c r="A175" s="29" t="s">
        <v>459</v>
      </c>
      <c r="B175" s="42" t="s">
        <v>470</v>
      </c>
      <c r="C175" s="31" t="s">
        <v>6</v>
      </c>
      <c r="D175" s="25"/>
      <c r="E175" s="26" t="s">
        <v>172</v>
      </c>
      <c r="F175" s="26" t="s">
        <v>172</v>
      </c>
      <c r="G175" s="27" t="s">
        <v>1003</v>
      </c>
      <c r="H175" s="28"/>
      <c r="I175" s="27"/>
      <c r="J175" s="27" t="s">
        <v>980</v>
      </c>
      <c r="K175" s="36"/>
      <c r="L175" s="29" t="s">
        <v>632</v>
      </c>
      <c r="M175" s="30" t="s">
        <v>568</v>
      </c>
      <c r="N175" s="29" t="s">
        <v>1004</v>
      </c>
      <c r="O175" s="31" t="s">
        <v>1016</v>
      </c>
      <c r="P175" s="34" t="s">
        <v>594</v>
      </c>
      <c r="Q175" s="60" t="s">
        <v>1006</v>
      </c>
      <c r="R175" s="36"/>
      <c r="S175" s="26" t="str">
        <f>INDEX('[1]Конфигурация (оборудование)'!A:Y,MATCH(CONCATENATE(L175,"_",N175),'[1]Конфигурация (оборудование)'!Y:Y,0),6)</f>
        <v>-</v>
      </c>
      <c r="T175" s="26" t="str">
        <f>INDEX('[1]Конфигурация (оборудование)'!A:Y,MATCH(CONCATENATE(L175,"_",N175),'[1]Конфигурация (оборудование)'!Y:Y,0),4)</f>
        <v>-</v>
      </c>
      <c r="U175" s="26" t="str">
        <f>INDEX('[1]Конфигурация (оборудование)'!A:Y,MATCH(CONCATENATE(L175,"_",N175),'[1]Конфигурация (оборудование)'!Y:Y,0),5)</f>
        <v>-</v>
      </c>
      <c r="V175" s="26" t="str">
        <f>INDEX('[1]Конфигурация (оборудование)'!A:Y,MATCH(CONCATENATE(L175,"_",N175),'[1]Конфигурация (оборудование)'!Y:Y,0),10)</f>
        <v>-</v>
      </c>
      <c r="W175" s="51" t="str">
        <f>INDEX('[1]Конфигурация (оборудование)'!A:Y,MATCH(CONCATENATE(L175,"_",N175),'[1]Конфигурация (оборудование)'!Y:Y,0),12)</f>
        <v>-</v>
      </c>
      <c r="X175" s="26" t="str">
        <f>INDEX('[1]Конфигурация (оборудование)'!A:Y,MATCH(CONCATENATE(L175,"_",N175),'[1]Конфигурация (оборудование)'!Y:Y,0),13)</f>
        <v>-</v>
      </c>
      <c r="Y175" s="26" t="str">
        <f>INDEX('[1]Конфигурация (оборудование)'!A:Y,MATCH(CONCATENATE(L175,"_",N175),'[1]Конфигурация (оборудование)'!Y:Y,0),14)</f>
        <v>-</v>
      </c>
      <c r="Z175" s="26" t="str">
        <f>INDEX('[1]Конфигурация (оборудование)'!A:Y,MATCH(CONCATENATE(L175,"_",N175),'[1]Конфигурация (оборудование)'!Y:Y,0),15)</f>
        <v>-</v>
      </c>
      <c r="AA175" s="26" t="str">
        <f>INDEX('[1]Конфигурация (оборудование)'!A:Y,MATCH(CONCATENATE(L175,"_",N175),'[1]Конфигурация (оборудование)'!Y:Y,0),17)</f>
        <v>-</v>
      </c>
      <c r="AB175" s="26" t="str">
        <f>INDEX('[1]Конфигурация (оборудование)'!A:Y,MATCH(CONCATENATE(L175,"_",N175),'[1]Конфигурация (оборудование)'!Y:Y,0),18)</f>
        <v>-</v>
      </c>
      <c r="AC175" s="26" t="str">
        <f>INDEX('[1]Конфигурация (оборудование)'!A:Y,MATCH(CONCATENATE(L175,"_",N175),'[1]Конфигурация (оборудование)'!Y:Y,0),19)</f>
        <v>-</v>
      </c>
      <c r="AD175" s="26" t="str">
        <f>INDEX('[1]Конфигурация (оборудование)'!A:Y,MATCH(CONCATENATE(L175,"_",N175),'[1]Конфигурация (оборудование)'!Y:Y,0),20)</f>
        <v>-</v>
      </c>
      <c r="AE175" s="26" t="str">
        <f>INDEX('[1]Конфигурация (оборудование)'!A:Y,MATCH(CONCATENATE(L175,"_",N175),'[1]Конфигурация (оборудование)'!Y:Y,0),22)</f>
        <v>-</v>
      </c>
      <c r="AF175" s="26" t="str">
        <f>INDEX('[1]Конфигурация (оборудование)'!A:Y,MATCH(CONCATENATE(L175,"_",N175),'[1]Конфигурация (оборудование)'!Y:Y,0),23)</f>
        <v>-</v>
      </c>
      <c r="AG175" s="26" t="str">
        <f>INDEX('[1]Конфигурация (оборудование)'!A:Y,MATCH(CONCATENATE(L175,"_",N175),'[1]Конфигурация (оборудование)'!Y:Y,0),24)</f>
        <v>-</v>
      </c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6" t="str">
        <f t="shared" si="5"/>
        <v>-</v>
      </c>
      <c r="AU175" s="26" t="str">
        <f>INDEX('[1]Конфигурация (оборудование)'!A:Y,MATCH(CONCATENATE(L175,"_",N175),'[1]Конфигурация (оборудование)'!Y:Y,0),8)</f>
        <v>-</v>
      </c>
      <c r="AV175" s="25"/>
      <c r="AW175" s="25"/>
      <c r="AX175" s="25"/>
      <c r="AY175" s="37"/>
      <c r="AZ175" s="25"/>
      <c r="BA175" s="25"/>
      <c r="BB175" s="25"/>
      <c r="BC175" s="25"/>
      <c r="BD175" s="25"/>
      <c r="BE175" s="25" t="str">
        <f>INDEX('[1]IP MGMT'!A:H,MATCH(O175,'[1]IP MGMT'!D:D,0),5)</f>
        <v>1RF19.06</v>
      </c>
      <c r="BF175" s="31" t="s">
        <v>1017</v>
      </c>
      <c r="BG175" s="25"/>
      <c r="BH175" s="25"/>
      <c r="BI175" s="25"/>
      <c r="BJ175" s="27"/>
    </row>
    <row r="176" spans="1:62" s="38" customFormat="1" ht="30" customHeight="1" x14ac:dyDescent="0.25">
      <c r="A176" s="29" t="s">
        <v>459</v>
      </c>
      <c r="B176" s="42" t="s">
        <v>471</v>
      </c>
      <c r="C176" s="31" t="s">
        <v>6</v>
      </c>
      <c r="D176" s="25"/>
      <c r="E176" s="26" t="s">
        <v>172</v>
      </c>
      <c r="F176" s="26" t="s">
        <v>172</v>
      </c>
      <c r="G176" s="27" t="s">
        <v>1008</v>
      </c>
      <c r="H176" s="28"/>
      <c r="I176" s="27"/>
      <c r="J176" s="27" t="s">
        <v>980</v>
      </c>
      <c r="K176" s="36"/>
      <c r="L176" s="29" t="s">
        <v>632</v>
      </c>
      <c r="M176" s="30" t="s">
        <v>568</v>
      </c>
      <c r="N176" s="29" t="s">
        <v>1004</v>
      </c>
      <c r="O176" s="31" t="s">
        <v>1018</v>
      </c>
      <c r="P176" s="34" t="s">
        <v>594</v>
      </c>
      <c r="Q176" s="60" t="s">
        <v>1006</v>
      </c>
      <c r="R176" s="36"/>
      <c r="S176" s="26" t="str">
        <f>INDEX('[1]Конфигурация (оборудование)'!A:Y,MATCH(CONCATENATE(L176,"_",N176),'[1]Конфигурация (оборудование)'!Y:Y,0),6)</f>
        <v>-</v>
      </c>
      <c r="T176" s="26" t="str">
        <f>INDEX('[1]Конфигурация (оборудование)'!A:Y,MATCH(CONCATENATE(L176,"_",N176),'[1]Конфигурация (оборудование)'!Y:Y,0),4)</f>
        <v>-</v>
      </c>
      <c r="U176" s="26" t="str">
        <f>INDEX('[1]Конфигурация (оборудование)'!A:Y,MATCH(CONCATENATE(L176,"_",N176),'[1]Конфигурация (оборудование)'!Y:Y,0),5)</f>
        <v>-</v>
      </c>
      <c r="V176" s="26" t="str">
        <f>INDEX('[1]Конфигурация (оборудование)'!A:Y,MATCH(CONCATENATE(L176,"_",N176),'[1]Конфигурация (оборудование)'!Y:Y,0),10)</f>
        <v>-</v>
      </c>
      <c r="W176" s="51" t="str">
        <f>INDEX('[1]Конфигурация (оборудование)'!A:Y,MATCH(CONCATENATE(L176,"_",N176),'[1]Конфигурация (оборудование)'!Y:Y,0),12)</f>
        <v>-</v>
      </c>
      <c r="X176" s="26" t="str">
        <f>INDEX('[1]Конфигурация (оборудование)'!A:Y,MATCH(CONCATENATE(L176,"_",N176),'[1]Конфигурация (оборудование)'!Y:Y,0),13)</f>
        <v>-</v>
      </c>
      <c r="Y176" s="26" t="str">
        <f>INDEX('[1]Конфигурация (оборудование)'!A:Y,MATCH(CONCATENATE(L176,"_",N176),'[1]Конфигурация (оборудование)'!Y:Y,0),14)</f>
        <v>-</v>
      </c>
      <c r="Z176" s="26" t="str">
        <f>INDEX('[1]Конфигурация (оборудование)'!A:Y,MATCH(CONCATENATE(L176,"_",N176),'[1]Конфигурация (оборудование)'!Y:Y,0),15)</f>
        <v>-</v>
      </c>
      <c r="AA176" s="26" t="str">
        <f>INDEX('[1]Конфигурация (оборудование)'!A:Y,MATCH(CONCATENATE(L176,"_",N176),'[1]Конфигурация (оборудование)'!Y:Y,0),17)</f>
        <v>-</v>
      </c>
      <c r="AB176" s="26" t="str">
        <f>INDEX('[1]Конфигурация (оборудование)'!A:Y,MATCH(CONCATENATE(L176,"_",N176),'[1]Конфигурация (оборудование)'!Y:Y,0),18)</f>
        <v>-</v>
      </c>
      <c r="AC176" s="26" t="str">
        <f>INDEX('[1]Конфигурация (оборудование)'!A:Y,MATCH(CONCATENATE(L176,"_",N176),'[1]Конфигурация (оборудование)'!Y:Y,0),19)</f>
        <v>-</v>
      </c>
      <c r="AD176" s="26" t="str">
        <f>INDEX('[1]Конфигурация (оборудование)'!A:Y,MATCH(CONCATENATE(L176,"_",N176),'[1]Конфигурация (оборудование)'!Y:Y,0),20)</f>
        <v>-</v>
      </c>
      <c r="AE176" s="26" t="str">
        <f>INDEX('[1]Конфигурация (оборудование)'!A:Y,MATCH(CONCATENATE(L176,"_",N176),'[1]Конфигурация (оборудование)'!Y:Y,0),22)</f>
        <v>-</v>
      </c>
      <c r="AF176" s="26" t="str">
        <f>INDEX('[1]Конфигурация (оборудование)'!A:Y,MATCH(CONCATENATE(L176,"_",N176),'[1]Конфигурация (оборудование)'!Y:Y,0),23)</f>
        <v>-</v>
      </c>
      <c r="AG176" s="26" t="str">
        <f>INDEX('[1]Конфигурация (оборудование)'!A:Y,MATCH(CONCATENATE(L176,"_",N176),'[1]Конфигурация (оборудование)'!Y:Y,0),24)</f>
        <v>-</v>
      </c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6" t="str">
        <f t="shared" si="5"/>
        <v>-</v>
      </c>
      <c r="AU176" s="26" t="str">
        <f>INDEX('[1]Конфигурация (оборудование)'!A:Y,MATCH(CONCATENATE(L176,"_",N176),'[1]Конфигурация (оборудование)'!Y:Y,0),8)</f>
        <v>-</v>
      </c>
      <c r="AV176" s="25"/>
      <c r="AW176" s="25"/>
      <c r="AX176" s="25"/>
      <c r="AY176" s="37"/>
      <c r="AZ176" s="25"/>
      <c r="BA176" s="25"/>
      <c r="BB176" s="25"/>
      <c r="BC176" s="25"/>
      <c r="BD176" s="25"/>
      <c r="BE176" s="25" t="str">
        <f>INDEX('[1]IP MGMT'!A:H,MATCH(O176,'[1]IP MGMT'!D:D,0),5)</f>
        <v>1RF19.06</v>
      </c>
      <c r="BF176" s="31" t="s">
        <v>1019</v>
      </c>
      <c r="BG176" s="25"/>
      <c r="BH176" s="25"/>
      <c r="BI176" s="25"/>
      <c r="BJ176" s="27"/>
    </row>
    <row r="177" spans="1:62" s="38" customFormat="1" ht="30" customHeight="1" x14ac:dyDescent="0.25">
      <c r="A177" s="29" t="s">
        <v>459</v>
      </c>
      <c r="B177" s="29" t="s">
        <v>472</v>
      </c>
      <c r="C177" s="31" t="s">
        <v>6</v>
      </c>
      <c r="D177" s="25"/>
      <c r="E177" s="26" t="s">
        <v>172</v>
      </c>
      <c r="F177" s="26" t="s">
        <v>172</v>
      </c>
      <c r="G177" s="27" t="s">
        <v>1020</v>
      </c>
      <c r="H177" s="28"/>
      <c r="I177" s="27"/>
      <c r="J177" s="27" t="s">
        <v>980</v>
      </c>
      <c r="K177" s="36"/>
      <c r="L177" s="29" t="s">
        <v>632</v>
      </c>
      <c r="M177" s="30" t="s">
        <v>568</v>
      </c>
      <c r="N177" s="29" t="s">
        <v>1012</v>
      </c>
      <c r="O177" s="31" t="s">
        <v>1021</v>
      </c>
      <c r="P177" s="34" t="s">
        <v>594</v>
      </c>
      <c r="Q177" s="34" t="s">
        <v>1014</v>
      </c>
      <c r="R177" s="36"/>
      <c r="S177" s="26" t="str">
        <f>INDEX('[1]Конфигурация (оборудование)'!A:Y,MATCH(CONCATENATE(L177,"_",N177),'[1]Конфигурация (оборудование)'!Y:Y,0),6)</f>
        <v>-</v>
      </c>
      <c r="T177" s="26" t="str">
        <f>INDEX('[1]Конфигурация (оборудование)'!A:Y,MATCH(CONCATENATE(L177,"_",N177),'[1]Конфигурация (оборудование)'!Y:Y,0),4)</f>
        <v>-</v>
      </c>
      <c r="U177" s="26" t="str">
        <f>INDEX('[1]Конфигурация (оборудование)'!A:Y,MATCH(CONCATENATE(L177,"_",N177),'[1]Конфигурация (оборудование)'!Y:Y,0),5)</f>
        <v>-</v>
      </c>
      <c r="V177" s="26" t="str">
        <f>INDEX('[1]Конфигурация (оборудование)'!A:Y,MATCH(CONCATENATE(L177,"_",N177),'[1]Конфигурация (оборудование)'!Y:Y,0),10)</f>
        <v>-</v>
      </c>
      <c r="W177" s="51" t="str">
        <f>INDEX('[1]Конфигурация (оборудование)'!A:Y,MATCH(CONCATENATE(L177,"_",N177),'[1]Конфигурация (оборудование)'!Y:Y,0),12)</f>
        <v>-</v>
      </c>
      <c r="X177" s="26" t="str">
        <f>INDEX('[1]Конфигурация (оборудование)'!A:Y,MATCH(CONCATENATE(L177,"_",N177),'[1]Конфигурация (оборудование)'!Y:Y,0),13)</f>
        <v>-</v>
      </c>
      <c r="Y177" s="26" t="str">
        <f>INDEX('[1]Конфигурация (оборудование)'!A:Y,MATCH(CONCATENATE(L177,"_",N177),'[1]Конфигурация (оборудование)'!Y:Y,0),14)</f>
        <v>-</v>
      </c>
      <c r="Z177" s="26" t="str">
        <f>INDEX('[1]Конфигурация (оборудование)'!A:Y,MATCH(CONCATENATE(L177,"_",N177),'[1]Конфигурация (оборудование)'!Y:Y,0),15)</f>
        <v>-</v>
      </c>
      <c r="AA177" s="26" t="str">
        <f>INDEX('[1]Конфигурация (оборудование)'!A:Y,MATCH(CONCATENATE(L177,"_",N177),'[1]Конфигурация (оборудование)'!Y:Y,0),17)</f>
        <v>-</v>
      </c>
      <c r="AB177" s="26" t="str">
        <f>INDEX('[1]Конфигурация (оборудование)'!A:Y,MATCH(CONCATENATE(L177,"_",N177),'[1]Конфигурация (оборудование)'!Y:Y,0),18)</f>
        <v>-</v>
      </c>
      <c r="AC177" s="26" t="str">
        <f>INDEX('[1]Конфигурация (оборудование)'!A:Y,MATCH(CONCATENATE(L177,"_",N177),'[1]Конфигурация (оборудование)'!Y:Y,0),19)</f>
        <v>-</v>
      </c>
      <c r="AD177" s="26" t="str">
        <f>INDEX('[1]Конфигурация (оборудование)'!A:Y,MATCH(CONCATENATE(L177,"_",N177),'[1]Конфигурация (оборудование)'!Y:Y,0),20)</f>
        <v>-</v>
      </c>
      <c r="AE177" s="26" t="str">
        <f>INDEX('[1]Конфигурация (оборудование)'!A:Y,MATCH(CONCATENATE(L177,"_",N177),'[1]Конфигурация (оборудование)'!Y:Y,0),22)</f>
        <v>-</v>
      </c>
      <c r="AF177" s="26" t="str">
        <f>INDEX('[1]Конфигурация (оборудование)'!A:Y,MATCH(CONCATENATE(L177,"_",N177),'[1]Конфигурация (оборудование)'!Y:Y,0),23)</f>
        <v>-</v>
      </c>
      <c r="AG177" s="26" t="str">
        <f>INDEX('[1]Конфигурация (оборудование)'!A:Y,MATCH(CONCATENATE(L177,"_",N177),'[1]Конфигурация (оборудование)'!Y:Y,0),24)</f>
        <v>-</v>
      </c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6" t="str">
        <f t="shared" si="5"/>
        <v>-</v>
      </c>
      <c r="AU177" s="26" t="str">
        <f>INDEX('[1]Конфигурация (оборудование)'!A:Y,MATCH(CONCATENATE(L177,"_",N177),'[1]Конфигурация (оборудование)'!Y:Y,0),8)</f>
        <v>-</v>
      </c>
      <c r="AV177" s="25"/>
      <c r="AW177" s="25"/>
      <c r="AX177" s="25"/>
      <c r="AY177" s="37"/>
      <c r="AZ177" s="25"/>
      <c r="BA177" s="25"/>
      <c r="BB177" s="25"/>
      <c r="BC177" s="25"/>
      <c r="BD177" s="25"/>
      <c r="BE177" s="25" t="str">
        <f>INDEX('[1]IP MGMT'!A:H,MATCH(O177,'[1]IP MGMT'!D:D,0),5)</f>
        <v>1RF19.06</v>
      </c>
      <c r="BF177" s="31" t="s">
        <v>1022</v>
      </c>
      <c r="BG177" s="25"/>
      <c r="BH177" s="25"/>
      <c r="BI177" s="25"/>
      <c r="BJ177" s="27"/>
    </row>
    <row r="178" spans="1:62" s="38" customFormat="1" ht="30" customHeight="1" x14ac:dyDescent="0.25">
      <c r="A178" s="29" t="s">
        <v>459</v>
      </c>
      <c r="B178" s="29" t="s">
        <v>473</v>
      </c>
      <c r="C178" s="31" t="s">
        <v>6</v>
      </c>
      <c r="D178" s="25"/>
      <c r="E178" s="26" t="s">
        <v>172</v>
      </c>
      <c r="F178" s="26" t="s">
        <v>172</v>
      </c>
      <c r="G178" s="27" t="s">
        <v>1003</v>
      </c>
      <c r="H178" s="28"/>
      <c r="I178" s="27"/>
      <c r="J178" s="27" t="s">
        <v>980</v>
      </c>
      <c r="K178" s="36"/>
      <c r="L178" s="29" t="s">
        <v>644</v>
      </c>
      <c r="M178" s="30" t="s">
        <v>645</v>
      </c>
      <c r="N178" s="29" t="s">
        <v>1004</v>
      </c>
      <c r="O178" s="31" t="s">
        <v>1023</v>
      </c>
      <c r="P178" s="34" t="s">
        <v>598</v>
      </c>
      <c r="Q178" s="34" t="s">
        <v>1006</v>
      </c>
      <c r="R178" s="36"/>
      <c r="S178" s="26" t="str">
        <f>INDEX('[1]Конфигурация (оборудование)'!A:Y,MATCH(CONCATENATE(L178,"_",N178),'[1]Конфигурация (оборудование)'!Y:Y,0),6)</f>
        <v>-</v>
      </c>
      <c r="T178" s="26" t="str">
        <f>INDEX('[1]Конфигурация (оборудование)'!A:Y,MATCH(CONCATENATE(L178,"_",N178),'[1]Конфигурация (оборудование)'!Y:Y,0),4)</f>
        <v>-</v>
      </c>
      <c r="U178" s="26" t="str">
        <f>INDEX('[1]Конфигурация (оборудование)'!A:Y,MATCH(CONCATENATE(L178,"_",N178),'[1]Конфигурация (оборудование)'!Y:Y,0),5)</f>
        <v>-</v>
      </c>
      <c r="V178" s="26" t="str">
        <f>INDEX('[1]Конфигурация (оборудование)'!A:Y,MATCH(CONCATENATE(L178,"_",N178),'[1]Конфигурация (оборудование)'!Y:Y,0),10)</f>
        <v>-</v>
      </c>
      <c r="W178" s="51" t="str">
        <f>INDEX('[1]Конфигурация (оборудование)'!A:Y,MATCH(CONCATENATE(L178,"_",N178),'[1]Конфигурация (оборудование)'!Y:Y,0),12)</f>
        <v>-</v>
      </c>
      <c r="X178" s="26" t="str">
        <f>INDEX('[1]Конфигурация (оборудование)'!A:Y,MATCH(CONCATENATE(L178,"_",N178),'[1]Конфигурация (оборудование)'!Y:Y,0),13)</f>
        <v>-</v>
      </c>
      <c r="Y178" s="26" t="str">
        <f>INDEX('[1]Конфигурация (оборудование)'!A:Y,MATCH(CONCATENATE(L178,"_",N178),'[1]Конфигурация (оборудование)'!Y:Y,0),14)</f>
        <v>-</v>
      </c>
      <c r="Z178" s="26" t="str">
        <f>INDEX('[1]Конфигурация (оборудование)'!A:Y,MATCH(CONCATENATE(L178,"_",N178),'[1]Конфигурация (оборудование)'!Y:Y,0),15)</f>
        <v>-</v>
      </c>
      <c r="AA178" s="26" t="str">
        <f>INDEX('[1]Конфигурация (оборудование)'!A:Y,MATCH(CONCATENATE(L178,"_",N178),'[1]Конфигурация (оборудование)'!Y:Y,0),17)</f>
        <v>-</v>
      </c>
      <c r="AB178" s="26" t="str">
        <f>INDEX('[1]Конфигурация (оборудование)'!A:Y,MATCH(CONCATENATE(L178,"_",N178),'[1]Конфигурация (оборудование)'!Y:Y,0),18)</f>
        <v>-</v>
      </c>
      <c r="AC178" s="26" t="str">
        <f>INDEX('[1]Конфигурация (оборудование)'!A:Y,MATCH(CONCATENATE(L178,"_",N178),'[1]Конфигурация (оборудование)'!Y:Y,0),19)</f>
        <v>-</v>
      </c>
      <c r="AD178" s="26" t="str">
        <f>INDEX('[1]Конфигурация (оборудование)'!A:Y,MATCH(CONCATENATE(L178,"_",N178),'[1]Конфигурация (оборудование)'!Y:Y,0),20)</f>
        <v>-</v>
      </c>
      <c r="AE178" s="26" t="str">
        <f>INDEX('[1]Конфигурация (оборудование)'!A:Y,MATCH(CONCATENATE(L178,"_",N178),'[1]Конфигурация (оборудование)'!Y:Y,0),22)</f>
        <v>-</v>
      </c>
      <c r="AF178" s="26" t="str">
        <f>INDEX('[1]Конфигурация (оборудование)'!A:Y,MATCH(CONCATENATE(L178,"_",N178),'[1]Конфигурация (оборудование)'!Y:Y,0),23)</f>
        <v>-</v>
      </c>
      <c r="AG178" s="26" t="str">
        <f>INDEX('[1]Конфигурация (оборудование)'!A:Y,MATCH(CONCATENATE(L178,"_",N178),'[1]Конфигурация (оборудование)'!Y:Y,0),24)</f>
        <v>-</v>
      </c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6" t="str">
        <f t="shared" si="5"/>
        <v>-</v>
      </c>
      <c r="AU178" s="26" t="str">
        <f>INDEX('[1]Конфигурация (оборудование)'!A:Y,MATCH(CONCATENATE(L178,"_",N178),'[1]Конфигурация (оборудование)'!Y:Y,0),8)</f>
        <v>-</v>
      </c>
      <c r="AV178" s="25"/>
      <c r="AW178" s="25"/>
      <c r="AX178" s="25"/>
      <c r="AY178" s="37"/>
      <c r="AZ178" s="25"/>
      <c r="BA178" s="25"/>
      <c r="BB178" s="25"/>
      <c r="BC178" s="25"/>
      <c r="BD178" s="25"/>
      <c r="BE178" s="25" t="str">
        <f>INDEX('[1]IP MGMT'!A:H,MATCH(O178,'[1]IP MGMT'!D:D,0),5)</f>
        <v>1RF21.06</v>
      </c>
      <c r="BF178" s="31" t="s">
        <v>1024</v>
      </c>
      <c r="BG178" s="25"/>
      <c r="BH178" s="25"/>
      <c r="BI178" s="25"/>
      <c r="BJ178" s="27"/>
    </row>
    <row r="179" spans="1:62" s="38" customFormat="1" ht="30" customHeight="1" x14ac:dyDescent="0.25">
      <c r="A179" s="29" t="s">
        <v>459</v>
      </c>
      <c r="B179" s="29" t="s">
        <v>474</v>
      </c>
      <c r="C179" s="31" t="s">
        <v>6</v>
      </c>
      <c r="D179" s="25"/>
      <c r="E179" s="26" t="s">
        <v>172</v>
      </c>
      <c r="F179" s="26" t="s">
        <v>172</v>
      </c>
      <c r="G179" s="27" t="s">
        <v>1008</v>
      </c>
      <c r="H179" s="28"/>
      <c r="I179" s="27"/>
      <c r="J179" s="27" t="s">
        <v>980</v>
      </c>
      <c r="K179" s="36"/>
      <c r="L179" s="29" t="s">
        <v>644</v>
      </c>
      <c r="M179" s="30" t="s">
        <v>645</v>
      </c>
      <c r="N179" s="29" t="s">
        <v>1004</v>
      </c>
      <c r="O179" s="31" t="s">
        <v>1025</v>
      </c>
      <c r="P179" s="34" t="s">
        <v>598</v>
      </c>
      <c r="Q179" s="34" t="s">
        <v>1006</v>
      </c>
      <c r="R179" s="36"/>
      <c r="S179" s="26" t="str">
        <f>INDEX('[1]Конфигурация (оборудование)'!A:Y,MATCH(CONCATENATE(L179,"_",N179),'[1]Конфигурация (оборудование)'!Y:Y,0),6)</f>
        <v>-</v>
      </c>
      <c r="T179" s="26" t="str">
        <f>INDEX('[1]Конфигурация (оборудование)'!A:Y,MATCH(CONCATENATE(L179,"_",N179),'[1]Конфигурация (оборудование)'!Y:Y,0),4)</f>
        <v>-</v>
      </c>
      <c r="U179" s="26" t="str">
        <f>INDEX('[1]Конфигурация (оборудование)'!A:Y,MATCH(CONCATENATE(L179,"_",N179),'[1]Конфигурация (оборудование)'!Y:Y,0),5)</f>
        <v>-</v>
      </c>
      <c r="V179" s="26" t="str">
        <f>INDEX('[1]Конфигурация (оборудование)'!A:Y,MATCH(CONCATENATE(L179,"_",N179),'[1]Конфигурация (оборудование)'!Y:Y,0),10)</f>
        <v>-</v>
      </c>
      <c r="W179" s="51" t="str">
        <f>INDEX('[1]Конфигурация (оборудование)'!A:Y,MATCH(CONCATENATE(L179,"_",N179),'[1]Конфигурация (оборудование)'!Y:Y,0),12)</f>
        <v>-</v>
      </c>
      <c r="X179" s="26" t="str">
        <f>INDEX('[1]Конфигурация (оборудование)'!A:Y,MATCH(CONCATENATE(L179,"_",N179),'[1]Конфигурация (оборудование)'!Y:Y,0),13)</f>
        <v>-</v>
      </c>
      <c r="Y179" s="26" t="str">
        <f>INDEX('[1]Конфигурация (оборудование)'!A:Y,MATCH(CONCATENATE(L179,"_",N179),'[1]Конфигурация (оборудование)'!Y:Y,0),14)</f>
        <v>-</v>
      </c>
      <c r="Z179" s="26" t="str">
        <f>INDEX('[1]Конфигурация (оборудование)'!A:Y,MATCH(CONCATENATE(L179,"_",N179),'[1]Конфигурация (оборудование)'!Y:Y,0),15)</f>
        <v>-</v>
      </c>
      <c r="AA179" s="26" t="str">
        <f>INDEX('[1]Конфигурация (оборудование)'!A:Y,MATCH(CONCATENATE(L179,"_",N179),'[1]Конфигурация (оборудование)'!Y:Y,0),17)</f>
        <v>-</v>
      </c>
      <c r="AB179" s="26" t="str">
        <f>INDEX('[1]Конфигурация (оборудование)'!A:Y,MATCH(CONCATENATE(L179,"_",N179),'[1]Конфигурация (оборудование)'!Y:Y,0),18)</f>
        <v>-</v>
      </c>
      <c r="AC179" s="26" t="str">
        <f>INDEX('[1]Конфигурация (оборудование)'!A:Y,MATCH(CONCATENATE(L179,"_",N179),'[1]Конфигурация (оборудование)'!Y:Y,0),19)</f>
        <v>-</v>
      </c>
      <c r="AD179" s="26" t="str">
        <f>INDEX('[1]Конфигурация (оборудование)'!A:Y,MATCH(CONCATENATE(L179,"_",N179),'[1]Конфигурация (оборудование)'!Y:Y,0),20)</f>
        <v>-</v>
      </c>
      <c r="AE179" s="26" t="str">
        <f>INDEX('[1]Конфигурация (оборудование)'!A:Y,MATCH(CONCATENATE(L179,"_",N179),'[1]Конфигурация (оборудование)'!Y:Y,0),22)</f>
        <v>-</v>
      </c>
      <c r="AF179" s="26" t="str">
        <f>INDEX('[1]Конфигурация (оборудование)'!A:Y,MATCH(CONCATENATE(L179,"_",N179),'[1]Конфигурация (оборудование)'!Y:Y,0),23)</f>
        <v>-</v>
      </c>
      <c r="AG179" s="26" t="str">
        <f>INDEX('[1]Конфигурация (оборудование)'!A:Y,MATCH(CONCATENATE(L179,"_",N179),'[1]Конфигурация (оборудование)'!Y:Y,0),24)</f>
        <v>-</v>
      </c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6" t="str">
        <f t="shared" si="5"/>
        <v>-</v>
      </c>
      <c r="AU179" s="26" t="str">
        <f>INDEX('[1]Конфигурация (оборудование)'!A:Y,MATCH(CONCATENATE(L179,"_",N179),'[1]Конфигурация (оборудование)'!Y:Y,0),8)</f>
        <v>-</v>
      </c>
      <c r="AV179" s="25"/>
      <c r="AW179" s="25"/>
      <c r="AX179" s="25"/>
      <c r="AY179" s="37"/>
      <c r="AZ179" s="25"/>
      <c r="BA179" s="25"/>
      <c r="BB179" s="25"/>
      <c r="BC179" s="25"/>
      <c r="BD179" s="25"/>
      <c r="BE179" s="25" t="str">
        <f>INDEX('[1]IP MGMT'!A:H,MATCH(O179,'[1]IP MGMT'!D:D,0),5)</f>
        <v>1RF21.06</v>
      </c>
      <c r="BF179" s="31" t="s">
        <v>1026</v>
      </c>
      <c r="BG179" s="25"/>
      <c r="BH179" s="25"/>
      <c r="BI179" s="25"/>
      <c r="BJ179" s="27"/>
    </row>
    <row r="180" spans="1:62" s="38" customFormat="1" ht="30" customHeight="1" x14ac:dyDescent="0.25">
      <c r="A180" s="29" t="s">
        <v>459</v>
      </c>
      <c r="B180" s="29" t="s">
        <v>475</v>
      </c>
      <c r="C180" s="31" t="s">
        <v>6</v>
      </c>
      <c r="D180" s="25"/>
      <c r="E180" s="26" t="s">
        <v>172</v>
      </c>
      <c r="F180" s="26" t="s">
        <v>172</v>
      </c>
      <c r="G180" s="27" t="s">
        <v>1020</v>
      </c>
      <c r="H180" s="28"/>
      <c r="I180" s="27"/>
      <c r="J180" s="27" t="s">
        <v>980</v>
      </c>
      <c r="K180" s="36"/>
      <c r="L180" s="29" t="s">
        <v>644</v>
      </c>
      <c r="M180" s="30" t="s">
        <v>645</v>
      </c>
      <c r="N180" s="29" t="s">
        <v>1027</v>
      </c>
      <c r="O180" s="31" t="s">
        <v>1028</v>
      </c>
      <c r="P180" s="34" t="s">
        <v>598</v>
      </c>
      <c r="Q180" s="34" t="s">
        <v>1014</v>
      </c>
      <c r="R180" s="36"/>
      <c r="S180" s="26" t="str">
        <f>INDEX('[1]Конфигурация (оборудование)'!A:Y,MATCH(CONCATENATE(L180,"_",N180),'[1]Конфигурация (оборудование)'!Y:Y,0),6)</f>
        <v>-</v>
      </c>
      <c r="T180" s="26" t="str">
        <f>INDEX('[1]Конфигурация (оборудование)'!A:Y,MATCH(CONCATENATE(L180,"_",N180),'[1]Конфигурация (оборудование)'!Y:Y,0),4)</f>
        <v>-</v>
      </c>
      <c r="U180" s="26" t="str">
        <f>INDEX('[1]Конфигурация (оборудование)'!A:Y,MATCH(CONCATENATE(L180,"_",N180),'[1]Конфигурация (оборудование)'!Y:Y,0),5)</f>
        <v>-</v>
      </c>
      <c r="V180" s="26" t="str">
        <f>INDEX('[1]Конфигурация (оборудование)'!A:Y,MATCH(CONCATENATE(L180,"_",N180),'[1]Конфигурация (оборудование)'!Y:Y,0),10)</f>
        <v>-</v>
      </c>
      <c r="W180" s="51" t="str">
        <f>INDEX('[1]Конфигурация (оборудование)'!A:Y,MATCH(CONCATENATE(L180,"_",N180),'[1]Конфигурация (оборудование)'!Y:Y,0),12)</f>
        <v>-</v>
      </c>
      <c r="X180" s="26" t="str">
        <f>INDEX('[1]Конфигурация (оборудование)'!A:Y,MATCH(CONCATENATE(L180,"_",N180),'[1]Конфигурация (оборудование)'!Y:Y,0),13)</f>
        <v>-</v>
      </c>
      <c r="Y180" s="26" t="str">
        <f>INDEX('[1]Конфигурация (оборудование)'!A:Y,MATCH(CONCATENATE(L180,"_",N180),'[1]Конфигурация (оборудование)'!Y:Y,0),14)</f>
        <v>-</v>
      </c>
      <c r="Z180" s="26" t="str">
        <f>INDEX('[1]Конфигурация (оборудование)'!A:Y,MATCH(CONCATENATE(L180,"_",N180),'[1]Конфигурация (оборудование)'!Y:Y,0),15)</f>
        <v>-</v>
      </c>
      <c r="AA180" s="26" t="str">
        <f>INDEX('[1]Конфигурация (оборудование)'!A:Y,MATCH(CONCATENATE(L180,"_",N180),'[1]Конфигурация (оборудование)'!Y:Y,0),17)</f>
        <v>-</v>
      </c>
      <c r="AB180" s="26" t="str">
        <f>INDEX('[1]Конфигурация (оборудование)'!A:Y,MATCH(CONCATENATE(L180,"_",N180),'[1]Конфигурация (оборудование)'!Y:Y,0),18)</f>
        <v>-</v>
      </c>
      <c r="AC180" s="26" t="str">
        <f>INDEX('[1]Конфигурация (оборудование)'!A:Y,MATCH(CONCATENATE(L180,"_",N180),'[1]Конфигурация (оборудование)'!Y:Y,0),19)</f>
        <v>-</v>
      </c>
      <c r="AD180" s="26" t="str">
        <f>INDEX('[1]Конфигурация (оборудование)'!A:Y,MATCH(CONCATENATE(L180,"_",N180),'[1]Конфигурация (оборудование)'!Y:Y,0),20)</f>
        <v>-</v>
      </c>
      <c r="AE180" s="26" t="str">
        <f>INDEX('[1]Конфигурация (оборудование)'!A:Y,MATCH(CONCATENATE(L180,"_",N180),'[1]Конфигурация (оборудование)'!Y:Y,0),22)</f>
        <v>-</v>
      </c>
      <c r="AF180" s="26" t="str">
        <f>INDEX('[1]Конфигурация (оборудование)'!A:Y,MATCH(CONCATENATE(L180,"_",N180),'[1]Конфигурация (оборудование)'!Y:Y,0),23)</f>
        <v>-</v>
      </c>
      <c r="AG180" s="26" t="str">
        <f>INDEX('[1]Конфигурация (оборудование)'!A:Y,MATCH(CONCATENATE(L180,"_",N180),'[1]Конфигурация (оборудование)'!Y:Y,0),24)</f>
        <v>-</v>
      </c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6" t="str">
        <f t="shared" si="5"/>
        <v>-</v>
      </c>
      <c r="AU180" s="26" t="str">
        <f>INDEX('[1]Конфигурация (оборудование)'!A:Y,MATCH(CONCATENATE(L180,"_",N180),'[1]Конфигурация (оборудование)'!Y:Y,0),8)</f>
        <v>-</v>
      </c>
      <c r="AV180" s="25"/>
      <c r="AW180" s="25"/>
      <c r="AX180" s="25"/>
      <c r="AY180" s="37"/>
      <c r="AZ180" s="25"/>
      <c r="BA180" s="25"/>
      <c r="BB180" s="25"/>
      <c r="BC180" s="25"/>
      <c r="BD180" s="25"/>
      <c r="BE180" s="25" t="str">
        <f>INDEX('[1]IP MGMT'!A:H,MATCH(O180,'[1]IP MGMT'!D:D,0),5)</f>
        <v>1RF21.06</v>
      </c>
      <c r="BF180" s="31" t="s">
        <v>1029</v>
      </c>
      <c r="BG180" s="25"/>
      <c r="BH180" s="25"/>
      <c r="BI180" s="25"/>
      <c r="BJ180" s="27"/>
    </row>
    <row r="181" spans="1:62" s="38" customFormat="1" ht="30" customHeight="1" x14ac:dyDescent="0.25">
      <c r="A181" s="29" t="s">
        <v>459</v>
      </c>
      <c r="B181" s="29" t="s">
        <v>476</v>
      </c>
      <c r="C181" s="31" t="s">
        <v>6</v>
      </c>
      <c r="D181" s="25"/>
      <c r="E181" s="26" t="s">
        <v>172</v>
      </c>
      <c r="F181" s="26" t="s">
        <v>172</v>
      </c>
      <c r="G181" s="27" t="s">
        <v>1003</v>
      </c>
      <c r="H181" s="28"/>
      <c r="I181" s="27"/>
      <c r="J181" s="27" t="s">
        <v>980</v>
      </c>
      <c r="K181" s="36"/>
      <c r="L181" s="29" t="s">
        <v>656</v>
      </c>
      <c r="M181" s="30" t="s">
        <v>645</v>
      </c>
      <c r="N181" s="29" t="s">
        <v>1004</v>
      </c>
      <c r="O181" s="31" t="s">
        <v>1030</v>
      </c>
      <c r="P181" s="34" t="s">
        <v>596</v>
      </c>
      <c r="Q181" s="34" t="s">
        <v>1006</v>
      </c>
      <c r="R181" s="36"/>
      <c r="S181" s="26" t="str">
        <f>INDEX('[1]Конфигурация (оборудование)'!A:Y,MATCH(CONCATENATE(L181,"_",N181),'[1]Конфигурация (оборудование)'!Y:Y,0),6)</f>
        <v>-</v>
      </c>
      <c r="T181" s="26" t="str">
        <f>INDEX('[1]Конфигурация (оборудование)'!A:Y,MATCH(CONCATENATE(L181,"_",N181),'[1]Конфигурация (оборудование)'!Y:Y,0),4)</f>
        <v>-</v>
      </c>
      <c r="U181" s="26" t="str">
        <f>INDEX('[1]Конфигурация (оборудование)'!A:Y,MATCH(CONCATENATE(L181,"_",N181),'[1]Конфигурация (оборудование)'!Y:Y,0),5)</f>
        <v>-</v>
      </c>
      <c r="V181" s="26" t="str">
        <f>INDEX('[1]Конфигурация (оборудование)'!A:Y,MATCH(CONCATENATE(L181,"_",N181),'[1]Конфигурация (оборудование)'!Y:Y,0),10)</f>
        <v>-</v>
      </c>
      <c r="W181" s="51" t="str">
        <f>INDEX('[1]Конфигурация (оборудование)'!A:Y,MATCH(CONCATENATE(L181,"_",N181),'[1]Конфигурация (оборудование)'!Y:Y,0),12)</f>
        <v>-</v>
      </c>
      <c r="X181" s="26" t="str">
        <f>INDEX('[1]Конфигурация (оборудование)'!A:Y,MATCH(CONCATENATE(L181,"_",N181),'[1]Конфигурация (оборудование)'!Y:Y,0),13)</f>
        <v>-</v>
      </c>
      <c r="Y181" s="26" t="str">
        <f>INDEX('[1]Конфигурация (оборудование)'!A:Y,MATCH(CONCATENATE(L181,"_",N181),'[1]Конфигурация (оборудование)'!Y:Y,0),14)</f>
        <v>-</v>
      </c>
      <c r="Z181" s="26" t="str">
        <f>INDEX('[1]Конфигурация (оборудование)'!A:Y,MATCH(CONCATENATE(L181,"_",N181),'[1]Конфигурация (оборудование)'!Y:Y,0),15)</f>
        <v>-</v>
      </c>
      <c r="AA181" s="26" t="str">
        <f>INDEX('[1]Конфигурация (оборудование)'!A:Y,MATCH(CONCATENATE(L181,"_",N181),'[1]Конфигурация (оборудование)'!Y:Y,0),17)</f>
        <v>-</v>
      </c>
      <c r="AB181" s="26" t="str">
        <f>INDEX('[1]Конфигурация (оборудование)'!A:Y,MATCH(CONCATENATE(L181,"_",N181),'[1]Конфигурация (оборудование)'!Y:Y,0),18)</f>
        <v>-</v>
      </c>
      <c r="AC181" s="26" t="str">
        <f>INDEX('[1]Конфигурация (оборудование)'!A:Y,MATCH(CONCATENATE(L181,"_",N181),'[1]Конфигурация (оборудование)'!Y:Y,0),19)</f>
        <v>-</v>
      </c>
      <c r="AD181" s="26" t="str">
        <f>INDEX('[1]Конфигурация (оборудование)'!A:Y,MATCH(CONCATENATE(L181,"_",N181),'[1]Конфигурация (оборудование)'!Y:Y,0),20)</f>
        <v>-</v>
      </c>
      <c r="AE181" s="26" t="str">
        <f>INDEX('[1]Конфигурация (оборудование)'!A:Y,MATCH(CONCATENATE(L181,"_",N181),'[1]Конфигурация (оборудование)'!Y:Y,0),22)</f>
        <v>-</v>
      </c>
      <c r="AF181" s="26" t="str">
        <f>INDEX('[1]Конфигурация (оборудование)'!A:Y,MATCH(CONCATENATE(L181,"_",N181),'[1]Конфигурация (оборудование)'!Y:Y,0),23)</f>
        <v>-</v>
      </c>
      <c r="AG181" s="26" t="str">
        <f>INDEX('[1]Конфигурация (оборудование)'!A:Y,MATCH(CONCATENATE(L181,"_",N181),'[1]Конфигурация (оборудование)'!Y:Y,0),24)</f>
        <v>-</v>
      </c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6" t="str">
        <f t="shared" si="5"/>
        <v>-</v>
      </c>
      <c r="AU181" s="26" t="str">
        <f>INDEX('[1]Конфигурация (оборудование)'!A:Y,MATCH(CONCATENATE(L181,"_",N181),'[1]Конфигурация (оборудование)'!Y:Y,0),8)</f>
        <v>-</v>
      </c>
      <c r="AV181" s="25"/>
      <c r="AW181" s="25"/>
      <c r="AX181" s="25"/>
      <c r="AY181" s="37"/>
      <c r="AZ181" s="25"/>
      <c r="BA181" s="25"/>
      <c r="BB181" s="25"/>
      <c r="BC181" s="25"/>
      <c r="BD181" s="25"/>
      <c r="BE181" s="25" t="str">
        <f>INDEX('[1]IP MGMT'!A:H,MATCH(O181,'[1]IP MGMT'!D:D,0),5)</f>
        <v>1RF19.07</v>
      </c>
      <c r="BF181" s="31" t="s">
        <v>1031</v>
      </c>
      <c r="BG181" s="25"/>
      <c r="BH181" s="25"/>
      <c r="BI181" s="25"/>
      <c r="BJ181" s="27"/>
    </row>
    <row r="182" spans="1:62" s="38" customFormat="1" ht="30" customHeight="1" x14ac:dyDescent="0.25">
      <c r="A182" s="29" t="s">
        <v>459</v>
      </c>
      <c r="B182" s="29" t="s">
        <v>477</v>
      </c>
      <c r="C182" s="31" t="s">
        <v>6</v>
      </c>
      <c r="D182" s="25"/>
      <c r="E182" s="26" t="s">
        <v>172</v>
      </c>
      <c r="F182" s="26" t="s">
        <v>172</v>
      </c>
      <c r="G182" s="27" t="s">
        <v>1008</v>
      </c>
      <c r="H182" s="28"/>
      <c r="I182" s="27"/>
      <c r="J182" s="27" t="s">
        <v>980</v>
      </c>
      <c r="K182" s="36"/>
      <c r="L182" s="29" t="s">
        <v>656</v>
      </c>
      <c r="M182" s="30" t="s">
        <v>645</v>
      </c>
      <c r="N182" s="29" t="s">
        <v>1004</v>
      </c>
      <c r="O182" s="31" t="s">
        <v>1032</v>
      </c>
      <c r="P182" s="34" t="s">
        <v>596</v>
      </c>
      <c r="Q182" s="34" t="s">
        <v>1006</v>
      </c>
      <c r="R182" s="36"/>
      <c r="S182" s="26" t="str">
        <f>INDEX('[1]Конфигурация (оборудование)'!A:Y,MATCH(CONCATENATE(L182,"_",N182),'[1]Конфигурация (оборудование)'!Y:Y,0),6)</f>
        <v>-</v>
      </c>
      <c r="T182" s="26" t="str">
        <f>INDEX('[1]Конфигурация (оборудование)'!A:Y,MATCH(CONCATENATE(L182,"_",N182),'[1]Конфигурация (оборудование)'!Y:Y,0),4)</f>
        <v>-</v>
      </c>
      <c r="U182" s="26" t="str">
        <f>INDEX('[1]Конфигурация (оборудование)'!A:Y,MATCH(CONCATENATE(L182,"_",N182),'[1]Конфигурация (оборудование)'!Y:Y,0),5)</f>
        <v>-</v>
      </c>
      <c r="V182" s="26" t="str">
        <f>INDEX('[1]Конфигурация (оборудование)'!A:Y,MATCH(CONCATENATE(L182,"_",N182),'[1]Конфигурация (оборудование)'!Y:Y,0),10)</f>
        <v>-</v>
      </c>
      <c r="W182" s="51" t="str">
        <f>INDEX('[1]Конфигурация (оборудование)'!A:Y,MATCH(CONCATENATE(L182,"_",N182),'[1]Конфигурация (оборудование)'!Y:Y,0),12)</f>
        <v>-</v>
      </c>
      <c r="X182" s="26" t="str">
        <f>INDEX('[1]Конфигурация (оборудование)'!A:Y,MATCH(CONCATENATE(L182,"_",N182),'[1]Конфигурация (оборудование)'!Y:Y,0),13)</f>
        <v>-</v>
      </c>
      <c r="Y182" s="26" t="str">
        <f>INDEX('[1]Конфигурация (оборудование)'!A:Y,MATCH(CONCATENATE(L182,"_",N182),'[1]Конфигурация (оборудование)'!Y:Y,0),14)</f>
        <v>-</v>
      </c>
      <c r="Z182" s="26" t="str">
        <f>INDEX('[1]Конфигурация (оборудование)'!A:Y,MATCH(CONCATENATE(L182,"_",N182),'[1]Конфигурация (оборудование)'!Y:Y,0),15)</f>
        <v>-</v>
      </c>
      <c r="AA182" s="26" t="str">
        <f>INDEX('[1]Конфигурация (оборудование)'!A:Y,MATCH(CONCATENATE(L182,"_",N182),'[1]Конфигурация (оборудование)'!Y:Y,0),17)</f>
        <v>-</v>
      </c>
      <c r="AB182" s="26" t="str">
        <f>INDEX('[1]Конфигурация (оборудование)'!A:Y,MATCH(CONCATENATE(L182,"_",N182),'[1]Конфигурация (оборудование)'!Y:Y,0),18)</f>
        <v>-</v>
      </c>
      <c r="AC182" s="26" t="str">
        <f>INDEX('[1]Конфигурация (оборудование)'!A:Y,MATCH(CONCATENATE(L182,"_",N182),'[1]Конфигурация (оборудование)'!Y:Y,0),19)</f>
        <v>-</v>
      </c>
      <c r="AD182" s="26" t="str">
        <f>INDEX('[1]Конфигурация (оборудование)'!A:Y,MATCH(CONCATENATE(L182,"_",N182),'[1]Конфигурация (оборудование)'!Y:Y,0),20)</f>
        <v>-</v>
      </c>
      <c r="AE182" s="26" t="str">
        <f>INDEX('[1]Конфигурация (оборудование)'!A:Y,MATCH(CONCATENATE(L182,"_",N182),'[1]Конфигурация (оборудование)'!Y:Y,0),22)</f>
        <v>-</v>
      </c>
      <c r="AF182" s="26" t="str">
        <f>INDEX('[1]Конфигурация (оборудование)'!A:Y,MATCH(CONCATENATE(L182,"_",N182),'[1]Конфигурация (оборудование)'!Y:Y,0),23)</f>
        <v>-</v>
      </c>
      <c r="AG182" s="26" t="str">
        <f>INDEX('[1]Конфигурация (оборудование)'!A:Y,MATCH(CONCATENATE(L182,"_",N182),'[1]Конфигурация (оборудование)'!Y:Y,0),24)</f>
        <v>-</v>
      </c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6" t="str">
        <f t="shared" si="5"/>
        <v>-</v>
      </c>
      <c r="AU182" s="26" t="str">
        <f>INDEX('[1]Конфигурация (оборудование)'!A:Y,MATCH(CONCATENATE(L182,"_",N182),'[1]Конфигурация (оборудование)'!Y:Y,0),8)</f>
        <v>-</v>
      </c>
      <c r="AV182" s="25"/>
      <c r="AW182" s="25"/>
      <c r="AX182" s="25"/>
      <c r="AY182" s="37"/>
      <c r="AZ182" s="25"/>
      <c r="BA182" s="25"/>
      <c r="BB182" s="25"/>
      <c r="BC182" s="25"/>
      <c r="BD182" s="25"/>
      <c r="BE182" s="25" t="str">
        <f>INDEX('[1]IP MGMT'!A:H,MATCH(O182,'[1]IP MGMT'!D:D,0),5)</f>
        <v>1RF19.07</v>
      </c>
      <c r="BF182" s="31" t="s">
        <v>1033</v>
      </c>
      <c r="BG182" s="25"/>
      <c r="BH182" s="25"/>
      <c r="BI182" s="25"/>
      <c r="BJ182" s="27"/>
    </row>
    <row r="183" spans="1:62" s="38" customFormat="1" ht="30" customHeight="1" x14ac:dyDescent="0.25">
      <c r="A183" s="29" t="s">
        <v>459</v>
      </c>
      <c r="B183" s="29" t="s">
        <v>478</v>
      </c>
      <c r="C183" s="31" t="s">
        <v>6</v>
      </c>
      <c r="D183" s="25"/>
      <c r="E183" s="26" t="s">
        <v>172</v>
      </c>
      <c r="F183" s="26" t="s">
        <v>172</v>
      </c>
      <c r="G183" s="27" t="s">
        <v>1020</v>
      </c>
      <c r="H183" s="28"/>
      <c r="I183" s="27"/>
      <c r="J183" s="27" t="s">
        <v>980</v>
      </c>
      <c r="K183" s="36"/>
      <c r="L183" s="29" t="s">
        <v>656</v>
      </c>
      <c r="M183" s="30" t="s">
        <v>645</v>
      </c>
      <c r="N183" s="29" t="s">
        <v>1027</v>
      </c>
      <c r="O183" s="31" t="s">
        <v>1034</v>
      </c>
      <c r="P183" s="34" t="s">
        <v>596</v>
      </c>
      <c r="Q183" s="34" t="s">
        <v>1014</v>
      </c>
      <c r="R183" s="36"/>
      <c r="S183" s="26" t="str">
        <f>INDEX('[1]Конфигурация (оборудование)'!A:Y,MATCH(CONCATENATE(L183,"_",N183),'[1]Конфигурация (оборудование)'!Y:Y,0),6)</f>
        <v>-</v>
      </c>
      <c r="T183" s="26" t="str">
        <f>INDEX('[1]Конфигурация (оборудование)'!A:Y,MATCH(CONCATENATE(L183,"_",N183),'[1]Конфигурация (оборудование)'!Y:Y,0),4)</f>
        <v>-</v>
      </c>
      <c r="U183" s="26" t="str">
        <f>INDEX('[1]Конфигурация (оборудование)'!A:Y,MATCH(CONCATENATE(L183,"_",N183),'[1]Конфигурация (оборудование)'!Y:Y,0),5)</f>
        <v>-</v>
      </c>
      <c r="V183" s="26" t="str">
        <f>INDEX('[1]Конфигурация (оборудование)'!A:Y,MATCH(CONCATENATE(L183,"_",N183),'[1]Конфигурация (оборудование)'!Y:Y,0),10)</f>
        <v>-</v>
      </c>
      <c r="W183" s="51" t="str">
        <f>INDEX('[1]Конфигурация (оборудование)'!A:Y,MATCH(CONCATENATE(L183,"_",N183),'[1]Конфигурация (оборудование)'!Y:Y,0),12)</f>
        <v>-</v>
      </c>
      <c r="X183" s="26" t="str">
        <f>INDEX('[1]Конфигурация (оборудование)'!A:Y,MATCH(CONCATENATE(L183,"_",N183),'[1]Конфигурация (оборудование)'!Y:Y,0),13)</f>
        <v>-</v>
      </c>
      <c r="Y183" s="26" t="str">
        <f>INDEX('[1]Конфигурация (оборудование)'!A:Y,MATCH(CONCATENATE(L183,"_",N183),'[1]Конфигурация (оборудование)'!Y:Y,0),14)</f>
        <v>-</v>
      </c>
      <c r="Z183" s="26" t="str">
        <f>INDEX('[1]Конфигурация (оборудование)'!A:Y,MATCH(CONCATENATE(L183,"_",N183),'[1]Конфигурация (оборудование)'!Y:Y,0),15)</f>
        <v>-</v>
      </c>
      <c r="AA183" s="26" t="str">
        <f>INDEX('[1]Конфигурация (оборудование)'!A:Y,MATCH(CONCATENATE(L183,"_",N183),'[1]Конфигурация (оборудование)'!Y:Y,0),17)</f>
        <v>-</v>
      </c>
      <c r="AB183" s="26" t="str">
        <f>INDEX('[1]Конфигурация (оборудование)'!A:Y,MATCH(CONCATENATE(L183,"_",N183),'[1]Конфигурация (оборудование)'!Y:Y,0),18)</f>
        <v>-</v>
      </c>
      <c r="AC183" s="26" t="str">
        <f>INDEX('[1]Конфигурация (оборудование)'!A:Y,MATCH(CONCATENATE(L183,"_",N183),'[1]Конфигурация (оборудование)'!Y:Y,0),19)</f>
        <v>-</v>
      </c>
      <c r="AD183" s="26" t="str">
        <f>INDEX('[1]Конфигурация (оборудование)'!A:Y,MATCH(CONCATENATE(L183,"_",N183),'[1]Конфигурация (оборудование)'!Y:Y,0),20)</f>
        <v>-</v>
      </c>
      <c r="AE183" s="26" t="str">
        <f>INDEX('[1]Конфигурация (оборудование)'!A:Y,MATCH(CONCATENATE(L183,"_",N183),'[1]Конфигурация (оборудование)'!Y:Y,0),22)</f>
        <v>-</v>
      </c>
      <c r="AF183" s="26" t="str">
        <f>INDEX('[1]Конфигурация (оборудование)'!A:Y,MATCH(CONCATENATE(L183,"_",N183),'[1]Конфигурация (оборудование)'!Y:Y,0),23)</f>
        <v>-</v>
      </c>
      <c r="AG183" s="26" t="str">
        <f>INDEX('[1]Конфигурация (оборудование)'!A:Y,MATCH(CONCATENATE(L183,"_",N183),'[1]Конфигурация (оборудование)'!Y:Y,0),24)</f>
        <v>-</v>
      </c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6" t="str">
        <f t="shared" si="5"/>
        <v>-</v>
      </c>
      <c r="AU183" s="26" t="str">
        <f>INDEX('[1]Конфигурация (оборудование)'!A:Y,MATCH(CONCATENATE(L183,"_",N183),'[1]Конфигурация (оборудование)'!Y:Y,0),8)</f>
        <v>-</v>
      </c>
      <c r="AV183" s="25"/>
      <c r="AW183" s="25"/>
      <c r="AX183" s="25"/>
      <c r="AY183" s="37"/>
      <c r="AZ183" s="25"/>
      <c r="BA183" s="25"/>
      <c r="BB183" s="25"/>
      <c r="BC183" s="25"/>
      <c r="BD183" s="25"/>
      <c r="BE183" s="25" t="str">
        <f>INDEX('[1]IP MGMT'!A:H,MATCH(O183,'[1]IP MGMT'!D:D,0),5)</f>
        <v>1RF19.07</v>
      </c>
      <c r="BF183" s="31" t="s">
        <v>1035</v>
      </c>
      <c r="BG183" s="25"/>
      <c r="BH183" s="25"/>
      <c r="BI183" s="25"/>
      <c r="BJ183" s="27"/>
    </row>
    <row r="184" spans="1:62" s="38" customFormat="1" ht="30" customHeight="1" x14ac:dyDescent="0.25">
      <c r="A184" s="29" t="s">
        <v>459</v>
      </c>
      <c r="B184" s="29" t="s">
        <v>479</v>
      </c>
      <c r="C184" s="31" t="s">
        <v>6</v>
      </c>
      <c r="D184" s="25"/>
      <c r="E184" s="26" t="s">
        <v>172</v>
      </c>
      <c r="F184" s="26" t="s">
        <v>172</v>
      </c>
      <c r="G184" s="27" t="s">
        <v>1008</v>
      </c>
      <c r="H184" s="28"/>
      <c r="I184" s="27"/>
      <c r="J184" s="27" t="s">
        <v>980</v>
      </c>
      <c r="K184" s="36"/>
      <c r="L184" s="29" t="s">
        <v>668</v>
      </c>
      <c r="M184" s="30" t="s">
        <v>568</v>
      </c>
      <c r="N184" s="29" t="s">
        <v>1036</v>
      </c>
      <c r="O184" s="31" t="s">
        <v>1037</v>
      </c>
      <c r="P184" s="34" t="s">
        <v>671</v>
      </c>
      <c r="Q184" s="34">
        <v>18</v>
      </c>
      <c r="R184" s="36"/>
      <c r="S184" s="26" t="str">
        <f>INDEX('[1]Конфигурация (оборудование)'!A:Y,MATCH(CONCATENATE(L184,"_",N184),'[1]Конфигурация (оборудование)'!Y:Y,0),6)</f>
        <v>-</v>
      </c>
      <c r="T184" s="26" t="str">
        <f>INDEX('[1]Конфигурация (оборудование)'!A:Y,MATCH(CONCATENATE(L184,"_",N184),'[1]Конфигурация (оборудование)'!Y:Y,0),4)</f>
        <v>-</v>
      </c>
      <c r="U184" s="26" t="str">
        <f>INDEX('[1]Конфигурация (оборудование)'!A:Y,MATCH(CONCATENATE(L184,"_",N184),'[1]Конфигурация (оборудование)'!Y:Y,0),5)</f>
        <v>-</v>
      </c>
      <c r="V184" s="26" t="str">
        <f>INDEX('[1]Конфигурация (оборудование)'!A:Y,MATCH(CONCATENATE(L184,"_",N184),'[1]Конфигурация (оборудование)'!Y:Y,0),10)</f>
        <v>-</v>
      </c>
      <c r="W184" s="51" t="str">
        <f>INDEX('[1]Конфигурация (оборудование)'!A:Y,MATCH(CONCATENATE(L184,"_",N184),'[1]Конфигурация (оборудование)'!Y:Y,0),12)</f>
        <v>-</v>
      </c>
      <c r="X184" s="26" t="str">
        <f>INDEX('[1]Конфигурация (оборудование)'!A:Y,MATCH(CONCATENATE(L184,"_",N184),'[1]Конфигурация (оборудование)'!Y:Y,0),13)</f>
        <v>-</v>
      </c>
      <c r="Y184" s="26" t="str">
        <f>INDEX('[1]Конфигурация (оборудование)'!A:Y,MATCH(CONCATENATE(L184,"_",N184),'[1]Конфигурация (оборудование)'!Y:Y,0),14)</f>
        <v>-</v>
      </c>
      <c r="Z184" s="26" t="str">
        <f>INDEX('[1]Конфигурация (оборудование)'!A:Y,MATCH(CONCATENATE(L184,"_",N184),'[1]Конфигурация (оборудование)'!Y:Y,0),15)</f>
        <v>-</v>
      </c>
      <c r="AA184" s="26" t="str">
        <f>INDEX('[1]Конфигурация (оборудование)'!A:Y,MATCH(CONCATENATE(L184,"_",N184),'[1]Конфигурация (оборудование)'!Y:Y,0),17)</f>
        <v>-</v>
      </c>
      <c r="AB184" s="26" t="str">
        <f>INDEX('[1]Конфигурация (оборудование)'!A:Y,MATCH(CONCATENATE(L184,"_",N184),'[1]Конфигурация (оборудование)'!Y:Y,0),18)</f>
        <v>-</v>
      </c>
      <c r="AC184" s="26" t="str">
        <f>INDEX('[1]Конфигурация (оборудование)'!A:Y,MATCH(CONCATENATE(L184,"_",N184),'[1]Конфигурация (оборудование)'!Y:Y,0),19)</f>
        <v>-</v>
      </c>
      <c r="AD184" s="26" t="str">
        <f>INDEX('[1]Конфигурация (оборудование)'!A:Y,MATCH(CONCATENATE(L184,"_",N184),'[1]Конфигурация (оборудование)'!Y:Y,0),20)</f>
        <v>-</v>
      </c>
      <c r="AE184" s="26" t="str">
        <f>INDEX('[1]Конфигурация (оборудование)'!A:Y,MATCH(CONCATENATE(L184,"_",N184),'[1]Конфигурация (оборудование)'!Y:Y,0),22)</f>
        <v>-</v>
      </c>
      <c r="AF184" s="26" t="str">
        <f>INDEX('[1]Конфигурация (оборудование)'!A:Y,MATCH(CONCATENATE(L184,"_",N184),'[1]Конфигурация (оборудование)'!Y:Y,0),23)</f>
        <v>-</v>
      </c>
      <c r="AG184" s="26" t="str">
        <f>INDEX('[1]Конфигурация (оборудование)'!A:Y,MATCH(CONCATENATE(L184,"_",N184),'[1]Конфигурация (оборудование)'!Y:Y,0),24)</f>
        <v>-</v>
      </c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6" t="str">
        <f t="shared" si="5"/>
        <v>-</v>
      </c>
      <c r="AU184" s="26" t="str">
        <f>INDEX('[1]Конфигурация (оборудование)'!A:Y,MATCH(CONCATENATE(L184,"_",N184),'[1]Конфигурация (оборудование)'!Y:Y,0),8)</f>
        <v>-</v>
      </c>
      <c r="AV184" s="25"/>
      <c r="AW184" s="25"/>
      <c r="AX184" s="25"/>
      <c r="AY184" s="37"/>
      <c r="AZ184" s="25"/>
      <c r="BA184" s="25"/>
      <c r="BB184" s="25"/>
      <c r="BC184" s="25"/>
      <c r="BD184" s="25"/>
      <c r="BE184" s="25" t="str">
        <f>INDEX('[1]IP MGMT'!A:H,MATCH(O184,'[1]IP MGMT'!D:D,0),5)</f>
        <v>1RF19.02</v>
      </c>
      <c r="BF184" s="31" t="s">
        <v>1038</v>
      </c>
      <c r="BG184" s="25"/>
      <c r="BH184" s="25"/>
      <c r="BI184" s="25"/>
      <c r="BJ184" s="27"/>
    </row>
    <row r="185" spans="1:62" s="38" customFormat="1" ht="30" customHeight="1" x14ac:dyDescent="0.25">
      <c r="A185" s="29" t="s">
        <v>459</v>
      </c>
      <c r="B185" s="29" t="s">
        <v>480</v>
      </c>
      <c r="C185" s="31" t="s">
        <v>6</v>
      </c>
      <c r="D185" s="25"/>
      <c r="E185" s="26" t="s">
        <v>172</v>
      </c>
      <c r="F185" s="26" t="s">
        <v>172</v>
      </c>
      <c r="G185" s="27" t="s">
        <v>1003</v>
      </c>
      <c r="H185" s="28"/>
      <c r="I185" s="27"/>
      <c r="J185" s="27" t="s">
        <v>980</v>
      </c>
      <c r="K185" s="36"/>
      <c r="L185" s="29" t="s">
        <v>668</v>
      </c>
      <c r="M185" s="30" t="s">
        <v>568</v>
      </c>
      <c r="N185" s="29" t="s">
        <v>1036</v>
      </c>
      <c r="O185" s="31" t="s">
        <v>1039</v>
      </c>
      <c r="P185" s="34" t="s">
        <v>671</v>
      </c>
      <c r="Q185" s="34" t="s">
        <v>1006</v>
      </c>
      <c r="R185" s="36"/>
      <c r="S185" s="26" t="str">
        <f>INDEX('[1]Конфигурация (оборудование)'!A:Y,MATCH(CONCATENATE(L185,"_",N185),'[1]Конфигурация (оборудование)'!Y:Y,0),6)</f>
        <v>-</v>
      </c>
      <c r="T185" s="26" t="str">
        <f>INDEX('[1]Конфигурация (оборудование)'!A:Y,MATCH(CONCATENATE(L185,"_",N185),'[1]Конфигурация (оборудование)'!Y:Y,0),4)</f>
        <v>-</v>
      </c>
      <c r="U185" s="26" t="str">
        <f>INDEX('[1]Конфигурация (оборудование)'!A:Y,MATCH(CONCATENATE(L185,"_",N185),'[1]Конфигурация (оборудование)'!Y:Y,0),5)</f>
        <v>-</v>
      </c>
      <c r="V185" s="26" t="str">
        <f>INDEX('[1]Конфигурация (оборудование)'!A:Y,MATCH(CONCATENATE(L185,"_",N185),'[1]Конфигурация (оборудование)'!Y:Y,0),10)</f>
        <v>-</v>
      </c>
      <c r="W185" s="51" t="str">
        <f>INDEX('[1]Конфигурация (оборудование)'!A:Y,MATCH(CONCATENATE(L185,"_",N185),'[1]Конфигурация (оборудование)'!Y:Y,0),12)</f>
        <v>-</v>
      </c>
      <c r="X185" s="26" t="str">
        <f>INDEX('[1]Конфигурация (оборудование)'!A:Y,MATCH(CONCATENATE(L185,"_",N185),'[1]Конфигурация (оборудование)'!Y:Y,0),13)</f>
        <v>-</v>
      </c>
      <c r="Y185" s="26" t="str">
        <f>INDEX('[1]Конфигурация (оборудование)'!A:Y,MATCH(CONCATENATE(L185,"_",N185),'[1]Конфигурация (оборудование)'!Y:Y,0),14)</f>
        <v>-</v>
      </c>
      <c r="Z185" s="26" t="str">
        <f>INDEX('[1]Конфигурация (оборудование)'!A:Y,MATCH(CONCATENATE(L185,"_",N185),'[1]Конфигурация (оборудование)'!Y:Y,0),15)</f>
        <v>-</v>
      </c>
      <c r="AA185" s="26" t="str">
        <f>INDEX('[1]Конфигурация (оборудование)'!A:Y,MATCH(CONCATENATE(L185,"_",N185),'[1]Конфигурация (оборудование)'!Y:Y,0),17)</f>
        <v>-</v>
      </c>
      <c r="AB185" s="26" t="str">
        <f>INDEX('[1]Конфигурация (оборудование)'!A:Y,MATCH(CONCATENATE(L185,"_",N185),'[1]Конфигурация (оборудование)'!Y:Y,0),18)</f>
        <v>-</v>
      </c>
      <c r="AC185" s="26" t="str">
        <f>INDEX('[1]Конфигурация (оборудование)'!A:Y,MATCH(CONCATENATE(L185,"_",N185),'[1]Конфигурация (оборудование)'!Y:Y,0),19)</f>
        <v>-</v>
      </c>
      <c r="AD185" s="26" t="str">
        <f>INDEX('[1]Конфигурация (оборудование)'!A:Y,MATCH(CONCATENATE(L185,"_",N185),'[1]Конфигурация (оборудование)'!Y:Y,0),20)</f>
        <v>-</v>
      </c>
      <c r="AE185" s="26" t="str">
        <f>INDEX('[1]Конфигурация (оборудование)'!A:Y,MATCH(CONCATENATE(L185,"_",N185),'[1]Конфигурация (оборудование)'!Y:Y,0),22)</f>
        <v>-</v>
      </c>
      <c r="AF185" s="26" t="str">
        <f>INDEX('[1]Конфигурация (оборудование)'!A:Y,MATCH(CONCATENATE(L185,"_",N185),'[1]Конфигурация (оборудование)'!Y:Y,0),23)</f>
        <v>-</v>
      </c>
      <c r="AG185" s="26" t="str">
        <f>INDEX('[1]Конфигурация (оборудование)'!A:Y,MATCH(CONCATENATE(L185,"_",N185),'[1]Конфигурация (оборудование)'!Y:Y,0),24)</f>
        <v>-</v>
      </c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6" t="str">
        <f t="shared" si="5"/>
        <v>-</v>
      </c>
      <c r="AU185" s="26" t="str">
        <f>INDEX('[1]Конфигурация (оборудование)'!A:Y,MATCH(CONCATENATE(L185,"_",N185),'[1]Конфигурация (оборудование)'!Y:Y,0),8)</f>
        <v>-</v>
      </c>
      <c r="AV185" s="25"/>
      <c r="AW185" s="25"/>
      <c r="AX185" s="25"/>
      <c r="AY185" s="37"/>
      <c r="AZ185" s="25"/>
      <c r="BA185" s="25"/>
      <c r="BB185" s="25"/>
      <c r="BC185" s="25"/>
      <c r="BD185" s="25"/>
      <c r="BE185" s="25" t="str">
        <f>INDEX('[1]IP MGMT'!A:H,MATCH(O185,'[1]IP MGMT'!D:D,0),5)</f>
        <v>1RF19.02</v>
      </c>
      <c r="BF185" s="31" t="s">
        <v>1040</v>
      </c>
      <c r="BG185" s="25"/>
      <c r="BH185" s="25"/>
      <c r="BI185" s="25"/>
      <c r="BJ185" s="27"/>
    </row>
    <row r="186" spans="1:62" s="38" customFormat="1" ht="30" customHeight="1" x14ac:dyDescent="0.25">
      <c r="A186" s="29" t="s">
        <v>459</v>
      </c>
      <c r="B186" s="29" t="s">
        <v>481</v>
      </c>
      <c r="C186" s="31" t="s">
        <v>6</v>
      </c>
      <c r="D186" s="25"/>
      <c r="E186" s="26" t="s">
        <v>172</v>
      </c>
      <c r="F186" s="26" t="s">
        <v>172</v>
      </c>
      <c r="G186" s="27" t="s">
        <v>667</v>
      </c>
      <c r="H186" s="28"/>
      <c r="I186" s="27"/>
      <c r="J186" s="27" t="s">
        <v>980</v>
      </c>
      <c r="K186" s="36"/>
      <c r="L186" s="29" t="s">
        <v>668</v>
      </c>
      <c r="M186" s="30" t="s">
        <v>568</v>
      </c>
      <c r="N186" s="29" t="s">
        <v>1012</v>
      </c>
      <c r="O186" s="31" t="s">
        <v>1041</v>
      </c>
      <c r="P186" s="34" t="s">
        <v>671</v>
      </c>
      <c r="Q186" s="34" t="s">
        <v>1014</v>
      </c>
      <c r="R186" s="36"/>
      <c r="S186" s="26" t="str">
        <f>INDEX('[1]Конфигурация (оборудование)'!A:Y,MATCH(CONCATENATE(L186,"_",N186),'[1]Конфигурация (оборудование)'!Y:Y,0),6)</f>
        <v>-</v>
      </c>
      <c r="T186" s="26" t="str">
        <f>INDEX('[1]Конфигурация (оборудование)'!A:Y,MATCH(CONCATENATE(L186,"_",N186),'[1]Конфигурация (оборудование)'!Y:Y,0),4)</f>
        <v>-</v>
      </c>
      <c r="U186" s="26" t="str">
        <f>INDEX('[1]Конфигурация (оборудование)'!A:Y,MATCH(CONCATENATE(L186,"_",N186),'[1]Конфигурация (оборудование)'!Y:Y,0),5)</f>
        <v>-</v>
      </c>
      <c r="V186" s="26" t="str">
        <f>INDEX('[1]Конфигурация (оборудование)'!A:Y,MATCH(CONCATENATE(L186,"_",N186),'[1]Конфигурация (оборудование)'!Y:Y,0),10)</f>
        <v>-</v>
      </c>
      <c r="W186" s="51" t="str">
        <f>INDEX('[1]Конфигурация (оборудование)'!A:Y,MATCH(CONCATENATE(L186,"_",N186),'[1]Конфигурация (оборудование)'!Y:Y,0),12)</f>
        <v>-</v>
      </c>
      <c r="X186" s="26" t="str">
        <f>INDEX('[1]Конфигурация (оборудование)'!A:Y,MATCH(CONCATENATE(L186,"_",N186),'[1]Конфигурация (оборудование)'!Y:Y,0),13)</f>
        <v>-</v>
      </c>
      <c r="Y186" s="26" t="str">
        <f>INDEX('[1]Конфигурация (оборудование)'!A:Y,MATCH(CONCATENATE(L186,"_",N186),'[1]Конфигурация (оборудование)'!Y:Y,0),14)</f>
        <v>-</v>
      </c>
      <c r="Z186" s="26" t="str">
        <f>INDEX('[1]Конфигурация (оборудование)'!A:Y,MATCH(CONCATENATE(L186,"_",N186),'[1]Конфигурация (оборудование)'!Y:Y,0),15)</f>
        <v>-</v>
      </c>
      <c r="AA186" s="26" t="str">
        <f>INDEX('[1]Конфигурация (оборудование)'!A:Y,MATCH(CONCATENATE(L186,"_",N186),'[1]Конфигурация (оборудование)'!Y:Y,0),17)</f>
        <v>-</v>
      </c>
      <c r="AB186" s="26" t="str">
        <f>INDEX('[1]Конфигурация (оборудование)'!A:Y,MATCH(CONCATENATE(L186,"_",N186),'[1]Конфигурация (оборудование)'!Y:Y,0),18)</f>
        <v>-</v>
      </c>
      <c r="AC186" s="26" t="str">
        <f>INDEX('[1]Конфигурация (оборудование)'!A:Y,MATCH(CONCATENATE(L186,"_",N186),'[1]Конфигурация (оборудование)'!Y:Y,0),19)</f>
        <v>-</v>
      </c>
      <c r="AD186" s="26" t="str">
        <f>INDEX('[1]Конфигурация (оборудование)'!A:Y,MATCH(CONCATENATE(L186,"_",N186),'[1]Конфигурация (оборудование)'!Y:Y,0),20)</f>
        <v>-</v>
      </c>
      <c r="AE186" s="26" t="str">
        <f>INDEX('[1]Конфигурация (оборудование)'!A:Y,MATCH(CONCATENATE(L186,"_",N186),'[1]Конфигурация (оборудование)'!Y:Y,0),22)</f>
        <v>-</v>
      </c>
      <c r="AF186" s="26" t="str">
        <f>INDEX('[1]Конфигурация (оборудование)'!A:Y,MATCH(CONCATENATE(L186,"_",N186),'[1]Конфигурация (оборудование)'!Y:Y,0),23)</f>
        <v>-</v>
      </c>
      <c r="AG186" s="26" t="str">
        <f>INDEX('[1]Конфигурация (оборудование)'!A:Y,MATCH(CONCATENATE(L186,"_",N186),'[1]Конфигурация (оборудование)'!Y:Y,0),24)</f>
        <v>-</v>
      </c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6" t="str">
        <f t="shared" si="5"/>
        <v>-</v>
      </c>
      <c r="AU186" s="26" t="str">
        <f>INDEX('[1]Конфигурация (оборудование)'!A:Y,MATCH(CONCATENATE(L186,"_",N186),'[1]Конфигурация (оборудование)'!Y:Y,0),8)</f>
        <v>-</v>
      </c>
      <c r="AV186" s="25"/>
      <c r="AW186" s="25"/>
      <c r="AX186" s="25"/>
      <c r="AY186" s="37"/>
      <c r="AZ186" s="25"/>
      <c r="BA186" s="25"/>
      <c r="BB186" s="25"/>
      <c r="BC186" s="25"/>
      <c r="BD186" s="25"/>
      <c r="BE186" s="25" t="str">
        <f>INDEX('[1]IP MGMT'!A:H,MATCH(O186,'[1]IP MGMT'!D:D,0),5)</f>
        <v>1RF19.02</v>
      </c>
      <c r="BF186" s="31" t="s">
        <v>1042</v>
      </c>
      <c r="BG186" s="25"/>
      <c r="BH186" s="25"/>
      <c r="BI186" s="25"/>
      <c r="BJ186" s="27"/>
    </row>
    <row r="187" spans="1:62" s="38" customFormat="1" ht="30" customHeight="1" x14ac:dyDescent="0.25">
      <c r="A187" s="29" t="s">
        <v>459</v>
      </c>
      <c r="B187" s="29" t="s">
        <v>482</v>
      </c>
      <c r="C187" s="31" t="s">
        <v>6</v>
      </c>
      <c r="D187" s="25"/>
      <c r="E187" s="26" t="s">
        <v>172</v>
      </c>
      <c r="F187" s="26" t="s">
        <v>172</v>
      </c>
      <c r="G187" s="27" t="s">
        <v>1003</v>
      </c>
      <c r="H187" s="28"/>
      <c r="I187" s="27"/>
      <c r="J187" s="27" t="s">
        <v>980</v>
      </c>
      <c r="K187" s="36"/>
      <c r="L187" s="29" t="s">
        <v>668</v>
      </c>
      <c r="M187" s="30" t="s">
        <v>568</v>
      </c>
      <c r="N187" s="29" t="s">
        <v>1036</v>
      </c>
      <c r="O187" s="31" t="s">
        <v>1043</v>
      </c>
      <c r="P187" s="34" t="s">
        <v>675</v>
      </c>
      <c r="Q187" s="34" t="s">
        <v>1006</v>
      </c>
      <c r="R187" s="36"/>
      <c r="S187" s="26" t="str">
        <f>INDEX('[1]Конфигурация (оборудование)'!A:Y,MATCH(CONCATENATE(L187,"_",N187),'[1]Конфигурация (оборудование)'!Y:Y,0),6)</f>
        <v>-</v>
      </c>
      <c r="T187" s="26" t="str">
        <f>INDEX('[1]Конфигурация (оборудование)'!A:Y,MATCH(CONCATENATE(L187,"_",N187),'[1]Конфигурация (оборудование)'!Y:Y,0),4)</f>
        <v>-</v>
      </c>
      <c r="U187" s="26" t="str">
        <f>INDEX('[1]Конфигурация (оборудование)'!A:Y,MATCH(CONCATENATE(L187,"_",N187),'[1]Конфигурация (оборудование)'!Y:Y,0),5)</f>
        <v>-</v>
      </c>
      <c r="V187" s="26" t="str">
        <f>INDEX('[1]Конфигурация (оборудование)'!A:Y,MATCH(CONCATENATE(L187,"_",N187),'[1]Конфигурация (оборудование)'!Y:Y,0),10)</f>
        <v>-</v>
      </c>
      <c r="W187" s="51" t="str">
        <f>INDEX('[1]Конфигурация (оборудование)'!A:Y,MATCH(CONCATENATE(L187,"_",N187),'[1]Конфигурация (оборудование)'!Y:Y,0),12)</f>
        <v>-</v>
      </c>
      <c r="X187" s="26" t="str">
        <f>INDEX('[1]Конфигурация (оборудование)'!A:Y,MATCH(CONCATENATE(L187,"_",N187),'[1]Конфигурация (оборудование)'!Y:Y,0),13)</f>
        <v>-</v>
      </c>
      <c r="Y187" s="26" t="str">
        <f>INDEX('[1]Конфигурация (оборудование)'!A:Y,MATCH(CONCATENATE(L187,"_",N187),'[1]Конфигурация (оборудование)'!Y:Y,0),14)</f>
        <v>-</v>
      </c>
      <c r="Z187" s="26" t="str">
        <f>INDEX('[1]Конфигурация (оборудование)'!A:Y,MATCH(CONCATENATE(L187,"_",N187),'[1]Конфигурация (оборудование)'!Y:Y,0),15)</f>
        <v>-</v>
      </c>
      <c r="AA187" s="26" t="str">
        <f>INDEX('[1]Конфигурация (оборудование)'!A:Y,MATCH(CONCATENATE(L187,"_",N187),'[1]Конфигурация (оборудование)'!Y:Y,0),17)</f>
        <v>-</v>
      </c>
      <c r="AB187" s="26" t="str">
        <f>INDEX('[1]Конфигурация (оборудование)'!A:Y,MATCH(CONCATENATE(L187,"_",N187),'[1]Конфигурация (оборудование)'!Y:Y,0),18)</f>
        <v>-</v>
      </c>
      <c r="AC187" s="26" t="str">
        <f>INDEX('[1]Конфигурация (оборудование)'!A:Y,MATCH(CONCATENATE(L187,"_",N187),'[1]Конфигурация (оборудование)'!Y:Y,0),19)</f>
        <v>-</v>
      </c>
      <c r="AD187" s="26" t="str">
        <f>INDEX('[1]Конфигурация (оборудование)'!A:Y,MATCH(CONCATENATE(L187,"_",N187),'[1]Конфигурация (оборудование)'!Y:Y,0),20)</f>
        <v>-</v>
      </c>
      <c r="AE187" s="26" t="str">
        <f>INDEX('[1]Конфигурация (оборудование)'!A:Y,MATCH(CONCATENATE(L187,"_",N187),'[1]Конфигурация (оборудование)'!Y:Y,0),22)</f>
        <v>-</v>
      </c>
      <c r="AF187" s="26" t="str">
        <f>INDEX('[1]Конфигурация (оборудование)'!A:Y,MATCH(CONCATENATE(L187,"_",N187),'[1]Конфигурация (оборудование)'!Y:Y,0),23)</f>
        <v>-</v>
      </c>
      <c r="AG187" s="26" t="str">
        <f>INDEX('[1]Конфигурация (оборудование)'!A:Y,MATCH(CONCATENATE(L187,"_",N187),'[1]Конфигурация (оборудование)'!Y:Y,0),24)</f>
        <v>-</v>
      </c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6" t="str">
        <f t="shared" si="5"/>
        <v>-</v>
      </c>
      <c r="AU187" s="26" t="str">
        <f>INDEX('[1]Конфигурация (оборудование)'!A:Y,MATCH(CONCATENATE(L187,"_",N187),'[1]Конфигурация (оборудование)'!Y:Y,0),8)</f>
        <v>-</v>
      </c>
      <c r="AV187" s="25"/>
      <c r="AW187" s="25"/>
      <c r="AX187" s="25"/>
      <c r="AY187" s="37"/>
      <c r="AZ187" s="25"/>
      <c r="BA187" s="25"/>
      <c r="BB187" s="25"/>
      <c r="BC187" s="25"/>
      <c r="BD187" s="25"/>
      <c r="BE187" s="25" t="str">
        <f>INDEX('[1]IP MGMT'!A:H,MATCH(O187,'[1]IP MGMT'!D:D,0),5)</f>
        <v>1RF21.08</v>
      </c>
      <c r="BF187" s="31" t="s">
        <v>1044</v>
      </c>
      <c r="BG187" s="25"/>
      <c r="BH187" s="25"/>
      <c r="BI187" s="25"/>
      <c r="BJ187" s="27"/>
    </row>
    <row r="188" spans="1:62" s="38" customFormat="1" ht="30" customHeight="1" x14ac:dyDescent="0.25">
      <c r="A188" s="29" t="s">
        <v>459</v>
      </c>
      <c r="B188" s="29" t="s">
        <v>483</v>
      </c>
      <c r="C188" s="31" t="s">
        <v>6</v>
      </c>
      <c r="D188" s="25"/>
      <c r="E188" s="26" t="s">
        <v>172</v>
      </c>
      <c r="F188" s="26" t="s">
        <v>172</v>
      </c>
      <c r="G188" s="27" t="s">
        <v>1008</v>
      </c>
      <c r="H188" s="28"/>
      <c r="I188" s="27"/>
      <c r="J188" s="27" t="s">
        <v>980</v>
      </c>
      <c r="K188" s="36"/>
      <c r="L188" s="29" t="s">
        <v>668</v>
      </c>
      <c r="M188" s="30" t="s">
        <v>568</v>
      </c>
      <c r="N188" s="29" t="s">
        <v>1036</v>
      </c>
      <c r="O188" s="31" t="s">
        <v>1045</v>
      </c>
      <c r="P188" s="34" t="s">
        <v>675</v>
      </c>
      <c r="Q188" s="34" t="s">
        <v>1006</v>
      </c>
      <c r="R188" s="36"/>
      <c r="S188" s="26" t="str">
        <f>INDEX('[1]Конфигурация (оборудование)'!A:Y,MATCH(CONCATENATE(L188,"_",N188),'[1]Конфигурация (оборудование)'!Y:Y,0),6)</f>
        <v>-</v>
      </c>
      <c r="T188" s="26" t="str">
        <f>INDEX('[1]Конфигурация (оборудование)'!A:Y,MATCH(CONCATENATE(L188,"_",N188),'[1]Конфигурация (оборудование)'!Y:Y,0),4)</f>
        <v>-</v>
      </c>
      <c r="U188" s="26" t="str">
        <f>INDEX('[1]Конфигурация (оборудование)'!A:Y,MATCH(CONCATENATE(L188,"_",N188),'[1]Конфигурация (оборудование)'!Y:Y,0),5)</f>
        <v>-</v>
      </c>
      <c r="V188" s="26" t="str">
        <f>INDEX('[1]Конфигурация (оборудование)'!A:Y,MATCH(CONCATENATE(L188,"_",N188),'[1]Конфигурация (оборудование)'!Y:Y,0),10)</f>
        <v>-</v>
      </c>
      <c r="W188" s="51" t="str">
        <f>INDEX('[1]Конфигурация (оборудование)'!A:Y,MATCH(CONCATENATE(L188,"_",N188),'[1]Конфигурация (оборудование)'!Y:Y,0),12)</f>
        <v>-</v>
      </c>
      <c r="X188" s="26" t="str">
        <f>INDEX('[1]Конфигурация (оборудование)'!A:Y,MATCH(CONCATENATE(L188,"_",N188),'[1]Конфигурация (оборудование)'!Y:Y,0),13)</f>
        <v>-</v>
      </c>
      <c r="Y188" s="26" t="str">
        <f>INDEX('[1]Конфигурация (оборудование)'!A:Y,MATCH(CONCATENATE(L188,"_",N188),'[1]Конфигурация (оборудование)'!Y:Y,0),14)</f>
        <v>-</v>
      </c>
      <c r="Z188" s="26" t="str">
        <f>INDEX('[1]Конфигурация (оборудование)'!A:Y,MATCH(CONCATENATE(L188,"_",N188),'[1]Конфигурация (оборудование)'!Y:Y,0),15)</f>
        <v>-</v>
      </c>
      <c r="AA188" s="26" t="str">
        <f>INDEX('[1]Конфигурация (оборудование)'!A:Y,MATCH(CONCATENATE(L188,"_",N188),'[1]Конфигурация (оборудование)'!Y:Y,0),17)</f>
        <v>-</v>
      </c>
      <c r="AB188" s="26" t="str">
        <f>INDEX('[1]Конфигурация (оборудование)'!A:Y,MATCH(CONCATENATE(L188,"_",N188),'[1]Конфигурация (оборудование)'!Y:Y,0),18)</f>
        <v>-</v>
      </c>
      <c r="AC188" s="26" t="str">
        <f>INDEX('[1]Конфигурация (оборудование)'!A:Y,MATCH(CONCATENATE(L188,"_",N188),'[1]Конфигурация (оборудование)'!Y:Y,0),19)</f>
        <v>-</v>
      </c>
      <c r="AD188" s="26" t="str">
        <f>INDEX('[1]Конфигурация (оборудование)'!A:Y,MATCH(CONCATENATE(L188,"_",N188),'[1]Конфигурация (оборудование)'!Y:Y,0),20)</f>
        <v>-</v>
      </c>
      <c r="AE188" s="26" t="str">
        <f>INDEX('[1]Конфигурация (оборудование)'!A:Y,MATCH(CONCATENATE(L188,"_",N188),'[1]Конфигурация (оборудование)'!Y:Y,0),22)</f>
        <v>-</v>
      </c>
      <c r="AF188" s="26" t="str">
        <f>INDEX('[1]Конфигурация (оборудование)'!A:Y,MATCH(CONCATENATE(L188,"_",N188),'[1]Конфигурация (оборудование)'!Y:Y,0),23)</f>
        <v>-</v>
      </c>
      <c r="AG188" s="26" t="str">
        <f>INDEX('[1]Конфигурация (оборудование)'!A:Y,MATCH(CONCATENATE(L188,"_",N188),'[1]Конфигурация (оборудование)'!Y:Y,0),24)</f>
        <v>-</v>
      </c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6" t="str">
        <f t="shared" si="5"/>
        <v>-</v>
      </c>
      <c r="AU188" s="26" t="str">
        <f>INDEX('[1]Конфигурация (оборудование)'!A:Y,MATCH(CONCATENATE(L188,"_",N188),'[1]Конфигурация (оборудование)'!Y:Y,0),8)</f>
        <v>-</v>
      </c>
      <c r="AV188" s="25"/>
      <c r="AW188" s="25"/>
      <c r="AX188" s="25"/>
      <c r="AY188" s="37"/>
      <c r="AZ188" s="25"/>
      <c r="BA188" s="25"/>
      <c r="BB188" s="25"/>
      <c r="BC188" s="25"/>
      <c r="BD188" s="25"/>
      <c r="BE188" s="25" t="str">
        <f>INDEX('[1]IP MGMT'!A:H,MATCH(O188,'[1]IP MGMT'!D:D,0),5)</f>
        <v>1RF21.08</v>
      </c>
      <c r="BF188" s="31" t="s">
        <v>1046</v>
      </c>
      <c r="BG188" s="25"/>
      <c r="BH188" s="25"/>
      <c r="BI188" s="25"/>
      <c r="BJ188" s="27"/>
    </row>
    <row r="189" spans="1:62" s="38" customFormat="1" ht="30" customHeight="1" x14ac:dyDescent="0.25">
      <c r="A189" s="29" t="s">
        <v>459</v>
      </c>
      <c r="B189" s="29" t="s">
        <v>484</v>
      </c>
      <c r="C189" s="31" t="s">
        <v>6</v>
      </c>
      <c r="D189" s="25"/>
      <c r="E189" s="26" t="s">
        <v>172</v>
      </c>
      <c r="F189" s="26" t="s">
        <v>172</v>
      </c>
      <c r="G189" s="27" t="s">
        <v>667</v>
      </c>
      <c r="H189" s="28"/>
      <c r="I189" s="27"/>
      <c r="J189" s="27" t="s">
        <v>980</v>
      </c>
      <c r="K189" s="36"/>
      <c r="L189" s="29" t="s">
        <v>668</v>
      </c>
      <c r="M189" s="30" t="s">
        <v>568</v>
      </c>
      <c r="N189" s="29" t="s">
        <v>1012</v>
      </c>
      <c r="O189" s="31" t="s">
        <v>1047</v>
      </c>
      <c r="P189" s="34" t="s">
        <v>675</v>
      </c>
      <c r="Q189" s="34" t="s">
        <v>1014</v>
      </c>
      <c r="R189" s="36"/>
      <c r="S189" s="26" t="str">
        <f>INDEX('[1]Конфигурация (оборудование)'!A:Y,MATCH(CONCATENATE(L189,"_",N189),'[1]Конфигурация (оборудование)'!Y:Y,0),6)</f>
        <v>-</v>
      </c>
      <c r="T189" s="26" t="str">
        <f>INDEX('[1]Конфигурация (оборудование)'!A:Y,MATCH(CONCATENATE(L189,"_",N189),'[1]Конфигурация (оборудование)'!Y:Y,0),4)</f>
        <v>-</v>
      </c>
      <c r="U189" s="26" t="str">
        <f>INDEX('[1]Конфигурация (оборудование)'!A:Y,MATCH(CONCATENATE(L189,"_",N189),'[1]Конфигурация (оборудование)'!Y:Y,0),5)</f>
        <v>-</v>
      </c>
      <c r="V189" s="26" t="str">
        <f>INDEX('[1]Конфигурация (оборудование)'!A:Y,MATCH(CONCATENATE(L189,"_",N189),'[1]Конфигурация (оборудование)'!Y:Y,0),10)</f>
        <v>-</v>
      </c>
      <c r="W189" s="51" t="str">
        <f>INDEX('[1]Конфигурация (оборудование)'!A:Y,MATCH(CONCATENATE(L189,"_",N189),'[1]Конфигурация (оборудование)'!Y:Y,0),12)</f>
        <v>-</v>
      </c>
      <c r="X189" s="26" t="str">
        <f>INDEX('[1]Конфигурация (оборудование)'!A:Y,MATCH(CONCATENATE(L189,"_",N189),'[1]Конфигурация (оборудование)'!Y:Y,0),13)</f>
        <v>-</v>
      </c>
      <c r="Y189" s="26" t="str">
        <f>INDEX('[1]Конфигурация (оборудование)'!A:Y,MATCH(CONCATENATE(L189,"_",N189),'[1]Конфигурация (оборудование)'!Y:Y,0),14)</f>
        <v>-</v>
      </c>
      <c r="Z189" s="26" t="str">
        <f>INDEX('[1]Конфигурация (оборудование)'!A:Y,MATCH(CONCATENATE(L189,"_",N189),'[1]Конфигурация (оборудование)'!Y:Y,0),15)</f>
        <v>-</v>
      </c>
      <c r="AA189" s="26" t="str">
        <f>INDEX('[1]Конфигурация (оборудование)'!A:Y,MATCH(CONCATENATE(L189,"_",N189),'[1]Конфигурация (оборудование)'!Y:Y,0),17)</f>
        <v>-</v>
      </c>
      <c r="AB189" s="26" t="str">
        <f>INDEX('[1]Конфигурация (оборудование)'!A:Y,MATCH(CONCATENATE(L189,"_",N189),'[1]Конфигурация (оборудование)'!Y:Y,0),18)</f>
        <v>-</v>
      </c>
      <c r="AC189" s="26" t="str">
        <f>INDEX('[1]Конфигурация (оборудование)'!A:Y,MATCH(CONCATENATE(L189,"_",N189),'[1]Конфигурация (оборудование)'!Y:Y,0),19)</f>
        <v>-</v>
      </c>
      <c r="AD189" s="26" t="str">
        <f>INDEX('[1]Конфигурация (оборудование)'!A:Y,MATCH(CONCATENATE(L189,"_",N189),'[1]Конфигурация (оборудование)'!Y:Y,0),20)</f>
        <v>-</v>
      </c>
      <c r="AE189" s="26" t="str">
        <f>INDEX('[1]Конфигурация (оборудование)'!A:Y,MATCH(CONCATENATE(L189,"_",N189),'[1]Конфигурация (оборудование)'!Y:Y,0),22)</f>
        <v>-</v>
      </c>
      <c r="AF189" s="26" t="str">
        <f>INDEX('[1]Конфигурация (оборудование)'!A:Y,MATCH(CONCATENATE(L189,"_",N189),'[1]Конфигурация (оборудование)'!Y:Y,0),23)</f>
        <v>-</v>
      </c>
      <c r="AG189" s="26" t="str">
        <f>INDEX('[1]Конфигурация (оборудование)'!A:Y,MATCH(CONCATENATE(L189,"_",N189),'[1]Конфигурация (оборудование)'!Y:Y,0),24)</f>
        <v>-</v>
      </c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6" t="str">
        <f t="shared" si="5"/>
        <v>-</v>
      </c>
      <c r="AU189" s="26" t="str">
        <f>INDEX('[1]Конфигурация (оборудование)'!A:Y,MATCH(CONCATENATE(L189,"_",N189),'[1]Конфигурация (оборудование)'!Y:Y,0),8)</f>
        <v>-</v>
      </c>
      <c r="AV189" s="25"/>
      <c r="AW189" s="25"/>
      <c r="AX189" s="25"/>
      <c r="AY189" s="37"/>
      <c r="AZ189" s="25"/>
      <c r="BA189" s="25"/>
      <c r="BB189" s="25"/>
      <c r="BC189" s="25"/>
      <c r="BD189" s="25"/>
      <c r="BE189" s="25" t="str">
        <f>INDEX('[1]IP MGMT'!A:H,MATCH(O189,'[1]IP MGMT'!D:D,0),5)</f>
        <v>1RF21.08</v>
      </c>
      <c r="BF189" s="31" t="s">
        <v>1048</v>
      </c>
      <c r="BG189" s="25"/>
      <c r="BH189" s="25"/>
      <c r="BI189" s="25"/>
      <c r="BJ189" s="27"/>
    </row>
    <row r="190" spans="1:62" s="38" customFormat="1" ht="30" x14ac:dyDescent="0.25">
      <c r="A190" s="29" t="s">
        <v>459</v>
      </c>
      <c r="B190" s="29" t="s">
        <v>485</v>
      </c>
      <c r="C190" s="31" t="s">
        <v>41</v>
      </c>
      <c r="D190" s="25"/>
      <c r="E190" s="26" t="s">
        <v>172</v>
      </c>
      <c r="F190" s="26" t="s">
        <v>172</v>
      </c>
      <c r="G190" s="27" t="s">
        <v>1003</v>
      </c>
      <c r="H190" s="28"/>
      <c r="I190" s="27"/>
      <c r="J190" s="27" t="s">
        <v>980</v>
      </c>
      <c r="K190" s="36"/>
      <c r="L190" s="29" t="s">
        <v>677</v>
      </c>
      <c r="M190" s="30" t="s">
        <v>568</v>
      </c>
      <c r="N190" s="29" t="s">
        <v>1004</v>
      </c>
      <c r="O190" s="31" t="s">
        <v>1049</v>
      </c>
      <c r="P190" s="34" t="s">
        <v>679</v>
      </c>
      <c r="Q190" s="34" t="s">
        <v>1006</v>
      </c>
      <c r="R190" s="36"/>
      <c r="S190" s="26" t="str">
        <f>INDEX('[1]Конфигурация (оборудование)'!A:Y,MATCH(CONCATENATE(L190,"_",N190),'[1]Конфигурация (оборудование)'!Y:Y,0),6)</f>
        <v>-</v>
      </c>
      <c r="T190" s="26" t="str">
        <f>INDEX('[1]Конфигурация (оборудование)'!A:Y,MATCH(CONCATENATE(L190,"_",N190),'[1]Конфигурация (оборудование)'!Y:Y,0),4)</f>
        <v>-</v>
      </c>
      <c r="U190" s="26" t="str">
        <f>INDEX('[1]Конфигурация (оборудование)'!A:Y,MATCH(CONCATENATE(L190,"_",N190),'[1]Конфигурация (оборудование)'!Y:Y,0),5)</f>
        <v>-</v>
      </c>
      <c r="V190" s="26" t="str">
        <f>INDEX('[1]Конфигурация (оборудование)'!A:Y,MATCH(CONCATENATE(L190,"_",N190),'[1]Конфигурация (оборудование)'!Y:Y,0),10)</f>
        <v>-</v>
      </c>
      <c r="W190" s="51" t="str">
        <f>INDEX('[1]Конфигурация (оборудование)'!A:Y,MATCH(CONCATENATE(L190,"_",N190),'[1]Конфигурация (оборудование)'!Y:Y,0),12)</f>
        <v>-</v>
      </c>
      <c r="X190" s="26" t="str">
        <f>INDEX('[1]Конфигурация (оборудование)'!A:Y,MATCH(CONCATENATE(L190,"_",N190),'[1]Конфигурация (оборудование)'!Y:Y,0),13)</f>
        <v>-</v>
      </c>
      <c r="Y190" s="26" t="str">
        <f>INDEX('[1]Конфигурация (оборудование)'!A:Y,MATCH(CONCATENATE(L190,"_",N190),'[1]Конфигурация (оборудование)'!Y:Y,0),14)</f>
        <v>-</v>
      </c>
      <c r="Z190" s="26" t="str">
        <f>INDEX('[1]Конфигурация (оборудование)'!A:Y,MATCH(CONCATENATE(L190,"_",N190),'[1]Конфигурация (оборудование)'!Y:Y,0),15)</f>
        <v>-</v>
      </c>
      <c r="AA190" s="26" t="str">
        <f>INDEX('[1]Конфигурация (оборудование)'!A:Y,MATCH(CONCATENATE(L190,"_",N190),'[1]Конфигурация (оборудование)'!Y:Y,0),17)</f>
        <v>-</v>
      </c>
      <c r="AB190" s="26" t="str">
        <f>INDEX('[1]Конфигурация (оборудование)'!A:Y,MATCH(CONCATENATE(L190,"_",N190),'[1]Конфигурация (оборудование)'!Y:Y,0),18)</f>
        <v>-</v>
      </c>
      <c r="AC190" s="26" t="str">
        <f>INDEX('[1]Конфигурация (оборудование)'!A:Y,MATCH(CONCATENATE(L190,"_",N190),'[1]Конфигурация (оборудование)'!Y:Y,0),19)</f>
        <v>-</v>
      </c>
      <c r="AD190" s="26" t="str">
        <f>INDEX('[1]Конфигурация (оборудование)'!A:Y,MATCH(CONCATENATE(L190,"_",N190),'[1]Конфигурация (оборудование)'!Y:Y,0),20)</f>
        <v>-</v>
      </c>
      <c r="AE190" s="26" t="str">
        <f>INDEX('[1]Конфигурация (оборудование)'!A:Y,MATCH(CONCATENATE(L190,"_",N190),'[1]Конфигурация (оборудование)'!Y:Y,0),22)</f>
        <v>-</v>
      </c>
      <c r="AF190" s="26" t="str">
        <f>INDEX('[1]Конфигурация (оборудование)'!A:Y,MATCH(CONCATENATE(L190,"_",N190),'[1]Конфигурация (оборудование)'!Y:Y,0),23)</f>
        <v>-</v>
      </c>
      <c r="AG190" s="26" t="str">
        <f>INDEX('[1]Конфигурация (оборудование)'!A:Y,MATCH(CONCATENATE(L190,"_",N190),'[1]Конфигурация (оборудование)'!Y:Y,0),24)</f>
        <v>-</v>
      </c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6" t="str">
        <f t="shared" si="5"/>
        <v>-</v>
      </c>
      <c r="AU190" s="26" t="str">
        <f>INDEX('[1]Конфигурация (оборудование)'!A:Y,MATCH(CONCATENATE(L190,"_",N190),'[1]Конфигурация (оборудование)'!Y:Y,0),8)</f>
        <v>-</v>
      </c>
      <c r="AV190" s="25"/>
      <c r="AW190" s="25"/>
      <c r="AX190" s="25"/>
      <c r="AY190" s="37"/>
      <c r="AZ190" s="25"/>
      <c r="BA190" s="25"/>
      <c r="BB190" s="25"/>
      <c r="BC190" s="25"/>
      <c r="BD190" s="25"/>
      <c r="BE190" s="25" t="str">
        <f>INDEX('[1]IP MGMT'!A:H,MATCH(O190,'[1]IP MGMT'!D:D,0),5)</f>
        <v>1RF21.09</v>
      </c>
      <c r="BF190" s="31" t="s">
        <v>1050</v>
      </c>
      <c r="BG190" s="25"/>
      <c r="BH190" s="25"/>
      <c r="BI190" s="25"/>
      <c r="BJ190" s="27"/>
    </row>
    <row r="191" spans="1:62" s="38" customFormat="1" ht="30" x14ac:dyDescent="0.25">
      <c r="A191" s="29" t="s">
        <v>459</v>
      </c>
      <c r="B191" s="29" t="s">
        <v>486</v>
      </c>
      <c r="C191" s="31" t="s">
        <v>41</v>
      </c>
      <c r="D191" s="25"/>
      <c r="E191" s="26" t="s">
        <v>172</v>
      </c>
      <c r="F191" s="26" t="s">
        <v>172</v>
      </c>
      <c r="G191" s="27" t="s">
        <v>1008</v>
      </c>
      <c r="H191" s="28"/>
      <c r="I191" s="27"/>
      <c r="J191" s="27" t="s">
        <v>980</v>
      </c>
      <c r="K191" s="36"/>
      <c r="L191" s="29" t="s">
        <v>677</v>
      </c>
      <c r="M191" s="30" t="s">
        <v>568</v>
      </c>
      <c r="N191" s="29" t="s">
        <v>1004</v>
      </c>
      <c r="O191" s="31" t="s">
        <v>1051</v>
      </c>
      <c r="P191" s="34" t="s">
        <v>679</v>
      </c>
      <c r="Q191" s="34" t="s">
        <v>1006</v>
      </c>
      <c r="R191" s="36"/>
      <c r="S191" s="26" t="str">
        <f>INDEX('[1]Конфигурация (оборудование)'!A:Y,MATCH(CONCATENATE(L191,"_",N191),'[1]Конфигурация (оборудование)'!Y:Y,0),6)</f>
        <v>-</v>
      </c>
      <c r="T191" s="26" t="str">
        <f>INDEX('[1]Конфигурация (оборудование)'!A:Y,MATCH(CONCATENATE(L191,"_",N191),'[1]Конфигурация (оборудование)'!Y:Y,0),4)</f>
        <v>-</v>
      </c>
      <c r="U191" s="26" t="str">
        <f>INDEX('[1]Конфигурация (оборудование)'!A:Y,MATCH(CONCATENATE(L191,"_",N191),'[1]Конфигурация (оборудование)'!Y:Y,0),5)</f>
        <v>-</v>
      </c>
      <c r="V191" s="26" t="str">
        <f>INDEX('[1]Конфигурация (оборудование)'!A:Y,MATCH(CONCATENATE(L191,"_",N191),'[1]Конфигурация (оборудование)'!Y:Y,0),10)</f>
        <v>-</v>
      </c>
      <c r="W191" s="51" t="str">
        <f>INDEX('[1]Конфигурация (оборудование)'!A:Y,MATCH(CONCATENATE(L191,"_",N191),'[1]Конфигурация (оборудование)'!Y:Y,0),12)</f>
        <v>-</v>
      </c>
      <c r="X191" s="26" t="str">
        <f>INDEX('[1]Конфигурация (оборудование)'!A:Y,MATCH(CONCATENATE(L191,"_",N191),'[1]Конфигурация (оборудование)'!Y:Y,0),13)</f>
        <v>-</v>
      </c>
      <c r="Y191" s="26" t="str">
        <f>INDEX('[1]Конфигурация (оборудование)'!A:Y,MATCH(CONCATENATE(L191,"_",N191),'[1]Конфигурация (оборудование)'!Y:Y,0),14)</f>
        <v>-</v>
      </c>
      <c r="Z191" s="26" t="str">
        <f>INDEX('[1]Конфигурация (оборудование)'!A:Y,MATCH(CONCATENATE(L191,"_",N191),'[1]Конфигурация (оборудование)'!Y:Y,0),15)</f>
        <v>-</v>
      </c>
      <c r="AA191" s="26" t="str">
        <f>INDEX('[1]Конфигурация (оборудование)'!A:Y,MATCH(CONCATENATE(L191,"_",N191),'[1]Конфигурация (оборудование)'!Y:Y,0),17)</f>
        <v>-</v>
      </c>
      <c r="AB191" s="26" t="str">
        <f>INDEX('[1]Конфигурация (оборудование)'!A:Y,MATCH(CONCATENATE(L191,"_",N191),'[1]Конфигурация (оборудование)'!Y:Y,0),18)</f>
        <v>-</v>
      </c>
      <c r="AC191" s="26" t="str">
        <f>INDEX('[1]Конфигурация (оборудование)'!A:Y,MATCH(CONCATENATE(L191,"_",N191),'[1]Конфигурация (оборудование)'!Y:Y,0),19)</f>
        <v>-</v>
      </c>
      <c r="AD191" s="26" t="str">
        <f>INDEX('[1]Конфигурация (оборудование)'!A:Y,MATCH(CONCATENATE(L191,"_",N191),'[1]Конфигурация (оборудование)'!Y:Y,0),20)</f>
        <v>-</v>
      </c>
      <c r="AE191" s="26" t="str">
        <f>INDEX('[1]Конфигурация (оборудование)'!A:Y,MATCH(CONCATENATE(L191,"_",N191),'[1]Конфигурация (оборудование)'!Y:Y,0),22)</f>
        <v>-</v>
      </c>
      <c r="AF191" s="26" t="str">
        <f>INDEX('[1]Конфигурация (оборудование)'!A:Y,MATCH(CONCATENATE(L191,"_",N191),'[1]Конфигурация (оборудование)'!Y:Y,0),23)</f>
        <v>-</v>
      </c>
      <c r="AG191" s="26" t="str">
        <f>INDEX('[1]Конфигурация (оборудование)'!A:Y,MATCH(CONCATENATE(L191,"_",N191),'[1]Конфигурация (оборудование)'!Y:Y,0),24)</f>
        <v>-</v>
      </c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6" t="str">
        <f t="shared" si="5"/>
        <v>-</v>
      </c>
      <c r="AU191" s="26" t="str">
        <f>INDEX('[1]Конфигурация (оборудование)'!A:Y,MATCH(CONCATENATE(L191,"_",N191),'[1]Конфигурация (оборудование)'!Y:Y,0),8)</f>
        <v>-</v>
      </c>
      <c r="AV191" s="25"/>
      <c r="AW191" s="25"/>
      <c r="AX191" s="25"/>
      <c r="AY191" s="37"/>
      <c r="AZ191" s="25"/>
      <c r="BA191" s="25"/>
      <c r="BB191" s="25"/>
      <c r="BC191" s="25"/>
      <c r="BD191" s="25"/>
      <c r="BE191" s="25" t="str">
        <f>INDEX('[1]IP MGMT'!A:H,MATCH(O191,'[1]IP MGMT'!D:D,0),5)</f>
        <v>1RF21.09</v>
      </c>
      <c r="BF191" s="31" t="s">
        <v>1052</v>
      </c>
      <c r="BG191" s="25"/>
      <c r="BH191" s="25"/>
      <c r="BI191" s="25"/>
      <c r="BJ191" s="27"/>
    </row>
    <row r="192" spans="1:62" s="38" customFormat="1" x14ac:dyDescent="0.25">
      <c r="A192" s="29" t="s">
        <v>459</v>
      </c>
      <c r="B192" s="29" t="s">
        <v>487</v>
      </c>
      <c r="C192" s="31" t="s">
        <v>41</v>
      </c>
      <c r="D192" s="25"/>
      <c r="E192" s="26" t="s">
        <v>172</v>
      </c>
      <c r="F192" s="26" t="s">
        <v>172</v>
      </c>
      <c r="G192" s="27" t="s">
        <v>667</v>
      </c>
      <c r="H192" s="28"/>
      <c r="I192" s="27"/>
      <c r="J192" s="27" t="s">
        <v>980</v>
      </c>
      <c r="K192" s="36"/>
      <c r="L192" s="29" t="s">
        <v>677</v>
      </c>
      <c r="M192" s="30" t="s">
        <v>568</v>
      </c>
      <c r="N192" s="29" t="s">
        <v>1012</v>
      </c>
      <c r="O192" s="31" t="s">
        <v>1053</v>
      </c>
      <c r="P192" s="34" t="s">
        <v>679</v>
      </c>
      <c r="Q192" s="34" t="s">
        <v>1014</v>
      </c>
      <c r="R192" s="36"/>
      <c r="S192" s="26" t="str">
        <f>INDEX('[1]Конфигурация (оборудование)'!A:Y,MATCH(CONCATENATE(L192,"_",N192),'[1]Конфигурация (оборудование)'!Y:Y,0),6)</f>
        <v>-</v>
      </c>
      <c r="T192" s="26" t="str">
        <f>INDEX('[1]Конфигурация (оборудование)'!A:Y,MATCH(CONCATENATE(L192,"_",N192),'[1]Конфигурация (оборудование)'!Y:Y,0),4)</f>
        <v>-</v>
      </c>
      <c r="U192" s="26" t="str">
        <f>INDEX('[1]Конфигурация (оборудование)'!A:Y,MATCH(CONCATENATE(L192,"_",N192),'[1]Конфигурация (оборудование)'!Y:Y,0),5)</f>
        <v>-</v>
      </c>
      <c r="V192" s="26" t="str">
        <f>INDEX('[1]Конфигурация (оборудование)'!A:Y,MATCH(CONCATENATE(L192,"_",N192),'[1]Конфигурация (оборудование)'!Y:Y,0),10)</f>
        <v>-</v>
      </c>
      <c r="W192" s="51" t="str">
        <f>INDEX('[1]Конфигурация (оборудование)'!A:Y,MATCH(CONCATENATE(L192,"_",N192),'[1]Конфигурация (оборудование)'!Y:Y,0),12)</f>
        <v>-</v>
      </c>
      <c r="X192" s="26" t="str">
        <f>INDEX('[1]Конфигурация (оборудование)'!A:Y,MATCH(CONCATENATE(L192,"_",N192),'[1]Конфигурация (оборудование)'!Y:Y,0),13)</f>
        <v>-</v>
      </c>
      <c r="Y192" s="26" t="str">
        <f>INDEX('[1]Конфигурация (оборудование)'!A:Y,MATCH(CONCATENATE(L192,"_",N192),'[1]Конфигурация (оборудование)'!Y:Y,0),14)</f>
        <v>-</v>
      </c>
      <c r="Z192" s="26" t="str">
        <f>INDEX('[1]Конфигурация (оборудование)'!A:Y,MATCH(CONCATENATE(L192,"_",N192),'[1]Конфигурация (оборудование)'!Y:Y,0),15)</f>
        <v>-</v>
      </c>
      <c r="AA192" s="26" t="str">
        <f>INDEX('[1]Конфигурация (оборудование)'!A:Y,MATCH(CONCATENATE(L192,"_",N192),'[1]Конфигурация (оборудование)'!Y:Y,0),17)</f>
        <v>-</v>
      </c>
      <c r="AB192" s="26" t="str">
        <f>INDEX('[1]Конфигурация (оборудование)'!A:Y,MATCH(CONCATENATE(L192,"_",N192),'[1]Конфигурация (оборудование)'!Y:Y,0),18)</f>
        <v>-</v>
      </c>
      <c r="AC192" s="26" t="str">
        <f>INDEX('[1]Конфигурация (оборудование)'!A:Y,MATCH(CONCATENATE(L192,"_",N192),'[1]Конфигурация (оборудование)'!Y:Y,0),19)</f>
        <v>-</v>
      </c>
      <c r="AD192" s="26" t="str">
        <f>INDEX('[1]Конфигурация (оборудование)'!A:Y,MATCH(CONCATENATE(L192,"_",N192),'[1]Конфигурация (оборудование)'!Y:Y,0),20)</f>
        <v>-</v>
      </c>
      <c r="AE192" s="26" t="str">
        <f>INDEX('[1]Конфигурация (оборудование)'!A:Y,MATCH(CONCATENATE(L192,"_",N192),'[1]Конфигурация (оборудование)'!Y:Y,0),22)</f>
        <v>-</v>
      </c>
      <c r="AF192" s="26" t="str">
        <f>INDEX('[1]Конфигурация (оборудование)'!A:Y,MATCH(CONCATENATE(L192,"_",N192),'[1]Конфигурация (оборудование)'!Y:Y,0),23)</f>
        <v>-</v>
      </c>
      <c r="AG192" s="26" t="str">
        <f>INDEX('[1]Конфигурация (оборудование)'!A:Y,MATCH(CONCATENATE(L192,"_",N192),'[1]Конфигурация (оборудование)'!Y:Y,0),24)</f>
        <v>-</v>
      </c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6" t="str">
        <f t="shared" si="5"/>
        <v>-</v>
      </c>
      <c r="AU192" s="26" t="str">
        <f>INDEX('[1]Конфигурация (оборудование)'!A:Y,MATCH(CONCATENATE(L192,"_",N192),'[1]Конфигурация (оборудование)'!Y:Y,0),8)</f>
        <v>-</v>
      </c>
      <c r="AV192" s="25"/>
      <c r="AW192" s="25"/>
      <c r="AX192" s="25"/>
      <c r="AY192" s="37"/>
      <c r="AZ192" s="25"/>
      <c r="BA192" s="25"/>
      <c r="BB192" s="25"/>
      <c r="BC192" s="25"/>
      <c r="BD192" s="25"/>
      <c r="BE192" s="25" t="str">
        <f>INDEX('[1]IP MGMT'!A:H,MATCH(O192,'[1]IP MGMT'!D:D,0),5)</f>
        <v>1RF21.09</v>
      </c>
      <c r="BF192" s="31" t="s">
        <v>1054</v>
      </c>
      <c r="BG192" s="25"/>
      <c r="BH192" s="25"/>
      <c r="BI192" s="25"/>
      <c r="BJ192" s="27"/>
    </row>
    <row r="193" spans="1:62" s="38" customFormat="1" ht="30" customHeight="1" x14ac:dyDescent="0.25">
      <c r="A193" s="29" t="s">
        <v>459</v>
      </c>
      <c r="B193" s="29" t="s">
        <v>488</v>
      </c>
      <c r="C193" s="31" t="s">
        <v>6</v>
      </c>
      <c r="D193" s="25"/>
      <c r="E193" s="26" t="s">
        <v>172</v>
      </c>
      <c r="F193" s="26" t="s">
        <v>172</v>
      </c>
      <c r="G193" s="27" t="s">
        <v>1055</v>
      </c>
      <c r="H193" s="28"/>
      <c r="I193" s="27"/>
      <c r="J193" s="27" t="s">
        <v>980</v>
      </c>
      <c r="K193" s="36"/>
      <c r="L193" s="29" t="s">
        <v>1056</v>
      </c>
      <c r="M193" s="30" t="s">
        <v>568</v>
      </c>
      <c r="N193" s="29" t="s">
        <v>1057</v>
      </c>
      <c r="O193" s="31" t="s">
        <v>1058</v>
      </c>
      <c r="P193" s="34" t="s">
        <v>1059</v>
      </c>
      <c r="Q193" s="34" t="s">
        <v>995</v>
      </c>
      <c r="R193" s="36"/>
      <c r="S193" s="26" t="str">
        <f>INDEX('[1]Конфигурация (оборудование)'!A:Y,MATCH(CONCATENATE(L193,"_",N193),'[1]Конфигурация (оборудование)'!Y:Y,0),6)</f>
        <v>-</v>
      </c>
      <c r="T193" s="26" t="str">
        <f>INDEX('[1]Конфигурация (оборудование)'!A:Y,MATCH(CONCATENATE(L193,"_",N193),'[1]Конфигурация (оборудование)'!Y:Y,0),4)</f>
        <v>-</v>
      </c>
      <c r="U193" s="26" t="str">
        <f>INDEX('[1]Конфигурация (оборудование)'!A:Y,MATCH(CONCATENATE(L193,"_",N193),'[1]Конфигурация (оборудование)'!Y:Y,0),5)</f>
        <v>-</v>
      </c>
      <c r="V193" s="26" t="str">
        <f>INDEX('[1]Конфигурация (оборудование)'!A:Y,MATCH(CONCATENATE(L193,"_",N193),'[1]Конфигурация (оборудование)'!Y:Y,0),10)</f>
        <v>-</v>
      </c>
      <c r="W193" s="51" t="str">
        <f>INDEX('[1]Конфигурация (оборудование)'!A:Y,MATCH(CONCATENATE(L193,"_",N193),'[1]Конфигурация (оборудование)'!Y:Y,0),12)</f>
        <v>-</v>
      </c>
      <c r="X193" s="26" t="str">
        <f>INDEX('[1]Конфигурация (оборудование)'!A:Y,MATCH(CONCATENATE(L193,"_",N193),'[1]Конфигурация (оборудование)'!Y:Y,0),13)</f>
        <v>-</v>
      </c>
      <c r="Y193" s="26" t="str">
        <f>INDEX('[1]Конфигурация (оборудование)'!A:Y,MATCH(CONCATENATE(L193,"_",N193),'[1]Конфигурация (оборудование)'!Y:Y,0),14)</f>
        <v>-</v>
      </c>
      <c r="Z193" s="26" t="str">
        <f>INDEX('[1]Конфигурация (оборудование)'!A:Y,MATCH(CONCATENATE(L193,"_",N193),'[1]Конфигурация (оборудование)'!Y:Y,0),15)</f>
        <v>-</v>
      </c>
      <c r="AA193" s="26" t="str">
        <f>INDEX('[1]Конфигурация (оборудование)'!A:Y,MATCH(CONCATENATE(L193,"_",N193),'[1]Конфигурация (оборудование)'!Y:Y,0),17)</f>
        <v>-</v>
      </c>
      <c r="AB193" s="26" t="str">
        <f>INDEX('[1]Конфигурация (оборудование)'!A:Y,MATCH(CONCATENATE(L193,"_",N193),'[1]Конфигурация (оборудование)'!Y:Y,0),18)</f>
        <v>-</v>
      </c>
      <c r="AC193" s="26" t="str">
        <f>INDEX('[1]Конфигурация (оборудование)'!A:Y,MATCH(CONCATENATE(L193,"_",N193),'[1]Конфигурация (оборудование)'!Y:Y,0),19)</f>
        <v>-</v>
      </c>
      <c r="AD193" s="26" t="str">
        <f>INDEX('[1]Конфигурация (оборудование)'!A:Y,MATCH(CONCATENATE(L193,"_",N193),'[1]Конфигурация (оборудование)'!Y:Y,0),20)</f>
        <v>-</v>
      </c>
      <c r="AE193" s="26" t="str">
        <f>INDEX('[1]Конфигурация (оборудование)'!A:Y,MATCH(CONCATENATE(L193,"_",N193),'[1]Конфигурация (оборудование)'!Y:Y,0),22)</f>
        <v>-</v>
      </c>
      <c r="AF193" s="26" t="str">
        <f>INDEX('[1]Конфигурация (оборудование)'!A:Y,MATCH(CONCATENATE(L193,"_",N193),'[1]Конфигурация (оборудование)'!Y:Y,0),23)</f>
        <v>-</v>
      </c>
      <c r="AG193" s="26" t="str">
        <f>INDEX('[1]Конфигурация (оборудование)'!A:Y,MATCH(CONCATENATE(L193,"_",N193),'[1]Конфигурация (оборудование)'!Y:Y,0),24)</f>
        <v>-</v>
      </c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6" t="str">
        <f t="shared" si="5"/>
        <v>-</v>
      </c>
      <c r="AU193" s="26" t="str">
        <f>INDEX('[1]Конфигурация (оборудование)'!A:Y,MATCH(CONCATENATE(L193,"_",N193),'[1]Конфигурация (оборудование)'!Y:Y,0),8)</f>
        <v>-</v>
      </c>
      <c r="AV193" s="25"/>
      <c r="AW193" s="25"/>
      <c r="AX193" s="25"/>
      <c r="AY193" s="37"/>
      <c r="AZ193" s="25"/>
      <c r="BA193" s="25"/>
      <c r="BB193" s="25"/>
      <c r="BC193" s="25"/>
      <c r="BD193" s="25"/>
      <c r="BE193" s="25" t="str">
        <f>INDEX('[1]IP MGMT'!A:H,MATCH(O193,'[1]IP MGMT'!D:D,0),5)</f>
        <v>1RF19.05</v>
      </c>
      <c r="BF193" s="31" t="s">
        <v>1060</v>
      </c>
      <c r="BG193" s="25"/>
      <c r="BH193" s="25"/>
      <c r="BI193" s="25"/>
      <c r="BJ193" s="27"/>
    </row>
    <row r="194" spans="1:62" s="38" customFormat="1" ht="30" customHeight="1" x14ac:dyDescent="0.25">
      <c r="A194" s="29" t="s">
        <v>459</v>
      </c>
      <c r="B194" s="29" t="s">
        <v>489</v>
      </c>
      <c r="C194" s="31" t="s">
        <v>6</v>
      </c>
      <c r="D194" s="25"/>
      <c r="E194" s="26" t="s">
        <v>172</v>
      </c>
      <c r="F194" s="26" t="s">
        <v>172</v>
      </c>
      <c r="G194" s="27" t="s">
        <v>1055</v>
      </c>
      <c r="H194" s="28"/>
      <c r="I194" s="27"/>
      <c r="J194" s="27" t="s">
        <v>980</v>
      </c>
      <c r="K194" s="36"/>
      <c r="L194" s="29" t="s">
        <v>1056</v>
      </c>
      <c r="M194" s="30" t="s">
        <v>568</v>
      </c>
      <c r="N194" s="29" t="s">
        <v>1057</v>
      </c>
      <c r="O194" s="31" t="s">
        <v>1061</v>
      </c>
      <c r="P194" s="34" t="s">
        <v>1062</v>
      </c>
      <c r="Q194" s="34" t="s">
        <v>995</v>
      </c>
      <c r="R194" s="36"/>
      <c r="S194" s="26" t="str">
        <f>INDEX('[1]Конфигурация (оборудование)'!A:Y,MATCH(CONCATENATE(L194,"_",N194),'[1]Конфигурация (оборудование)'!Y:Y,0),6)</f>
        <v>-</v>
      </c>
      <c r="T194" s="26" t="str">
        <f>INDEX('[1]Конфигурация (оборудование)'!A:Y,MATCH(CONCATENATE(L194,"_",N194),'[1]Конфигурация (оборудование)'!Y:Y,0),4)</f>
        <v>-</v>
      </c>
      <c r="U194" s="26" t="str">
        <f>INDEX('[1]Конфигурация (оборудование)'!A:Y,MATCH(CONCATENATE(L194,"_",N194),'[1]Конфигурация (оборудование)'!Y:Y,0),5)</f>
        <v>-</v>
      </c>
      <c r="V194" s="26" t="str">
        <f>INDEX('[1]Конфигурация (оборудование)'!A:Y,MATCH(CONCATENATE(L194,"_",N194),'[1]Конфигурация (оборудование)'!Y:Y,0),10)</f>
        <v>-</v>
      </c>
      <c r="W194" s="51" t="str">
        <f>INDEX('[1]Конфигурация (оборудование)'!A:Y,MATCH(CONCATENATE(L194,"_",N194),'[1]Конфигурация (оборудование)'!Y:Y,0),12)</f>
        <v>-</v>
      </c>
      <c r="X194" s="26" t="str">
        <f>INDEX('[1]Конфигурация (оборудование)'!A:Y,MATCH(CONCATENATE(L194,"_",N194),'[1]Конфигурация (оборудование)'!Y:Y,0),13)</f>
        <v>-</v>
      </c>
      <c r="Y194" s="26" t="str">
        <f>INDEX('[1]Конфигурация (оборудование)'!A:Y,MATCH(CONCATENATE(L194,"_",N194),'[1]Конфигурация (оборудование)'!Y:Y,0),14)</f>
        <v>-</v>
      </c>
      <c r="Z194" s="26" t="str">
        <f>INDEX('[1]Конфигурация (оборудование)'!A:Y,MATCH(CONCATENATE(L194,"_",N194),'[1]Конфигурация (оборудование)'!Y:Y,0),15)</f>
        <v>-</v>
      </c>
      <c r="AA194" s="26" t="str">
        <f>INDEX('[1]Конфигурация (оборудование)'!A:Y,MATCH(CONCATENATE(L194,"_",N194),'[1]Конфигурация (оборудование)'!Y:Y,0),17)</f>
        <v>-</v>
      </c>
      <c r="AB194" s="26" t="str">
        <f>INDEX('[1]Конфигурация (оборудование)'!A:Y,MATCH(CONCATENATE(L194,"_",N194),'[1]Конфигурация (оборудование)'!Y:Y,0),18)</f>
        <v>-</v>
      </c>
      <c r="AC194" s="26" t="str">
        <f>INDEX('[1]Конфигурация (оборудование)'!A:Y,MATCH(CONCATENATE(L194,"_",N194),'[1]Конфигурация (оборудование)'!Y:Y,0),19)</f>
        <v>-</v>
      </c>
      <c r="AD194" s="26" t="str">
        <f>INDEX('[1]Конфигурация (оборудование)'!A:Y,MATCH(CONCATENATE(L194,"_",N194),'[1]Конфигурация (оборудование)'!Y:Y,0),20)</f>
        <v>-</v>
      </c>
      <c r="AE194" s="26" t="str">
        <f>INDEX('[1]Конфигурация (оборудование)'!A:Y,MATCH(CONCATENATE(L194,"_",N194),'[1]Конфигурация (оборудование)'!Y:Y,0),22)</f>
        <v>-</v>
      </c>
      <c r="AF194" s="26" t="str">
        <f>INDEX('[1]Конфигурация (оборудование)'!A:Y,MATCH(CONCATENATE(L194,"_",N194),'[1]Конфигурация (оборудование)'!Y:Y,0),23)</f>
        <v>-</v>
      </c>
      <c r="AG194" s="26" t="str">
        <f>INDEX('[1]Конфигурация (оборудование)'!A:Y,MATCH(CONCATENATE(L194,"_",N194),'[1]Конфигурация (оборудование)'!Y:Y,0),24)</f>
        <v>-</v>
      </c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6" t="str">
        <f t="shared" si="5"/>
        <v>-</v>
      </c>
      <c r="AU194" s="26" t="str">
        <f>INDEX('[1]Конфигурация (оборудование)'!A:Y,MATCH(CONCATENATE(L194,"_",N194),'[1]Конфигурация (оборудование)'!Y:Y,0),8)</f>
        <v>-</v>
      </c>
      <c r="AV194" s="25"/>
      <c r="AW194" s="25"/>
      <c r="AX194" s="25"/>
      <c r="AY194" s="37"/>
      <c r="AZ194" s="25"/>
      <c r="BA194" s="25"/>
      <c r="BB194" s="25"/>
      <c r="BC194" s="25"/>
      <c r="BD194" s="25"/>
      <c r="BE194" s="25" t="str">
        <f>INDEX('[1]IP MGMT'!A:H,MATCH(O194,'[1]IP MGMT'!D:D,0),5)</f>
        <v>1RF21.05</v>
      </c>
      <c r="BF194" s="31" t="s">
        <v>1063</v>
      </c>
      <c r="BG194" s="25"/>
      <c r="BH194" s="25"/>
      <c r="BI194" s="25"/>
      <c r="BJ194" s="27"/>
    </row>
    <row r="195" spans="1:62" s="38" customFormat="1" ht="30" customHeight="1" x14ac:dyDescent="0.25">
      <c r="A195" s="29" t="s">
        <v>459</v>
      </c>
      <c r="B195" s="29" t="s">
        <v>490</v>
      </c>
      <c r="C195" s="31" t="s">
        <v>12</v>
      </c>
      <c r="D195" s="25"/>
      <c r="E195" s="26" t="s">
        <v>172</v>
      </c>
      <c r="F195" s="26" t="s">
        <v>172</v>
      </c>
      <c r="G195" s="27" t="s">
        <v>1003</v>
      </c>
      <c r="H195" s="28"/>
      <c r="I195" s="27"/>
      <c r="J195" s="27" t="s">
        <v>980</v>
      </c>
      <c r="K195" s="36"/>
      <c r="L195" s="29" t="s">
        <v>668</v>
      </c>
      <c r="M195" s="30" t="s">
        <v>568</v>
      </c>
      <c r="N195" s="29" t="s">
        <v>1036</v>
      </c>
      <c r="O195" s="31" t="s">
        <v>1064</v>
      </c>
      <c r="P195" s="34" t="s">
        <v>775</v>
      </c>
      <c r="Q195" s="34" t="s">
        <v>1006</v>
      </c>
      <c r="R195" s="36"/>
      <c r="S195" s="26" t="str">
        <f>INDEX('[1]Конфигурация (оборудование)'!A:Y,MATCH(CONCATENATE(L195,"_",N195),'[1]Конфигурация (оборудование)'!Y:Y,0),6)</f>
        <v>-</v>
      </c>
      <c r="T195" s="26" t="str">
        <f>INDEX('[1]Конфигурация (оборудование)'!A:Y,MATCH(CONCATENATE(L195,"_",N195),'[1]Конфигурация (оборудование)'!Y:Y,0),4)</f>
        <v>-</v>
      </c>
      <c r="U195" s="26" t="str">
        <f>INDEX('[1]Конфигурация (оборудование)'!A:Y,MATCH(CONCATENATE(L195,"_",N195),'[1]Конфигурация (оборудование)'!Y:Y,0),5)</f>
        <v>-</v>
      </c>
      <c r="V195" s="26" t="str">
        <f>INDEX('[1]Конфигурация (оборудование)'!A:Y,MATCH(CONCATENATE(L195,"_",N195),'[1]Конфигурация (оборудование)'!Y:Y,0),10)</f>
        <v>-</v>
      </c>
      <c r="W195" s="51" t="str">
        <f>INDEX('[1]Конфигурация (оборудование)'!A:Y,MATCH(CONCATENATE(L195,"_",N195),'[1]Конфигурация (оборудование)'!Y:Y,0),12)</f>
        <v>-</v>
      </c>
      <c r="X195" s="26" t="str">
        <f>INDEX('[1]Конфигурация (оборудование)'!A:Y,MATCH(CONCATENATE(L195,"_",N195),'[1]Конфигурация (оборудование)'!Y:Y,0),13)</f>
        <v>-</v>
      </c>
      <c r="Y195" s="26" t="str">
        <f>INDEX('[1]Конфигурация (оборудование)'!A:Y,MATCH(CONCATENATE(L195,"_",N195),'[1]Конфигурация (оборудование)'!Y:Y,0),14)</f>
        <v>-</v>
      </c>
      <c r="Z195" s="26" t="str">
        <f>INDEX('[1]Конфигурация (оборудование)'!A:Y,MATCH(CONCATENATE(L195,"_",N195),'[1]Конфигурация (оборудование)'!Y:Y,0),15)</f>
        <v>-</v>
      </c>
      <c r="AA195" s="26" t="str">
        <f>INDEX('[1]Конфигурация (оборудование)'!A:Y,MATCH(CONCATENATE(L195,"_",N195),'[1]Конфигурация (оборудование)'!Y:Y,0),17)</f>
        <v>-</v>
      </c>
      <c r="AB195" s="26" t="str">
        <f>INDEX('[1]Конфигурация (оборудование)'!A:Y,MATCH(CONCATENATE(L195,"_",N195),'[1]Конфигурация (оборудование)'!Y:Y,0),18)</f>
        <v>-</v>
      </c>
      <c r="AC195" s="26" t="str">
        <f>INDEX('[1]Конфигурация (оборудование)'!A:Y,MATCH(CONCATENATE(L195,"_",N195),'[1]Конфигурация (оборудование)'!Y:Y,0),19)</f>
        <v>-</v>
      </c>
      <c r="AD195" s="26" t="str">
        <f>INDEX('[1]Конфигурация (оборудование)'!A:Y,MATCH(CONCATENATE(L195,"_",N195),'[1]Конфигурация (оборудование)'!Y:Y,0),20)</f>
        <v>-</v>
      </c>
      <c r="AE195" s="26" t="str">
        <f>INDEX('[1]Конфигурация (оборудование)'!A:Y,MATCH(CONCATENATE(L195,"_",N195),'[1]Конфигурация (оборудование)'!Y:Y,0),22)</f>
        <v>-</v>
      </c>
      <c r="AF195" s="26" t="str">
        <f>INDEX('[1]Конфигурация (оборудование)'!A:Y,MATCH(CONCATENATE(L195,"_",N195),'[1]Конфигурация (оборудование)'!Y:Y,0),23)</f>
        <v>-</v>
      </c>
      <c r="AG195" s="26" t="str">
        <f>INDEX('[1]Конфигурация (оборудование)'!A:Y,MATCH(CONCATENATE(L195,"_",N195),'[1]Конфигурация (оборудование)'!Y:Y,0),24)</f>
        <v>-</v>
      </c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6" t="str">
        <f t="shared" si="5"/>
        <v>-</v>
      </c>
      <c r="AU195" s="26" t="str">
        <f>INDEX('[1]Конфигурация (оборудование)'!A:Y,MATCH(CONCATENATE(L195,"_",N195),'[1]Конфигурация (оборудование)'!Y:Y,0),8)</f>
        <v>-</v>
      </c>
      <c r="AV195" s="25"/>
      <c r="AW195" s="25"/>
      <c r="AX195" s="25"/>
      <c r="AY195" s="37"/>
      <c r="AZ195" s="25"/>
      <c r="BA195" s="25"/>
      <c r="BB195" s="25"/>
      <c r="BC195" s="25"/>
      <c r="BD195" s="25"/>
      <c r="BE195" s="25" t="str">
        <f>INDEX('[1]IP MGMT'!A:H,MATCH(O195,'[1]IP MGMT'!D:D,0),5)</f>
        <v>1RF21.02</v>
      </c>
      <c r="BF195" s="31" t="s">
        <v>1065</v>
      </c>
      <c r="BG195" s="25"/>
      <c r="BH195" s="25"/>
      <c r="BI195" s="25"/>
      <c r="BJ195" s="27"/>
    </row>
    <row r="196" spans="1:62" s="38" customFormat="1" ht="30" customHeight="1" x14ac:dyDescent="0.25">
      <c r="A196" s="29" t="s">
        <v>459</v>
      </c>
      <c r="B196" s="29" t="s">
        <v>491</v>
      </c>
      <c r="C196" s="31" t="s">
        <v>12</v>
      </c>
      <c r="D196" s="25"/>
      <c r="E196" s="26" t="s">
        <v>172</v>
      </c>
      <c r="F196" s="26" t="s">
        <v>172</v>
      </c>
      <c r="G196" s="27" t="s">
        <v>1008</v>
      </c>
      <c r="H196" s="28"/>
      <c r="I196" s="27"/>
      <c r="J196" s="27" t="s">
        <v>980</v>
      </c>
      <c r="K196" s="36"/>
      <c r="L196" s="29" t="s">
        <v>668</v>
      </c>
      <c r="M196" s="30" t="s">
        <v>568</v>
      </c>
      <c r="N196" s="29" t="s">
        <v>1036</v>
      </c>
      <c r="O196" s="31" t="s">
        <v>1066</v>
      </c>
      <c r="P196" s="34" t="s">
        <v>775</v>
      </c>
      <c r="Q196" s="34" t="s">
        <v>1006</v>
      </c>
      <c r="R196" s="36"/>
      <c r="S196" s="26" t="str">
        <f>INDEX('[1]Конфигурация (оборудование)'!A:Y,MATCH(CONCATENATE(L196,"_",N196),'[1]Конфигурация (оборудование)'!Y:Y,0),6)</f>
        <v>-</v>
      </c>
      <c r="T196" s="26" t="str">
        <f>INDEX('[1]Конфигурация (оборудование)'!A:Y,MATCH(CONCATENATE(L196,"_",N196),'[1]Конфигурация (оборудование)'!Y:Y,0),4)</f>
        <v>-</v>
      </c>
      <c r="U196" s="26" t="str">
        <f>INDEX('[1]Конфигурация (оборудование)'!A:Y,MATCH(CONCATENATE(L196,"_",N196),'[1]Конфигурация (оборудование)'!Y:Y,0),5)</f>
        <v>-</v>
      </c>
      <c r="V196" s="26" t="str">
        <f>INDEX('[1]Конфигурация (оборудование)'!A:Y,MATCH(CONCATENATE(L196,"_",N196),'[1]Конфигурация (оборудование)'!Y:Y,0),10)</f>
        <v>-</v>
      </c>
      <c r="W196" s="51" t="str">
        <f>INDEX('[1]Конфигурация (оборудование)'!A:Y,MATCH(CONCATENATE(L196,"_",N196),'[1]Конфигурация (оборудование)'!Y:Y,0),12)</f>
        <v>-</v>
      </c>
      <c r="X196" s="26" t="str">
        <f>INDEX('[1]Конфигурация (оборудование)'!A:Y,MATCH(CONCATENATE(L196,"_",N196),'[1]Конфигурация (оборудование)'!Y:Y,0),13)</f>
        <v>-</v>
      </c>
      <c r="Y196" s="26" t="str">
        <f>INDEX('[1]Конфигурация (оборудование)'!A:Y,MATCH(CONCATENATE(L196,"_",N196),'[1]Конфигурация (оборудование)'!Y:Y,0),14)</f>
        <v>-</v>
      </c>
      <c r="Z196" s="26" t="str">
        <f>INDEX('[1]Конфигурация (оборудование)'!A:Y,MATCH(CONCATENATE(L196,"_",N196),'[1]Конфигурация (оборудование)'!Y:Y,0),15)</f>
        <v>-</v>
      </c>
      <c r="AA196" s="26" t="str">
        <f>INDEX('[1]Конфигурация (оборудование)'!A:Y,MATCH(CONCATENATE(L196,"_",N196),'[1]Конфигурация (оборудование)'!Y:Y,0),17)</f>
        <v>-</v>
      </c>
      <c r="AB196" s="26" t="str">
        <f>INDEX('[1]Конфигурация (оборудование)'!A:Y,MATCH(CONCATENATE(L196,"_",N196),'[1]Конфигурация (оборудование)'!Y:Y,0),18)</f>
        <v>-</v>
      </c>
      <c r="AC196" s="26" t="str">
        <f>INDEX('[1]Конфигурация (оборудование)'!A:Y,MATCH(CONCATENATE(L196,"_",N196),'[1]Конфигурация (оборудование)'!Y:Y,0),19)</f>
        <v>-</v>
      </c>
      <c r="AD196" s="26" t="str">
        <f>INDEX('[1]Конфигурация (оборудование)'!A:Y,MATCH(CONCATENATE(L196,"_",N196),'[1]Конфигурация (оборудование)'!Y:Y,0),20)</f>
        <v>-</v>
      </c>
      <c r="AE196" s="26" t="str">
        <f>INDEX('[1]Конфигурация (оборудование)'!A:Y,MATCH(CONCATENATE(L196,"_",N196),'[1]Конфигурация (оборудование)'!Y:Y,0),22)</f>
        <v>-</v>
      </c>
      <c r="AF196" s="26" t="str">
        <f>INDEX('[1]Конфигурация (оборудование)'!A:Y,MATCH(CONCATENATE(L196,"_",N196),'[1]Конфигурация (оборудование)'!Y:Y,0),23)</f>
        <v>-</v>
      </c>
      <c r="AG196" s="26" t="str">
        <f>INDEX('[1]Конфигурация (оборудование)'!A:Y,MATCH(CONCATENATE(L196,"_",N196),'[1]Конфигурация (оборудование)'!Y:Y,0),24)</f>
        <v>-</v>
      </c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6" t="str">
        <f t="shared" si="5"/>
        <v>-</v>
      </c>
      <c r="AU196" s="26" t="str">
        <f>INDEX('[1]Конфигурация (оборудование)'!A:Y,MATCH(CONCATENATE(L196,"_",N196),'[1]Конфигурация (оборудование)'!Y:Y,0),8)</f>
        <v>-</v>
      </c>
      <c r="AV196" s="25"/>
      <c r="AW196" s="25"/>
      <c r="AX196" s="25"/>
      <c r="AY196" s="37"/>
      <c r="AZ196" s="25"/>
      <c r="BA196" s="25"/>
      <c r="BB196" s="25"/>
      <c r="BC196" s="25"/>
      <c r="BD196" s="25"/>
      <c r="BE196" s="25" t="str">
        <f>INDEX('[1]IP MGMT'!A:H,MATCH(O196,'[1]IP MGMT'!D:D,0),5)</f>
        <v>1RF21.02</v>
      </c>
      <c r="BF196" s="31" t="s">
        <v>1067</v>
      </c>
      <c r="BG196" s="25"/>
      <c r="BH196" s="25"/>
      <c r="BI196" s="25"/>
      <c r="BJ196" s="27"/>
    </row>
    <row r="197" spans="1:62" s="38" customFormat="1" ht="30" customHeight="1" x14ac:dyDescent="0.25">
      <c r="A197" s="29" t="s">
        <v>459</v>
      </c>
      <c r="B197" s="29" t="s">
        <v>492</v>
      </c>
      <c r="C197" s="31" t="s">
        <v>12</v>
      </c>
      <c r="D197" s="25"/>
      <c r="E197" s="26" t="s">
        <v>172</v>
      </c>
      <c r="F197" s="26" t="s">
        <v>172</v>
      </c>
      <c r="G197" s="27" t="s">
        <v>667</v>
      </c>
      <c r="H197" s="28"/>
      <c r="I197" s="27"/>
      <c r="J197" s="27" t="s">
        <v>980</v>
      </c>
      <c r="K197" s="36"/>
      <c r="L197" s="29" t="s">
        <v>668</v>
      </c>
      <c r="M197" s="30" t="s">
        <v>568</v>
      </c>
      <c r="N197" s="29" t="s">
        <v>1012</v>
      </c>
      <c r="O197" s="31" t="s">
        <v>1068</v>
      </c>
      <c r="P197" s="34" t="s">
        <v>775</v>
      </c>
      <c r="Q197" s="34" t="s">
        <v>1014</v>
      </c>
      <c r="R197" s="36"/>
      <c r="S197" s="26" t="str">
        <f>INDEX('[1]Конфигурация (оборудование)'!A:Y,MATCH(CONCATENATE(L197,"_",N197),'[1]Конфигурация (оборудование)'!Y:Y,0),6)</f>
        <v>-</v>
      </c>
      <c r="T197" s="26" t="str">
        <f>INDEX('[1]Конфигурация (оборудование)'!A:Y,MATCH(CONCATENATE(L197,"_",N197),'[1]Конфигурация (оборудование)'!Y:Y,0),4)</f>
        <v>-</v>
      </c>
      <c r="U197" s="26" t="str">
        <f>INDEX('[1]Конфигурация (оборудование)'!A:Y,MATCH(CONCATENATE(L197,"_",N197),'[1]Конфигурация (оборудование)'!Y:Y,0),5)</f>
        <v>-</v>
      </c>
      <c r="V197" s="26" t="str">
        <f>INDEX('[1]Конфигурация (оборудование)'!A:Y,MATCH(CONCATENATE(L197,"_",N197),'[1]Конфигурация (оборудование)'!Y:Y,0),10)</f>
        <v>-</v>
      </c>
      <c r="W197" s="51" t="str">
        <f>INDEX('[1]Конфигурация (оборудование)'!A:Y,MATCH(CONCATENATE(L197,"_",N197),'[1]Конфигурация (оборудование)'!Y:Y,0),12)</f>
        <v>-</v>
      </c>
      <c r="X197" s="26" t="str">
        <f>INDEX('[1]Конфигурация (оборудование)'!A:Y,MATCH(CONCATENATE(L197,"_",N197),'[1]Конфигурация (оборудование)'!Y:Y,0),13)</f>
        <v>-</v>
      </c>
      <c r="Y197" s="26" t="str">
        <f>INDEX('[1]Конфигурация (оборудование)'!A:Y,MATCH(CONCATENATE(L197,"_",N197),'[1]Конфигурация (оборудование)'!Y:Y,0),14)</f>
        <v>-</v>
      </c>
      <c r="Z197" s="26" t="str">
        <f>INDEX('[1]Конфигурация (оборудование)'!A:Y,MATCH(CONCATENATE(L197,"_",N197),'[1]Конфигурация (оборудование)'!Y:Y,0),15)</f>
        <v>-</v>
      </c>
      <c r="AA197" s="26" t="str">
        <f>INDEX('[1]Конфигурация (оборудование)'!A:Y,MATCH(CONCATENATE(L197,"_",N197),'[1]Конфигурация (оборудование)'!Y:Y,0),17)</f>
        <v>-</v>
      </c>
      <c r="AB197" s="26" t="str">
        <f>INDEX('[1]Конфигурация (оборудование)'!A:Y,MATCH(CONCATENATE(L197,"_",N197),'[1]Конфигурация (оборудование)'!Y:Y,0),18)</f>
        <v>-</v>
      </c>
      <c r="AC197" s="26" t="str">
        <f>INDEX('[1]Конфигурация (оборудование)'!A:Y,MATCH(CONCATENATE(L197,"_",N197),'[1]Конфигурация (оборудование)'!Y:Y,0),19)</f>
        <v>-</v>
      </c>
      <c r="AD197" s="26" t="str">
        <f>INDEX('[1]Конфигурация (оборудование)'!A:Y,MATCH(CONCATENATE(L197,"_",N197),'[1]Конфигурация (оборудование)'!Y:Y,0),20)</f>
        <v>-</v>
      </c>
      <c r="AE197" s="26" t="str">
        <f>INDEX('[1]Конфигурация (оборудование)'!A:Y,MATCH(CONCATENATE(L197,"_",N197),'[1]Конфигурация (оборудование)'!Y:Y,0),22)</f>
        <v>-</v>
      </c>
      <c r="AF197" s="26" t="str">
        <f>INDEX('[1]Конфигурация (оборудование)'!A:Y,MATCH(CONCATENATE(L197,"_",N197),'[1]Конфигурация (оборудование)'!Y:Y,0),23)</f>
        <v>-</v>
      </c>
      <c r="AG197" s="26" t="str">
        <f>INDEX('[1]Конфигурация (оборудование)'!A:Y,MATCH(CONCATENATE(L197,"_",N197),'[1]Конфигурация (оборудование)'!Y:Y,0),24)</f>
        <v>-</v>
      </c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6" t="str">
        <f t="shared" si="5"/>
        <v>-</v>
      </c>
      <c r="AU197" s="26" t="str">
        <f>INDEX('[1]Конфигурация (оборудование)'!A:Y,MATCH(CONCATENATE(L197,"_",N197),'[1]Конфигурация (оборудование)'!Y:Y,0),8)</f>
        <v>-</v>
      </c>
      <c r="AV197" s="25"/>
      <c r="AW197" s="25"/>
      <c r="AX197" s="25"/>
      <c r="AY197" s="37"/>
      <c r="AZ197" s="25"/>
      <c r="BA197" s="25"/>
      <c r="BB197" s="25"/>
      <c r="BC197" s="25"/>
      <c r="BD197" s="25"/>
      <c r="BE197" s="25" t="str">
        <f>INDEX('[1]IP MGMT'!A:H,MATCH(O197,'[1]IP MGMT'!D:D,0),5)</f>
        <v>1RF21.02</v>
      </c>
      <c r="BF197" s="31" t="s">
        <v>1069</v>
      </c>
      <c r="BG197" s="25"/>
      <c r="BH197" s="25"/>
      <c r="BI197" s="25"/>
      <c r="BJ197" s="27"/>
    </row>
    <row r="198" spans="1:62" s="38" customFormat="1" ht="45" customHeight="1" x14ac:dyDescent="0.25">
      <c r="A198" s="29" t="s">
        <v>459</v>
      </c>
      <c r="B198" s="29" t="s">
        <v>493</v>
      </c>
      <c r="C198" s="31" t="s">
        <v>329</v>
      </c>
      <c r="D198" s="25"/>
      <c r="E198" s="26" t="s">
        <v>172</v>
      </c>
      <c r="F198" s="26" t="s">
        <v>172</v>
      </c>
      <c r="G198" s="27" t="s">
        <v>1070</v>
      </c>
      <c r="H198" s="28"/>
      <c r="I198" s="27"/>
      <c r="J198" s="27" t="s">
        <v>980</v>
      </c>
      <c r="K198" s="36"/>
      <c r="L198" s="29" t="s">
        <v>1071</v>
      </c>
      <c r="M198" s="30" t="s">
        <v>568</v>
      </c>
      <c r="N198" s="29" t="s">
        <v>1012</v>
      </c>
      <c r="O198" s="31" t="s">
        <v>1072</v>
      </c>
      <c r="P198" s="34" t="s">
        <v>985</v>
      </c>
      <c r="Q198" s="34" t="s">
        <v>832</v>
      </c>
      <c r="R198" s="36"/>
      <c r="S198" s="26" t="str">
        <f>INDEX('[1]Конфигурация (оборудование)'!A:Y,MATCH(CONCATENATE(L198,"_",N198),'[1]Конфигурация (оборудование)'!Y:Y,0),6)</f>
        <v>-</v>
      </c>
      <c r="T198" s="26" t="str">
        <f>INDEX('[1]Конфигурация (оборудование)'!A:Y,MATCH(CONCATENATE(L198,"_",N198),'[1]Конфигурация (оборудование)'!Y:Y,0),4)</f>
        <v>-</v>
      </c>
      <c r="U198" s="26" t="str">
        <f>INDEX('[1]Конфигурация (оборудование)'!A:Y,MATCH(CONCATENATE(L198,"_",N198),'[1]Конфигурация (оборудование)'!Y:Y,0),5)</f>
        <v>-</v>
      </c>
      <c r="V198" s="26" t="str">
        <f>INDEX('[1]Конфигурация (оборудование)'!A:Y,MATCH(CONCATENATE(L198,"_",N198),'[1]Конфигурация (оборудование)'!Y:Y,0),10)</f>
        <v>-</v>
      </c>
      <c r="W198" s="51" t="str">
        <f>INDEX('[1]Конфигурация (оборудование)'!A:Y,MATCH(CONCATENATE(L198,"_",N198),'[1]Конфигурация (оборудование)'!Y:Y,0),12)</f>
        <v>-</v>
      </c>
      <c r="X198" s="26" t="str">
        <f>INDEX('[1]Конфигурация (оборудование)'!A:Y,MATCH(CONCATENATE(L198,"_",N198),'[1]Конфигурация (оборудование)'!Y:Y,0),13)</f>
        <v>-</v>
      </c>
      <c r="Y198" s="26" t="str">
        <f>INDEX('[1]Конфигурация (оборудование)'!A:Y,MATCH(CONCATENATE(L198,"_",N198),'[1]Конфигурация (оборудование)'!Y:Y,0),14)</f>
        <v>-</v>
      </c>
      <c r="Z198" s="26" t="str">
        <f>INDEX('[1]Конфигурация (оборудование)'!A:Y,MATCH(CONCATENATE(L198,"_",N198),'[1]Конфигурация (оборудование)'!Y:Y,0),15)</f>
        <v>-</v>
      </c>
      <c r="AA198" s="26" t="str">
        <f>INDEX('[1]Конфигурация (оборудование)'!A:Y,MATCH(CONCATENATE(L198,"_",N198),'[1]Конфигурация (оборудование)'!Y:Y,0),17)</f>
        <v>-</v>
      </c>
      <c r="AB198" s="26" t="str">
        <f>INDEX('[1]Конфигурация (оборудование)'!A:Y,MATCH(CONCATENATE(L198,"_",N198),'[1]Конфигурация (оборудование)'!Y:Y,0),18)</f>
        <v>-</v>
      </c>
      <c r="AC198" s="26" t="str">
        <f>INDEX('[1]Конфигурация (оборудование)'!A:Y,MATCH(CONCATENATE(L198,"_",N198),'[1]Конфигурация (оборудование)'!Y:Y,0),19)</f>
        <v>-</v>
      </c>
      <c r="AD198" s="26" t="str">
        <f>INDEX('[1]Конфигурация (оборудование)'!A:Y,MATCH(CONCATENATE(L198,"_",N198),'[1]Конфигурация (оборудование)'!Y:Y,0),20)</f>
        <v>-</v>
      </c>
      <c r="AE198" s="26" t="str">
        <f>INDEX('[1]Конфигурация (оборудование)'!A:Y,MATCH(CONCATENATE(L198,"_",N198),'[1]Конфигурация (оборудование)'!Y:Y,0),22)</f>
        <v>-</v>
      </c>
      <c r="AF198" s="26" t="str">
        <f>INDEX('[1]Конфигурация (оборудование)'!A:Y,MATCH(CONCATENATE(L198,"_",N198),'[1]Конфигурация (оборудование)'!Y:Y,0),23)</f>
        <v>-</v>
      </c>
      <c r="AG198" s="26" t="str">
        <f>INDEX('[1]Конфигурация (оборудование)'!A:Y,MATCH(CONCATENATE(L198,"_",N198),'[1]Конфигурация (оборудование)'!Y:Y,0),24)</f>
        <v>-</v>
      </c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6" t="str">
        <f t="shared" si="5"/>
        <v>-</v>
      </c>
      <c r="AU198" s="26" t="str">
        <f>INDEX('[1]Конфигурация (оборудование)'!A:Y,MATCH(CONCATENATE(L198,"_",N198),'[1]Конфигурация (оборудование)'!Y:Y,0),8)</f>
        <v>-</v>
      </c>
      <c r="AV198" s="25"/>
      <c r="AW198" s="25"/>
      <c r="AX198" s="25"/>
      <c r="AY198" s="37"/>
      <c r="AZ198" s="25"/>
      <c r="BA198" s="25"/>
      <c r="BB198" s="25"/>
      <c r="BC198" s="25"/>
      <c r="BD198" s="25"/>
      <c r="BE198" s="25" t="str">
        <f>INDEX('[1]IP MGMT'!A:H,MATCH(O198,'[1]IP MGMT'!D:D,0),5)</f>
        <v>1RF23.05</v>
      </c>
      <c r="BF198" s="31" t="s">
        <v>1073</v>
      </c>
      <c r="BG198" s="25"/>
      <c r="BH198" s="25"/>
      <c r="BI198" s="25"/>
      <c r="BJ198" s="27"/>
    </row>
    <row r="199" spans="1:62" s="38" customFormat="1" ht="45" customHeight="1" x14ac:dyDescent="0.25">
      <c r="A199" s="29" t="s">
        <v>459</v>
      </c>
      <c r="B199" s="29" t="s">
        <v>494</v>
      </c>
      <c r="C199" s="31" t="s">
        <v>329</v>
      </c>
      <c r="D199" s="25"/>
      <c r="E199" s="26" t="s">
        <v>172</v>
      </c>
      <c r="F199" s="26" t="s">
        <v>172</v>
      </c>
      <c r="G199" s="27" t="s">
        <v>1074</v>
      </c>
      <c r="H199" s="28"/>
      <c r="I199" s="27"/>
      <c r="J199" s="27" t="s">
        <v>980</v>
      </c>
      <c r="K199" s="36"/>
      <c r="L199" s="29" t="s">
        <v>1071</v>
      </c>
      <c r="M199" s="30" t="s">
        <v>568</v>
      </c>
      <c r="N199" s="29" t="s">
        <v>1012</v>
      </c>
      <c r="O199" s="31" t="s">
        <v>1075</v>
      </c>
      <c r="P199" s="34" t="s">
        <v>985</v>
      </c>
      <c r="Q199" s="34" t="s">
        <v>954</v>
      </c>
      <c r="R199" s="36"/>
      <c r="S199" s="26" t="str">
        <f>INDEX('[1]Конфигурация (оборудование)'!A:Y,MATCH(CONCATENATE(L199,"_",N199),'[1]Конфигурация (оборудование)'!Y:Y,0),6)</f>
        <v>-</v>
      </c>
      <c r="T199" s="26" t="str">
        <f>INDEX('[1]Конфигурация (оборудование)'!A:Y,MATCH(CONCATENATE(L199,"_",N199),'[1]Конфигурация (оборудование)'!Y:Y,0),4)</f>
        <v>-</v>
      </c>
      <c r="U199" s="26" t="str">
        <f>INDEX('[1]Конфигурация (оборудование)'!A:Y,MATCH(CONCATENATE(L199,"_",N199),'[1]Конфигурация (оборудование)'!Y:Y,0),5)</f>
        <v>-</v>
      </c>
      <c r="V199" s="26" t="str">
        <f>INDEX('[1]Конфигурация (оборудование)'!A:Y,MATCH(CONCATENATE(L199,"_",N199),'[1]Конфигурация (оборудование)'!Y:Y,0),10)</f>
        <v>-</v>
      </c>
      <c r="W199" s="51" t="str">
        <f>INDEX('[1]Конфигурация (оборудование)'!A:Y,MATCH(CONCATENATE(L199,"_",N199),'[1]Конфигурация (оборудование)'!Y:Y,0),12)</f>
        <v>-</v>
      </c>
      <c r="X199" s="26" t="str">
        <f>INDEX('[1]Конфигурация (оборудование)'!A:Y,MATCH(CONCATENATE(L199,"_",N199),'[1]Конфигурация (оборудование)'!Y:Y,0),13)</f>
        <v>-</v>
      </c>
      <c r="Y199" s="26" t="str">
        <f>INDEX('[1]Конфигурация (оборудование)'!A:Y,MATCH(CONCATENATE(L199,"_",N199),'[1]Конфигурация (оборудование)'!Y:Y,0),14)</f>
        <v>-</v>
      </c>
      <c r="Z199" s="26" t="str">
        <f>INDEX('[1]Конфигурация (оборудование)'!A:Y,MATCH(CONCATENATE(L199,"_",N199),'[1]Конфигурация (оборудование)'!Y:Y,0),15)</f>
        <v>-</v>
      </c>
      <c r="AA199" s="26" t="str">
        <f>INDEX('[1]Конфигурация (оборудование)'!A:Y,MATCH(CONCATENATE(L199,"_",N199),'[1]Конфигурация (оборудование)'!Y:Y,0),17)</f>
        <v>-</v>
      </c>
      <c r="AB199" s="26" t="str">
        <f>INDEX('[1]Конфигурация (оборудование)'!A:Y,MATCH(CONCATENATE(L199,"_",N199),'[1]Конфигурация (оборудование)'!Y:Y,0),18)</f>
        <v>-</v>
      </c>
      <c r="AC199" s="26" t="str">
        <f>INDEX('[1]Конфигурация (оборудование)'!A:Y,MATCH(CONCATENATE(L199,"_",N199),'[1]Конфигурация (оборудование)'!Y:Y,0),19)</f>
        <v>-</v>
      </c>
      <c r="AD199" s="26" t="str">
        <f>INDEX('[1]Конфигурация (оборудование)'!A:Y,MATCH(CONCATENATE(L199,"_",N199),'[1]Конфигурация (оборудование)'!Y:Y,0),20)</f>
        <v>-</v>
      </c>
      <c r="AE199" s="26" t="str">
        <f>INDEX('[1]Конфигурация (оборудование)'!A:Y,MATCH(CONCATENATE(L199,"_",N199),'[1]Конфигурация (оборудование)'!Y:Y,0),22)</f>
        <v>-</v>
      </c>
      <c r="AF199" s="26" t="str">
        <f>INDEX('[1]Конфигурация (оборудование)'!A:Y,MATCH(CONCATENATE(L199,"_",N199),'[1]Конфигурация (оборудование)'!Y:Y,0),23)</f>
        <v>-</v>
      </c>
      <c r="AG199" s="26" t="str">
        <f>INDEX('[1]Конфигурация (оборудование)'!A:Y,MATCH(CONCATENATE(L199,"_",N199),'[1]Конфигурация (оборудование)'!Y:Y,0),24)</f>
        <v>-</v>
      </c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6" t="str">
        <f t="shared" si="5"/>
        <v>-</v>
      </c>
      <c r="AU199" s="26" t="str">
        <f>INDEX('[1]Конфигурация (оборудование)'!A:Y,MATCH(CONCATENATE(L199,"_",N199),'[1]Конфигурация (оборудование)'!Y:Y,0),8)</f>
        <v>-</v>
      </c>
      <c r="AV199" s="25"/>
      <c r="AW199" s="25"/>
      <c r="AX199" s="25"/>
      <c r="AY199" s="37"/>
      <c r="AZ199" s="25"/>
      <c r="BA199" s="25"/>
      <c r="BB199" s="25"/>
      <c r="BC199" s="25"/>
      <c r="BD199" s="25"/>
      <c r="BE199" s="25" t="str">
        <f>INDEX('[1]IP MGMT'!A:H,MATCH(O199,'[1]IP MGMT'!D:D,0),5)</f>
        <v>1RF23.05</v>
      </c>
      <c r="BF199" s="31" t="s">
        <v>1076</v>
      </c>
      <c r="BG199" s="25"/>
      <c r="BH199" s="25"/>
      <c r="BI199" s="25"/>
      <c r="BJ199" s="27"/>
    </row>
    <row r="200" spans="1:62" s="38" customFormat="1" ht="45" customHeight="1" x14ac:dyDescent="0.25">
      <c r="A200" s="29" t="s">
        <v>459</v>
      </c>
      <c r="B200" s="29" t="s">
        <v>495</v>
      </c>
      <c r="C200" s="31" t="s">
        <v>329</v>
      </c>
      <c r="D200" s="25"/>
      <c r="E200" s="26" t="s">
        <v>172</v>
      </c>
      <c r="F200" s="26" t="s">
        <v>172</v>
      </c>
      <c r="G200" s="27" t="s">
        <v>1070</v>
      </c>
      <c r="H200" s="28"/>
      <c r="I200" s="27"/>
      <c r="J200" s="27" t="s">
        <v>980</v>
      </c>
      <c r="K200" s="36"/>
      <c r="L200" s="29" t="s">
        <v>1071</v>
      </c>
      <c r="M200" s="30" t="s">
        <v>568</v>
      </c>
      <c r="N200" s="29" t="s">
        <v>1012</v>
      </c>
      <c r="O200" s="31" t="s">
        <v>1077</v>
      </c>
      <c r="P200" s="34" t="s">
        <v>989</v>
      </c>
      <c r="Q200" s="34" t="s">
        <v>832</v>
      </c>
      <c r="R200" s="36"/>
      <c r="S200" s="26" t="str">
        <f>INDEX('[1]Конфигурация (оборудование)'!A:Y,MATCH(CONCATENATE(L200,"_",N200),'[1]Конфигурация (оборудование)'!Y:Y,0),6)</f>
        <v>-</v>
      </c>
      <c r="T200" s="26" t="str">
        <f>INDEX('[1]Конфигурация (оборудование)'!A:Y,MATCH(CONCATENATE(L200,"_",N200),'[1]Конфигурация (оборудование)'!Y:Y,0),4)</f>
        <v>-</v>
      </c>
      <c r="U200" s="26" t="str">
        <f>INDEX('[1]Конфигурация (оборудование)'!A:Y,MATCH(CONCATENATE(L200,"_",N200),'[1]Конфигурация (оборудование)'!Y:Y,0),5)</f>
        <v>-</v>
      </c>
      <c r="V200" s="26" t="str">
        <f>INDEX('[1]Конфигурация (оборудование)'!A:Y,MATCH(CONCATENATE(L200,"_",N200),'[1]Конфигурация (оборудование)'!Y:Y,0),10)</f>
        <v>-</v>
      </c>
      <c r="W200" s="51" t="str">
        <f>INDEX('[1]Конфигурация (оборудование)'!A:Y,MATCH(CONCATENATE(L200,"_",N200),'[1]Конфигурация (оборудование)'!Y:Y,0),12)</f>
        <v>-</v>
      </c>
      <c r="X200" s="26" t="str">
        <f>INDEX('[1]Конфигурация (оборудование)'!A:Y,MATCH(CONCATENATE(L200,"_",N200),'[1]Конфигурация (оборудование)'!Y:Y,0),13)</f>
        <v>-</v>
      </c>
      <c r="Y200" s="26" t="str">
        <f>INDEX('[1]Конфигурация (оборудование)'!A:Y,MATCH(CONCATENATE(L200,"_",N200),'[1]Конфигурация (оборудование)'!Y:Y,0),14)</f>
        <v>-</v>
      </c>
      <c r="Z200" s="26" t="str">
        <f>INDEX('[1]Конфигурация (оборудование)'!A:Y,MATCH(CONCATENATE(L200,"_",N200),'[1]Конфигурация (оборудование)'!Y:Y,0),15)</f>
        <v>-</v>
      </c>
      <c r="AA200" s="26" t="str">
        <f>INDEX('[1]Конфигурация (оборудование)'!A:Y,MATCH(CONCATENATE(L200,"_",N200),'[1]Конфигурация (оборудование)'!Y:Y,0),17)</f>
        <v>-</v>
      </c>
      <c r="AB200" s="26" t="str">
        <f>INDEX('[1]Конфигурация (оборудование)'!A:Y,MATCH(CONCATENATE(L200,"_",N200),'[1]Конфигурация (оборудование)'!Y:Y,0),18)</f>
        <v>-</v>
      </c>
      <c r="AC200" s="26" t="str">
        <f>INDEX('[1]Конфигурация (оборудование)'!A:Y,MATCH(CONCATENATE(L200,"_",N200),'[1]Конфигурация (оборудование)'!Y:Y,0),19)</f>
        <v>-</v>
      </c>
      <c r="AD200" s="26" t="str">
        <f>INDEX('[1]Конфигурация (оборудование)'!A:Y,MATCH(CONCATENATE(L200,"_",N200),'[1]Конфигурация (оборудование)'!Y:Y,0),20)</f>
        <v>-</v>
      </c>
      <c r="AE200" s="26" t="str">
        <f>INDEX('[1]Конфигурация (оборудование)'!A:Y,MATCH(CONCATENATE(L200,"_",N200),'[1]Конфигурация (оборудование)'!Y:Y,0),22)</f>
        <v>-</v>
      </c>
      <c r="AF200" s="26" t="str">
        <f>INDEX('[1]Конфигурация (оборудование)'!A:Y,MATCH(CONCATENATE(L200,"_",N200),'[1]Конфигурация (оборудование)'!Y:Y,0),23)</f>
        <v>-</v>
      </c>
      <c r="AG200" s="26" t="str">
        <f>INDEX('[1]Конфигурация (оборудование)'!A:Y,MATCH(CONCATENATE(L200,"_",N200),'[1]Конфигурация (оборудование)'!Y:Y,0),24)</f>
        <v>-</v>
      </c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6" t="str">
        <f t="shared" si="5"/>
        <v>-</v>
      </c>
      <c r="AU200" s="26" t="str">
        <f>INDEX('[1]Конфигурация (оборудование)'!A:Y,MATCH(CONCATENATE(L200,"_",N200),'[1]Конфигурация (оборудование)'!Y:Y,0),8)</f>
        <v>-</v>
      </c>
      <c r="AV200" s="25"/>
      <c r="AW200" s="25"/>
      <c r="AX200" s="25"/>
      <c r="AY200" s="37"/>
      <c r="AZ200" s="25"/>
      <c r="BA200" s="25"/>
      <c r="BB200" s="25"/>
      <c r="BC200" s="25"/>
      <c r="BD200" s="25"/>
      <c r="BE200" s="25" t="str">
        <f>INDEX('[1]IP MGMT'!A:H,MATCH(O200,'[1]IP MGMT'!D:D,0),5)</f>
        <v>1RF24.05</v>
      </c>
      <c r="BF200" s="31" t="s">
        <v>1078</v>
      </c>
      <c r="BG200" s="25"/>
      <c r="BH200" s="25"/>
      <c r="BI200" s="25"/>
      <c r="BJ200" s="27"/>
    </row>
    <row r="201" spans="1:62" s="38" customFormat="1" ht="45" customHeight="1" x14ac:dyDescent="0.25">
      <c r="A201" s="29" t="s">
        <v>459</v>
      </c>
      <c r="B201" s="29" t="s">
        <v>496</v>
      </c>
      <c r="C201" s="31" t="s">
        <v>329</v>
      </c>
      <c r="D201" s="25"/>
      <c r="E201" s="26" t="s">
        <v>172</v>
      </c>
      <c r="F201" s="26" t="s">
        <v>172</v>
      </c>
      <c r="G201" s="27" t="s">
        <v>1079</v>
      </c>
      <c r="H201" s="28"/>
      <c r="I201" s="27"/>
      <c r="J201" s="27" t="s">
        <v>980</v>
      </c>
      <c r="K201" s="36"/>
      <c r="L201" s="29" t="s">
        <v>1080</v>
      </c>
      <c r="M201" s="30" t="s">
        <v>568</v>
      </c>
      <c r="N201" s="29" t="s">
        <v>1081</v>
      </c>
      <c r="O201" s="31" t="s">
        <v>172</v>
      </c>
      <c r="P201" s="34" t="s">
        <v>989</v>
      </c>
      <c r="Q201" s="34" t="s">
        <v>794</v>
      </c>
      <c r="R201" s="36"/>
      <c r="S201" s="26" t="str">
        <f>INDEX('[1]Конфигурация (оборудование)'!A:Y,MATCH(CONCATENATE(L201,"_",N201),'[1]Конфигурация (оборудование)'!Y:Y,0),6)</f>
        <v>-</v>
      </c>
      <c r="T201" s="26" t="str">
        <f>INDEX('[1]Конфигурация (оборудование)'!A:Y,MATCH(CONCATENATE(L201,"_",N201),'[1]Конфигурация (оборудование)'!Y:Y,0),4)</f>
        <v>-</v>
      </c>
      <c r="U201" s="26" t="str">
        <f>INDEX('[1]Конфигурация (оборудование)'!A:Y,MATCH(CONCATENATE(L201,"_",N201),'[1]Конфигурация (оборудование)'!Y:Y,0),5)</f>
        <v>-</v>
      </c>
      <c r="V201" s="26" t="str">
        <f>INDEX('[1]Конфигурация (оборудование)'!A:Y,MATCH(CONCATENATE(L201,"_",N201),'[1]Конфигурация (оборудование)'!Y:Y,0),10)</f>
        <v>-</v>
      </c>
      <c r="W201" s="51" t="str">
        <f>INDEX('[1]Конфигурация (оборудование)'!A:Y,MATCH(CONCATENATE(L201,"_",N201),'[1]Конфигурация (оборудование)'!Y:Y,0),12)</f>
        <v>-</v>
      </c>
      <c r="X201" s="26" t="str">
        <f>INDEX('[1]Конфигурация (оборудование)'!A:Y,MATCH(CONCATENATE(L201,"_",N201),'[1]Конфигурация (оборудование)'!Y:Y,0),13)</f>
        <v>-</v>
      </c>
      <c r="Y201" s="26" t="str">
        <f>INDEX('[1]Конфигурация (оборудование)'!A:Y,MATCH(CONCATENATE(L201,"_",N201),'[1]Конфигурация (оборудование)'!Y:Y,0),14)</f>
        <v>-</v>
      </c>
      <c r="Z201" s="26" t="str">
        <f>INDEX('[1]Конфигурация (оборудование)'!A:Y,MATCH(CONCATENATE(L201,"_",N201),'[1]Конфигурация (оборудование)'!Y:Y,0),15)</f>
        <v>-</v>
      </c>
      <c r="AA201" s="26" t="str">
        <f>INDEX('[1]Конфигурация (оборудование)'!A:Y,MATCH(CONCATENATE(L201,"_",N201),'[1]Конфигурация (оборудование)'!Y:Y,0),17)</f>
        <v>-</v>
      </c>
      <c r="AB201" s="26" t="str">
        <f>INDEX('[1]Конфигурация (оборудование)'!A:Y,MATCH(CONCATENATE(L201,"_",N201),'[1]Конфигурация (оборудование)'!Y:Y,0),18)</f>
        <v>-</v>
      </c>
      <c r="AC201" s="26" t="str">
        <f>INDEX('[1]Конфигурация (оборудование)'!A:Y,MATCH(CONCATENATE(L201,"_",N201),'[1]Конфигурация (оборудование)'!Y:Y,0),19)</f>
        <v>-</v>
      </c>
      <c r="AD201" s="26" t="str">
        <f>INDEX('[1]Конфигурация (оборудование)'!A:Y,MATCH(CONCATENATE(L201,"_",N201),'[1]Конфигурация (оборудование)'!Y:Y,0),20)</f>
        <v>-</v>
      </c>
      <c r="AE201" s="26" t="str">
        <f>INDEX('[1]Конфигурация (оборудование)'!A:Y,MATCH(CONCATENATE(L201,"_",N201),'[1]Конфигурация (оборудование)'!Y:Y,0),22)</f>
        <v>-</v>
      </c>
      <c r="AF201" s="26" t="str">
        <f>INDEX('[1]Конфигурация (оборудование)'!A:Y,MATCH(CONCATENATE(L201,"_",N201),'[1]Конфигурация (оборудование)'!Y:Y,0),23)</f>
        <v>-</v>
      </c>
      <c r="AG201" s="26" t="str">
        <f>INDEX('[1]Конфигурация (оборудование)'!A:Y,MATCH(CONCATENATE(L201,"_",N201),'[1]Конфигурация (оборудование)'!Y:Y,0),24)</f>
        <v>-</v>
      </c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6" t="str">
        <f t="shared" si="5"/>
        <v>-</v>
      </c>
      <c r="AU201" s="26" t="str">
        <f>INDEX('[1]Конфигурация (оборудование)'!A:Y,MATCH(CONCATENATE(L201,"_",N201),'[1]Конфигурация (оборудование)'!Y:Y,0),8)</f>
        <v>-</v>
      </c>
      <c r="AV201" s="25"/>
      <c r="AW201" s="25"/>
      <c r="AX201" s="25"/>
      <c r="AY201" s="37"/>
      <c r="AZ201" s="25"/>
      <c r="BA201" s="25"/>
      <c r="BB201" s="25"/>
      <c r="BC201" s="25"/>
      <c r="BD201" s="25"/>
      <c r="BE201" s="25" t="str">
        <f>INDEX('[1]IP MGMT'!A:H,MATCH(O201,'[1]IP MGMT'!D:D,0),5)</f>
        <v>1RF19.04</v>
      </c>
      <c r="BF201" s="31" t="s">
        <v>1082</v>
      </c>
      <c r="BG201" s="25"/>
      <c r="BH201" s="25"/>
      <c r="BI201" s="25"/>
      <c r="BJ201" s="27"/>
    </row>
    <row r="202" spans="1:62" s="38" customFormat="1" ht="30" customHeight="1" x14ac:dyDescent="0.25">
      <c r="A202" s="29" t="s">
        <v>459</v>
      </c>
      <c r="B202" s="29" t="s">
        <v>497</v>
      </c>
      <c r="C202" s="31" t="s">
        <v>498</v>
      </c>
      <c r="D202" s="25"/>
      <c r="E202" s="26" t="s">
        <v>172</v>
      </c>
      <c r="F202" s="26" t="s">
        <v>172</v>
      </c>
      <c r="G202" s="27" t="s">
        <v>1083</v>
      </c>
      <c r="H202" s="28"/>
      <c r="I202" s="27"/>
      <c r="J202" s="27" t="s">
        <v>980</v>
      </c>
      <c r="K202" s="36"/>
      <c r="L202" s="29" t="s">
        <v>1071</v>
      </c>
      <c r="M202" s="30" t="s">
        <v>568</v>
      </c>
      <c r="N202" s="29" t="s">
        <v>1012</v>
      </c>
      <c r="O202" s="31" t="s">
        <v>1084</v>
      </c>
      <c r="P202" s="34" t="s">
        <v>1059</v>
      </c>
      <c r="Q202" s="34" t="s">
        <v>878</v>
      </c>
      <c r="R202" s="36"/>
      <c r="S202" s="26" t="str">
        <f>INDEX('[1]Конфигурация (оборудование)'!A:Y,MATCH(CONCATENATE(L202,"_",N202),'[1]Конфигурация (оборудование)'!Y:Y,0),6)</f>
        <v>-</v>
      </c>
      <c r="T202" s="26" t="str">
        <f>INDEX('[1]Конфигурация (оборудование)'!A:Y,MATCH(CONCATENATE(L202,"_",N202),'[1]Конфигурация (оборудование)'!Y:Y,0),4)</f>
        <v>-</v>
      </c>
      <c r="U202" s="26" t="str">
        <f>INDEX('[1]Конфигурация (оборудование)'!A:Y,MATCH(CONCATENATE(L202,"_",N202),'[1]Конфигурация (оборудование)'!Y:Y,0),5)</f>
        <v>-</v>
      </c>
      <c r="V202" s="26" t="str">
        <f>INDEX('[1]Конфигурация (оборудование)'!A:Y,MATCH(CONCATENATE(L202,"_",N202),'[1]Конфигурация (оборудование)'!Y:Y,0),10)</f>
        <v>-</v>
      </c>
      <c r="W202" s="51" t="str">
        <f>INDEX('[1]Конфигурация (оборудование)'!A:Y,MATCH(CONCATENATE(L202,"_",N202),'[1]Конфигурация (оборудование)'!Y:Y,0),12)</f>
        <v>-</v>
      </c>
      <c r="X202" s="26" t="str">
        <f>INDEX('[1]Конфигурация (оборудование)'!A:Y,MATCH(CONCATENATE(L202,"_",N202),'[1]Конфигурация (оборудование)'!Y:Y,0),13)</f>
        <v>-</v>
      </c>
      <c r="Y202" s="26" t="str">
        <f>INDEX('[1]Конфигурация (оборудование)'!A:Y,MATCH(CONCATENATE(L202,"_",N202),'[1]Конфигурация (оборудование)'!Y:Y,0),14)</f>
        <v>-</v>
      </c>
      <c r="Z202" s="26" t="str">
        <f>INDEX('[1]Конфигурация (оборудование)'!A:Y,MATCH(CONCATENATE(L202,"_",N202),'[1]Конфигурация (оборудование)'!Y:Y,0),15)</f>
        <v>-</v>
      </c>
      <c r="AA202" s="26" t="str">
        <f>INDEX('[1]Конфигурация (оборудование)'!A:Y,MATCH(CONCATENATE(L202,"_",N202),'[1]Конфигурация (оборудование)'!Y:Y,0),17)</f>
        <v>-</v>
      </c>
      <c r="AB202" s="26" t="str">
        <f>INDEX('[1]Конфигурация (оборудование)'!A:Y,MATCH(CONCATENATE(L202,"_",N202),'[1]Конфигурация (оборудование)'!Y:Y,0),18)</f>
        <v>-</v>
      </c>
      <c r="AC202" s="26" t="str">
        <f>INDEX('[1]Конфигурация (оборудование)'!A:Y,MATCH(CONCATENATE(L202,"_",N202),'[1]Конфигурация (оборудование)'!Y:Y,0),19)</f>
        <v>-</v>
      </c>
      <c r="AD202" s="26" t="str">
        <f>INDEX('[1]Конфигурация (оборудование)'!A:Y,MATCH(CONCATENATE(L202,"_",N202),'[1]Конфигурация (оборудование)'!Y:Y,0),20)</f>
        <v>-</v>
      </c>
      <c r="AE202" s="26" t="str">
        <f>INDEX('[1]Конфигурация (оборудование)'!A:Y,MATCH(CONCATENATE(L202,"_",N202),'[1]Конфигурация (оборудование)'!Y:Y,0),22)</f>
        <v>-</v>
      </c>
      <c r="AF202" s="26" t="str">
        <f>INDEX('[1]Конфигурация (оборудование)'!A:Y,MATCH(CONCATENATE(L202,"_",N202),'[1]Конфигурация (оборудование)'!Y:Y,0),23)</f>
        <v>-</v>
      </c>
      <c r="AG202" s="26" t="str">
        <f>INDEX('[1]Конфигурация (оборудование)'!A:Y,MATCH(CONCATENATE(L202,"_",N202),'[1]Конфигурация (оборудование)'!Y:Y,0),24)</f>
        <v>-</v>
      </c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6" t="str">
        <f t="shared" si="5"/>
        <v>-</v>
      </c>
      <c r="AU202" s="26" t="str">
        <f>INDEX('[1]Конфигурация (оборудование)'!A:Y,MATCH(CONCATENATE(L202,"_",N202),'[1]Конфигурация (оборудование)'!Y:Y,0),8)</f>
        <v>-</v>
      </c>
      <c r="AV202" s="25"/>
      <c r="AW202" s="25"/>
      <c r="AX202" s="25"/>
      <c r="AY202" s="37"/>
      <c r="AZ202" s="25"/>
      <c r="BA202" s="25"/>
      <c r="BB202" s="25"/>
      <c r="BC202" s="25"/>
      <c r="BD202" s="25"/>
      <c r="BE202" s="25" t="str">
        <f>INDEX('[1]IP MGMT'!A:H,MATCH(O202,'[1]IP MGMT'!D:D,0),5)</f>
        <v>1RF19.05</v>
      </c>
      <c r="BF202" s="31" t="s">
        <v>1085</v>
      </c>
      <c r="BG202" s="25"/>
      <c r="BH202" s="25"/>
      <c r="BI202" s="25"/>
      <c r="BJ202" s="27"/>
    </row>
    <row r="203" spans="1:62" s="38" customFormat="1" ht="30" customHeight="1" x14ac:dyDescent="0.25">
      <c r="A203" s="29" t="s">
        <v>459</v>
      </c>
      <c r="B203" s="29" t="s">
        <v>499</v>
      </c>
      <c r="C203" s="31" t="s">
        <v>498</v>
      </c>
      <c r="D203" s="25"/>
      <c r="E203" s="26" t="s">
        <v>172</v>
      </c>
      <c r="F203" s="26" t="s">
        <v>172</v>
      </c>
      <c r="G203" s="27" t="s">
        <v>1083</v>
      </c>
      <c r="H203" s="28"/>
      <c r="I203" s="27"/>
      <c r="J203" s="27" t="s">
        <v>980</v>
      </c>
      <c r="K203" s="36"/>
      <c r="L203" s="29" t="s">
        <v>1071</v>
      </c>
      <c r="M203" s="30" t="s">
        <v>568</v>
      </c>
      <c r="N203" s="29" t="s">
        <v>1012</v>
      </c>
      <c r="O203" s="31" t="s">
        <v>1086</v>
      </c>
      <c r="P203" s="34" t="s">
        <v>1062</v>
      </c>
      <c r="Q203" s="34" t="s">
        <v>878</v>
      </c>
      <c r="R203" s="36"/>
      <c r="S203" s="26" t="str">
        <f>INDEX('[1]Конфигурация (оборудование)'!A:Y,MATCH(CONCATENATE(L203,"_",N203),'[1]Конфигурация (оборудование)'!Y:Y,0),6)</f>
        <v>-</v>
      </c>
      <c r="T203" s="26" t="str">
        <f>INDEX('[1]Конфигурация (оборудование)'!A:Y,MATCH(CONCATENATE(L203,"_",N203),'[1]Конфигурация (оборудование)'!Y:Y,0),4)</f>
        <v>-</v>
      </c>
      <c r="U203" s="26" t="str">
        <f>INDEX('[1]Конфигурация (оборудование)'!A:Y,MATCH(CONCATENATE(L203,"_",N203),'[1]Конфигурация (оборудование)'!Y:Y,0),5)</f>
        <v>-</v>
      </c>
      <c r="V203" s="26" t="str">
        <f>INDEX('[1]Конфигурация (оборудование)'!A:Y,MATCH(CONCATENATE(L203,"_",N203),'[1]Конфигурация (оборудование)'!Y:Y,0),10)</f>
        <v>-</v>
      </c>
      <c r="W203" s="51" t="str">
        <f>INDEX('[1]Конфигурация (оборудование)'!A:Y,MATCH(CONCATENATE(L203,"_",N203),'[1]Конфигурация (оборудование)'!Y:Y,0),12)</f>
        <v>-</v>
      </c>
      <c r="X203" s="26" t="str">
        <f>INDEX('[1]Конфигурация (оборудование)'!A:Y,MATCH(CONCATENATE(L203,"_",N203),'[1]Конфигурация (оборудование)'!Y:Y,0),13)</f>
        <v>-</v>
      </c>
      <c r="Y203" s="26" t="str">
        <f>INDEX('[1]Конфигурация (оборудование)'!A:Y,MATCH(CONCATENATE(L203,"_",N203),'[1]Конфигурация (оборудование)'!Y:Y,0),14)</f>
        <v>-</v>
      </c>
      <c r="Z203" s="26" t="str">
        <f>INDEX('[1]Конфигурация (оборудование)'!A:Y,MATCH(CONCATENATE(L203,"_",N203),'[1]Конфигурация (оборудование)'!Y:Y,0),15)</f>
        <v>-</v>
      </c>
      <c r="AA203" s="26" t="str">
        <f>INDEX('[1]Конфигурация (оборудование)'!A:Y,MATCH(CONCATENATE(L203,"_",N203),'[1]Конфигурация (оборудование)'!Y:Y,0),17)</f>
        <v>-</v>
      </c>
      <c r="AB203" s="26" t="str">
        <f>INDEX('[1]Конфигурация (оборудование)'!A:Y,MATCH(CONCATENATE(L203,"_",N203),'[1]Конфигурация (оборудование)'!Y:Y,0),18)</f>
        <v>-</v>
      </c>
      <c r="AC203" s="26" t="str">
        <f>INDEX('[1]Конфигурация (оборудование)'!A:Y,MATCH(CONCATENATE(L203,"_",N203),'[1]Конфигурация (оборудование)'!Y:Y,0),19)</f>
        <v>-</v>
      </c>
      <c r="AD203" s="26" t="str">
        <f>INDEX('[1]Конфигурация (оборудование)'!A:Y,MATCH(CONCATENATE(L203,"_",N203),'[1]Конфигурация (оборудование)'!Y:Y,0),20)</f>
        <v>-</v>
      </c>
      <c r="AE203" s="26" t="str">
        <f>INDEX('[1]Конфигурация (оборудование)'!A:Y,MATCH(CONCATENATE(L203,"_",N203),'[1]Конфигурация (оборудование)'!Y:Y,0),22)</f>
        <v>-</v>
      </c>
      <c r="AF203" s="26" t="str">
        <f>INDEX('[1]Конфигурация (оборудование)'!A:Y,MATCH(CONCATENATE(L203,"_",N203),'[1]Конфигурация (оборудование)'!Y:Y,0),23)</f>
        <v>-</v>
      </c>
      <c r="AG203" s="26" t="str">
        <f>INDEX('[1]Конфигурация (оборудование)'!A:Y,MATCH(CONCATENATE(L203,"_",N203),'[1]Конфигурация (оборудование)'!Y:Y,0),24)</f>
        <v>-</v>
      </c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6" t="str">
        <f t="shared" si="5"/>
        <v>-</v>
      </c>
      <c r="AU203" s="26" t="str">
        <f>INDEX('[1]Конфигурация (оборудование)'!A:Y,MATCH(CONCATENATE(L203,"_",N203),'[1]Конфигурация (оборудование)'!Y:Y,0),8)</f>
        <v>-</v>
      </c>
      <c r="AV203" s="25"/>
      <c r="AW203" s="25"/>
      <c r="AX203" s="25"/>
      <c r="AY203" s="37"/>
      <c r="AZ203" s="25"/>
      <c r="BA203" s="25"/>
      <c r="BB203" s="25"/>
      <c r="BC203" s="25"/>
      <c r="BD203" s="25"/>
      <c r="BE203" s="25" t="str">
        <f>INDEX('[1]IP MGMT'!A:H,MATCH(O203,'[1]IP MGMT'!D:D,0),5)</f>
        <v>1RF21.05</v>
      </c>
      <c r="BF203" s="31" t="s">
        <v>1087</v>
      </c>
      <c r="BG203" s="25"/>
      <c r="BH203" s="25"/>
      <c r="BI203" s="25"/>
      <c r="BJ203" s="27"/>
    </row>
    <row r="204" spans="1:62" s="38" customFormat="1" ht="30" customHeight="1" x14ac:dyDescent="0.25">
      <c r="A204" s="29" t="s">
        <v>459</v>
      </c>
      <c r="B204" s="29" t="s">
        <v>500</v>
      </c>
      <c r="C204" s="31" t="s">
        <v>498</v>
      </c>
      <c r="D204" s="25"/>
      <c r="E204" s="26" t="s">
        <v>172</v>
      </c>
      <c r="F204" s="26" t="s">
        <v>172</v>
      </c>
      <c r="G204" s="27" t="s">
        <v>1088</v>
      </c>
      <c r="H204" s="28"/>
      <c r="I204" s="27"/>
      <c r="J204" s="27" t="s">
        <v>980</v>
      </c>
      <c r="K204" s="36"/>
      <c r="L204" s="29" t="s">
        <v>1071</v>
      </c>
      <c r="M204" s="30" t="s">
        <v>568</v>
      </c>
      <c r="N204" s="29" t="s">
        <v>1012</v>
      </c>
      <c r="O204" s="31" t="s">
        <v>1089</v>
      </c>
      <c r="P204" s="34" t="s">
        <v>989</v>
      </c>
      <c r="Q204" s="34" t="s">
        <v>954</v>
      </c>
      <c r="R204" s="36"/>
      <c r="S204" s="26" t="str">
        <f>INDEX('[1]Конфигурация (оборудование)'!A:Y,MATCH(CONCATENATE(L204,"_",N204),'[1]Конфигурация (оборудование)'!Y:Y,0),6)</f>
        <v>-</v>
      </c>
      <c r="T204" s="26" t="str">
        <f>INDEX('[1]Конфигурация (оборудование)'!A:Y,MATCH(CONCATENATE(L204,"_",N204),'[1]Конфигурация (оборудование)'!Y:Y,0),4)</f>
        <v>-</v>
      </c>
      <c r="U204" s="26" t="str">
        <f>INDEX('[1]Конфигурация (оборудование)'!A:Y,MATCH(CONCATENATE(L204,"_",N204),'[1]Конфигурация (оборудование)'!Y:Y,0),5)</f>
        <v>-</v>
      </c>
      <c r="V204" s="26" t="str">
        <f>INDEX('[1]Конфигурация (оборудование)'!A:Y,MATCH(CONCATENATE(L204,"_",N204),'[1]Конфигурация (оборудование)'!Y:Y,0),10)</f>
        <v>-</v>
      </c>
      <c r="W204" s="51" t="str">
        <f>INDEX('[1]Конфигурация (оборудование)'!A:Y,MATCH(CONCATENATE(L204,"_",N204),'[1]Конфигурация (оборудование)'!Y:Y,0),12)</f>
        <v>-</v>
      </c>
      <c r="X204" s="26" t="str">
        <f>INDEX('[1]Конфигурация (оборудование)'!A:Y,MATCH(CONCATENATE(L204,"_",N204),'[1]Конфигурация (оборудование)'!Y:Y,0),13)</f>
        <v>-</v>
      </c>
      <c r="Y204" s="26" t="str">
        <f>INDEX('[1]Конфигурация (оборудование)'!A:Y,MATCH(CONCATENATE(L204,"_",N204),'[1]Конфигурация (оборудование)'!Y:Y,0),14)</f>
        <v>-</v>
      </c>
      <c r="Z204" s="26" t="str">
        <f>INDEX('[1]Конфигурация (оборудование)'!A:Y,MATCH(CONCATENATE(L204,"_",N204),'[1]Конфигурация (оборудование)'!Y:Y,0),15)</f>
        <v>-</v>
      </c>
      <c r="AA204" s="26" t="str">
        <f>INDEX('[1]Конфигурация (оборудование)'!A:Y,MATCH(CONCATENATE(L204,"_",N204),'[1]Конфигурация (оборудование)'!Y:Y,0),17)</f>
        <v>-</v>
      </c>
      <c r="AB204" s="26" t="str">
        <f>INDEX('[1]Конфигурация (оборудование)'!A:Y,MATCH(CONCATENATE(L204,"_",N204),'[1]Конфигурация (оборудование)'!Y:Y,0),18)</f>
        <v>-</v>
      </c>
      <c r="AC204" s="26" t="str">
        <f>INDEX('[1]Конфигурация (оборудование)'!A:Y,MATCH(CONCATENATE(L204,"_",N204),'[1]Конфигурация (оборудование)'!Y:Y,0),19)</f>
        <v>-</v>
      </c>
      <c r="AD204" s="26" t="str">
        <f>INDEX('[1]Конфигурация (оборудование)'!A:Y,MATCH(CONCATENATE(L204,"_",N204),'[1]Конфигурация (оборудование)'!Y:Y,0),20)</f>
        <v>-</v>
      </c>
      <c r="AE204" s="26" t="str">
        <f>INDEX('[1]Конфигурация (оборудование)'!A:Y,MATCH(CONCATENATE(L204,"_",N204),'[1]Конфигурация (оборудование)'!Y:Y,0),22)</f>
        <v>-</v>
      </c>
      <c r="AF204" s="26" t="str">
        <f>INDEX('[1]Конфигурация (оборудование)'!A:Y,MATCH(CONCATENATE(L204,"_",N204),'[1]Конфигурация (оборудование)'!Y:Y,0),23)</f>
        <v>-</v>
      </c>
      <c r="AG204" s="26" t="str">
        <f>INDEX('[1]Конфигурация (оборудование)'!A:Y,MATCH(CONCATENATE(L204,"_",N204),'[1]Конфигурация (оборудование)'!Y:Y,0),24)</f>
        <v>-</v>
      </c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6" t="str">
        <f t="shared" si="5"/>
        <v>-</v>
      </c>
      <c r="AU204" s="26" t="str">
        <f>INDEX('[1]Конфигурация (оборудование)'!A:Y,MATCH(CONCATENATE(L204,"_",N204),'[1]Конфигурация (оборудование)'!Y:Y,0),8)</f>
        <v>-</v>
      </c>
      <c r="AV204" s="25"/>
      <c r="AW204" s="25"/>
      <c r="AX204" s="25"/>
      <c r="AY204" s="37"/>
      <c r="AZ204" s="25"/>
      <c r="BA204" s="25"/>
      <c r="BB204" s="25"/>
      <c r="BC204" s="25"/>
      <c r="BD204" s="25"/>
      <c r="BE204" s="25" t="str">
        <f>INDEX('[1]IP MGMT'!A:H,MATCH(O204,'[1]IP MGMT'!D:D,0),5)</f>
        <v>1RF24.05</v>
      </c>
      <c r="BF204" s="31" t="s">
        <v>1090</v>
      </c>
      <c r="BG204" s="25"/>
      <c r="BH204" s="25"/>
      <c r="BI204" s="25"/>
      <c r="BJ204" s="27"/>
    </row>
    <row r="205" spans="1:62" s="38" customFormat="1" ht="30" customHeight="1" x14ac:dyDescent="0.25">
      <c r="A205" s="29" t="s">
        <v>459</v>
      </c>
      <c r="B205" s="29" t="s">
        <v>501</v>
      </c>
      <c r="C205" s="31" t="s">
        <v>498</v>
      </c>
      <c r="D205" s="25"/>
      <c r="E205" s="26" t="s">
        <v>172</v>
      </c>
      <c r="F205" s="26" t="s">
        <v>172</v>
      </c>
      <c r="G205" s="27" t="s">
        <v>1083</v>
      </c>
      <c r="H205" s="28"/>
      <c r="I205" s="27"/>
      <c r="J205" s="27" t="s">
        <v>980</v>
      </c>
      <c r="K205" s="36"/>
      <c r="L205" s="29" t="s">
        <v>1091</v>
      </c>
      <c r="M205" s="30" t="s">
        <v>568</v>
      </c>
      <c r="N205" s="29" t="s">
        <v>1092</v>
      </c>
      <c r="O205" s="31" t="s">
        <v>1093</v>
      </c>
      <c r="P205" s="34" t="s">
        <v>985</v>
      </c>
      <c r="Q205" s="34" t="s">
        <v>881</v>
      </c>
      <c r="R205" s="36"/>
      <c r="S205" s="26" t="str">
        <f>INDEX('[1]Конфигурация (оборудование)'!A:Y,MATCH(CONCATENATE(L205,"_",N205),'[1]Конфигурация (оборудование)'!Y:Y,0),6)</f>
        <v>-</v>
      </c>
      <c r="T205" s="26" t="str">
        <f>INDEX('[1]Конфигурация (оборудование)'!A:Y,MATCH(CONCATENATE(L205,"_",N205),'[1]Конфигурация (оборудование)'!Y:Y,0),4)</f>
        <v>-</v>
      </c>
      <c r="U205" s="26" t="str">
        <f>INDEX('[1]Конфигурация (оборудование)'!A:Y,MATCH(CONCATENATE(L205,"_",N205),'[1]Конфигурация (оборудование)'!Y:Y,0),5)</f>
        <v>-</v>
      </c>
      <c r="V205" s="26" t="str">
        <f>INDEX('[1]Конфигурация (оборудование)'!A:Y,MATCH(CONCATENATE(L205,"_",N205),'[1]Конфигурация (оборудование)'!Y:Y,0),10)</f>
        <v>-</v>
      </c>
      <c r="W205" s="51" t="str">
        <f>INDEX('[1]Конфигурация (оборудование)'!A:Y,MATCH(CONCATENATE(L205,"_",N205),'[1]Конфигурация (оборудование)'!Y:Y,0),12)</f>
        <v>-</v>
      </c>
      <c r="X205" s="26" t="str">
        <f>INDEX('[1]Конфигурация (оборудование)'!A:Y,MATCH(CONCATENATE(L205,"_",N205),'[1]Конфигурация (оборудование)'!Y:Y,0),13)</f>
        <v>-</v>
      </c>
      <c r="Y205" s="26" t="str">
        <f>INDEX('[1]Конфигурация (оборудование)'!A:Y,MATCH(CONCATENATE(L205,"_",N205),'[1]Конфигурация (оборудование)'!Y:Y,0),14)</f>
        <v>-</v>
      </c>
      <c r="Z205" s="26" t="str">
        <f>INDEX('[1]Конфигурация (оборудование)'!A:Y,MATCH(CONCATENATE(L205,"_",N205),'[1]Конфигурация (оборудование)'!Y:Y,0),15)</f>
        <v>-</v>
      </c>
      <c r="AA205" s="26" t="str">
        <f>INDEX('[1]Конфигурация (оборудование)'!A:Y,MATCH(CONCATENATE(L205,"_",N205),'[1]Конфигурация (оборудование)'!Y:Y,0),17)</f>
        <v>-</v>
      </c>
      <c r="AB205" s="26" t="str">
        <f>INDEX('[1]Конфигурация (оборудование)'!A:Y,MATCH(CONCATENATE(L205,"_",N205),'[1]Конфигурация (оборудование)'!Y:Y,0),18)</f>
        <v>-</v>
      </c>
      <c r="AC205" s="26" t="str">
        <f>INDEX('[1]Конфигурация (оборудование)'!A:Y,MATCH(CONCATENATE(L205,"_",N205),'[1]Конфигурация (оборудование)'!Y:Y,0),19)</f>
        <v>-</v>
      </c>
      <c r="AD205" s="26" t="str">
        <f>INDEX('[1]Конфигурация (оборудование)'!A:Y,MATCH(CONCATENATE(L205,"_",N205),'[1]Конфигурация (оборудование)'!Y:Y,0),20)</f>
        <v>-</v>
      </c>
      <c r="AE205" s="26" t="str">
        <f>INDEX('[1]Конфигурация (оборудование)'!A:Y,MATCH(CONCATENATE(L205,"_",N205),'[1]Конфигурация (оборудование)'!Y:Y,0),22)</f>
        <v>-</v>
      </c>
      <c r="AF205" s="26" t="str">
        <f>INDEX('[1]Конфигурация (оборудование)'!A:Y,MATCH(CONCATENATE(L205,"_",N205),'[1]Конфигурация (оборудование)'!Y:Y,0),23)</f>
        <v>-</v>
      </c>
      <c r="AG205" s="26" t="str">
        <f>INDEX('[1]Конфигурация (оборудование)'!A:Y,MATCH(CONCATENATE(L205,"_",N205),'[1]Конфигурация (оборудование)'!Y:Y,0),24)</f>
        <v>-</v>
      </c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6" t="str">
        <f t="shared" si="5"/>
        <v>-</v>
      </c>
      <c r="AU205" s="26" t="str">
        <f>INDEX('[1]Конфигурация (оборудование)'!A:Y,MATCH(CONCATENATE(L205,"_",N205),'[1]Конфигурация (оборудование)'!Y:Y,0),8)</f>
        <v>-</v>
      </c>
      <c r="AV205" s="25"/>
      <c r="AW205" s="25"/>
      <c r="AX205" s="25"/>
      <c r="AY205" s="37"/>
      <c r="AZ205" s="25"/>
      <c r="BA205" s="25"/>
      <c r="BB205" s="25"/>
      <c r="BC205" s="25"/>
      <c r="BD205" s="25"/>
      <c r="BE205" s="25" t="str">
        <f>INDEX('[1]IP MGMT'!A:H,MATCH(O205,'[1]IP MGMT'!D:D,0),5)</f>
        <v>1RF23.05</v>
      </c>
      <c r="BF205" s="31" t="s">
        <v>1094</v>
      </c>
      <c r="BG205" s="25"/>
      <c r="BH205" s="25"/>
      <c r="BI205" s="25"/>
      <c r="BJ205" s="27"/>
    </row>
    <row r="206" spans="1:62" s="38" customFormat="1" ht="30" customHeight="1" x14ac:dyDescent="0.25">
      <c r="A206" s="29" t="s">
        <v>459</v>
      </c>
      <c r="B206" s="29" t="s">
        <v>502</v>
      </c>
      <c r="C206" s="31" t="s">
        <v>498</v>
      </c>
      <c r="D206" s="25"/>
      <c r="E206" s="26" t="s">
        <v>172</v>
      </c>
      <c r="F206" s="26" t="s">
        <v>172</v>
      </c>
      <c r="G206" s="27" t="s">
        <v>1083</v>
      </c>
      <c r="H206" s="28"/>
      <c r="I206" s="27"/>
      <c r="J206" s="27" t="s">
        <v>980</v>
      </c>
      <c r="K206" s="36"/>
      <c r="L206" s="29" t="s">
        <v>1091</v>
      </c>
      <c r="M206" s="30" t="s">
        <v>568</v>
      </c>
      <c r="N206" s="29" t="s">
        <v>1092</v>
      </c>
      <c r="O206" s="31" t="s">
        <v>1095</v>
      </c>
      <c r="P206" s="34" t="s">
        <v>989</v>
      </c>
      <c r="Q206" s="34" t="s">
        <v>881</v>
      </c>
      <c r="R206" s="36"/>
      <c r="S206" s="26" t="str">
        <f>INDEX('[1]Конфигурация (оборудование)'!A:Y,MATCH(CONCATENATE(L206,"_",N206),'[1]Конфигурация (оборудование)'!Y:Y,0),6)</f>
        <v>-</v>
      </c>
      <c r="T206" s="26" t="str">
        <f>INDEX('[1]Конфигурация (оборудование)'!A:Y,MATCH(CONCATENATE(L206,"_",N206),'[1]Конфигурация (оборудование)'!Y:Y,0),4)</f>
        <v>-</v>
      </c>
      <c r="U206" s="26" t="str">
        <f>INDEX('[1]Конфигурация (оборудование)'!A:Y,MATCH(CONCATENATE(L206,"_",N206),'[1]Конфигурация (оборудование)'!Y:Y,0),5)</f>
        <v>-</v>
      </c>
      <c r="V206" s="26" t="str">
        <f>INDEX('[1]Конфигурация (оборудование)'!A:Y,MATCH(CONCATENATE(L206,"_",N206),'[1]Конфигурация (оборудование)'!Y:Y,0),10)</f>
        <v>-</v>
      </c>
      <c r="W206" s="51" t="str">
        <f>INDEX('[1]Конфигурация (оборудование)'!A:Y,MATCH(CONCATENATE(L206,"_",N206),'[1]Конфигурация (оборудование)'!Y:Y,0),12)</f>
        <v>-</v>
      </c>
      <c r="X206" s="26" t="str">
        <f>INDEX('[1]Конфигурация (оборудование)'!A:Y,MATCH(CONCATENATE(L206,"_",N206),'[1]Конфигурация (оборудование)'!Y:Y,0),13)</f>
        <v>-</v>
      </c>
      <c r="Y206" s="26" t="str">
        <f>INDEX('[1]Конфигурация (оборудование)'!A:Y,MATCH(CONCATENATE(L206,"_",N206),'[1]Конфигурация (оборудование)'!Y:Y,0),14)</f>
        <v>-</v>
      </c>
      <c r="Z206" s="26" t="str">
        <f>INDEX('[1]Конфигурация (оборудование)'!A:Y,MATCH(CONCATENATE(L206,"_",N206),'[1]Конфигурация (оборудование)'!Y:Y,0),15)</f>
        <v>-</v>
      </c>
      <c r="AA206" s="26" t="str">
        <f>INDEX('[1]Конфигурация (оборудование)'!A:Y,MATCH(CONCATENATE(L206,"_",N206),'[1]Конфигурация (оборудование)'!Y:Y,0),17)</f>
        <v>-</v>
      </c>
      <c r="AB206" s="26" t="str">
        <f>INDEX('[1]Конфигурация (оборудование)'!A:Y,MATCH(CONCATENATE(L206,"_",N206),'[1]Конфигурация (оборудование)'!Y:Y,0),18)</f>
        <v>-</v>
      </c>
      <c r="AC206" s="26" t="str">
        <f>INDEX('[1]Конфигурация (оборудование)'!A:Y,MATCH(CONCATENATE(L206,"_",N206),'[1]Конфигурация (оборудование)'!Y:Y,0),19)</f>
        <v>-</v>
      </c>
      <c r="AD206" s="26" t="str">
        <f>INDEX('[1]Конфигурация (оборудование)'!A:Y,MATCH(CONCATENATE(L206,"_",N206),'[1]Конфигурация (оборудование)'!Y:Y,0),20)</f>
        <v>-</v>
      </c>
      <c r="AE206" s="26" t="str">
        <f>INDEX('[1]Конфигурация (оборудование)'!A:Y,MATCH(CONCATENATE(L206,"_",N206),'[1]Конфигурация (оборудование)'!Y:Y,0),22)</f>
        <v>-</v>
      </c>
      <c r="AF206" s="26" t="str">
        <f>INDEX('[1]Конфигурация (оборудование)'!A:Y,MATCH(CONCATENATE(L206,"_",N206),'[1]Конфигурация (оборудование)'!Y:Y,0),23)</f>
        <v>-</v>
      </c>
      <c r="AG206" s="26" t="str">
        <f>INDEX('[1]Конфигурация (оборудование)'!A:Y,MATCH(CONCATENATE(L206,"_",N206),'[1]Конфигурация (оборудование)'!Y:Y,0),24)</f>
        <v>-</v>
      </c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6" t="str">
        <f t="shared" si="5"/>
        <v>-</v>
      </c>
      <c r="AU206" s="26" t="str">
        <f>INDEX('[1]Конфигурация (оборудование)'!A:Y,MATCH(CONCATENATE(L206,"_",N206),'[1]Конфигурация (оборудование)'!Y:Y,0),8)</f>
        <v>-</v>
      </c>
      <c r="AV206" s="25"/>
      <c r="AW206" s="25"/>
      <c r="AX206" s="25"/>
      <c r="AY206" s="37"/>
      <c r="AZ206" s="25"/>
      <c r="BA206" s="25"/>
      <c r="BB206" s="25"/>
      <c r="BC206" s="25"/>
      <c r="BD206" s="25"/>
      <c r="BE206" s="25" t="str">
        <f>INDEX('[1]IP MGMT'!A:H,MATCH(O206,'[1]IP MGMT'!D:D,0),5)</f>
        <v>1RF24.05</v>
      </c>
      <c r="BF206" s="31" t="s">
        <v>1096</v>
      </c>
      <c r="BG206" s="25"/>
      <c r="BH206" s="25"/>
      <c r="BI206" s="25"/>
      <c r="BJ206" s="27"/>
    </row>
    <row r="207" spans="1:62" s="38" customFormat="1" ht="30" customHeight="1" x14ac:dyDescent="0.25">
      <c r="A207" s="29" t="s">
        <v>459</v>
      </c>
      <c r="B207" s="29" t="s">
        <v>503</v>
      </c>
      <c r="C207" s="31" t="s">
        <v>498</v>
      </c>
      <c r="D207" s="25"/>
      <c r="E207" s="26" t="s">
        <v>172</v>
      </c>
      <c r="F207" s="26" t="s">
        <v>172</v>
      </c>
      <c r="G207" s="27" t="s">
        <v>1097</v>
      </c>
      <c r="H207" s="28"/>
      <c r="I207" s="27"/>
      <c r="J207" s="27" t="s">
        <v>980</v>
      </c>
      <c r="K207" s="36"/>
      <c r="L207" s="29" t="s">
        <v>992</v>
      </c>
      <c r="M207" s="30" t="s">
        <v>645</v>
      </c>
      <c r="N207" s="29" t="s">
        <v>993</v>
      </c>
      <c r="O207" s="31" t="s">
        <v>1098</v>
      </c>
      <c r="P207" s="34" t="s">
        <v>985</v>
      </c>
      <c r="Q207" s="34" t="s">
        <v>604</v>
      </c>
      <c r="R207" s="36"/>
      <c r="S207" s="26" t="str">
        <f>INDEX('[1]Конфигурация (оборудование)'!A:Y,MATCH(CONCATENATE(L207,"_",N207),'[1]Конфигурация (оборудование)'!Y:Y,0),6)</f>
        <v>-</v>
      </c>
      <c r="T207" s="26" t="str">
        <f>INDEX('[1]Конфигурация (оборудование)'!A:Y,MATCH(CONCATENATE(L207,"_",N207),'[1]Конфигурация (оборудование)'!Y:Y,0),4)</f>
        <v>-</v>
      </c>
      <c r="U207" s="26" t="str">
        <f>INDEX('[1]Конфигурация (оборудование)'!A:Y,MATCH(CONCATENATE(L207,"_",N207),'[1]Конфигурация (оборудование)'!Y:Y,0),5)</f>
        <v>-</v>
      </c>
      <c r="V207" s="26" t="str">
        <f>INDEX('[1]Конфигурация (оборудование)'!A:Y,MATCH(CONCATENATE(L207,"_",N207),'[1]Конфигурация (оборудование)'!Y:Y,0),10)</f>
        <v>-</v>
      </c>
      <c r="W207" s="51" t="str">
        <f>INDEX('[1]Конфигурация (оборудование)'!A:Y,MATCH(CONCATENATE(L207,"_",N207),'[1]Конфигурация (оборудование)'!Y:Y,0),12)</f>
        <v>-</v>
      </c>
      <c r="X207" s="26" t="str">
        <f>INDEX('[1]Конфигурация (оборудование)'!A:Y,MATCH(CONCATENATE(L207,"_",N207),'[1]Конфигурация (оборудование)'!Y:Y,0),13)</f>
        <v>-</v>
      </c>
      <c r="Y207" s="26" t="str">
        <f>INDEX('[1]Конфигурация (оборудование)'!A:Y,MATCH(CONCATENATE(L207,"_",N207),'[1]Конфигурация (оборудование)'!Y:Y,0),14)</f>
        <v>-</v>
      </c>
      <c r="Z207" s="26" t="str">
        <f>INDEX('[1]Конфигурация (оборудование)'!A:Y,MATCH(CONCATENATE(L207,"_",N207),'[1]Конфигурация (оборудование)'!Y:Y,0),15)</f>
        <v>-</v>
      </c>
      <c r="AA207" s="26" t="str">
        <f>INDEX('[1]Конфигурация (оборудование)'!A:Y,MATCH(CONCATENATE(L207,"_",N207),'[1]Конфигурация (оборудование)'!Y:Y,0),17)</f>
        <v>-</v>
      </c>
      <c r="AB207" s="26" t="str">
        <f>INDEX('[1]Конфигурация (оборудование)'!A:Y,MATCH(CONCATENATE(L207,"_",N207),'[1]Конфигурация (оборудование)'!Y:Y,0),18)</f>
        <v>-</v>
      </c>
      <c r="AC207" s="26" t="str">
        <f>INDEX('[1]Конфигурация (оборудование)'!A:Y,MATCH(CONCATENATE(L207,"_",N207),'[1]Конфигурация (оборудование)'!Y:Y,0),19)</f>
        <v>-</v>
      </c>
      <c r="AD207" s="26" t="str">
        <f>INDEX('[1]Конфигурация (оборудование)'!A:Y,MATCH(CONCATENATE(L207,"_",N207),'[1]Конфигурация (оборудование)'!Y:Y,0),20)</f>
        <v>-</v>
      </c>
      <c r="AE207" s="26" t="str">
        <f>INDEX('[1]Конфигурация (оборудование)'!A:Y,MATCH(CONCATENATE(L207,"_",N207),'[1]Конфигурация (оборудование)'!Y:Y,0),22)</f>
        <v>-</v>
      </c>
      <c r="AF207" s="26" t="str">
        <f>INDEX('[1]Конфигурация (оборудование)'!A:Y,MATCH(CONCATENATE(L207,"_",N207),'[1]Конфигурация (оборудование)'!Y:Y,0),23)</f>
        <v>-</v>
      </c>
      <c r="AG207" s="26" t="str">
        <f>INDEX('[1]Конфигурация (оборудование)'!A:Y,MATCH(CONCATENATE(L207,"_",N207),'[1]Конфигурация (оборудование)'!Y:Y,0),24)</f>
        <v>-</v>
      </c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6" t="str">
        <f t="shared" si="5"/>
        <v>-</v>
      </c>
      <c r="AU207" s="26" t="str">
        <f>INDEX('[1]Конфигурация (оборудование)'!A:Y,MATCH(CONCATENATE(L207,"_",N207),'[1]Конфигурация (оборудование)'!Y:Y,0),8)</f>
        <v>-</v>
      </c>
      <c r="AV207" s="25"/>
      <c r="AW207" s="25"/>
      <c r="AX207" s="25"/>
      <c r="AY207" s="37"/>
      <c r="AZ207" s="25"/>
      <c r="BA207" s="25"/>
      <c r="BB207" s="25"/>
      <c r="BC207" s="25"/>
      <c r="BD207" s="25"/>
      <c r="BE207" s="25" t="str">
        <f>INDEX('[1]IP MGMT'!A:H,MATCH(O207,'[1]IP MGMT'!D:D,0),5)</f>
        <v>1RF23.05</v>
      </c>
      <c r="BF207" s="31" t="s">
        <v>1099</v>
      </c>
      <c r="BG207" s="25"/>
      <c r="BH207" s="25"/>
      <c r="BI207" s="25"/>
      <c r="BJ207" s="27"/>
    </row>
    <row r="208" spans="1:62" s="38" customFormat="1" ht="30" customHeight="1" x14ac:dyDescent="0.25">
      <c r="A208" s="29" t="s">
        <v>459</v>
      </c>
      <c r="B208" s="29" t="s">
        <v>504</v>
      </c>
      <c r="C208" s="31" t="s">
        <v>498</v>
      </c>
      <c r="D208" s="25"/>
      <c r="E208" s="26" t="s">
        <v>172</v>
      </c>
      <c r="F208" s="26" t="s">
        <v>172</v>
      </c>
      <c r="G208" s="27" t="s">
        <v>1097</v>
      </c>
      <c r="H208" s="28"/>
      <c r="I208" s="27"/>
      <c r="J208" s="27" t="s">
        <v>980</v>
      </c>
      <c r="K208" s="36"/>
      <c r="L208" s="29" t="s">
        <v>992</v>
      </c>
      <c r="M208" s="30" t="s">
        <v>645</v>
      </c>
      <c r="N208" s="29" t="s">
        <v>993</v>
      </c>
      <c r="O208" s="31" t="s">
        <v>1100</v>
      </c>
      <c r="P208" s="34" t="s">
        <v>989</v>
      </c>
      <c r="Q208" s="34" t="s">
        <v>604</v>
      </c>
      <c r="R208" s="36"/>
      <c r="S208" s="26" t="str">
        <f>INDEX('[1]Конфигурация (оборудование)'!A:Y,MATCH(CONCATENATE(L208,"_",N208),'[1]Конфигурация (оборудование)'!Y:Y,0),6)</f>
        <v>-</v>
      </c>
      <c r="T208" s="26" t="str">
        <f>INDEX('[1]Конфигурация (оборудование)'!A:Y,MATCH(CONCATENATE(L208,"_",N208),'[1]Конфигурация (оборудование)'!Y:Y,0),4)</f>
        <v>-</v>
      </c>
      <c r="U208" s="26" t="str">
        <f>INDEX('[1]Конфигурация (оборудование)'!A:Y,MATCH(CONCATENATE(L208,"_",N208),'[1]Конфигурация (оборудование)'!Y:Y,0),5)</f>
        <v>-</v>
      </c>
      <c r="V208" s="26" t="str">
        <f>INDEX('[1]Конфигурация (оборудование)'!A:Y,MATCH(CONCATENATE(L208,"_",N208),'[1]Конфигурация (оборудование)'!Y:Y,0),10)</f>
        <v>-</v>
      </c>
      <c r="W208" s="51" t="str">
        <f>INDEX('[1]Конфигурация (оборудование)'!A:Y,MATCH(CONCATENATE(L208,"_",N208),'[1]Конфигурация (оборудование)'!Y:Y,0),12)</f>
        <v>-</v>
      </c>
      <c r="X208" s="26" t="str">
        <f>INDEX('[1]Конфигурация (оборудование)'!A:Y,MATCH(CONCATENATE(L208,"_",N208),'[1]Конфигурация (оборудование)'!Y:Y,0),13)</f>
        <v>-</v>
      </c>
      <c r="Y208" s="26" t="str">
        <f>INDEX('[1]Конфигурация (оборудование)'!A:Y,MATCH(CONCATENATE(L208,"_",N208),'[1]Конфигурация (оборудование)'!Y:Y,0),14)</f>
        <v>-</v>
      </c>
      <c r="Z208" s="26" t="str">
        <f>INDEX('[1]Конфигурация (оборудование)'!A:Y,MATCH(CONCATENATE(L208,"_",N208),'[1]Конфигурация (оборудование)'!Y:Y,0),15)</f>
        <v>-</v>
      </c>
      <c r="AA208" s="26" t="str">
        <f>INDEX('[1]Конфигурация (оборудование)'!A:Y,MATCH(CONCATENATE(L208,"_",N208),'[1]Конфигурация (оборудование)'!Y:Y,0),17)</f>
        <v>-</v>
      </c>
      <c r="AB208" s="26" t="str">
        <f>INDEX('[1]Конфигурация (оборудование)'!A:Y,MATCH(CONCATENATE(L208,"_",N208),'[1]Конфигурация (оборудование)'!Y:Y,0),18)</f>
        <v>-</v>
      </c>
      <c r="AC208" s="26" t="str">
        <f>INDEX('[1]Конфигурация (оборудование)'!A:Y,MATCH(CONCATENATE(L208,"_",N208),'[1]Конфигурация (оборудование)'!Y:Y,0),19)</f>
        <v>-</v>
      </c>
      <c r="AD208" s="26" t="str">
        <f>INDEX('[1]Конфигурация (оборудование)'!A:Y,MATCH(CONCATENATE(L208,"_",N208),'[1]Конфигурация (оборудование)'!Y:Y,0),20)</f>
        <v>-</v>
      </c>
      <c r="AE208" s="26" t="str">
        <f>INDEX('[1]Конфигурация (оборудование)'!A:Y,MATCH(CONCATENATE(L208,"_",N208),'[1]Конфигурация (оборудование)'!Y:Y,0),22)</f>
        <v>-</v>
      </c>
      <c r="AF208" s="26" t="str">
        <f>INDEX('[1]Конфигурация (оборудование)'!A:Y,MATCH(CONCATENATE(L208,"_",N208),'[1]Конфигурация (оборудование)'!Y:Y,0),23)</f>
        <v>-</v>
      </c>
      <c r="AG208" s="26" t="str">
        <f>INDEX('[1]Конфигурация (оборудование)'!A:Y,MATCH(CONCATENATE(L208,"_",N208),'[1]Конфигурация (оборудование)'!Y:Y,0),24)</f>
        <v>-</v>
      </c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6" t="str">
        <f t="shared" si="5"/>
        <v>-</v>
      </c>
      <c r="AU208" s="26" t="str">
        <f>INDEX('[1]Конфигурация (оборудование)'!A:Y,MATCH(CONCATENATE(L208,"_",N208),'[1]Конфигурация (оборудование)'!Y:Y,0),8)</f>
        <v>-</v>
      </c>
      <c r="AV208" s="25"/>
      <c r="AW208" s="25"/>
      <c r="AX208" s="25"/>
      <c r="AY208" s="37"/>
      <c r="AZ208" s="25"/>
      <c r="BA208" s="25"/>
      <c r="BB208" s="25"/>
      <c r="BC208" s="25"/>
      <c r="BD208" s="25"/>
      <c r="BE208" s="25" t="str">
        <f>INDEX('[1]IP MGMT'!A:H,MATCH(O208,'[1]IP MGMT'!D:D,0),5)</f>
        <v>1RF24.05</v>
      </c>
      <c r="BF208" s="31" t="s">
        <v>1101</v>
      </c>
      <c r="BG208" s="25"/>
      <c r="BH208" s="25"/>
      <c r="BI208" s="25"/>
      <c r="BJ208" s="27"/>
    </row>
    <row r="209" spans="1:62" s="38" customFormat="1" ht="30" customHeight="1" x14ac:dyDescent="0.25">
      <c r="A209" s="29" t="s">
        <v>459</v>
      </c>
      <c r="B209" s="29" t="s">
        <v>505</v>
      </c>
      <c r="C209" s="31" t="s">
        <v>24</v>
      </c>
      <c r="D209" s="25"/>
      <c r="E209" s="26" t="s">
        <v>172</v>
      </c>
      <c r="F209" s="26" t="s">
        <v>172</v>
      </c>
      <c r="G209" s="27" t="s">
        <v>1008</v>
      </c>
      <c r="H209" s="28"/>
      <c r="I209" s="27"/>
      <c r="J209" s="27" t="s">
        <v>980</v>
      </c>
      <c r="K209" s="36"/>
      <c r="L209" s="29" t="s">
        <v>668</v>
      </c>
      <c r="M209" s="30" t="s">
        <v>568</v>
      </c>
      <c r="N209" s="29" t="s">
        <v>1036</v>
      </c>
      <c r="O209" s="31" t="s">
        <v>1102</v>
      </c>
      <c r="P209" s="34" t="s">
        <v>805</v>
      </c>
      <c r="Q209" s="34">
        <v>18</v>
      </c>
      <c r="R209" s="36"/>
      <c r="S209" s="26" t="str">
        <f>INDEX('[1]Конфигурация (оборудование)'!A:Y,MATCH(CONCATENATE(L209,"_",N209),'[1]Конфигурация (оборудование)'!Y:Y,0),6)</f>
        <v>-</v>
      </c>
      <c r="T209" s="26" t="str">
        <f>INDEX('[1]Конфигурация (оборудование)'!A:Y,MATCH(CONCATENATE(L209,"_",N209),'[1]Конфигурация (оборудование)'!Y:Y,0),4)</f>
        <v>-</v>
      </c>
      <c r="U209" s="26" t="str">
        <f>INDEX('[1]Конфигурация (оборудование)'!A:Y,MATCH(CONCATENATE(L209,"_",N209),'[1]Конфигурация (оборудование)'!Y:Y,0),5)</f>
        <v>-</v>
      </c>
      <c r="V209" s="26" t="str">
        <f>INDEX('[1]Конфигурация (оборудование)'!A:Y,MATCH(CONCATENATE(L209,"_",N209),'[1]Конфигурация (оборудование)'!Y:Y,0),10)</f>
        <v>-</v>
      </c>
      <c r="W209" s="51" t="str">
        <f>INDEX('[1]Конфигурация (оборудование)'!A:Y,MATCH(CONCATENATE(L209,"_",N209),'[1]Конфигурация (оборудование)'!Y:Y,0),12)</f>
        <v>-</v>
      </c>
      <c r="X209" s="26" t="str">
        <f>INDEX('[1]Конфигурация (оборудование)'!A:Y,MATCH(CONCATENATE(L209,"_",N209),'[1]Конфигурация (оборудование)'!Y:Y,0),13)</f>
        <v>-</v>
      </c>
      <c r="Y209" s="26" t="str">
        <f>INDEX('[1]Конфигурация (оборудование)'!A:Y,MATCH(CONCATENATE(L209,"_",N209),'[1]Конфигурация (оборудование)'!Y:Y,0),14)</f>
        <v>-</v>
      </c>
      <c r="Z209" s="26" t="str">
        <f>INDEX('[1]Конфигурация (оборудование)'!A:Y,MATCH(CONCATENATE(L209,"_",N209),'[1]Конфигурация (оборудование)'!Y:Y,0),15)</f>
        <v>-</v>
      </c>
      <c r="AA209" s="26" t="str">
        <f>INDEX('[1]Конфигурация (оборудование)'!A:Y,MATCH(CONCATENATE(L209,"_",N209),'[1]Конфигурация (оборудование)'!Y:Y,0),17)</f>
        <v>-</v>
      </c>
      <c r="AB209" s="26" t="str">
        <f>INDEX('[1]Конфигурация (оборудование)'!A:Y,MATCH(CONCATENATE(L209,"_",N209),'[1]Конфигурация (оборудование)'!Y:Y,0),18)</f>
        <v>-</v>
      </c>
      <c r="AC209" s="26" t="str">
        <f>INDEX('[1]Конфигурация (оборудование)'!A:Y,MATCH(CONCATENATE(L209,"_",N209),'[1]Конфигурация (оборудование)'!Y:Y,0),19)</f>
        <v>-</v>
      </c>
      <c r="AD209" s="26" t="str">
        <f>INDEX('[1]Конфигурация (оборудование)'!A:Y,MATCH(CONCATENATE(L209,"_",N209),'[1]Конфигурация (оборудование)'!Y:Y,0),20)</f>
        <v>-</v>
      </c>
      <c r="AE209" s="26" t="str">
        <f>INDEX('[1]Конфигурация (оборудование)'!A:Y,MATCH(CONCATENATE(L209,"_",N209),'[1]Конфигурация (оборудование)'!Y:Y,0),22)</f>
        <v>-</v>
      </c>
      <c r="AF209" s="26" t="str">
        <f>INDEX('[1]Конфигурация (оборудование)'!A:Y,MATCH(CONCATENATE(L209,"_",N209),'[1]Конфигурация (оборудование)'!Y:Y,0),23)</f>
        <v>-</v>
      </c>
      <c r="AG209" s="26" t="str">
        <f>INDEX('[1]Конфигурация (оборудование)'!A:Y,MATCH(CONCATENATE(L209,"_",N209),'[1]Конфигурация (оборудование)'!Y:Y,0),24)</f>
        <v>-</v>
      </c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6" t="str">
        <f t="shared" si="5"/>
        <v>-</v>
      </c>
      <c r="AU209" s="26" t="str">
        <f>INDEX('[1]Конфигурация (оборудование)'!A:Y,MATCH(CONCATENATE(L209,"_",N209),'[1]Конфигурация (оборудование)'!Y:Y,0),8)</f>
        <v>-</v>
      </c>
      <c r="AV209" s="25"/>
      <c r="AW209" s="25"/>
      <c r="AX209" s="25"/>
      <c r="AY209" s="37"/>
      <c r="AZ209" s="25"/>
      <c r="BA209" s="25"/>
      <c r="BB209" s="25"/>
      <c r="BC209" s="25"/>
      <c r="BD209" s="25"/>
      <c r="BE209" s="25" t="str">
        <f>INDEX('[1]IP MGMT'!A:H,MATCH(O209,'[1]IP MGMT'!D:D,0),5)</f>
        <v>1RF19.03</v>
      </c>
      <c r="BF209" s="31" t="s">
        <v>1103</v>
      </c>
      <c r="BG209" s="25"/>
      <c r="BH209" s="25"/>
      <c r="BI209" s="25"/>
      <c r="BJ209" s="27"/>
    </row>
    <row r="210" spans="1:62" s="38" customFormat="1" ht="30" customHeight="1" x14ac:dyDescent="0.25">
      <c r="A210" s="29" t="s">
        <v>459</v>
      </c>
      <c r="B210" s="29" t="s">
        <v>506</v>
      </c>
      <c r="C210" s="31" t="s">
        <v>24</v>
      </c>
      <c r="D210" s="25"/>
      <c r="E210" s="26" t="s">
        <v>172</v>
      </c>
      <c r="F210" s="26" t="s">
        <v>172</v>
      </c>
      <c r="G210" s="27" t="s">
        <v>1003</v>
      </c>
      <c r="H210" s="28"/>
      <c r="I210" s="27"/>
      <c r="J210" s="27" t="s">
        <v>980</v>
      </c>
      <c r="K210" s="36"/>
      <c r="L210" s="29" t="s">
        <v>668</v>
      </c>
      <c r="M210" s="30" t="s">
        <v>568</v>
      </c>
      <c r="N210" s="29" t="s">
        <v>1036</v>
      </c>
      <c r="O210" s="31" t="s">
        <v>1104</v>
      </c>
      <c r="P210" s="34" t="s">
        <v>805</v>
      </c>
      <c r="Q210" s="34" t="s">
        <v>1006</v>
      </c>
      <c r="R210" s="36"/>
      <c r="S210" s="26" t="str">
        <f>INDEX('[1]Конфигурация (оборудование)'!A:Y,MATCH(CONCATENATE(L210,"_",N210),'[1]Конфигурация (оборудование)'!Y:Y,0),6)</f>
        <v>-</v>
      </c>
      <c r="T210" s="26" t="str">
        <f>INDEX('[1]Конфигурация (оборудование)'!A:Y,MATCH(CONCATENATE(L210,"_",N210),'[1]Конфигурация (оборудование)'!Y:Y,0),4)</f>
        <v>-</v>
      </c>
      <c r="U210" s="26" t="str">
        <f>INDEX('[1]Конфигурация (оборудование)'!A:Y,MATCH(CONCATENATE(L210,"_",N210),'[1]Конфигурация (оборудование)'!Y:Y,0),5)</f>
        <v>-</v>
      </c>
      <c r="V210" s="26" t="str">
        <f>INDEX('[1]Конфигурация (оборудование)'!A:Y,MATCH(CONCATENATE(L210,"_",N210),'[1]Конфигурация (оборудование)'!Y:Y,0),10)</f>
        <v>-</v>
      </c>
      <c r="W210" s="51" t="str">
        <f>INDEX('[1]Конфигурация (оборудование)'!A:Y,MATCH(CONCATENATE(L210,"_",N210),'[1]Конфигурация (оборудование)'!Y:Y,0),12)</f>
        <v>-</v>
      </c>
      <c r="X210" s="26" t="str">
        <f>INDEX('[1]Конфигурация (оборудование)'!A:Y,MATCH(CONCATENATE(L210,"_",N210),'[1]Конфигурация (оборудование)'!Y:Y,0),13)</f>
        <v>-</v>
      </c>
      <c r="Y210" s="26" t="str">
        <f>INDEX('[1]Конфигурация (оборудование)'!A:Y,MATCH(CONCATENATE(L210,"_",N210),'[1]Конфигурация (оборудование)'!Y:Y,0),14)</f>
        <v>-</v>
      </c>
      <c r="Z210" s="26" t="str">
        <f>INDEX('[1]Конфигурация (оборудование)'!A:Y,MATCH(CONCATENATE(L210,"_",N210),'[1]Конфигурация (оборудование)'!Y:Y,0),15)</f>
        <v>-</v>
      </c>
      <c r="AA210" s="26" t="str">
        <f>INDEX('[1]Конфигурация (оборудование)'!A:Y,MATCH(CONCATENATE(L210,"_",N210),'[1]Конфигурация (оборудование)'!Y:Y,0),17)</f>
        <v>-</v>
      </c>
      <c r="AB210" s="26" t="str">
        <f>INDEX('[1]Конфигурация (оборудование)'!A:Y,MATCH(CONCATENATE(L210,"_",N210),'[1]Конфигурация (оборудование)'!Y:Y,0),18)</f>
        <v>-</v>
      </c>
      <c r="AC210" s="26" t="str">
        <f>INDEX('[1]Конфигурация (оборудование)'!A:Y,MATCH(CONCATENATE(L210,"_",N210),'[1]Конфигурация (оборудование)'!Y:Y,0),19)</f>
        <v>-</v>
      </c>
      <c r="AD210" s="26" t="str">
        <f>INDEX('[1]Конфигурация (оборудование)'!A:Y,MATCH(CONCATENATE(L210,"_",N210),'[1]Конфигурация (оборудование)'!Y:Y,0),20)</f>
        <v>-</v>
      </c>
      <c r="AE210" s="26" t="str">
        <f>INDEX('[1]Конфигурация (оборудование)'!A:Y,MATCH(CONCATENATE(L210,"_",N210),'[1]Конфигурация (оборудование)'!Y:Y,0),22)</f>
        <v>-</v>
      </c>
      <c r="AF210" s="26" t="str">
        <f>INDEX('[1]Конфигурация (оборудование)'!A:Y,MATCH(CONCATENATE(L210,"_",N210),'[1]Конфигурация (оборудование)'!Y:Y,0),23)</f>
        <v>-</v>
      </c>
      <c r="AG210" s="26" t="str">
        <f>INDEX('[1]Конфигурация (оборудование)'!A:Y,MATCH(CONCATENATE(L210,"_",N210),'[1]Конфигурация (оборудование)'!Y:Y,0),24)</f>
        <v>-</v>
      </c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6" t="str">
        <f t="shared" si="5"/>
        <v>-</v>
      </c>
      <c r="AU210" s="26" t="str">
        <f>INDEX('[1]Конфигурация (оборудование)'!A:Y,MATCH(CONCATENATE(L210,"_",N210),'[1]Конфигурация (оборудование)'!Y:Y,0),8)</f>
        <v>-</v>
      </c>
      <c r="AV210" s="25"/>
      <c r="AW210" s="25"/>
      <c r="AX210" s="25"/>
      <c r="AY210" s="37"/>
      <c r="AZ210" s="25"/>
      <c r="BA210" s="25"/>
      <c r="BB210" s="25"/>
      <c r="BC210" s="25"/>
      <c r="BD210" s="25"/>
      <c r="BE210" s="25" t="str">
        <f>INDEX('[1]IP MGMT'!A:H,MATCH(O210,'[1]IP MGMT'!D:D,0),5)</f>
        <v>1RF19.03</v>
      </c>
      <c r="BF210" s="31" t="s">
        <v>1105</v>
      </c>
      <c r="BG210" s="25"/>
      <c r="BH210" s="25"/>
      <c r="BI210" s="25"/>
      <c r="BJ210" s="27"/>
    </row>
    <row r="211" spans="1:62" s="38" customFormat="1" ht="30" customHeight="1" x14ac:dyDescent="0.25">
      <c r="A211" s="29" t="s">
        <v>459</v>
      </c>
      <c r="B211" s="29" t="s">
        <v>507</v>
      </c>
      <c r="C211" s="31" t="s">
        <v>24</v>
      </c>
      <c r="D211" s="25"/>
      <c r="E211" s="26" t="s">
        <v>172</v>
      </c>
      <c r="F211" s="26" t="s">
        <v>172</v>
      </c>
      <c r="G211" s="27" t="s">
        <v>667</v>
      </c>
      <c r="H211" s="28"/>
      <c r="I211" s="27"/>
      <c r="J211" s="27" t="s">
        <v>980</v>
      </c>
      <c r="K211" s="36"/>
      <c r="L211" s="29" t="s">
        <v>668</v>
      </c>
      <c r="M211" s="30" t="s">
        <v>568</v>
      </c>
      <c r="N211" s="29" t="s">
        <v>1012</v>
      </c>
      <c r="O211" s="31" t="s">
        <v>1106</v>
      </c>
      <c r="P211" s="34" t="s">
        <v>805</v>
      </c>
      <c r="Q211" s="34" t="s">
        <v>1014</v>
      </c>
      <c r="R211" s="36"/>
      <c r="S211" s="26" t="str">
        <f>INDEX('[1]Конфигурация (оборудование)'!A:Y,MATCH(CONCATENATE(L211,"_",N211),'[1]Конфигурация (оборудование)'!Y:Y,0),6)</f>
        <v>-</v>
      </c>
      <c r="T211" s="26" t="str">
        <f>INDEX('[1]Конфигурация (оборудование)'!A:Y,MATCH(CONCATENATE(L211,"_",N211),'[1]Конфигурация (оборудование)'!Y:Y,0),4)</f>
        <v>-</v>
      </c>
      <c r="U211" s="26" t="str">
        <f>INDEX('[1]Конфигурация (оборудование)'!A:Y,MATCH(CONCATENATE(L211,"_",N211),'[1]Конфигурация (оборудование)'!Y:Y,0),5)</f>
        <v>-</v>
      </c>
      <c r="V211" s="26" t="str">
        <f>INDEX('[1]Конфигурация (оборудование)'!A:Y,MATCH(CONCATENATE(L211,"_",N211),'[1]Конфигурация (оборудование)'!Y:Y,0),10)</f>
        <v>-</v>
      </c>
      <c r="W211" s="51" t="str">
        <f>INDEX('[1]Конфигурация (оборудование)'!A:Y,MATCH(CONCATENATE(L211,"_",N211),'[1]Конфигурация (оборудование)'!Y:Y,0),12)</f>
        <v>-</v>
      </c>
      <c r="X211" s="26" t="str">
        <f>INDEX('[1]Конфигурация (оборудование)'!A:Y,MATCH(CONCATENATE(L211,"_",N211),'[1]Конфигурация (оборудование)'!Y:Y,0),13)</f>
        <v>-</v>
      </c>
      <c r="Y211" s="26" t="str">
        <f>INDEX('[1]Конфигурация (оборудование)'!A:Y,MATCH(CONCATENATE(L211,"_",N211),'[1]Конфигурация (оборудование)'!Y:Y,0),14)</f>
        <v>-</v>
      </c>
      <c r="Z211" s="26" t="str">
        <f>INDEX('[1]Конфигурация (оборудование)'!A:Y,MATCH(CONCATENATE(L211,"_",N211),'[1]Конфигурация (оборудование)'!Y:Y,0),15)</f>
        <v>-</v>
      </c>
      <c r="AA211" s="26" t="str">
        <f>INDEX('[1]Конфигурация (оборудование)'!A:Y,MATCH(CONCATENATE(L211,"_",N211),'[1]Конфигурация (оборудование)'!Y:Y,0),17)</f>
        <v>-</v>
      </c>
      <c r="AB211" s="26" t="str">
        <f>INDEX('[1]Конфигурация (оборудование)'!A:Y,MATCH(CONCATENATE(L211,"_",N211),'[1]Конфигурация (оборудование)'!Y:Y,0),18)</f>
        <v>-</v>
      </c>
      <c r="AC211" s="26" t="str">
        <f>INDEX('[1]Конфигурация (оборудование)'!A:Y,MATCH(CONCATENATE(L211,"_",N211),'[1]Конфигурация (оборудование)'!Y:Y,0),19)</f>
        <v>-</v>
      </c>
      <c r="AD211" s="26" t="str">
        <f>INDEX('[1]Конфигурация (оборудование)'!A:Y,MATCH(CONCATENATE(L211,"_",N211),'[1]Конфигурация (оборудование)'!Y:Y,0),20)</f>
        <v>-</v>
      </c>
      <c r="AE211" s="26" t="str">
        <f>INDEX('[1]Конфигурация (оборудование)'!A:Y,MATCH(CONCATENATE(L211,"_",N211),'[1]Конфигурация (оборудование)'!Y:Y,0),22)</f>
        <v>-</v>
      </c>
      <c r="AF211" s="26" t="str">
        <f>INDEX('[1]Конфигурация (оборудование)'!A:Y,MATCH(CONCATENATE(L211,"_",N211),'[1]Конфигурация (оборудование)'!Y:Y,0),23)</f>
        <v>-</v>
      </c>
      <c r="AG211" s="26" t="str">
        <f>INDEX('[1]Конфигурация (оборудование)'!A:Y,MATCH(CONCATENATE(L211,"_",N211),'[1]Конфигурация (оборудование)'!Y:Y,0),24)</f>
        <v>-</v>
      </c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6" t="str">
        <f t="shared" si="5"/>
        <v>-</v>
      </c>
      <c r="AU211" s="26" t="str">
        <f>INDEX('[1]Конфигурация (оборудование)'!A:Y,MATCH(CONCATENATE(L211,"_",N211),'[1]Конфигурация (оборудование)'!Y:Y,0),8)</f>
        <v>-</v>
      </c>
      <c r="AV211" s="25"/>
      <c r="AW211" s="25"/>
      <c r="AX211" s="25"/>
      <c r="AY211" s="37"/>
      <c r="AZ211" s="25"/>
      <c r="BA211" s="25"/>
      <c r="BB211" s="25"/>
      <c r="BC211" s="25"/>
      <c r="BD211" s="25"/>
      <c r="BE211" s="25" t="str">
        <f>INDEX('[1]IP MGMT'!A:H,MATCH(O211,'[1]IP MGMT'!D:D,0),5)</f>
        <v>1RF19.03</v>
      </c>
      <c r="BF211" s="31" t="s">
        <v>1107</v>
      </c>
      <c r="BG211" s="25"/>
      <c r="BH211" s="25"/>
      <c r="BI211" s="25"/>
      <c r="BJ211" s="27"/>
    </row>
    <row r="212" spans="1:62" s="38" customFormat="1" ht="45" customHeight="1" x14ac:dyDescent="0.25">
      <c r="A212" s="29" t="s">
        <v>459</v>
      </c>
      <c r="B212" s="29" t="s">
        <v>508</v>
      </c>
      <c r="C212" s="31" t="s">
        <v>12</v>
      </c>
      <c r="D212" s="25"/>
      <c r="E212" s="26" t="s">
        <v>172</v>
      </c>
      <c r="F212" s="26" t="s">
        <v>172</v>
      </c>
      <c r="G212" s="27" t="s">
        <v>1055</v>
      </c>
      <c r="H212" s="28"/>
      <c r="I212" s="27"/>
      <c r="J212" s="27" t="s">
        <v>980</v>
      </c>
      <c r="K212" s="36"/>
      <c r="L212" s="29" t="s">
        <v>1056</v>
      </c>
      <c r="M212" s="30" t="s">
        <v>568</v>
      </c>
      <c r="N212" s="29" t="s">
        <v>1057</v>
      </c>
      <c r="O212" s="31" t="s">
        <v>1108</v>
      </c>
      <c r="P212" s="34" t="s">
        <v>1059</v>
      </c>
      <c r="Q212" s="34" t="s">
        <v>604</v>
      </c>
      <c r="R212" s="36"/>
      <c r="S212" s="26" t="str">
        <f>INDEX('[1]Конфигурация (оборудование)'!A:Y,MATCH(CONCATENATE(L212,"_",N212),'[1]Конфигурация (оборудование)'!Y:Y,0),6)</f>
        <v>-</v>
      </c>
      <c r="T212" s="26" t="str">
        <f>INDEX('[1]Конфигурация (оборудование)'!A:Y,MATCH(CONCATENATE(L212,"_",N212),'[1]Конфигурация (оборудование)'!Y:Y,0),4)</f>
        <v>-</v>
      </c>
      <c r="U212" s="26" t="str">
        <f>INDEX('[1]Конфигурация (оборудование)'!A:Y,MATCH(CONCATENATE(L212,"_",N212),'[1]Конфигурация (оборудование)'!Y:Y,0),5)</f>
        <v>-</v>
      </c>
      <c r="V212" s="26" t="str">
        <f>INDEX('[1]Конфигурация (оборудование)'!A:Y,MATCH(CONCATENATE(L212,"_",N212),'[1]Конфигурация (оборудование)'!Y:Y,0),10)</f>
        <v>-</v>
      </c>
      <c r="W212" s="51" t="str">
        <f>INDEX('[1]Конфигурация (оборудование)'!A:Y,MATCH(CONCATENATE(L212,"_",N212),'[1]Конфигурация (оборудование)'!Y:Y,0),12)</f>
        <v>-</v>
      </c>
      <c r="X212" s="26" t="str">
        <f>INDEX('[1]Конфигурация (оборудование)'!A:Y,MATCH(CONCATENATE(L212,"_",N212),'[1]Конфигурация (оборудование)'!Y:Y,0),13)</f>
        <v>-</v>
      </c>
      <c r="Y212" s="26" t="str">
        <f>INDEX('[1]Конфигурация (оборудование)'!A:Y,MATCH(CONCATENATE(L212,"_",N212),'[1]Конфигурация (оборудование)'!Y:Y,0),14)</f>
        <v>-</v>
      </c>
      <c r="Z212" s="26" t="str">
        <f>INDEX('[1]Конфигурация (оборудование)'!A:Y,MATCH(CONCATENATE(L212,"_",N212),'[1]Конфигурация (оборудование)'!Y:Y,0),15)</f>
        <v>-</v>
      </c>
      <c r="AA212" s="26" t="str">
        <f>INDEX('[1]Конфигурация (оборудование)'!A:Y,MATCH(CONCATENATE(L212,"_",N212),'[1]Конфигурация (оборудование)'!Y:Y,0),17)</f>
        <v>-</v>
      </c>
      <c r="AB212" s="26" t="str">
        <f>INDEX('[1]Конфигурация (оборудование)'!A:Y,MATCH(CONCATENATE(L212,"_",N212),'[1]Конфигурация (оборудование)'!Y:Y,0),18)</f>
        <v>-</v>
      </c>
      <c r="AC212" s="26" t="str">
        <f>INDEX('[1]Конфигурация (оборудование)'!A:Y,MATCH(CONCATENATE(L212,"_",N212),'[1]Конфигурация (оборудование)'!Y:Y,0),19)</f>
        <v>-</v>
      </c>
      <c r="AD212" s="26" t="str">
        <f>INDEX('[1]Конфигурация (оборудование)'!A:Y,MATCH(CONCATENATE(L212,"_",N212),'[1]Конфигурация (оборудование)'!Y:Y,0),20)</f>
        <v>-</v>
      </c>
      <c r="AE212" s="26" t="str">
        <f>INDEX('[1]Конфигурация (оборудование)'!A:Y,MATCH(CONCATENATE(L212,"_",N212),'[1]Конфигурация (оборудование)'!Y:Y,0),22)</f>
        <v>-</v>
      </c>
      <c r="AF212" s="26" t="str">
        <f>INDEX('[1]Конфигурация (оборудование)'!A:Y,MATCH(CONCATENATE(L212,"_",N212),'[1]Конфигурация (оборудование)'!Y:Y,0),23)</f>
        <v>-</v>
      </c>
      <c r="AG212" s="26" t="str">
        <f>INDEX('[1]Конфигурация (оборудование)'!A:Y,MATCH(CONCATENATE(L212,"_",N212),'[1]Конфигурация (оборудование)'!Y:Y,0),24)</f>
        <v>-</v>
      </c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6" t="str">
        <f t="shared" si="5"/>
        <v>-</v>
      </c>
      <c r="AU212" s="26" t="str">
        <f>INDEX('[1]Конфигурация (оборудование)'!A:Y,MATCH(CONCATENATE(L212,"_",N212),'[1]Конфигурация (оборудование)'!Y:Y,0),8)</f>
        <v>-</v>
      </c>
      <c r="AV212" s="25"/>
      <c r="AW212" s="25"/>
      <c r="AX212" s="25"/>
      <c r="AY212" s="37"/>
      <c r="AZ212" s="25"/>
      <c r="BA212" s="25"/>
      <c r="BB212" s="25"/>
      <c r="BC212" s="25"/>
      <c r="BD212" s="25"/>
      <c r="BE212" s="25" t="str">
        <f>INDEX('[1]IP MGMT'!A:H,MATCH(O212,'[1]IP MGMT'!D:D,0),5)</f>
        <v>1RF19.05</v>
      </c>
      <c r="BF212" s="31" t="s">
        <v>1109</v>
      </c>
      <c r="BG212" s="25"/>
      <c r="BH212" s="25"/>
      <c r="BI212" s="25"/>
      <c r="BJ212" s="27" t="s">
        <v>1110</v>
      </c>
    </row>
    <row r="213" spans="1:62" s="38" customFormat="1" ht="45" customHeight="1" x14ac:dyDescent="0.25">
      <c r="A213" s="29" t="s">
        <v>459</v>
      </c>
      <c r="B213" s="29" t="s">
        <v>509</v>
      </c>
      <c r="C213" s="31" t="s">
        <v>12</v>
      </c>
      <c r="D213" s="25"/>
      <c r="E213" s="26" t="s">
        <v>172</v>
      </c>
      <c r="F213" s="26" t="s">
        <v>172</v>
      </c>
      <c r="G213" s="27" t="s">
        <v>1055</v>
      </c>
      <c r="H213" s="28"/>
      <c r="I213" s="27"/>
      <c r="J213" s="27" t="s">
        <v>980</v>
      </c>
      <c r="K213" s="36"/>
      <c r="L213" s="29" t="s">
        <v>1056</v>
      </c>
      <c r="M213" s="30" t="s">
        <v>568</v>
      </c>
      <c r="N213" s="29" t="s">
        <v>1057</v>
      </c>
      <c r="O213" s="31" t="s">
        <v>1111</v>
      </c>
      <c r="P213" s="34" t="s">
        <v>1062</v>
      </c>
      <c r="Q213" s="34" t="s">
        <v>604</v>
      </c>
      <c r="R213" s="36"/>
      <c r="S213" s="26" t="str">
        <f>INDEX('[1]Конфигурация (оборудование)'!A:Y,MATCH(CONCATENATE(L213,"_",N213),'[1]Конфигурация (оборудование)'!Y:Y,0),6)</f>
        <v>-</v>
      </c>
      <c r="T213" s="26" t="str">
        <f>INDEX('[1]Конфигурация (оборудование)'!A:Y,MATCH(CONCATENATE(L213,"_",N213),'[1]Конфигурация (оборудование)'!Y:Y,0),4)</f>
        <v>-</v>
      </c>
      <c r="U213" s="26" t="str">
        <f>INDEX('[1]Конфигурация (оборудование)'!A:Y,MATCH(CONCATENATE(L213,"_",N213),'[1]Конфигурация (оборудование)'!Y:Y,0),5)</f>
        <v>-</v>
      </c>
      <c r="V213" s="26" t="str">
        <f>INDEX('[1]Конфигурация (оборудование)'!A:Y,MATCH(CONCATENATE(L213,"_",N213),'[1]Конфигурация (оборудование)'!Y:Y,0),10)</f>
        <v>-</v>
      </c>
      <c r="W213" s="51" t="str">
        <f>INDEX('[1]Конфигурация (оборудование)'!A:Y,MATCH(CONCATENATE(L213,"_",N213),'[1]Конфигурация (оборудование)'!Y:Y,0),12)</f>
        <v>-</v>
      </c>
      <c r="X213" s="26" t="str">
        <f>INDEX('[1]Конфигурация (оборудование)'!A:Y,MATCH(CONCATENATE(L213,"_",N213),'[1]Конфигурация (оборудование)'!Y:Y,0),13)</f>
        <v>-</v>
      </c>
      <c r="Y213" s="26" t="str">
        <f>INDEX('[1]Конфигурация (оборудование)'!A:Y,MATCH(CONCATENATE(L213,"_",N213),'[1]Конфигурация (оборудование)'!Y:Y,0),14)</f>
        <v>-</v>
      </c>
      <c r="Z213" s="26" t="str">
        <f>INDEX('[1]Конфигурация (оборудование)'!A:Y,MATCH(CONCATENATE(L213,"_",N213),'[1]Конфигурация (оборудование)'!Y:Y,0),15)</f>
        <v>-</v>
      </c>
      <c r="AA213" s="26" t="str">
        <f>INDEX('[1]Конфигурация (оборудование)'!A:Y,MATCH(CONCATENATE(L213,"_",N213),'[1]Конфигурация (оборудование)'!Y:Y,0),17)</f>
        <v>-</v>
      </c>
      <c r="AB213" s="26" t="str">
        <f>INDEX('[1]Конфигурация (оборудование)'!A:Y,MATCH(CONCATENATE(L213,"_",N213),'[1]Конфигурация (оборудование)'!Y:Y,0),18)</f>
        <v>-</v>
      </c>
      <c r="AC213" s="26" t="str">
        <f>INDEX('[1]Конфигурация (оборудование)'!A:Y,MATCH(CONCATENATE(L213,"_",N213),'[1]Конфигурация (оборудование)'!Y:Y,0),19)</f>
        <v>-</v>
      </c>
      <c r="AD213" s="26" t="str">
        <f>INDEX('[1]Конфигурация (оборудование)'!A:Y,MATCH(CONCATENATE(L213,"_",N213),'[1]Конфигурация (оборудование)'!Y:Y,0),20)</f>
        <v>-</v>
      </c>
      <c r="AE213" s="26" t="str">
        <f>INDEX('[1]Конфигурация (оборудование)'!A:Y,MATCH(CONCATENATE(L213,"_",N213),'[1]Конфигурация (оборудование)'!Y:Y,0),22)</f>
        <v>-</v>
      </c>
      <c r="AF213" s="26" t="str">
        <f>INDEX('[1]Конфигурация (оборудование)'!A:Y,MATCH(CONCATENATE(L213,"_",N213),'[1]Конфигурация (оборудование)'!Y:Y,0),23)</f>
        <v>-</v>
      </c>
      <c r="AG213" s="26" t="str">
        <f>INDEX('[1]Конфигурация (оборудование)'!A:Y,MATCH(CONCATENATE(L213,"_",N213),'[1]Конфигурация (оборудование)'!Y:Y,0),24)</f>
        <v>-</v>
      </c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6" t="str">
        <f t="shared" ref="AT213:AT236" si="6">U213</f>
        <v>-</v>
      </c>
      <c r="AU213" s="26" t="str">
        <f>INDEX('[1]Конфигурация (оборудование)'!A:Y,MATCH(CONCATENATE(L213,"_",N213),'[1]Конфигурация (оборудование)'!Y:Y,0),8)</f>
        <v>-</v>
      </c>
      <c r="AV213" s="25"/>
      <c r="AW213" s="25"/>
      <c r="AX213" s="25"/>
      <c r="AY213" s="37"/>
      <c r="AZ213" s="25"/>
      <c r="BA213" s="25"/>
      <c r="BB213" s="25"/>
      <c r="BC213" s="25"/>
      <c r="BD213" s="25"/>
      <c r="BE213" s="25" t="str">
        <f>INDEX('[1]IP MGMT'!A:H,MATCH(O213,'[1]IP MGMT'!D:D,0),5)</f>
        <v>1RF21.05</v>
      </c>
      <c r="BF213" s="31" t="s">
        <v>1112</v>
      </c>
      <c r="BG213" s="25"/>
      <c r="BH213" s="25"/>
      <c r="BI213" s="25"/>
      <c r="BJ213" s="27" t="s">
        <v>1110</v>
      </c>
    </row>
    <row r="214" spans="1:62" s="38" customFormat="1" ht="30" customHeight="1" x14ac:dyDescent="0.25">
      <c r="A214" s="29" t="s">
        <v>459</v>
      </c>
      <c r="B214" s="29" t="s">
        <v>510</v>
      </c>
      <c r="C214" s="31" t="s">
        <v>511</v>
      </c>
      <c r="D214" s="25"/>
      <c r="E214" s="26" t="s">
        <v>172</v>
      </c>
      <c r="F214" s="26" t="s">
        <v>172</v>
      </c>
      <c r="G214" s="27" t="s">
        <v>511</v>
      </c>
      <c r="H214" s="28"/>
      <c r="I214" s="27"/>
      <c r="J214" s="27" t="s">
        <v>980</v>
      </c>
      <c r="K214" s="36"/>
      <c r="L214" s="29" t="s">
        <v>1113</v>
      </c>
      <c r="M214" s="30" t="s">
        <v>568</v>
      </c>
      <c r="N214" s="29" t="s">
        <v>1114</v>
      </c>
      <c r="O214" s="31" t="s">
        <v>1115</v>
      </c>
      <c r="P214" s="34" t="s">
        <v>985</v>
      </c>
      <c r="Q214" s="34" t="s">
        <v>1116</v>
      </c>
      <c r="R214" s="36"/>
      <c r="S214" s="26" t="str">
        <f>INDEX('[1]Конфигурация (оборудование)'!A:Y,MATCH(CONCATENATE(L214,"_",N214),'[1]Конфигурация (оборудование)'!Y:Y,0),6)</f>
        <v>-</v>
      </c>
      <c r="T214" s="26" t="str">
        <f>INDEX('[1]Конфигурация (оборудование)'!A:Y,MATCH(CONCATENATE(L214,"_",N214),'[1]Конфигурация (оборудование)'!Y:Y,0),4)</f>
        <v>-</v>
      </c>
      <c r="U214" s="26" t="str">
        <f>INDEX('[1]Конфигурация (оборудование)'!A:Y,MATCH(CONCATENATE(L214,"_",N214),'[1]Конфигурация (оборудование)'!Y:Y,0),5)</f>
        <v>-</v>
      </c>
      <c r="V214" s="26" t="str">
        <f>INDEX('[1]Конфигурация (оборудование)'!A:Y,MATCH(CONCATENATE(L214,"_",N214),'[1]Конфигурация (оборудование)'!Y:Y,0),10)</f>
        <v>-</v>
      </c>
      <c r="W214" s="51" t="str">
        <f>INDEX('[1]Конфигурация (оборудование)'!A:Y,MATCH(CONCATENATE(L214,"_",N214),'[1]Конфигурация (оборудование)'!Y:Y,0),12)</f>
        <v>-</v>
      </c>
      <c r="X214" s="26" t="str">
        <f>INDEX('[1]Конфигурация (оборудование)'!A:Y,MATCH(CONCATENATE(L214,"_",N214),'[1]Конфигурация (оборудование)'!Y:Y,0),13)</f>
        <v>-</v>
      </c>
      <c r="Y214" s="26" t="str">
        <f>INDEX('[1]Конфигурация (оборудование)'!A:Y,MATCH(CONCATENATE(L214,"_",N214),'[1]Конфигурация (оборудование)'!Y:Y,0),14)</f>
        <v>-</v>
      </c>
      <c r="Z214" s="26" t="str">
        <f>INDEX('[1]Конфигурация (оборудование)'!A:Y,MATCH(CONCATENATE(L214,"_",N214),'[1]Конфигурация (оборудование)'!Y:Y,0),15)</f>
        <v>-</v>
      </c>
      <c r="AA214" s="26" t="str">
        <f>INDEX('[1]Конфигурация (оборудование)'!A:Y,MATCH(CONCATENATE(L214,"_",N214),'[1]Конфигурация (оборудование)'!Y:Y,0),17)</f>
        <v>-</v>
      </c>
      <c r="AB214" s="26" t="str">
        <f>INDEX('[1]Конфигурация (оборудование)'!A:Y,MATCH(CONCATENATE(L214,"_",N214),'[1]Конфигурация (оборудование)'!Y:Y,0),18)</f>
        <v>-</v>
      </c>
      <c r="AC214" s="26" t="str">
        <f>INDEX('[1]Конфигурация (оборудование)'!A:Y,MATCH(CONCATENATE(L214,"_",N214),'[1]Конфигурация (оборудование)'!Y:Y,0),19)</f>
        <v>-</v>
      </c>
      <c r="AD214" s="26" t="str">
        <f>INDEX('[1]Конфигурация (оборудование)'!A:Y,MATCH(CONCATENATE(L214,"_",N214),'[1]Конфигурация (оборудование)'!Y:Y,0),20)</f>
        <v>-</v>
      </c>
      <c r="AE214" s="26" t="str">
        <f>INDEX('[1]Конфигурация (оборудование)'!A:Y,MATCH(CONCATENATE(L214,"_",N214),'[1]Конфигурация (оборудование)'!Y:Y,0),22)</f>
        <v>-</v>
      </c>
      <c r="AF214" s="26" t="str">
        <f>INDEX('[1]Конфигурация (оборудование)'!A:Y,MATCH(CONCATENATE(L214,"_",N214),'[1]Конфигурация (оборудование)'!Y:Y,0),23)</f>
        <v>-</v>
      </c>
      <c r="AG214" s="26" t="str">
        <f>INDEX('[1]Конфигурация (оборудование)'!A:Y,MATCH(CONCATENATE(L214,"_",N214),'[1]Конфигурация (оборудование)'!Y:Y,0),24)</f>
        <v>-</v>
      </c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6" t="str">
        <f t="shared" si="6"/>
        <v>-</v>
      </c>
      <c r="AU214" s="26" t="str">
        <f>INDEX('[1]Конфигурация (оборудование)'!A:Y,MATCH(CONCATENATE(L214,"_",N214),'[1]Конфигурация (оборудование)'!Y:Y,0),8)</f>
        <v>-</v>
      </c>
      <c r="AV214" s="25"/>
      <c r="AW214" s="25"/>
      <c r="AX214" s="25"/>
      <c r="AY214" s="37"/>
      <c r="AZ214" s="25"/>
      <c r="BA214" s="25"/>
      <c r="BB214" s="25"/>
      <c r="BC214" s="25"/>
      <c r="BD214" s="25"/>
      <c r="BE214" s="25" t="str">
        <f>INDEX('[1]IP MGMT'!A:H,MATCH(O214,'[1]IP MGMT'!D:D,0),5)</f>
        <v>1RF23.05</v>
      </c>
      <c r="BF214" s="31" t="s">
        <v>1117</v>
      </c>
      <c r="BG214" s="25"/>
      <c r="BH214" s="25"/>
      <c r="BI214" s="25"/>
      <c r="BJ214" s="27"/>
    </row>
    <row r="215" spans="1:62" s="38" customFormat="1" ht="30" customHeight="1" x14ac:dyDescent="0.25">
      <c r="A215" s="29" t="s">
        <v>459</v>
      </c>
      <c r="B215" s="29" t="s">
        <v>512</v>
      </c>
      <c r="C215" s="31" t="s">
        <v>511</v>
      </c>
      <c r="D215" s="25"/>
      <c r="E215" s="26" t="s">
        <v>172</v>
      </c>
      <c r="F215" s="26" t="s">
        <v>172</v>
      </c>
      <c r="G215" s="27" t="s">
        <v>511</v>
      </c>
      <c r="H215" s="28"/>
      <c r="I215" s="27"/>
      <c r="J215" s="27" t="s">
        <v>980</v>
      </c>
      <c r="K215" s="36"/>
      <c r="L215" s="29" t="s">
        <v>1113</v>
      </c>
      <c r="M215" s="30" t="s">
        <v>568</v>
      </c>
      <c r="N215" s="29" t="s">
        <v>1114</v>
      </c>
      <c r="O215" s="31" t="s">
        <v>1118</v>
      </c>
      <c r="P215" s="34" t="s">
        <v>989</v>
      </c>
      <c r="Q215" s="34" t="s">
        <v>1116</v>
      </c>
      <c r="R215" s="36"/>
      <c r="S215" s="26" t="str">
        <f>INDEX('[1]Конфигурация (оборудование)'!A:Y,MATCH(CONCATENATE(L215,"_",N215),'[1]Конфигурация (оборудование)'!Y:Y,0),6)</f>
        <v>-</v>
      </c>
      <c r="T215" s="26" t="str">
        <f>INDEX('[1]Конфигурация (оборудование)'!A:Y,MATCH(CONCATENATE(L215,"_",N215),'[1]Конфигурация (оборудование)'!Y:Y,0),4)</f>
        <v>-</v>
      </c>
      <c r="U215" s="26" t="str">
        <f>INDEX('[1]Конфигурация (оборудование)'!A:Y,MATCH(CONCATENATE(L215,"_",N215),'[1]Конфигурация (оборудование)'!Y:Y,0),5)</f>
        <v>-</v>
      </c>
      <c r="V215" s="26" t="str">
        <f>INDEX('[1]Конфигурация (оборудование)'!A:Y,MATCH(CONCATENATE(L215,"_",N215),'[1]Конфигурация (оборудование)'!Y:Y,0),10)</f>
        <v>-</v>
      </c>
      <c r="W215" s="51" t="str">
        <f>INDEX('[1]Конфигурация (оборудование)'!A:Y,MATCH(CONCATENATE(L215,"_",N215),'[1]Конфигурация (оборудование)'!Y:Y,0),12)</f>
        <v>-</v>
      </c>
      <c r="X215" s="26" t="str">
        <f>INDEX('[1]Конфигурация (оборудование)'!A:Y,MATCH(CONCATENATE(L215,"_",N215),'[1]Конфигурация (оборудование)'!Y:Y,0),13)</f>
        <v>-</v>
      </c>
      <c r="Y215" s="26" t="str">
        <f>INDEX('[1]Конфигурация (оборудование)'!A:Y,MATCH(CONCATENATE(L215,"_",N215),'[1]Конфигурация (оборудование)'!Y:Y,0),14)</f>
        <v>-</v>
      </c>
      <c r="Z215" s="26" t="str">
        <f>INDEX('[1]Конфигурация (оборудование)'!A:Y,MATCH(CONCATENATE(L215,"_",N215),'[1]Конфигурация (оборудование)'!Y:Y,0),15)</f>
        <v>-</v>
      </c>
      <c r="AA215" s="26" t="str">
        <f>INDEX('[1]Конфигурация (оборудование)'!A:Y,MATCH(CONCATENATE(L215,"_",N215),'[1]Конфигурация (оборудование)'!Y:Y,0),17)</f>
        <v>-</v>
      </c>
      <c r="AB215" s="26" t="str">
        <f>INDEX('[1]Конфигурация (оборудование)'!A:Y,MATCH(CONCATENATE(L215,"_",N215),'[1]Конфигурация (оборудование)'!Y:Y,0),18)</f>
        <v>-</v>
      </c>
      <c r="AC215" s="26" t="str">
        <f>INDEX('[1]Конфигурация (оборудование)'!A:Y,MATCH(CONCATENATE(L215,"_",N215),'[1]Конфигурация (оборудование)'!Y:Y,0),19)</f>
        <v>-</v>
      </c>
      <c r="AD215" s="26" t="str">
        <f>INDEX('[1]Конфигурация (оборудование)'!A:Y,MATCH(CONCATENATE(L215,"_",N215),'[1]Конфигурация (оборудование)'!Y:Y,0),20)</f>
        <v>-</v>
      </c>
      <c r="AE215" s="26" t="str">
        <f>INDEX('[1]Конфигурация (оборудование)'!A:Y,MATCH(CONCATENATE(L215,"_",N215),'[1]Конфигурация (оборудование)'!Y:Y,0),22)</f>
        <v>-</v>
      </c>
      <c r="AF215" s="26" t="str">
        <f>INDEX('[1]Конфигурация (оборудование)'!A:Y,MATCH(CONCATENATE(L215,"_",N215),'[1]Конфигурация (оборудование)'!Y:Y,0),23)</f>
        <v>-</v>
      </c>
      <c r="AG215" s="26" t="str">
        <f>INDEX('[1]Конфигурация (оборудование)'!A:Y,MATCH(CONCATENATE(L215,"_",N215),'[1]Конфигурация (оборудование)'!Y:Y,0),24)</f>
        <v>-</v>
      </c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6" t="str">
        <f t="shared" si="6"/>
        <v>-</v>
      </c>
      <c r="AU215" s="26" t="str">
        <f>INDEX('[1]Конфигурация (оборудование)'!A:Y,MATCH(CONCATENATE(L215,"_",N215),'[1]Конфигурация (оборудование)'!Y:Y,0),8)</f>
        <v>-</v>
      </c>
      <c r="AV215" s="25"/>
      <c r="AW215" s="25"/>
      <c r="AX215" s="25"/>
      <c r="AY215" s="37"/>
      <c r="AZ215" s="25"/>
      <c r="BA215" s="25"/>
      <c r="BB215" s="25"/>
      <c r="BC215" s="25"/>
      <c r="BD215" s="25"/>
      <c r="BE215" s="25" t="str">
        <f>INDEX('[1]IP MGMT'!A:H,MATCH(O215,'[1]IP MGMT'!D:D,0),5)</f>
        <v>1RF24.05</v>
      </c>
      <c r="BF215" s="31" t="s">
        <v>1119</v>
      </c>
      <c r="BG215" s="25"/>
      <c r="BH215" s="25"/>
      <c r="BI215" s="25"/>
      <c r="BJ215" s="27"/>
    </row>
    <row r="216" spans="1:62" s="38" customFormat="1" ht="30" customHeight="1" x14ac:dyDescent="0.25">
      <c r="A216" s="29" t="s">
        <v>459</v>
      </c>
      <c r="B216" s="29" t="s">
        <v>513</v>
      </c>
      <c r="C216" s="31" t="s">
        <v>51</v>
      </c>
      <c r="D216" s="25"/>
      <c r="E216" s="26" t="s">
        <v>172</v>
      </c>
      <c r="F216" s="26" t="s">
        <v>172</v>
      </c>
      <c r="G216" s="27" t="s">
        <v>1120</v>
      </c>
      <c r="H216" s="28"/>
      <c r="I216" s="27"/>
      <c r="J216" s="27" t="s">
        <v>980</v>
      </c>
      <c r="K216" s="36"/>
      <c r="L216" s="29" t="s">
        <v>1091</v>
      </c>
      <c r="M216" s="41" t="s">
        <v>568</v>
      </c>
      <c r="N216" s="29" t="s">
        <v>1092</v>
      </c>
      <c r="O216" s="31" t="s">
        <v>1121</v>
      </c>
      <c r="P216" s="56" t="s">
        <v>846</v>
      </c>
      <c r="Q216" s="34" t="s">
        <v>871</v>
      </c>
      <c r="R216" s="36"/>
      <c r="S216" s="26" t="str">
        <f>INDEX('[1]Конфигурация (оборудование)'!A:Y,MATCH(CONCATENATE(L216,"_",N216),'[1]Конфигурация (оборудование)'!Y:Y,0),6)</f>
        <v>-</v>
      </c>
      <c r="T216" s="26" t="str">
        <f>INDEX('[1]Конфигурация (оборудование)'!A:Y,MATCH(CONCATENATE(L216,"_",N216),'[1]Конфигурация (оборудование)'!Y:Y,0),4)</f>
        <v>-</v>
      </c>
      <c r="U216" s="26" t="str">
        <f>INDEX('[1]Конфигурация (оборудование)'!A:Y,MATCH(CONCATENATE(L216,"_",N216),'[1]Конфигурация (оборудование)'!Y:Y,0),5)</f>
        <v>-</v>
      </c>
      <c r="V216" s="26" t="str">
        <f>INDEX('[1]Конфигурация (оборудование)'!A:Y,MATCH(CONCATENATE(L216,"_",N216),'[1]Конфигурация (оборудование)'!Y:Y,0),10)</f>
        <v>-</v>
      </c>
      <c r="W216" s="51" t="str">
        <f>INDEX('[1]Конфигурация (оборудование)'!A:Y,MATCH(CONCATENATE(L216,"_",N216),'[1]Конфигурация (оборудование)'!Y:Y,0),12)</f>
        <v>-</v>
      </c>
      <c r="X216" s="26" t="str">
        <f>INDEX('[1]Конфигурация (оборудование)'!A:Y,MATCH(CONCATENATE(L216,"_",N216),'[1]Конфигурация (оборудование)'!Y:Y,0),13)</f>
        <v>-</v>
      </c>
      <c r="Y216" s="26" t="str">
        <f>INDEX('[1]Конфигурация (оборудование)'!A:Y,MATCH(CONCATENATE(L216,"_",N216),'[1]Конфигурация (оборудование)'!Y:Y,0),14)</f>
        <v>-</v>
      </c>
      <c r="Z216" s="26" t="str">
        <f>INDEX('[1]Конфигурация (оборудование)'!A:Y,MATCH(CONCATENATE(L216,"_",N216),'[1]Конфигурация (оборудование)'!Y:Y,0),15)</f>
        <v>-</v>
      </c>
      <c r="AA216" s="26" t="str">
        <f>INDEX('[1]Конфигурация (оборудование)'!A:Y,MATCH(CONCATENATE(L216,"_",N216),'[1]Конфигурация (оборудование)'!Y:Y,0),17)</f>
        <v>-</v>
      </c>
      <c r="AB216" s="26" t="str">
        <f>INDEX('[1]Конфигурация (оборудование)'!A:Y,MATCH(CONCATENATE(L216,"_",N216),'[1]Конфигурация (оборудование)'!Y:Y,0),18)</f>
        <v>-</v>
      </c>
      <c r="AC216" s="26" t="str">
        <f>INDEX('[1]Конфигурация (оборудование)'!A:Y,MATCH(CONCATENATE(L216,"_",N216),'[1]Конфигурация (оборудование)'!Y:Y,0),19)</f>
        <v>-</v>
      </c>
      <c r="AD216" s="26" t="str">
        <f>INDEX('[1]Конфигурация (оборудование)'!A:Y,MATCH(CONCATENATE(L216,"_",N216),'[1]Конфигурация (оборудование)'!Y:Y,0),20)</f>
        <v>-</v>
      </c>
      <c r="AE216" s="26" t="str">
        <f>INDEX('[1]Конфигурация (оборудование)'!A:Y,MATCH(CONCATENATE(L216,"_",N216),'[1]Конфигурация (оборудование)'!Y:Y,0),22)</f>
        <v>-</v>
      </c>
      <c r="AF216" s="26" t="str">
        <f>INDEX('[1]Конфигурация (оборудование)'!A:Y,MATCH(CONCATENATE(L216,"_",N216),'[1]Конфигурация (оборудование)'!Y:Y,0),23)</f>
        <v>-</v>
      </c>
      <c r="AG216" s="26" t="str">
        <f>INDEX('[1]Конфигурация (оборудование)'!A:Y,MATCH(CONCATENATE(L216,"_",N216),'[1]Конфигурация (оборудование)'!Y:Y,0),24)</f>
        <v>-</v>
      </c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6" t="str">
        <f t="shared" si="6"/>
        <v>-</v>
      </c>
      <c r="AU216" s="26" t="str">
        <f>INDEX('[1]Конфигурация (оборудование)'!A:Y,MATCH(CONCATENATE(L216,"_",N216),'[1]Конфигурация (оборудование)'!Y:Y,0),8)</f>
        <v>-</v>
      </c>
      <c r="AV216" s="25"/>
      <c r="AW216" s="25"/>
      <c r="AX216" s="25"/>
      <c r="AY216" s="37"/>
      <c r="AZ216" s="25"/>
      <c r="BA216" s="25"/>
      <c r="BB216" s="25"/>
      <c r="BC216" s="25"/>
      <c r="BD216" s="25"/>
      <c r="BE216" s="25" t="str">
        <f>INDEX('[1]IP MGMT'!A:H,MATCH(O216,'[1]IP MGMT'!D:D,0),5)</f>
        <v>1RF19.01</v>
      </c>
      <c r="BF216" s="31" t="s">
        <v>1122</v>
      </c>
      <c r="BG216" s="25"/>
      <c r="BH216" s="25"/>
      <c r="BI216" s="25"/>
      <c r="BJ216" s="27"/>
    </row>
    <row r="217" spans="1:62" s="38" customFormat="1" ht="30" customHeight="1" x14ac:dyDescent="0.25">
      <c r="A217" s="29" t="s">
        <v>459</v>
      </c>
      <c r="B217" s="29" t="s">
        <v>514</v>
      </c>
      <c r="C217" s="31" t="s">
        <v>51</v>
      </c>
      <c r="D217" s="25"/>
      <c r="E217" s="26" t="s">
        <v>172</v>
      </c>
      <c r="F217" s="26" t="s">
        <v>172</v>
      </c>
      <c r="G217" s="27" t="s">
        <v>1120</v>
      </c>
      <c r="H217" s="28"/>
      <c r="I217" s="27"/>
      <c r="J217" s="27" t="s">
        <v>980</v>
      </c>
      <c r="K217" s="36"/>
      <c r="L217" s="29" t="s">
        <v>1091</v>
      </c>
      <c r="M217" s="30" t="s">
        <v>568</v>
      </c>
      <c r="N217" s="29" t="s">
        <v>1092</v>
      </c>
      <c r="O217" s="31" t="s">
        <v>1123</v>
      </c>
      <c r="P217" s="34" t="s">
        <v>850</v>
      </c>
      <c r="Q217" s="34" t="s">
        <v>871</v>
      </c>
      <c r="R217" s="36"/>
      <c r="S217" s="26" t="str">
        <f>INDEX('[1]Конфигурация (оборудование)'!A:Y,MATCH(CONCATENATE(L217,"_",N217),'[1]Конфигурация (оборудование)'!Y:Y,0),6)</f>
        <v>-</v>
      </c>
      <c r="T217" s="26" t="str">
        <f>INDEX('[1]Конфигурация (оборудование)'!A:Y,MATCH(CONCATENATE(L217,"_",N217),'[1]Конфигурация (оборудование)'!Y:Y,0),4)</f>
        <v>-</v>
      </c>
      <c r="U217" s="26" t="str">
        <f>INDEX('[1]Конфигурация (оборудование)'!A:Y,MATCH(CONCATENATE(L217,"_",N217),'[1]Конфигурация (оборудование)'!Y:Y,0),5)</f>
        <v>-</v>
      </c>
      <c r="V217" s="26" t="str">
        <f>INDEX('[1]Конфигурация (оборудование)'!A:Y,MATCH(CONCATENATE(L217,"_",N217),'[1]Конфигурация (оборудование)'!Y:Y,0),10)</f>
        <v>-</v>
      </c>
      <c r="W217" s="51" t="str">
        <f>INDEX('[1]Конфигурация (оборудование)'!A:Y,MATCH(CONCATENATE(L217,"_",N217),'[1]Конфигурация (оборудование)'!Y:Y,0),12)</f>
        <v>-</v>
      </c>
      <c r="X217" s="26" t="str">
        <f>INDEX('[1]Конфигурация (оборудование)'!A:Y,MATCH(CONCATENATE(L217,"_",N217),'[1]Конфигурация (оборудование)'!Y:Y,0),13)</f>
        <v>-</v>
      </c>
      <c r="Y217" s="26" t="str">
        <f>INDEX('[1]Конфигурация (оборудование)'!A:Y,MATCH(CONCATENATE(L217,"_",N217),'[1]Конфигурация (оборудование)'!Y:Y,0),14)</f>
        <v>-</v>
      </c>
      <c r="Z217" s="26" t="str">
        <f>INDEX('[1]Конфигурация (оборудование)'!A:Y,MATCH(CONCATENATE(L217,"_",N217),'[1]Конфигурация (оборудование)'!Y:Y,0),15)</f>
        <v>-</v>
      </c>
      <c r="AA217" s="26" t="str">
        <f>INDEX('[1]Конфигурация (оборудование)'!A:Y,MATCH(CONCATENATE(L217,"_",N217),'[1]Конфигурация (оборудование)'!Y:Y,0),17)</f>
        <v>-</v>
      </c>
      <c r="AB217" s="26" t="str">
        <f>INDEX('[1]Конфигурация (оборудование)'!A:Y,MATCH(CONCATENATE(L217,"_",N217),'[1]Конфигурация (оборудование)'!Y:Y,0),18)</f>
        <v>-</v>
      </c>
      <c r="AC217" s="26" t="str">
        <f>INDEX('[1]Конфигурация (оборудование)'!A:Y,MATCH(CONCATENATE(L217,"_",N217),'[1]Конфигурация (оборудование)'!Y:Y,0),19)</f>
        <v>-</v>
      </c>
      <c r="AD217" s="26" t="str">
        <f>INDEX('[1]Конфигурация (оборудование)'!A:Y,MATCH(CONCATENATE(L217,"_",N217),'[1]Конфигурация (оборудование)'!Y:Y,0),20)</f>
        <v>-</v>
      </c>
      <c r="AE217" s="26" t="str">
        <f>INDEX('[1]Конфигурация (оборудование)'!A:Y,MATCH(CONCATENATE(L217,"_",N217),'[1]Конфигурация (оборудование)'!Y:Y,0),22)</f>
        <v>-</v>
      </c>
      <c r="AF217" s="26" t="str">
        <f>INDEX('[1]Конфигурация (оборудование)'!A:Y,MATCH(CONCATENATE(L217,"_",N217),'[1]Конфигурация (оборудование)'!Y:Y,0),23)</f>
        <v>-</v>
      </c>
      <c r="AG217" s="26" t="str">
        <f>INDEX('[1]Конфигурация (оборудование)'!A:Y,MATCH(CONCATENATE(L217,"_",N217),'[1]Конфигурация (оборудование)'!Y:Y,0),24)</f>
        <v>-</v>
      </c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6" t="str">
        <f t="shared" si="6"/>
        <v>-</v>
      </c>
      <c r="AU217" s="26" t="str">
        <f>INDEX('[1]Конфигурация (оборудование)'!A:Y,MATCH(CONCATENATE(L217,"_",N217),'[1]Конфигурация (оборудование)'!Y:Y,0),8)</f>
        <v>-</v>
      </c>
      <c r="AV217" s="25"/>
      <c r="AW217" s="25"/>
      <c r="AX217" s="25"/>
      <c r="AY217" s="37"/>
      <c r="AZ217" s="25"/>
      <c r="BA217" s="25"/>
      <c r="BB217" s="25"/>
      <c r="BC217" s="25"/>
      <c r="BD217" s="25"/>
      <c r="BE217" s="25" t="str">
        <f>INDEX('[1]IP MGMT'!A:H,MATCH(O217,'[1]IP MGMT'!D:D,0),5)</f>
        <v>1RF21.01</v>
      </c>
      <c r="BF217" s="31" t="s">
        <v>1124</v>
      </c>
      <c r="BG217" s="25"/>
      <c r="BH217" s="25"/>
      <c r="BI217" s="25"/>
      <c r="BJ217" s="27"/>
    </row>
    <row r="218" spans="1:62" s="38" customFormat="1" ht="60" customHeight="1" x14ac:dyDescent="0.25">
      <c r="A218" s="29" t="s">
        <v>459</v>
      </c>
      <c r="B218" s="26" t="s">
        <v>172</v>
      </c>
      <c r="C218" s="31" t="s">
        <v>41</v>
      </c>
      <c r="D218" s="25"/>
      <c r="E218" s="26" t="s">
        <v>172</v>
      </c>
      <c r="F218" s="26" t="s">
        <v>172</v>
      </c>
      <c r="G218" s="27" t="s">
        <v>1125</v>
      </c>
      <c r="H218" s="28"/>
      <c r="I218" s="27"/>
      <c r="J218" s="27" t="s">
        <v>599</v>
      </c>
      <c r="K218" s="36"/>
      <c r="L218" s="29" t="s">
        <v>1071</v>
      </c>
      <c r="M218" s="30" t="s">
        <v>568</v>
      </c>
      <c r="N218" s="29" t="s">
        <v>1012</v>
      </c>
      <c r="O218" s="31" t="s">
        <v>1126</v>
      </c>
      <c r="P218" s="34" t="s">
        <v>793</v>
      </c>
      <c r="Q218" s="34" t="s">
        <v>1014</v>
      </c>
      <c r="R218" s="36"/>
      <c r="S218" s="26" t="str">
        <f>INDEX('[1]Конфигурация (оборудование)'!A:Y,MATCH(CONCATENATE(L218,"_",N218),'[1]Конфигурация (оборудование)'!Y:Y,0),6)</f>
        <v>-</v>
      </c>
      <c r="T218" s="26" t="str">
        <f>INDEX('[1]Конфигурация (оборудование)'!A:Y,MATCH(CONCATENATE(L218,"_",N218),'[1]Конфигурация (оборудование)'!Y:Y,0),4)</f>
        <v>-</v>
      </c>
      <c r="U218" s="26" t="str">
        <f>INDEX('[1]Конфигурация (оборудование)'!A:Y,MATCH(CONCATENATE(L218,"_",N218),'[1]Конфигурация (оборудование)'!Y:Y,0),5)</f>
        <v>-</v>
      </c>
      <c r="V218" s="26" t="str">
        <f>INDEX('[1]Конфигурация (оборудование)'!A:Y,MATCH(CONCATENATE(L218,"_",N218),'[1]Конфигурация (оборудование)'!Y:Y,0),10)</f>
        <v>-</v>
      </c>
      <c r="W218" s="51" t="str">
        <f>INDEX('[1]Конфигурация (оборудование)'!A:Y,MATCH(CONCATENATE(L218,"_",N218),'[1]Конфигурация (оборудование)'!Y:Y,0),12)</f>
        <v>-</v>
      </c>
      <c r="X218" s="26" t="str">
        <f>INDEX('[1]Конфигурация (оборудование)'!A:Y,MATCH(CONCATENATE(L218,"_",N218),'[1]Конфигурация (оборудование)'!Y:Y,0),13)</f>
        <v>-</v>
      </c>
      <c r="Y218" s="26" t="str">
        <f>INDEX('[1]Конфигурация (оборудование)'!A:Y,MATCH(CONCATENATE(L218,"_",N218),'[1]Конфигурация (оборудование)'!Y:Y,0),14)</f>
        <v>-</v>
      </c>
      <c r="Z218" s="26" t="str">
        <f>INDEX('[1]Конфигурация (оборудование)'!A:Y,MATCH(CONCATENATE(L218,"_",N218),'[1]Конфигурация (оборудование)'!Y:Y,0),15)</f>
        <v>-</v>
      </c>
      <c r="AA218" s="26" t="str">
        <f>INDEX('[1]Конфигурация (оборудование)'!A:Y,MATCH(CONCATENATE(L218,"_",N218),'[1]Конфигурация (оборудование)'!Y:Y,0),17)</f>
        <v>-</v>
      </c>
      <c r="AB218" s="26" t="str">
        <f>INDEX('[1]Конфигурация (оборудование)'!A:Y,MATCH(CONCATENATE(L218,"_",N218),'[1]Конфигурация (оборудование)'!Y:Y,0),18)</f>
        <v>-</v>
      </c>
      <c r="AC218" s="26" t="str">
        <f>INDEX('[1]Конфигурация (оборудование)'!A:Y,MATCH(CONCATENATE(L218,"_",N218),'[1]Конфигурация (оборудование)'!Y:Y,0),19)</f>
        <v>-</v>
      </c>
      <c r="AD218" s="26" t="str">
        <f>INDEX('[1]Конфигурация (оборудование)'!A:Y,MATCH(CONCATENATE(L218,"_",N218),'[1]Конфигурация (оборудование)'!Y:Y,0),20)</f>
        <v>-</v>
      </c>
      <c r="AE218" s="26" t="str">
        <f>INDEX('[1]Конфигурация (оборудование)'!A:Y,MATCH(CONCATENATE(L218,"_",N218),'[1]Конфигурация (оборудование)'!Y:Y,0),22)</f>
        <v>-</v>
      </c>
      <c r="AF218" s="26" t="str">
        <f>INDEX('[1]Конфигурация (оборудование)'!A:Y,MATCH(CONCATENATE(L218,"_",N218),'[1]Конфигурация (оборудование)'!Y:Y,0),23)</f>
        <v>-</v>
      </c>
      <c r="AG218" s="26" t="str">
        <f>INDEX('[1]Конфигурация (оборудование)'!A:Y,MATCH(CONCATENATE(L218,"_",N218),'[1]Конфигурация (оборудование)'!Y:Y,0),24)</f>
        <v>-</v>
      </c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6" t="str">
        <f t="shared" si="6"/>
        <v>-</v>
      </c>
      <c r="AU218" s="26" t="str">
        <f>INDEX('[1]Конфигурация (оборудование)'!A:Y,MATCH(CONCATENATE(L218,"_",N218),'[1]Конфигурация (оборудование)'!Y:Y,0),8)</f>
        <v>-</v>
      </c>
      <c r="AV218" s="25"/>
      <c r="AW218" s="25"/>
      <c r="AX218" s="25"/>
      <c r="AY218" s="37"/>
      <c r="AZ218" s="25"/>
      <c r="BA218" s="25"/>
      <c r="BB218" s="25"/>
      <c r="BC218" s="25"/>
      <c r="BD218" s="25"/>
      <c r="BE218" s="25" t="str">
        <f>INDEX('[1]IP MGMT'!A:H,MATCH(O218,'[1]IP MGMT'!D:D,0),5)</f>
        <v>1RF23.02</v>
      </c>
      <c r="BF218" s="31" t="s">
        <v>1127</v>
      </c>
      <c r="BG218" s="25"/>
      <c r="BH218" s="25"/>
      <c r="BI218" s="25"/>
      <c r="BJ218" s="27"/>
    </row>
    <row r="219" spans="1:62" s="38" customFormat="1" ht="60" customHeight="1" x14ac:dyDescent="0.25">
      <c r="A219" s="29" t="s">
        <v>459</v>
      </c>
      <c r="B219" s="26" t="s">
        <v>172</v>
      </c>
      <c r="C219" s="31" t="s">
        <v>41</v>
      </c>
      <c r="D219" s="25"/>
      <c r="E219" s="26" t="s">
        <v>172</v>
      </c>
      <c r="F219" s="26" t="s">
        <v>172</v>
      </c>
      <c r="G219" s="27" t="s">
        <v>1128</v>
      </c>
      <c r="H219" s="28"/>
      <c r="I219" s="27"/>
      <c r="J219" s="27" t="s">
        <v>599</v>
      </c>
      <c r="K219" s="36"/>
      <c r="L219" s="29" t="s">
        <v>1129</v>
      </c>
      <c r="M219" s="30" t="s">
        <v>568</v>
      </c>
      <c r="N219" s="29" t="s">
        <v>1004</v>
      </c>
      <c r="O219" s="31" t="s">
        <v>1130</v>
      </c>
      <c r="P219" s="34" t="s">
        <v>793</v>
      </c>
      <c r="Q219" s="34" t="s">
        <v>1131</v>
      </c>
      <c r="R219" s="36"/>
      <c r="S219" s="26" t="str">
        <f>INDEX('[1]Конфигурация (оборудование)'!A:Y,MATCH(CONCATENATE(L219,"_",N219),'[1]Конфигурация (оборудование)'!Y:Y,0),6)</f>
        <v>-</v>
      </c>
      <c r="T219" s="26" t="str">
        <f>INDEX('[1]Конфигурация (оборудование)'!A:Y,MATCH(CONCATENATE(L219,"_",N219),'[1]Конфигурация (оборудование)'!Y:Y,0),4)</f>
        <v>-</v>
      </c>
      <c r="U219" s="26" t="str">
        <f>INDEX('[1]Конфигурация (оборудование)'!A:Y,MATCH(CONCATENATE(L219,"_",N219),'[1]Конфигурация (оборудование)'!Y:Y,0),5)</f>
        <v>-</v>
      </c>
      <c r="V219" s="26" t="str">
        <f>INDEX('[1]Конфигурация (оборудование)'!A:Y,MATCH(CONCATENATE(L219,"_",N219),'[1]Конфигурация (оборудование)'!Y:Y,0),10)</f>
        <v>-</v>
      </c>
      <c r="W219" s="51" t="str">
        <f>INDEX('[1]Конфигурация (оборудование)'!A:Y,MATCH(CONCATENATE(L219,"_",N219),'[1]Конфигурация (оборудование)'!Y:Y,0),12)</f>
        <v>-</v>
      </c>
      <c r="X219" s="26" t="str">
        <f>INDEX('[1]Конфигурация (оборудование)'!A:Y,MATCH(CONCATENATE(L219,"_",N219),'[1]Конфигурация (оборудование)'!Y:Y,0),13)</f>
        <v>-</v>
      </c>
      <c r="Y219" s="26" t="str">
        <f>INDEX('[1]Конфигурация (оборудование)'!A:Y,MATCH(CONCATENATE(L219,"_",N219),'[1]Конфигурация (оборудование)'!Y:Y,0),14)</f>
        <v>-</v>
      </c>
      <c r="Z219" s="26" t="str">
        <f>INDEX('[1]Конфигурация (оборудование)'!A:Y,MATCH(CONCATENATE(L219,"_",N219),'[1]Конфигурация (оборудование)'!Y:Y,0),15)</f>
        <v>-</v>
      </c>
      <c r="AA219" s="26" t="str">
        <f>INDEX('[1]Конфигурация (оборудование)'!A:Y,MATCH(CONCATENATE(L219,"_",N219),'[1]Конфигурация (оборудование)'!Y:Y,0),17)</f>
        <v>-</v>
      </c>
      <c r="AB219" s="26" t="str">
        <f>INDEX('[1]Конфигурация (оборудование)'!A:Y,MATCH(CONCATENATE(L219,"_",N219),'[1]Конфигурация (оборудование)'!Y:Y,0),18)</f>
        <v>-</v>
      </c>
      <c r="AC219" s="26" t="str">
        <f>INDEX('[1]Конфигурация (оборудование)'!A:Y,MATCH(CONCATENATE(L219,"_",N219),'[1]Конфигурация (оборудование)'!Y:Y,0),19)</f>
        <v>-</v>
      </c>
      <c r="AD219" s="26" t="str">
        <f>INDEX('[1]Конфигурация (оборудование)'!A:Y,MATCH(CONCATENATE(L219,"_",N219),'[1]Конфигурация (оборудование)'!Y:Y,0),20)</f>
        <v>-</v>
      </c>
      <c r="AE219" s="26" t="str">
        <f>INDEX('[1]Конфигурация (оборудование)'!A:Y,MATCH(CONCATENATE(L219,"_",N219),'[1]Конфигурация (оборудование)'!Y:Y,0),22)</f>
        <v>-</v>
      </c>
      <c r="AF219" s="26" t="str">
        <f>INDEX('[1]Конфигурация (оборудование)'!A:Y,MATCH(CONCATENATE(L219,"_",N219),'[1]Конфигурация (оборудование)'!Y:Y,0),23)</f>
        <v>-</v>
      </c>
      <c r="AG219" s="26" t="str">
        <f>INDEX('[1]Конфигурация (оборудование)'!A:Y,MATCH(CONCATENATE(L219,"_",N219),'[1]Конфигурация (оборудование)'!Y:Y,0),24)</f>
        <v>-</v>
      </c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6" t="str">
        <f t="shared" si="6"/>
        <v>-</v>
      </c>
      <c r="AU219" s="26" t="str">
        <f>INDEX('[1]Конфигурация (оборудование)'!A:Y,MATCH(CONCATENATE(L219,"_",N219),'[1]Конфигурация (оборудование)'!Y:Y,0),8)</f>
        <v>-</v>
      </c>
      <c r="AV219" s="25"/>
      <c r="AW219" s="25"/>
      <c r="AX219" s="25"/>
      <c r="AY219" s="37"/>
      <c r="AZ219" s="25"/>
      <c r="BA219" s="25"/>
      <c r="BB219" s="25"/>
      <c r="BC219" s="25"/>
      <c r="BD219" s="25"/>
      <c r="BE219" s="25" t="str">
        <f>INDEX('[1]IP MGMT'!A:H,MATCH(O219,'[1]IP MGMT'!D:D,0),5)</f>
        <v>1RF23.02</v>
      </c>
      <c r="BF219" s="31" t="s">
        <v>1132</v>
      </c>
      <c r="BG219" s="25"/>
      <c r="BH219" s="25"/>
      <c r="BI219" s="25"/>
      <c r="BJ219" s="27"/>
    </row>
    <row r="220" spans="1:62" s="38" customFormat="1" ht="60" customHeight="1" x14ac:dyDescent="0.25">
      <c r="A220" s="29" t="s">
        <v>459</v>
      </c>
      <c r="B220" s="26" t="s">
        <v>172</v>
      </c>
      <c r="C220" s="31" t="s">
        <v>41</v>
      </c>
      <c r="D220" s="25"/>
      <c r="E220" s="26" t="s">
        <v>172</v>
      </c>
      <c r="F220" s="26" t="s">
        <v>172</v>
      </c>
      <c r="G220" s="27" t="s">
        <v>1133</v>
      </c>
      <c r="H220" s="28"/>
      <c r="I220" s="27"/>
      <c r="J220" s="27" t="s">
        <v>599</v>
      </c>
      <c r="K220" s="36"/>
      <c r="L220" s="29" t="s">
        <v>1129</v>
      </c>
      <c r="M220" s="30" t="s">
        <v>568</v>
      </c>
      <c r="N220" s="29" t="s">
        <v>1004</v>
      </c>
      <c r="O220" s="31" t="s">
        <v>1134</v>
      </c>
      <c r="P220" s="34" t="s">
        <v>793</v>
      </c>
      <c r="Q220" s="34" t="s">
        <v>1131</v>
      </c>
      <c r="R220" s="36"/>
      <c r="S220" s="26" t="str">
        <f>INDEX('[1]Конфигурация (оборудование)'!A:Y,MATCH(CONCATENATE(L220,"_",N220),'[1]Конфигурация (оборудование)'!Y:Y,0),6)</f>
        <v>-</v>
      </c>
      <c r="T220" s="26" t="str">
        <f>INDEX('[1]Конфигурация (оборудование)'!A:Y,MATCH(CONCATENATE(L220,"_",N220),'[1]Конфигурация (оборудование)'!Y:Y,0),4)</f>
        <v>-</v>
      </c>
      <c r="U220" s="26" t="str">
        <f>INDEX('[1]Конфигурация (оборудование)'!A:Y,MATCH(CONCATENATE(L220,"_",N220),'[1]Конфигурация (оборудование)'!Y:Y,0),5)</f>
        <v>-</v>
      </c>
      <c r="V220" s="26" t="str">
        <f>INDEX('[1]Конфигурация (оборудование)'!A:Y,MATCH(CONCATENATE(L220,"_",N220),'[1]Конфигурация (оборудование)'!Y:Y,0),10)</f>
        <v>-</v>
      </c>
      <c r="W220" s="51" t="str">
        <f>INDEX('[1]Конфигурация (оборудование)'!A:Y,MATCH(CONCATENATE(L220,"_",N220),'[1]Конфигурация (оборудование)'!Y:Y,0),12)</f>
        <v>-</v>
      </c>
      <c r="X220" s="26" t="str">
        <f>INDEX('[1]Конфигурация (оборудование)'!A:Y,MATCH(CONCATENATE(L220,"_",N220),'[1]Конфигурация (оборудование)'!Y:Y,0),13)</f>
        <v>-</v>
      </c>
      <c r="Y220" s="26" t="str">
        <f>INDEX('[1]Конфигурация (оборудование)'!A:Y,MATCH(CONCATENATE(L220,"_",N220),'[1]Конфигурация (оборудование)'!Y:Y,0),14)</f>
        <v>-</v>
      </c>
      <c r="Z220" s="26" t="str">
        <f>INDEX('[1]Конфигурация (оборудование)'!A:Y,MATCH(CONCATENATE(L220,"_",N220),'[1]Конфигурация (оборудование)'!Y:Y,0),15)</f>
        <v>-</v>
      </c>
      <c r="AA220" s="26" t="str">
        <f>INDEX('[1]Конфигурация (оборудование)'!A:Y,MATCH(CONCATENATE(L220,"_",N220),'[1]Конфигурация (оборудование)'!Y:Y,0),17)</f>
        <v>-</v>
      </c>
      <c r="AB220" s="26" t="str">
        <f>INDEX('[1]Конфигурация (оборудование)'!A:Y,MATCH(CONCATENATE(L220,"_",N220),'[1]Конфигурация (оборудование)'!Y:Y,0),18)</f>
        <v>-</v>
      </c>
      <c r="AC220" s="26" t="str">
        <f>INDEX('[1]Конфигурация (оборудование)'!A:Y,MATCH(CONCATENATE(L220,"_",N220),'[1]Конфигурация (оборудование)'!Y:Y,0),19)</f>
        <v>-</v>
      </c>
      <c r="AD220" s="26" t="str">
        <f>INDEX('[1]Конфигурация (оборудование)'!A:Y,MATCH(CONCATENATE(L220,"_",N220),'[1]Конфигурация (оборудование)'!Y:Y,0),20)</f>
        <v>-</v>
      </c>
      <c r="AE220" s="26" t="str">
        <f>INDEX('[1]Конфигурация (оборудование)'!A:Y,MATCH(CONCATENATE(L220,"_",N220),'[1]Конфигурация (оборудование)'!Y:Y,0),22)</f>
        <v>-</v>
      </c>
      <c r="AF220" s="26" t="str">
        <f>INDEX('[1]Конфигурация (оборудование)'!A:Y,MATCH(CONCATENATE(L220,"_",N220),'[1]Конфигурация (оборудование)'!Y:Y,0),23)</f>
        <v>-</v>
      </c>
      <c r="AG220" s="26" t="str">
        <f>INDEX('[1]Конфигурация (оборудование)'!A:Y,MATCH(CONCATENATE(L220,"_",N220),'[1]Конфигурация (оборудование)'!Y:Y,0),24)</f>
        <v>-</v>
      </c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6" t="str">
        <f t="shared" si="6"/>
        <v>-</v>
      </c>
      <c r="AU220" s="26" t="str">
        <f>INDEX('[1]Конфигурация (оборудование)'!A:Y,MATCH(CONCATENATE(L220,"_",N220),'[1]Конфигурация (оборудование)'!Y:Y,0),8)</f>
        <v>-</v>
      </c>
      <c r="AV220" s="25"/>
      <c r="AW220" s="25"/>
      <c r="AX220" s="25"/>
      <c r="AY220" s="37"/>
      <c r="AZ220" s="25"/>
      <c r="BA220" s="25"/>
      <c r="BB220" s="25"/>
      <c r="BC220" s="25"/>
      <c r="BD220" s="25"/>
      <c r="BE220" s="25" t="str">
        <f>INDEX('[1]IP MGMT'!A:H,MATCH(O220,'[1]IP MGMT'!D:D,0),5)</f>
        <v>1RF23.02</v>
      </c>
      <c r="BF220" s="31" t="s">
        <v>1135</v>
      </c>
      <c r="BG220" s="25"/>
      <c r="BH220" s="25"/>
      <c r="BI220" s="25"/>
      <c r="BJ220" s="27"/>
    </row>
    <row r="221" spans="1:62" s="38" customFormat="1" ht="30" customHeight="1" x14ac:dyDescent="0.25">
      <c r="A221" s="29" t="s">
        <v>459</v>
      </c>
      <c r="B221" s="29" t="s">
        <v>515</v>
      </c>
      <c r="C221" s="31" t="s">
        <v>41</v>
      </c>
      <c r="D221" s="25"/>
      <c r="E221" s="26" t="s">
        <v>172</v>
      </c>
      <c r="F221" s="26" t="s">
        <v>172</v>
      </c>
      <c r="G221" s="27" t="s">
        <v>1136</v>
      </c>
      <c r="H221" s="28"/>
      <c r="I221" s="27"/>
      <c r="J221" s="27" t="s">
        <v>980</v>
      </c>
      <c r="K221" s="36"/>
      <c r="L221" s="29" t="s">
        <v>1137</v>
      </c>
      <c r="M221" s="30" t="s">
        <v>568</v>
      </c>
      <c r="N221" s="29" t="s">
        <v>1138</v>
      </c>
      <c r="O221" s="31" t="s">
        <v>1139</v>
      </c>
      <c r="P221" s="34" t="s">
        <v>985</v>
      </c>
      <c r="Q221" s="34" t="s">
        <v>950</v>
      </c>
      <c r="R221" s="36"/>
      <c r="S221" s="26" t="str">
        <f>INDEX('[1]Конфигурация (оборудование)'!A:Y,MATCH(CONCATENATE(L221,"_",N221),'[1]Конфигурация (оборудование)'!Y:Y,0),6)</f>
        <v>-</v>
      </c>
      <c r="T221" s="26" t="str">
        <f>INDEX('[1]Конфигурация (оборудование)'!A:Y,MATCH(CONCATENATE(L221,"_",N221),'[1]Конфигурация (оборудование)'!Y:Y,0),4)</f>
        <v>-</v>
      </c>
      <c r="U221" s="26" t="str">
        <f>INDEX('[1]Конфигурация (оборудование)'!A:Y,MATCH(CONCATENATE(L221,"_",N221),'[1]Конфигурация (оборудование)'!Y:Y,0),5)</f>
        <v>-</v>
      </c>
      <c r="V221" s="26" t="str">
        <f>INDEX('[1]Конфигурация (оборудование)'!A:Y,MATCH(CONCATENATE(L221,"_",N221),'[1]Конфигурация (оборудование)'!Y:Y,0),10)</f>
        <v>-</v>
      </c>
      <c r="W221" s="51" t="str">
        <f>INDEX('[1]Конфигурация (оборудование)'!A:Y,MATCH(CONCATENATE(L221,"_",N221),'[1]Конфигурация (оборудование)'!Y:Y,0),12)</f>
        <v>-</v>
      </c>
      <c r="X221" s="26" t="str">
        <f>INDEX('[1]Конфигурация (оборудование)'!A:Y,MATCH(CONCATENATE(L221,"_",N221),'[1]Конфигурация (оборудование)'!Y:Y,0),13)</f>
        <v>-</v>
      </c>
      <c r="Y221" s="26" t="str">
        <f>INDEX('[1]Конфигурация (оборудование)'!A:Y,MATCH(CONCATENATE(L221,"_",N221),'[1]Конфигурация (оборудование)'!Y:Y,0),14)</f>
        <v>-</v>
      </c>
      <c r="Z221" s="26" t="str">
        <f>INDEX('[1]Конфигурация (оборудование)'!A:Y,MATCH(CONCATENATE(L221,"_",N221),'[1]Конфигурация (оборудование)'!Y:Y,0),15)</f>
        <v>-</v>
      </c>
      <c r="AA221" s="26" t="str">
        <f>INDEX('[1]Конфигурация (оборудование)'!A:Y,MATCH(CONCATENATE(L221,"_",N221),'[1]Конфигурация (оборудование)'!Y:Y,0),17)</f>
        <v>-</v>
      </c>
      <c r="AB221" s="26" t="str">
        <f>INDEX('[1]Конфигурация (оборудование)'!A:Y,MATCH(CONCATENATE(L221,"_",N221),'[1]Конфигурация (оборудование)'!Y:Y,0),18)</f>
        <v>-</v>
      </c>
      <c r="AC221" s="26" t="str">
        <f>INDEX('[1]Конфигурация (оборудование)'!A:Y,MATCH(CONCATENATE(L221,"_",N221),'[1]Конфигурация (оборудование)'!Y:Y,0),19)</f>
        <v>-</v>
      </c>
      <c r="AD221" s="26" t="str">
        <f>INDEX('[1]Конфигурация (оборудование)'!A:Y,MATCH(CONCATENATE(L221,"_",N221),'[1]Конфигурация (оборудование)'!Y:Y,0),20)</f>
        <v>-</v>
      </c>
      <c r="AE221" s="26" t="str">
        <f>INDEX('[1]Конфигурация (оборудование)'!A:Y,MATCH(CONCATENATE(L221,"_",N221),'[1]Конфигурация (оборудование)'!Y:Y,0),22)</f>
        <v>-</v>
      </c>
      <c r="AF221" s="26" t="str">
        <f>INDEX('[1]Конфигурация (оборудование)'!A:Y,MATCH(CONCATENATE(L221,"_",N221),'[1]Конфигурация (оборудование)'!Y:Y,0),23)</f>
        <v>-</v>
      </c>
      <c r="AG221" s="26" t="str">
        <f>INDEX('[1]Конфигурация (оборудование)'!A:Y,MATCH(CONCATENATE(L221,"_",N221),'[1]Конфигурация (оборудование)'!Y:Y,0),24)</f>
        <v>-</v>
      </c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6" t="str">
        <f t="shared" si="6"/>
        <v>-</v>
      </c>
      <c r="AU221" s="26" t="str">
        <f>INDEX('[1]Конфигурация (оборудование)'!A:Y,MATCH(CONCATENATE(L221,"_",N221),'[1]Конфигурация (оборудование)'!Y:Y,0),8)</f>
        <v>-</v>
      </c>
      <c r="AV221" s="25"/>
      <c r="AW221" s="25"/>
      <c r="AX221" s="25"/>
      <c r="AY221" s="37"/>
      <c r="AZ221" s="25"/>
      <c r="BA221" s="25"/>
      <c r="BB221" s="25"/>
      <c r="BC221" s="25"/>
      <c r="BD221" s="25"/>
      <c r="BE221" s="25" t="str">
        <f>INDEX('[1]IP MGMT'!A:H,MATCH(O221,'[1]IP MGMT'!D:D,0),5)</f>
        <v>1RF23.05</v>
      </c>
      <c r="BF221" s="31" t="s">
        <v>1140</v>
      </c>
      <c r="BG221" s="25"/>
      <c r="BH221" s="25"/>
      <c r="BI221" s="25"/>
      <c r="BJ221" s="27"/>
    </row>
    <row r="222" spans="1:62" s="38" customFormat="1" ht="30" customHeight="1" x14ac:dyDescent="0.25">
      <c r="A222" s="29" t="s">
        <v>459</v>
      </c>
      <c r="B222" s="29" t="s">
        <v>516</v>
      </c>
      <c r="C222" s="31" t="s">
        <v>41</v>
      </c>
      <c r="D222" s="25"/>
      <c r="E222" s="26" t="s">
        <v>172</v>
      </c>
      <c r="F222" s="26" t="s">
        <v>172</v>
      </c>
      <c r="G222" s="27" t="s">
        <v>1136</v>
      </c>
      <c r="H222" s="28"/>
      <c r="I222" s="27"/>
      <c r="J222" s="27" t="s">
        <v>980</v>
      </c>
      <c r="K222" s="36"/>
      <c r="L222" s="29" t="s">
        <v>1137</v>
      </c>
      <c r="M222" s="30" t="s">
        <v>568</v>
      </c>
      <c r="N222" s="29" t="s">
        <v>1138</v>
      </c>
      <c r="O222" s="31" t="s">
        <v>1141</v>
      </c>
      <c r="P222" s="34" t="s">
        <v>989</v>
      </c>
      <c r="Q222" s="34" t="s">
        <v>950</v>
      </c>
      <c r="R222" s="36"/>
      <c r="S222" s="26" t="str">
        <f>INDEX('[1]Конфигурация (оборудование)'!A:Y,MATCH(CONCATENATE(L222,"_",N222),'[1]Конфигурация (оборудование)'!Y:Y,0),6)</f>
        <v>-</v>
      </c>
      <c r="T222" s="26" t="str">
        <f>INDEX('[1]Конфигурация (оборудование)'!A:Y,MATCH(CONCATENATE(L222,"_",N222),'[1]Конфигурация (оборудование)'!Y:Y,0),4)</f>
        <v>-</v>
      </c>
      <c r="U222" s="26" t="str">
        <f>INDEX('[1]Конфигурация (оборудование)'!A:Y,MATCH(CONCATENATE(L222,"_",N222),'[1]Конфигурация (оборудование)'!Y:Y,0),5)</f>
        <v>-</v>
      </c>
      <c r="V222" s="26" t="str">
        <f>INDEX('[1]Конфигурация (оборудование)'!A:Y,MATCH(CONCATENATE(L222,"_",N222),'[1]Конфигурация (оборудование)'!Y:Y,0),10)</f>
        <v>-</v>
      </c>
      <c r="W222" s="51" t="str">
        <f>INDEX('[1]Конфигурация (оборудование)'!A:Y,MATCH(CONCATENATE(L222,"_",N222),'[1]Конфигурация (оборудование)'!Y:Y,0),12)</f>
        <v>-</v>
      </c>
      <c r="X222" s="26" t="str">
        <f>INDEX('[1]Конфигурация (оборудование)'!A:Y,MATCH(CONCATENATE(L222,"_",N222),'[1]Конфигурация (оборудование)'!Y:Y,0),13)</f>
        <v>-</v>
      </c>
      <c r="Y222" s="26" t="str">
        <f>INDEX('[1]Конфигурация (оборудование)'!A:Y,MATCH(CONCATENATE(L222,"_",N222),'[1]Конфигурация (оборудование)'!Y:Y,0),14)</f>
        <v>-</v>
      </c>
      <c r="Z222" s="26" t="str">
        <f>INDEX('[1]Конфигурация (оборудование)'!A:Y,MATCH(CONCATENATE(L222,"_",N222),'[1]Конфигурация (оборудование)'!Y:Y,0),15)</f>
        <v>-</v>
      </c>
      <c r="AA222" s="26" t="str">
        <f>INDEX('[1]Конфигурация (оборудование)'!A:Y,MATCH(CONCATENATE(L222,"_",N222),'[1]Конфигурация (оборудование)'!Y:Y,0),17)</f>
        <v>-</v>
      </c>
      <c r="AB222" s="26" t="str">
        <f>INDEX('[1]Конфигурация (оборудование)'!A:Y,MATCH(CONCATENATE(L222,"_",N222),'[1]Конфигурация (оборудование)'!Y:Y,0),18)</f>
        <v>-</v>
      </c>
      <c r="AC222" s="26" t="str">
        <f>INDEX('[1]Конфигурация (оборудование)'!A:Y,MATCH(CONCATENATE(L222,"_",N222),'[1]Конфигурация (оборудование)'!Y:Y,0),19)</f>
        <v>-</v>
      </c>
      <c r="AD222" s="26" t="str">
        <f>INDEX('[1]Конфигурация (оборудование)'!A:Y,MATCH(CONCATENATE(L222,"_",N222),'[1]Конфигурация (оборудование)'!Y:Y,0),20)</f>
        <v>-</v>
      </c>
      <c r="AE222" s="26" t="str">
        <f>INDEX('[1]Конфигурация (оборудование)'!A:Y,MATCH(CONCATENATE(L222,"_",N222),'[1]Конфигурация (оборудование)'!Y:Y,0),22)</f>
        <v>-</v>
      </c>
      <c r="AF222" s="26" t="str">
        <f>INDEX('[1]Конфигурация (оборудование)'!A:Y,MATCH(CONCATENATE(L222,"_",N222),'[1]Конфигурация (оборудование)'!Y:Y,0),23)</f>
        <v>-</v>
      </c>
      <c r="AG222" s="26" t="str">
        <f>INDEX('[1]Конфигурация (оборудование)'!A:Y,MATCH(CONCATENATE(L222,"_",N222),'[1]Конфигурация (оборудование)'!Y:Y,0),24)</f>
        <v>-</v>
      </c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6" t="str">
        <f t="shared" si="6"/>
        <v>-</v>
      </c>
      <c r="AU222" s="26" t="str">
        <f>INDEX('[1]Конфигурация (оборудование)'!A:Y,MATCH(CONCATENATE(L222,"_",N222),'[1]Конфигурация (оборудование)'!Y:Y,0),8)</f>
        <v>-</v>
      </c>
      <c r="AV222" s="25"/>
      <c r="AW222" s="25"/>
      <c r="AX222" s="25"/>
      <c r="AY222" s="37"/>
      <c r="AZ222" s="25"/>
      <c r="BA222" s="25"/>
      <c r="BB222" s="25"/>
      <c r="BC222" s="25"/>
      <c r="BD222" s="25"/>
      <c r="BE222" s="25" t="str">
        <f>INDEX('[1]IP MGMT'!A:H,MATCH(O222,'[1]IP MGMT'!D:D,0),5)</f>
        <v>1RF24.05</v>
      </c>
      <c r="BF222" s="31" t="s">
        <v>1142</v>
      </c>
      <c r="BG222" s="25"/>
      <c r="BH222" s="25"/>
      <c r="BI222" s="25"/>
      <c r="BJ222" s="27"/>
    </row>
    <row r="223" spans="1:62" s="38" customFormat="1" ht="30" customHeight="1" x14ac:dyDescent="0.25">
      <c r="A223" s="29" t="s">
        <v>459</v>
      </c>
      <c r="B223" s="29" t="s">
        <v>517</v>
      </c>
      <c r="C223" s="31" t="s">
        <v>41</v>
      </c>
      <c r="D223" s="25"/>
      <c r="E223" s="26" t="s">
        <v>172</v>
      </c>
      <c r="F223" s="26" t="s">
        <v>172</v>
      </c>
      <c r="G223" s="27" t="s">
        <v>1003</v>
      </c>
      <c r="H223" s="28"/>
      <c r="I223" s="27"/>
      <c r="J223" s="27" t="s">
        <v>980</v>
      </c>
      <c r="K223" s="36"/>
      <c r="L223" s="29" t="s">
        <v>677</v>
      </c>
      <c r="M223" s="30" t="s">
        <v>568</v>
      </c>
      <c r="N223" s="29" t="s">
        <v>1004</v>
      </c>
      <c r="O223" s="31" t="s">
        <v>1143</v>
      </c>
      <c r="P223" s="34" t="s">
        <v>957</v>
      </c>
      <c r="Q223" s="34" t="s">
        <v>1006</v>
      </c>
      <c r="R223" s="36"/>
      <c r="S223" s="26" t="str">
        <f>INDEX('[1]Конфигурация (оборудование)'!A:Y,MATCH(CONCATENATE(L223,"_",N223),'[1]Конфигурация (оборудование)'!Y:Y,0),6)</f>
        <v>-</v>
      </c>
      <c r="T223" s="26" t="str">
        <f>INDEX('[1]Конфигурация (оборудование)'!A:Y,MATCH(CONCATENATE(L223,"_",N223),'[1]Конфигурация (оборудование)'!Y:Y,0),4)</f>
        <v>-</v>
      </c>
      <c r="U223" s="26" t="str">
        <f>INDEX('[1]Конфигурация (оборудование)'!A:Y,MATCH(CONCATENATE(L223,"_",N223),'[1]Конфигурация (оборудование)'!Y:Y,0),5)</f>
        <v>-</v>
      </c>
      <c r="V223" s="26" t="str">
        <f>INDEX('[1]Конфигурация (оборудование)'!A:Y,MATCH(CONCATENATE(L223,"_",N223),'[1]Конфигурация (оборудование)'!Y:Y,0),10)</f>
        <v>-</v>
      </c>
      <c r="W223" s="51" t="str">
        <f>INDEX('[1]Конфигурация (оборудование)'!A:Y,MATCH(CONCATENATE(L223,"_",N223),'[1]Конфигурация (оборудование)'!Y:Y,0),12)</f>
        <v>-</v>
      </c>
      <c r="X223" s="26" t="str">
        <f>INDEX('[1]Конфигурация (оборудование)'!A:Y,MATCH(CONCATENATE(L223,"_",N223),'[1]Конфигурация (оборудование)'!Y:Y,0),13)</f>
        <v>-</v>
      </c>
      <c r="Y223" s="26" t="str">
        <f>INDEX('[1]Конфигурация (оборудование)'!A:Y,MATCH(CONCATENATE(L223,"_",N223),'[1]Конфигурация (оборудование)'!Y:Y,0),14)</f>
        <v>-</v>
      </c>
      <c r="Z223" s="26" t="str">
        <f>INDEX('[1]Конфигурация (оборудование)'!A:Y,MATCH(CONCATENATE(L223,"_",N223),'[1]Конфигурация (оборудование)'!Y:Y,0),15)</f>
        <v>-</v>
      </c>
      <c r="AA223" s="26" t="str">
        <f>INDEX('[1]Конфигурация (оборудование)'!A:Y,MATCH(CONCATENATE(L223,"_",N223),'[1]Конфигурация (оборудование)'!Y:Y,0),17)</f>
        <v>-</v>
      </c>
      <c r="AB223" s="26" t="str">
        <f>INDEX('[1]Конфигурация (оборудование)'!A:Y,MATCH(CONCATENATE(L223,"_",N223),'[1]Конфигурация (оборудование)'!Y:Y,0),18)</f>
        <v>-</v>
      </c>
      <c r="AC223" s="26" t="str">
        <f>INDEX('[1]Конфигурация (оборудование)'!A:Y,MATCH(CONCATENATE(L223,"_",N223),'[1]Конфигурация (оборудование)'!Y:Y,0),19)</f>
        <v>-</v>
      </c>
      <c r="AD223" s="26" t="str">
        <f>INDEX('[1]Конфигурация (оборудование)'!A:Y,MATCH(CONCATENATE(L223,"_",N223),'[1]Конфигурация (оборудование)'!Y:Y,0),20)</f>
        <v>-</v>
      </c>
      <c r="AE223" s="26" t="str">
        <f>INDEX('[1]Конфигурация (оборудование)'!A:Y,MATCH(CONCATENATE(L223,"_",N223),'[1]Конфигурация (оборудование)'!Y:Y,0),22)</f>
        <v>-</v>
      </c>
      <c r="AF223" s="26" t="str">
        <f>INDEX('[1]Конфигурация (оборудование)'!A:Y,MATCH(CONCATENATE(L223,"_",N223),'[1]Конфигурация (оборудование)'!Y:Y,0),23)</f>
        <v>-</v>
      </c>
      <c r="AG223" s="26" t="str">
        <f>INDEX('[1]Конфигурация (оборудование)'!A:Y,MATCH(CONCATENATE(L223,"_",N223),'[1]Конфигурация (оборудование)'!Y:Y,0),24)</f>
        <v>-</v>
      </c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6" t="str">
        <f t="shared" si="6"/>
        <v>-</v>
      </c>
      <c r="AU223" s="26" t="str">
        <f>INDEX('[1]Конфигурация (оборудование)'!A:Y,MATCH(CONCATENATE(L223,"_",N223),'[1]Конфигурация (оборудование)'!Y:Y,0),8)</f>
        <v>-</v>
      </c>
      <c r="AV223" s="25"/>
      <c r="AW223" s="25"/>
      <c r="AX223" s="25"/>
      <c r="AY223" s="37"/>
      <c r="AZ223" s="25"/>
      <c r="BA223" s="25"/>
      <c r="BB223" s="25"/>
      <c r="BC223" s="25"/>
      <c r="BD223" s="25"/>
      <c r="BE223" s="25" t="str">
        <f>INDEX('[1]IP MGMT'!A:H,MATCH(O223,'[1]IP MGMT'!D:D,0),5)</f>
        <v>1RF24.02</v>
      </c>
      <c r="BF223" s="31" t="s">
        <v>1144</v>
      </c>
      <c r="BG223" s="25"/>
      <c r="BH223" s="25"/>
      <c r="BI223" s="25"/>
      <c r="BJ223" s="27"/>
    </row>
    <row r="224" spans="1:62" s="38" customFormat="1" ht="30" customHeight="1" x14ac:dyDescent="0.25">
      <c r="A224" s="29" t="s">
        <v>459</v>
      </c>
      <c r="B224" s="29" t="s">
        <v>2070</v>
      </c>
      <c r="C224" s="31" t="s">
        <v>41</v>
      </c>
      <c r="D224" s="25"/>
      <c r="E224" s="26" t="s">
        <v>172</v>
      </c>
      <c r="F224" s="26" t="s">
        <v>172</v>
      </c>
      <c r="G224" s="27" t="s">
        <v>1008</v>
      </c>
      <c r="H224" s="28"/>
      <c r="I224" s="27"/>
      <c r="J224" s="27" t="s">
        <v>980</v>
      </c>
      <c r="K224" s="36"/>
      <c r="L224" s="29" t="s">
        <v>677</v>
      </c>
      <c r="M224" s="30" t="s">
        <v>568</v>
      </c>
      <c r="N224" s="29" t="s">
        <v>1004</v>
      </c>
      <c r="O224" s="31" t="s">
        <v>1145</v>
      </c>
      <c r="P224" s="34" t="s">
        <v>957</v>
      </c>
      <c r="Q224" s="34" t="s">
        <v>1006</v>
      </c>
      <c r="R224" s="36"/>
      <c r="S224" s="26" t="str">
        <f>INDEX('[1]Конфигурация (оборудование)'!A:Y,MATCH(CONCATENATE(L224,"_",N224),'[1]Конфигурация (оборудование)'!Y:Y,0),6)</f>
        <v>-</v>
      </c>
      <c r="T224" s="26" t="str">
        <f>INDEX('[1]Конфигурация (оборудование)'!A:Y,MATCH(CONCATENATE(L224,"_",N224),'[1]Конфигурация (оборудование)'!Y:Y,0),4)</f>
        <v>-</v>
      </c>
      <c r="U224" s="26" t="str">
        <f>INDEX('[1]Конфигурация (оборудование)'!A:Y,MATCH(CONCATENATE(L224,"_",N224),'[1]Конфигурация (оборудование)'!Y:Y,0),5)</f>
        <v>-</v>
      </c>
      <c r="V224" s="26" t="str">
        <f>INDEX('[1]Конфигурация (оборудование)'!A:Y,MATCH(CONCATENATE(L224,"_",N224),'[1]Конфигурация (оборудование)'!Y:Y,0),10)</f>
        <v>-</v>
      </c>
      <c r="W224" s="51" t="str">
        <f>INDEX('[1]Конфигурация (оборудование)'!A:Y,MATCH(CONCATENATE(L224,"_",N224),'[1]Конфигурация (оборудование)'!Y:Y,0),12)</f>
        <v>-</v>
      </c>
      <c r="X224" s="26" t="str">
        <f>INDEX('[1]Конфигурация (оборудование)'!A:Y,MATCH(CONCATENATE(L224,"_",N224),'[1]Конфигурация (оборудование)'!Y:Y,0),13)</f>
        <v>-</v>
      </c>
      <c r="Y224" s="26" t="str">
        <f>INDEX('[1]Конфигурация (оборудование)'!A:Y,MATCH(CONCATENATE(L224,"_",N224),'[1]Конфигурация (оборудование)'!Y:Y,0),14)</f>
        <v>-</v>
      </c>
      <c r="Z224" s="26" t="str">
        <f>INDEX('[1]Конфигурация (оборудование)'!A:Y,MATCH(CONCATENATE(L224,"_",N224),'[1]Конфигурация (оборудование)'!Y:Y,0),15)</f>
        <v>-</v>
      </c>
      <c r="AA224" s="26" t="str">
        <f>INDEX('[1]Конфигурация (оборудование)'!A:Y,MATCH(CONCATENATE(L224,"_",N224),'[1]Конфигурация (оборудование)'!Y:Y,0),17)</f>
        <v>-</v>
      </c>
      <c r="AB224" s="26" t="str">
        <f>INDEX('[1]Конфигурация (оборудование)'!A:Y,MATCH(CONCATENATE(L224,"_",N224),'[1]Конфигурация (оборудование)'!Y:Y,0),18)</f>
        <v>-</v>
      </c>
      <c r="AC224" s="26" t="str">
        <f>INDEX('[1]Конфигурация (оборудование)'!A:Y,MATCH(CONCATENATE(L224,"_",N224),'[1]Конфигурация (оборудование)'!Y:Y,0),19)</f>
        <v>-</v>
      </c>
      <c r="AD224" s="26" t="str">
        <f>INDEX('[1]Конфигурация (оборудование)'!A:Y,MATCH(CONCATENATE(L224,"_",N224),'[1]Конфигурация (оборудование)'!Y:Y,0),20)</f>
        <v>-</v>
      </c>
      <c r="AE224" s="26" t="str">
        <f>INDEX('[1]Конфигурация (оборудование)'!A:Y,MATCH(CONCATENATE(L224,"_",N224),'[1]Конфигурация (оборудование)'!Y:Y,0),22)</f>
        <v>-</v>
      </c>
      <c r="AF224" s="26" t="str">
        <f>INDEX('[1]Конфигурация (оборудование)'!A:Y,MATCH(CONCATENATE(L224,"_",N224),'[1]Конфигурация (оборудование)'!Y:Y,0),23)</f>
        <v>-</v>
      </c>
      <c r="AG224" s="26" t="str">
        <f>INDEX('[1]Конфигурация (оборудование)'!A:Y,MATCH(CONCATENATE(L224,"_",N224),'[1]Конфигурация (оборудование)'!Y:Y,0),24)</f>
        <v>-</v>
      </c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6" t="str">
        <f t="shared" si="6"/>
        <v>-</v>
      </c>
      <c r="AU224" s="26" t="str">
        <f>INDEX('[1]Конфигурация (оборудование)'!A:Y,MATCH(CONCATENATE(L224,"_",N224),'[1]Конфигурация (оборудование)'!Y:Y,0),8)</f>
        <v>-</v>
      </c>
      <c r="AV224" s="25"/>
      <c r="AW224" s="25"/>
      <c r="AX224" s="25"/>
      <c r="AY224" s="37"/>
      <c r="AZ224" s="25"/>
      <c r="BA224" s="25"/>
      <c r="BB224" s="25"/>
      <c r="BC224" s="25"/>
      <c r="BD224" s="25"/>
      <c r="BE224" s="25" t="str">
        <f>INDEX('[1]IP MGMT'!A:H,MATCH(O224,'[1]IP MGMT'!D:D,0),5)</f>
        <v>1RF24.02</v>
      </c>
      <c r="BF224" s="31" t="s">
        <v>1146</v>
      </c>
      <c r="BG224" s="25"/>
      <c r="BH224" s="25"/>
      <c r="BI224" s="25"/>
      <c r="BJ224" s="27"/>
    </row>
    <row r="225" spans="1:62" s="38" customFormat="1" ht="30" customHeight="1" x14ac:dyDescent="0.25">
      <c r="A225" s="29" t="s">
        <v>459</v>
      </c>
      <c r="B225" s="29" t="s">
        <v>518</v>
      </c>
      <c r="C225" s="31" t="s">
        <v>41</v>
      </c>
      <c r="D225" s="25"/>
      <c r="E225" s="26" t="s">
        <v>172</v>
      </c>
      <c r="F225" s="26" t="s">
        <v>172</v>
      </c>
      <c r="G225" s="27" t="s">
        <v>667</v>
      </c>
      <c r="H225" s="28"/>
      <c r="I225" s="27"/>
      <c r="J225" s="27" t="s">
        <v>980</v>
      </c>
      <c r="K225" s="36"/>
      <c r="L225" s="29" t="s">
        <v>677</v>
      </c>
      <c r="M225" s="30" t="s">
        <v>568</v>
      </c>
      <c r="N225" s="29" t="s">
        <v>1012</v>
      </c>
      <c r="O225" s="31" t="s">
        <v>1147</v>
      </c>
      <c r="P225" s="34" t="s">
        <v>957</v>
      </c>
      <c r="Q225" s="34" t="s">
        <v>1014</v>
      </c>
      <c r="R225" s="36"/>
      <c r="S225" s="26" t="str">
        <f>INDEX('[1]Конфигурация (оборудование)'!A:Y,MATCH(CONCATENATE(L225,"_",N225),'[1]Конфигурация (оборудование)'!Y:Y,0),6)</f>
        <v>-</v>
      </c>
      <c r="T225" s="26" t="str">
        <f>INDEX('[1]Конфигурация (оборудование)'!A:Y,MATCH(CONCATENATE(L225,"_",N225),'[1]Конфигурация (оборудование)'!Y:Y,0),4)</f>
        <v>-</v>
      </c>
      <c r="U225" s="26" t="str">
        <f>INDEX('[1]Конфигурация (оборудование)'!A:Y,MATCH(CONCATENATE(L225,"_",N225),'[1]Конфигурация (оборудование)'!Y:Y,0),5)</f>
        <v>-</v>
      </c>
      <c r="V225" s="26" t="str">
        <f>INDEX('[1]Конфигурация (оборудование)'!A:Y,MATCH(CONCATENATE(L225,"_",N225),'[1]Конфигурация (оборудование)'!Y:Y,0),10)</f>
        <v>-</v>
      </c>
      <c r="W225" s="51" t="str">
        <f>INDEX('[1]Конфигурация (оборудование)'!A:Y,MATCH(CONCATENATE(L225,"_",N225),'[1]Конфигурация (оборудование)'!Y:Y,0),12)</f>
        <v>-</v>
      </c>
      <c r="X225" s="26" t="str">
        <f>INDEX('[1]Конфигурация (оборудование)'!A:Y,MATCH(CONCATENATE(L225,"_",N225),'[1]Конфигурация (оборудование)'!Y:Y,0),13)</f>
        <v>-</v>
      </c>
      <c r="Y225" s="26" t="str">
        <f>INDEX('[1]Конфигурация (оборудование)'!A:Y,MATCH(CONCATENATE(L225,"_",N225),'[1]Конфигурация (оборудование)'!Y:Y,0),14)</f>
        <v>-</v>
      </c>
      <c r="Z225" s="26" t="str">
        <f>INDEX('[1]Конфигурация (оборудование)'!A:Y,MATCH(CONCATENATE(L225,"_",N225),'[1]Конфигурация (оборудование)'!Y:Y,0),15)</f>
        <v>-</v>
      </c>
      <c r="AA225" s="26" t="str">
        <f>INDEX('[1]Конфигурация (оборудование)'!A:Y,MATCH(CONCATENATE(L225,"_",N225),'[1]Конфигурация (оборудование)'!Y:Y,0),17)</f>
        <v>-</v>
      </c>
      <c r="AB225" s="26" t="str">
        <f>INDEX('[1]Конфигурация (оборудование)'!A:Y,MATCH(CONCATENATE(L225,"_",N225),'[1]Конфигурация (оборудование)'!Y:Y,0),18)</f>
        <v>-</v>
      </c>
      <c r="AC225" s="26" t="str">
        <f>INDEX('[1]Конфигурация (оборудование)'!A:Y,MATCH(CONCATENATE(L225,"_",N225),'[1]Конфигурация (оборудование)'!Y:Y,0),19)</f>
        <v>-</v>
      </c>
      <c r="AD225" s="26" t="str">
        <f>INDEX('[1]Конфигурация (оборудование)'!A:Y,MATCH(CONCATENATE(L225,"_",N225),'[1]Конфигурация (оборудование)'!Y:Y,0),20)</f>
        <v>-</v>
      </c>
      <c r="AE225" s="26" t="str">
        <f>INDEX('[1]Конфигурация (оборудование)'!A:Y,MATCH(CONCATENATE(L225,"_",N225),'[1]Конфигурация (оборудование)'!Y:Y,0),22)</f>
        <v>-</v>
      </c>
      <c r="AF225" s="26" t="str">
        <f>INDEX('[1]Конфигурация (оборудование)'!A:Y,MATCH(CONCATENATE(L225,"_",N225),'[1]Конфигурация (оборудование)'!Y:Y,0),23)</f>
        <v>-</v>
      </c>
      <c r="AG225" s="26" t="str">
        <f>INDEX('[1]Конфигурация (оборудование)'!A:Y,MATCH(CONCATENATE(L225,"_",N225),'[1]Конфигурация (оборудование)'!Y:Y,0),24)</f>
        <v>-</v>
      </c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6" t="str">
        <f t="shared" si="6"/>
        <v>-</v>
      </c>
      <c r="AU225" s="26" t="str">
        <f>INDEX('[1]Конфигурация (оборудование)'!A:Y,MATCH(CONCATENATE(L225,"_",N225),'[1]Конфигурация (оборудование)'!Y:Y,0),8)</f>
        <v>-</v>
      </c>
      <c r="AV225" s="25"/>
      <c r="AW225" s="25"/>
      <c r="AX225" s="25"/>
      <c r="AY225" s="37"/>
      <c r="AZ225" s="25"/>
      <c r="BA225" s="25"/>
      <c r="BB225" s="25"/>
      <c r="BC225" s="25"/>
      <c r="BD225" s="25"/>
      <c r="BE225" s="25" t="str">
        <f>INDEX('[1]IP MGMT'!A:H,MATCH(O225,'[1]IP MGMT'!D:D,0),5)</f>
        <v>1RF24.02</v>
      </c>
      <c r="BF225" s="31" t="s">
        <v>1148</v>
      </c>
      <c r="BG225" s="25"/>
      <c r="BH225" s="25"/>
      <c r="BI225" s="25"/>
      <c r="BJ225" s="27"/>
    </row>
    <row r="226" spans="1:62" s="38" customFormat="1" ht="30" customHeight="1" x14ac:dyDescent="0.25">
      <c r="A226" s="29" t="s">
        <v>459</v>
      </c>
      <c r="B226" s="29" t="s">
        <v>2071</v>
      </c>
      <c r="C226" s="31" t="s">
        <v>41</v>
      </c>
      <c r="D226" s="25"/>
      <c r="E226" s="26" t="s">
        <v>172</v>
      </c>
      <c r="F226" s="26" t="s">
        <v>172</v>
      </c>
      <c r="G226" s="27" t="s">
        <v>1003</v>
      </c>
      <c r="H226" s="28"/>
      <c r="I226" s="27"/>
      <c r="J226" s="27" t="s">
        <v>980</v>
      </c>
      <c r="K226" s="36"/>
      <c r="L226" s="29" t="s">
        <v>884</v>
      </c>
      <c r="M226" s="30" t="s">
        <v>568</v>
      </c>
      <c r="N226" s="29" t="s">
        <v>1036</v>
      </c>
      <c r="O226" s="31" t="s">
        <v>1149</v>
      </c>
      <c r="P226" s="34" t="s">
        <v>886</v>
      </c>
      <c r="Q226" s="34" t="s">
        <v>1006</v>
      </c>
      <c r="R226" s="36"/>
      <c r="S226" s="26" t="str">
        <f>INDEX('[1]Конфигурация (оборудование)'!A:Y,MATCH(CONCATENATE(L226,"_",N226),'[1]Конфигурация (оборудование)'!Y:Y,0),6)</f>
        <v>-</v>
      </c>
      <c r="T226" s="26" t="str">
        <f>INDEX('[1]Конфигурация (оборудование)'!A:Y,MATCH(CONCATENATE(L226,"_",N226),'[1]Конфигурация (оборудование)'!Y:Y,0),4)</f>
        <v>-</v>
      </c>
      <c r="U226" s="26" t="str">
        <f>INDEX('[1]Конфигурация (оборудование)'!A:Y,MATCH(CONCATENATE(L226,"_",N226),'[1]Конфигурация (оборудование)'!Y:Y,0),5)</f>
        <v>-</v>
      </c>
      <c r="V226" s="26" t="str">
        <f>INDEX('[1]Конфигурация (оборудование)'!A:Y,MATCH(CONCATENATE(L226,"_",N226),'[1]Конфигурация (оборудование)'!Y:Y,0),10)</f>
        <v>-</v>
      </c>
      <c r="W226" s="51" t="str">
        <f>INDEX('[1]Конфигурация (оборудование)'!A:Y,MATCH(CONCATENATE(L226,"_",N226),'[1]Конфигурация (оборудование)'!Y:Y,0),12)</f>
        <v>-</v>
      </c>
      <c r="X226" s="26" t="str">
        <f>INDEX('[1]Конфигурация (оборудование)'!A:Y,MATCH(CONCATENATE(L226,"_",N226),'[1]Конфигурация (оборудование)'!Y:Y,0),13)</f>
        <v>-</v>
      </c>
      <c r="Y226" s="26" t="str">
        <f>INDEX('[1]Конфигурация (оборудование)'!A:Y,MATCH(CONCATENATE(L226,"_",N226),'[1]Конфигурация (оборудование)'!Y:Y,0),14)</f>
        <v>-</v>
      </c>
      <c r="Z226" s="26" t="str">
        <f>INDEX('[1]Конфигурация (оборудование)'!A:Y,MATCH(CONCATENATE(L226,"_",N226),'[1]Конфигурация (оборудование)'!Y:Y,0),15)</f>
        <v>-</v>
      </c>
      <c r="AA226" s="26" t="str">
        <f>INDEX('[1]Конфигурация (оборудование)'!A:Y,MATCH(CONCATENATE(L226,"_",N226),'[1]Конфигурация (оборудование)'!Y:Y,0),17)</f>
        <v>-</v>
      </c>
      <c r="AB226" s="26" t="str">
        <f>INDEX('[1]Конфигурация (оборудование)'!A:Y,MATCH(CONCATENATE(L226,"_",N226),'[1]Конфигурация (оборудование)'!Y:Y,0),18)</f>
        <v>-</v>
      </c>
      <c r="AC226" s="26" t="str">
        <f>INDEX('[1]Конфигурация (оборудование)'!A:Y,MATCH(CONCATENATE(L226,"_",N226),'[1]Конфигурация (оборудование)'!Y:Y,0),19)</f>
        <v>-</v>
      </c>
      <c r="AD226" s="26" t="str">
        <f>INDEX('[1]Конфигурация (оборудование)'!A:Y,MATCH(CONCATENATE(L226,"_",N226),'[1]Конфигурация (оборудование)'!Y:Y,0),20)</f>
        <v>-</v>
      </c>
      <c r="AE226" s="26" t="str">
        <f>INDEX('[1]Конфигурация (оборудование)'!A:Y,MATCH(CONCATENATE(L226,"_",N226),'[1]Конфигурация (оборудование)'!Y:Y,0),22)</f>
        <v>-</v>
      </c>
      <c r="AF226" s="26" t="str">
        <f>INDEX('[1]Конфигурация (оборудование)'!A:Y,MATCH(CONCATENATE(L226,"_",N226),'[1]Конфигурация (оборудование)'!Y:Y,0),23)</f>
        <v>-</v>
      </c>
      <c r="AG226" s="26" t="str">
        <f>INDEX('[1]Конфигурация (оборудование)'!A:Y,MATCH(CONCATENATE(L226,"_",N226),'[1]Конфигурация (оборудование)'!Y:Y,0),24)</f>
        <v>-</v>
      </c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6" t="str">
        <f t="shared" si="6"/>
        <v>-</v>
      </c>
      <c r="AU226" s="26" t="str">
        <f>INDEX('[1]Конфигурация (оборудование)'!A:Y,MATCH(CONCATENATE(L226,"_",N226),'[1]Конфигурация (оборудование)'!Y:Y,0),8)</f>
        <v>-</v>
      </c>
      <c r="AV226" s="25"/>
      <c r="AW226" s="25"/>
      <c r="AX226" s="25"/>
      <c r="AY226" s="37"/>
      <c r="AZ226" s="25"/>
      <c r="BA226" s="25"/>
      <c r="BB226" s="25"/>
      <c r="BC226" s="25"/>
      <c r="BD226" s="25"/>
      <c r="BE226" s="25" t="str">
        <f>INDEX('[1]IP MGMT'!A:H,MATCH(O226,'[1]IP MGMT'!D:D,0),5)</f>
        <v>1RF23.03</v>
      </c>
      <c r="BF226" s="31" t="s">
        <v>1150</v>
      </c>
      <c r="BG226" s="25"/>
      <c r="BH226" s="25"/>
      <c r="BI226" s="25"/>
      <c r="BJ226" s="27"/>
    </row>
    <row r="227" spans="1:62" s="38" customFormat="1" ht="30" customHeight="1" x14ac:dyDescent="0.25">
      <c r="A227" s="29" t="s">
        <v>459</v>
      </c>
      <c r="B227" s="29" t="s">
        <v>519</v>
      </c>
      <c r="C227" s="31" t="s">
        <v>41</v>
      </c>
      <c r="D227" s="25"/>
      <c r="E227" s="26" t="s">
        <v>172</v>
      </c>
      <c r="F227" s="26" t="s">
        <v>172</v>
      </c>
      <c r="G227" s="27" t="s">
        <v>1008</v>
      </c>
      <c r="H227" s="28"/>
      <c r="I227" s="27"/>
      <c r="J227" s="27" t="s">
        <v>980</v>
      </c>
      <c r="K227" s="36"/>
      <c r="L227" s="29" t="s">
        <v>884</v>
      </c>
      <c r="M227" s="30" t="s">
        <v>568</v>
      </c>
      <c r="N227" s="29" t="s">
        <v>1036</v>
      </c>
      <c r="O227" s="31" t="s">
        <v>1151</v>
      </c>
      <c r="P227" s="34" t="s">
        <v>886</v>
      </c>
      <c r="Q227" s="34" t="s">
        <v>1006</v>
      </c>
      <c r="R227" s="36"/>
      <c r="S227" s="26" t="str">
        <f>INDEX('[1]Конфигурация (оборудование)'!A:Y,MATCH(CONCATENATE(L227,"_",N227),'[1]Конфигурация (оборудование)'!Y:Y,0),6)</f>
        <v>-</v>
      </c>
      <c r="T227" s="26" t="str">
        <f>INDEX('[1]Конфигурация (оборудование)'!A:Y,MATCH(CONCATENATE(L227,"_",N227),'[1]Конфигурация (оборудование)'!Y:Y,0),4)</f>
        <v>-</v>
      </c>
      <c r="U227" s="26" t="str">
        <f>INDEX('[1]Конфигурация (оборудование)'!A:Y,MATCH(CONCATENATE(L227,"_",N227),'[1]Конфигурация (оборудование)'!Y:Y,0),5)</f>
        <v>-</v>
      </c>
      <c r="V227" s="26" t="str">
        <f>INDEX('[1]Конфигурация (оборудование)'!A:Y,MATCH(CONCATENATE(L227,"_",N227),'[1]Конфигурация (оборудование)'!Y:Y,0),10)</f>
        <v>-</v>
      </c>
      <c r="W227" s="51" t="str">
        <f>INDEX('[1]Конфигурация (оборудование)'!A:Y,MATCH(CONCATENATE(L227,"_",N227),'[1]Конфигурация (оборудование)'!Y:Y,0),12)</f>
        <v>-</v>
      </c>
      <c r="X227" s="26" t="str">
        <f>INDEX('[1]Конфигурация (оборудование)'!A:Y,MATCH(CONCATENATE(L227,"_",N227),'[1]Конфигурация (оборудование)'!Y:Y,0),13)</f>
        <v>-</v>
      </c>
      <c r="Y227" s="26" t="str">
        <f>INDEX('[1]Конфигурация (оборудование)'!A:Y,MATCH(CONCATENATE(L227,"_",N227),'[1]Конфигурация (оборудование)'!Y:Y,0),14)</f>
        <v>-</v>
      </c>
      <c r="Z227" s="26" t="str">
        <f>INDEX('[1]Конфигурация (оборудование)'!A:Y,MATCH(CONCATENATE(L227,"_",N227),'[1]Конфигурация (оборудование)'!Y:Y,0),15)</f>
        <v>-</v>
      </c>
      <c r="AA227" s="26" t="str">
        <f>INDEX('[1]Конфигурация (оборудование)'!A:Y,MATCH(CONCATENATE(L227,"_",N227),'[1]Конфигурация (оборудование)'!Y:Y,0),17)</f>
        <v>-</v>
      </c>
      <c r="AB227" s="26" t="str">
        <f>INDEX('[1]Конфигурация (оборудование)'!A:Y,MATCH(CONCATENATE(L227,"_",N227),'[1]Конфигурация (оборудование)'!Y:Y,0),18)</f>
        <v>-</v>
      </c>
      <c r="AC227" s="26" t="str">
        <f>INDEX('[1]Конфигурация (оборудование)'!A:Y,MATCH(CONCATENATE(L227,"_",N227),'[1]Конфигурация (оборудование)'!Y:Y,0),19)</f>
        <v>-</v>
      </c>
      <c r="AD227" s="26" t="str">
        <f>INDEX('[1]Конфигурация (оборудование)'!A:Y,MATCH(CONCATENATE(L227,"_",N227),'[1]Конфигурация (оборудование)'!Y:Y,0),20)</f>
        <v>-</v>
      </c>
      <c r="AE227" s="26" t="str">
        <f>INDEX('[1]Конфигурация (оборудование)'!A:Y,MATCH(CONCATENATE(L227,"_",N227),'[1]Конфигурация (оборудование)'!Y:Y,0),22)</f>
        <v>-</v>
      </c>
      <c r="AF227" s="26" t="str">
        <f>INDEX('[1]Конфигурация (оборудование)'!A:Y,MATCH(CONCATENATE(L227,"_",N227),'[1]Конфигурация (оборудование)'!Y:Y,0),23)</f>
        <v>-</v>
      </c>
      <c r="AG227" s="26" t="str">
        <f>INDEX('[1]Конфигурация (оборудование)'!A:Y,MATCH(CONCATENATE(L227,"_",N227),'[1]Конфигурация (оборудование)'!Y:Y,0),24)</f>
        <v>-</v>
      </c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6" t="str">
        <f t="shared" si="6"/>
        <v>-</v>
      </c>
      <c r="AU227" s="26" t="str">
        <f>INDEX('[1]Конфигурация (оборудование)'!A:Y,MATCH(CONCATENATE(L227,"_",N227),'[1]Конфигурация (оборудование)'!Y:Y,0),8)</f>
        <v>-</v>
      </c>
      <c r="AV227" s="25"/>
      <c r="AW227" s="25"/>
      <c r="AX227" s="25"/>
      <c r="AY227" s="37"/>
      <c r="AZ227" s="25"/>
      <c r="BA227" s="25"/>
      <c r="BB227" s="25"/>
      <c r="BC227" s="25"/>
      <c r="BD227" s="25"/>
      <c r="BE227" s="25" t="str">
        <f>INDEX('[1]IP MGMT'!A:H,MATCH(O227,'[1]IP MGMT'!D:D,0),5)</f>
        <v>1RF23.03</v>
      </c>
      <c r="BF227" s="31" t="s">
        <v>1152</v>
      </c>
      <c r="BG227" s="25"/>
      <c r="BH227" s="25"/>
      <c r="BI227" s="25"/>
      <c r="BJ227" s="27"/>
    </row>
    <row r="228" spans="1:62" s="38" customFormat="1" ht="30" customHeight="1" x14ac:dyDescent="0.25">
      <c r="A228" s="29" t="s">
        <v>459</v>
      </c>
      <c r="B228" s="29" t="s">
        <v>520</v>
      </c>
      <c r="C228" s="31" t="s">
        <v>41</v>
      </c>
      <c r="D228" s="25"/>
      <c r="E228" s="26" t="s">
        <v>172</v>
      </c>
      <c r="F228" s="26" t="s">
        <v>172</v>
      </c>
      <c r="G228" s="27" t="s">
        <v>883</v>
      </c>
      <c r="H228" s="28"/>
      <c r="I228" s="27"/>
      <c r="J228" s="27" t="s">
        <v>980</v>
      </c>
      <c r="K228" s="36"/>
      <c r="L228" s="29" t="s">
        <v>884</v>
      </c>
      <c r="M228" s="30" t="s">
        <v>568</v>
      </c>
      <c r="N228" s="29" t="s">
        <v>1012</v>
      </c>
      <c r="O228" s="31" t="s">
        <v>1153</v>
      </c>
      <c r="P228" s="34" t="s">
        <v>886</v>
      </c>
      <c r="Q228" s="34" t="s">
        <v>1014</v>
      </c>
      <c r="R228" s="36"/>
      <c r="S228" s="26" t="str">
        <f>INDEX('[1]Конфигурация (оборудование)'!A:Y,MATCH(CONCATENATE(L228,"_",N228),'[1]Конфигурация (оборудование)'!Y:Y,0),6)</f>
        <v>-</v>
      </c>
      <c r="T228" s="26" t="str">
        <f>INDEX('[1]Конфигурация (оборудование)'!A:Y,MATCH(CONCATENATE(L228,"_",N228),'[1]Конфигурация (оборудование)'!Y:Y,0),4)</f>
        <v>-</v>
      </c>
      <c r="U228" s="26" t="str">
        <f>INDEX('[1]Конфигурация (оборудование)'!A:Y,MATCH(CONCATENATE(L228,"_",N228),'[1]Конфигурация (оборудование)'!Y:Y,0),5)</f>
        <v>-</v>
      </c>
      <c r="V228" s="26" t="str">
        <f>INDEX('[1]Конфигурация (оборудование)'!A:Y,MATCH(CONCATENATE(L228,"_",N228),'[1]Конфигурация (оборудование)'!Y:Y,0),10)</f>
        <v>-</v>
      </c>
      <c r="W228" s="51" t="str">
        <f>INDEX('[1]Конфигурация (оборудование)'!A:Y,MATCH(CONCATENATE(L228,"_",N228),'[1]Конфигурация (оборудование)'!Y:Y,0),12)</f>
        <v>-</v>
      </c>
      <c r="X228" s="26" t="str">
        <f>INDEX('[1]Конфигурация (оборудование)'!A:Y,MATCH(CONCATENATE(L228,"_",N228),'[1]Конфигурация (оборудование)'!Y:Y,0),13)</f>
        <v>-</v>
      </c>
      <c r="Y228" s="26" t="str">
        <f>INDEX('[1]Конфигурация (оборудование)'!A:Y,MATCH(CONCATENATE(L228,"_",N228),'[1]Конфигурация (оборудование)'!Y:Y,0),14)</f>
        <v>-</v>
      </c>
      <c r="Z228" s="26" t="str">
        <f>INDEX('[1]Конфигурация (оборудование)'!A:Y,MATCH(CONCATENATE(L228,"_",N228),'[1]Конфигурация (оборудование)'!Y:Y,0),15)</f>
        <v>-</v>
      </c>
      <c r="AA228" s="26" t="str">
        <f>INDEX('[1]Конфигурация (оборудование)'!A:Y,MATCH(CONCATENATE(L228,"_",N228),'[1]Конфигурация (оборудование)'!Y:Y,0),17)</f>
        <v>-</v>
      </c>
      <c r="AB228" s="26" t="str">
        <f>INDEX('[1]Конфигурация (оборудование)'!A:Y,MATCH(CONCATENATE(L228,"_",N228),'[1]Конфигурация (оборудование)'!Y:Y,0),18)</f>
        <v>-</v>
      </c>
      <c r="AC228" s="26" t="str">
        <f>INDEX('[1]Конфигурация (оборудование)'!A:Y,MATCH(CONCATENATE(L228,"_",N228),'[1]Конфигурация (оборудование)'!Y:Y,0),19)</f>
        <v>-</v>
      </c>
      <c r="AD228" s="26" t="str">
        <f>INDEX('[1]Конфигурация (оборудование)'!A:Y,MATCH(CONCATENATE(L228,"_",N228),'[1]Конфигурация (оборудование)'!Y:Y,0),20)</f>
        <v>-</v>
      </c>
      <c r="AE228" s="26" t="str">
        <f>INDEX('[1]Конфигурация (оборудование)'!A:Y,MATCH(CONCATENATE(L228,"_",N228),'[1]Конфигурация (оборудование)'!Y:Y,0),22)</f>
        <v>-</v>
      </c>
      <c r="AF228" s="26" t="str">
        <f>INDEX('[1]Конфигурация (оборудование)'!A:Y,MATCH(CONCATENATE(L228,"_",N228),'[1]Конфигурация (оборудование)'!Y:Y,0),23)</f>
        <v>-</v>
      </c>
      <c r="AG228" s="26" t="str">
        <f>INDEX('[1]Конфигурация (оборудование)'!A:Y,MATCH(CONCATENATE(L228,"_",N228),'[1]Конфигурация (оборудование)'!Y:Y,0),24)</f>
        <v>-</v>
      </c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6" t="str">
        <f t="shared" si="6"/>
        <v>-</v>
      </c>
      <c r="AU228" s="26" t="str">
        <f>INDEX('[1]Конфигурация (оборудование)'!A:Y,MATCH(CONCATENATE(L228,"_",N228),'[1]Конфигурация (оборудование)'!Y:Y,0),8)</f>
        <v>-</v>
      </c>
      <c r="AV228" s="25"/>
      <c r="AW228" s="25"/>
      <c r="AX228" s="25"/>
      <c r="AY228" s="37"/>
      <c r="AZ228" s="25"/>
      <c r="BA228" s="25"/>
      <c r="BB228" s="25"/>
      <c r="BC228" s="25"/>
      <c r="BD228" s="25"/>
      <c r="BE228" s="25" t="str">
        <f>INDEX('[1]IP MGMT'!A:H,MATCH(O228,'[1]IP MGMT'!D:D,0),5)</f>
        <v>1RF23.03</v>
      </c>
      <c r="BF228" s="31" t="s">
        <v>1154</v>
      </c>
      <c r="BG228" s="25"/>
      <c r="BH228" s="25"/>
      <c r="BI228" s="25"/>
      <c r="BJ228" s="27"/>
    </row>
    <row r="229" spans="1:62" s="38" customFormat="1" ht="30" customHeight="1" x14ac:dyDescent="0.25">
      <c r="A229" s="29" t="s">
        <v>459</v>
      </c>
      <c r="B229" s="29" t="s">
        <v>2072</v>
      </c>
      <c r="C229" s="31" t="s">
        <v>41</v>
      </c>
      <c r="D229" s="25"/>
      <c r="E229" s="26" t="s">
        <v>172</v>
      </c>
      <c r="F229" s="26" t="s">
        <v>172</v>
      </c>
      <c r="G229" s="27" t="s">
        <v>1003</v>
      </c>
      <c r="H229" s="28"/>
      <c r="I229" s="27"/>
      <c r="J229" s="27" t="s">
        <v>980</v>
      </c>
      <c r="K229" s="36"/>
      <c r="L229" s="29" t="s">
        <v>884</v>
      </c>
      <c r="M229" s="30" t="s">
        <v>568</v>
      </c>
      <c r="N229" s="29" t="s">
        <v>1036</v>
      </c>
      <c r="O229" s="31" t="s">
        <v>1155</v>
      </c>
      <c r="P229" s="34" t="s">
        <v>906</v>
      </c>
      <c r="Q229" s="34" t="s">
        <v>1006</v>
      </c>
      <c r="R229" s="36"/>
      <c r="S229" s="26" t="str">
        <f>INDEX('[1]Конфигурация (оборудование)'!A:Y,MATCH(CONCATENATE(L229,"_",N229),'[1]Конфигурация (оборудование)'!Y:Y,0),6)</f>
        <v>-</v>
      </c>
      <c r="T229" s="26" t="str">
        <f>INDEX('[1]Конфигурация (оборудование)'!A:Y,MATCH(CONCATENATE(L229,"_",N229),'[1]Конфигурация (оборудование)'!Y:Y,0),4)</f>
        <v>-</v>
      </c>
      <c r="U229" s="26" t="str">
        <f>INDEX('[1]Конфигурация (оборудование)'!A:Y,MATCH(CONCATENATE(L229,"_",N229),'[1]Конфигурация (оборудование)'!Y:Y,0),5)</f>
        <v>-</v>
      </c>
      <c r="V229" s="26" t="str">
        <f>INDEX('[1]Конфигурация (оборудование)'!A:Y,MATCH(CONCATENATE(L229,"_",N229),'[1]Конфигурация (оборудование)'!Y:Y,0),10)</f>
        <v>-</v>
      </c>
      <c r="W229" s="51" t="str">
        <f>INDEX('[1]Конфигурация (оборудование)'!A:Y,MATCH(CONCATENATE(L229,"_",N229),'[1]Конфигурация (оборудование)'!Y:Y,0),12)</f>
        <v>-</v>
      </c>
      <c r="X229" s="26" t="str">
        <f>INDEX('[1]Конфигурация (оборудование)'!A:Y,MATCH(CONCATENATE(L229,"_",N229),'[1]Конфигурация (оборудование)'!Y:Y,0),13)</f>
        <v>-</v>
      </c>
      <c r="Y229" s="26" t="str">
        <f>INDEX('[1]Конфигурация (оборудование)'!A:Y,MATCH(CONCATENATE(L229,"_",N229),'[1]Конфигурация (оборудование)'!Y:Y,0),14)</f>
        <v>-</v>
      </c>
      <c r="Z229" s="26" t="str">
        <f>INDEX('[1]Конфигурация (оборудование)'!A:Y,MATCH(CONCATENATE(L229,"_",N229),'[1]Конфигурация (оборудование)'!Y:Y,0),15)</f>
        <v>-</v>
      </c>
      <c r="AA229" s="26" t="str">
        <f>INDEX('[1]Конфигурация (оборудование)'!A:Y,MATCH(CONCATENATE(L229,"_",N229),'[1]Конфигурация (оборудование)'!Y:Y,0),17)</f>
        <v>-</v>
      </c>
      <c r="AB229" s="26" t="str">
        <f>INDEX('[1]Конфигурация (оборудование)'!A:Y,MATCH(CONCATENATE(L229,"_",N229),'[1]Конфигурация (оборудование)'!Y:Y,0),18)</f>
        <v>-</v>
      </c>
      <c r="AC229" s="26" t="str">
        <f>INDEX('[1]Конфигурация (оборудование)'!A:Y,MATCH(CONCATENATE(L229,"_",N229),'[1]Конфигурация (оборудование)'!Y:Y,0),19)</f>
        <v>-</v>
      </c>
      <c r="AD229" s="26" t="str">
        <f>INDEX('[1]Конфигурация (оборудование)'!A:Y,MATCH(CONCATENATE(L229,"_",N229),'[1]Конфигурация (оборудование)'!Y:Y,0),20)</f>
        <v>-</v>
      </c>
      <c r="AE229" s="26" t="str">
        <f>INDEX('[1]Конфигурация (оборудование)'!A:Y,MATCH(CONCATENATE(L229,"_",N229),'[1]Конфигурация (оборудование)'!Y:Y,0),22)</f>
        <v>-</v>
      </c>
      <c r="AF229" s="26" t="str">
        <f>INDEX('[1]Конфигурация (оборудование)'!A:Y,MATCH(CONCATENATE(L229,"_",N229),'[1]Конфигурация (оборудование)'!Y:Y,0),23)</f>
        <v>-</v>
      </c>
      <c r="AG229" s="26" t="str">
        <f>INDEX('[1]Конфигурация (оборудование)'!A:Y,MATCH(CONCATENATE(L229,"_",N229),'[1]Конфигурация (оборудование)'!Y:Y,0),24)</f>
        <v>-</v>
      </c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6" t="str">
        <f t="shared" si="6"/>
        <v>-</v>
      </c>
      <c r="AU229" s="26" t="str">
        <f>INDEX('[1]Конфигурация (оборудование)'!A:Y,MATCH(CONCATENATE(L229,"_",N229),'[1]Конфигурация (оборудование)'!Y:Y,0),8)</f>
        <v>-</v>
      </c>
      <c r="AV229" s="25"/>
      <c r="AW229" s="25"/>
      <c r="AX229" s="25"/>
      <c r="AY229" s="37"/>
      <c r="AZ229" s="25"/>
      <c r="BA229" s="25"/>
      <c r="BB229" s="25"/>
      <c r="BC229" s="25"/>
      <c r="BD229" s="25"/>
      <c r="BE229" s="25" t="str">
        <f>INDEX('[1]IP MGMT'!A:H,MATCH(O229,'[1]IP MGMT'!D:D,0),5)</f>
        <v>1RF23.04</v>
      </c>
      <c r="BF229" s="31" t="s">
        <v>1156</v>
      </c>
      <c r="BG229" s="25"/>
      <c r="BH229" s="25"/>
      <c r="BI229" s="25"/>
      <c r="BJ229" s="27"/>
    </row>
    <row r="230" spans="1:62" s="38" customFormat="1" ht="30" customHeight="1" x14ac:dyDescent="0.25">
      <c r="A230" s="29" t="s">
        <v>459</v>
      </c>
      <c r="B230" s="29" t="s">
        <v>521</v>
      </c>
      <c r="C230" s="31" t="s">
        <v>41</v>
      </c>
      <c r="D230" s="25"/>
      <c r="E230" s="26" t="s">
        <v>172</v>
      </c>
      <c r="F230" s="26" t="s">
        <v>172</v>
      </c>
      <c r="G230" s="27" t="s">
        <v>1008</v>
      </c>
      <c r="H230" s="28"/>
      <c r="I230" s="27"/>
      <c r="J230" s="27" t="s">
        <v>980</v>
      </c>
      <c r="K230" s="36"/>
      <c r="L230" s="29" t="s">
        <v>884</v>
      </c>
      <c r="M230" s="30" t="s">
        <v>568</v>
      </c>
      <c r="N230" s="29" t="s">
        <v>1036</v>
      </c>
      <c r="O230" s="31" t="s">
        <v>1157</v>
      </c>
      <c r="P230" s="34" t="s">
        <v>906</v>
      </c>
      <c r="Q230" s="34" t="s">
        <v>1006</v>
      </c>
      <c r="R230" s="36"/>
      <c r="S230" s="26" t="str">
        <f>INDEX('[1]Конфигурация (оборудование)'!A:Y,MATCH(CONCATENATE(L230,"_",N230),'[1]Конфигурация (оборудование)'!Y:Y,0),6)</f>
        <v>-</v>
      </c>
      <c r="T230" s="26" t="str">
        <f>INDEX('[1]Конфигурация (оборудование)'!A:Y,MATCH(CONCATENATE(L230,"_",N230),'[1]Конфигурация (оборудование)'!Y:Y,0),4)</f>
        <v>-</v>
      </c>
      <c r="U230" s="26" t="str">
        <f>INDEX('[1]Конфигурация (оборудование)'!A:Y,MATCH(CONCATENATE(L230,"_",N230),'[1]Конфигурация (оборудование)'!Y:Y,0),5)</f>
        <v>-</v>
      </c>
      <c r="V230" s="26" t="str">
        <f>INDEX('[1]Конфигурация (оборудование)'!A:Y,MATCH(CONCATENATE(L230,"_",N230),'[1]Конфигурация (оборудование)'!Y:Y,0),10)</f>
        <v>-</v>
      </c>
      <c r="W230" s="51" t="str">
        <f>INDEX('[1]Конфигурация (оборудование)'!A:Y,MATCH(CONCATENATE(L230,"_",N230),'[1]Конфигурация (оборудование)'!Y:Y,0),12)</f>
        <v>-</v>
      </c>
      <c r="X230" s="26" t="str">
        <f>INDEX('[1]Конфигурация (оборудование)'!A:Y,MATCH(CONCATENATE(L230,"_",N230),'[1]Конфигурация (оборудование)'!Y:Y,0),13)</f>
        <v>-</v>
      </c>
      <c r="Y230" s="26" t="str">
        <f>INDEX('[1]Конфигурация (оборудование)'!A:Y,MATCH(CONCATENATE(L230,"_",N230),'[1]Конфигурация (оборудование)'!Y:Y,0),14)</f>
        <v>-</v>
      </c>
      <c r="Z230" s="26" t="str">
        <f>INDEX('[1]Конфигурация (оборудование)'!A:Y,MATCH(CONCATENATE(L230,"_",N230),'[1]Конфигурация (оборудование)'!Y:Y,0),15)</f>
        <v>-</v>
      </c>
      <c r="AA230" s="26" t="str">
        <f>INDEX('[1]Конфигурация (оборудование)'!A:Y,MATCH(CONCATENATE(L230,"_",N230),'[1]Конфигурация (оборудование)'!Y:Y,0),17)</f>
        <v>-</v>
      </c>
      <c r="AB230" s="26" t="str">
        <f>INDEX('[1]Конфигурация (оборудование)'!A:Y,MATCH(CONCATENATE(L230,"_",N230),'[1]Конфигурация (оборудование)'!Y:Y,0),18)</f>
        <v>-</v>
      </c>
      <c r="AC230" s="26" t="str">
        <f>INDEX('[1]Конфигурация (оборудование)'!A:Y,MATCH(CONCATENATE(L230,"_",N230),'[1]Конфигурация (оборудование)'!Y:Y,0),19)</f>
        <v>-</v>
      </c>
      <c r="AD230" s="26" t="str">
        <f>INDEX('[1]Конфигурация (оборудование)'!A:Y,MATCH(CONCATENATE(L230,"_",N230),'[1]Конфигурация (оборудование)'!Y:Y,0),20)</f>
        <v>-</v>
      </c>
      <c r="AE230" s="26" t="str">
        <f>INDEX('[1]Конфигурация (оборудование)'!A:Y,MATCH(CONCATENATE(L230,"_",N230),'[1]Конфигурация (оборудование)'!Y:Y,0),22)</f>
        <v>-</v>
      </c>
      <c r="AF230" s="26" t="str">
        <f>INDEX('[1]Конфигурация (оборудование)'!A:Y,MATCH(CONCATENATE(L230,"_",N230),'[1]Конфигурация (оборудование)'!Y:Y,0),23)</f>
        <v>-</v>
      </c>
      <c r="AG230" s="26" t="str">
        <f>INDEX('[1]Конфигурация (оборудование)'!A:Y,MATCH(CONCATENATE(L230,"_",N230),'[1]Конфигурация (оборудование)'!Y:Y,0),24)</f>
        <v>-</v>
      </c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6" t="str">
        <f t="shared" si="6"/>
        <v>-</v>
      </c>
      <c r="AU230" s="26" t="str">
        <f>INDEX('[1]Конфигурация (оборудование)'!A:Y,MATCH(CONCATENATE(L230,"_",N230),'[1]Конфигурация (оборудование)'!Y:Y,0),8)</f>
        <v>-</v>
      </c>
      <c r="AV230" s="25"/>
      <c r="AW230" s="25"/>
      <c r="AX230" s="25"/>
      <c r="AY230" s="37"/>
      <c r="AZ230" s="25"/>
      <c r="BA230" s="25"/>
      <c r="BB230" s="25"/>
      <c r="BC230" s="25"/>
      <c r="BD230" s="25"/>
      <c r="BE230" s="25" t="str">
        <f>INDEX('[1]IP MGMT'!A:H,MATCH(O230,'[1]IP MGMT'!D:D,0),5)</f>
        <v>1RF23.04</v>
      </c>
      <c r="BF230" s="31" t="s">
        <v>1158</v>
      </c>
      <c r="BG230" s="25"/>
      <c r="BH230" s="25"/>
      <c r="BI230" s="25"/>
      <c r="BJ230" s="27"/>
    </row>
    <row r="231" spans="1:62" s="38" customFormat="1" ht="30" customHeight="1" x14ac:dyDescent="0.25">
      <c r="A231" s="29" t="s">
        <v>459</v>
      </c>
      <c r="B231" s="29" t="s">
        <v>522</v>
      </c>
      <c r="C231" s="31" t="s">
        <v>41</v>
      </c>
      <c r="D231" s="25"/>
      <c r="E231" s="26" t="s">
        <v>172</v>
      </c>
      <c r="F231" s="26" t="s">
        <v>172</v>
      </c>
      <c r="G231" s="27" t="s">
        <v>883</v>
      </c>
      <c r="H231" s="28"/>
      <c r="I231" s="27"/>
      <c r="J231" s="27" t="s">
        <v>980</v>
      </c>
      <c r="K231" s="36"/>
      <c r="L231" s="29" t="s">
        <v>884</v>
      </c>
      <c r="M231" s="30" t="s">
        <v>568</v>
      </c>
      <c r="N231" s="29" t="s">
        <v>1012</v>
      </c>
      <c r="O231" s="31" t="s">
        <v>1159</v>
      </c>
      <c r="P231" s="34" t="s">
        <v>906</v>
      </c>
      <c r="Q231" s="34" t="s">
        <v>1014</v>
      </c>
      <c r="R231" s="36"/>
      <c r="S231" s="26" t="str">
        <f>INDEX('[1]Конфигурация (оборудование)'!A:Y,MATCH(CONCATENATE(L231,"_",N231),'[1]Конфигурация (оборудование)'!Y:Y,0),6)</f>
        <v>-</v>
      </c>
      <c r="T231" s="26" t="str">
        <f>INDEX('[1]Конфигурация (оборудование)'!A:Y,MATCH(CONCATENATE(L231,"_",N231),'[1]Конфигурация (оборудование)'!Y:Y,0),4)</f>
        <v>-</v>
      </c>
      <c r="U231" s="26" t="str">
        <f>INDEX('[1]Конфигурация (оборудование)'!A:Y,MATCH(CONCATENATE(L231,"_",N231),'[1]Конфигурация (оборудование)'!Y:Y,0),5)</f>
        <v>-</v>
      </c>
      <c r="V231" s="26" t="str">
        <f>INDEX('[1]Конфигурация (оборудование)'!A:Y,MATCH(CONCATENATE(L231,"_",N231),'[1]Конфигурация (оборудование)'!Y:Y,0),10)</f>
        <v>-</v>
      </c>
      <c r="W231" s="51" t="str">
        <f>INDEX('[1]Конфигурация (оборудование)'!A:Y,MATCH(CONCATENATE(L231,"_",N231),'[1]Конфигурация (оборудование)'!Y:Y,0),12)</f>
        <v>-</v>
      </c>
      <c r="X231" s="26" t="str">
        <f>INDEX('[1]Конфигурация (оборудование)'!A:Y,MATCH(CONCATENATE(L231,"_",N231),'[1]Конфигурация (оборудование)'!Y:Y,0),13)</f>
        <v>-</v>
      </c>
      <c r="Y231" s="26" t="str">
        <f>INDEX('[1]Конфигурация (оборудование)'!A:Y,MATCH(CONCATENATE(L231,"_",N231),'[1]Конфигурация (оборудование)'!Y:Y,0),14)</f>
        <v>-</v>
      </c>
      <c r="Z231" s="26" t="str">
        <f>INDEX('[1]Конфигурация (оборудование)'!A:Y,MATCH(CONCATENATE(L231,"_",N231),'[1]Конфигурация (оборудование)'!Y:Y,0),15)</f>
        <v>-</v>
      </c>
      <c r="AA231" s="26" t="str">
        <f>INDEX('[1]Конфигурация (оборудование)'!A:Y,MATCH(CONCATENATE(L231,"_",N231),'[1]Конфигурация (оборудование)'!Y:Y,0),17)</f>
        <v>-</v>
      </c>
      <c r="AB231" s="26" t="str">
        <f>INDEX('[1]Конфигурация (оборудование)'!A:Y,MATCH(CONCATENATE(L231,"_",N231),'[1]Конфигурация (оборудование)'!Y:Y,0),18)</f>
        <v>-</v>
      </c>
      <c r="AC231" s="26" t="str">
        <f>INDEX('[1]Конфигурация (оборудование)'!A:Y,MATCH(CONCATENATE(L231,"_",N231),'[1]Конфигурация (оборудование)'!Y:Y,0),19)</f>
        <v>-</v>
      </c>
      <c r="AD231" s="26" t="str">
        <f>INDEX('[1]Конфигурация (оборудование)'!A:Y,MATCH(CONCATENATE(L231,"_",N231),'[1]Конфигурация (оборудование)'!Y:Y,0),20)</f>
        <v>-</v>
      </c>
      <c r="AE231" s="26" t="str">
        <f>INDEX('[1]Конфигурация (оборудование)'!A:Y,MATCH(CONCATENATE(L231,"_",N231),'[1]Конфигурация (оборудование)'!Y:Y,0),22)</f>
        <v>-</v>
      </c>
      <c r="AF231" s="26" t="str">
        <f>INDEX('[1]Конфигурация (оборудование)'!A:Y,MATCH(CONCATENATE(L231,"_",N231),'[1]Конфигурация (оборудование)'!Y:Y,0),23)</f>
        <v>-</v>
      </c>
      <c r="AG231" s="26" t="str">
        <f>INDEX('[1]Конфигурация (оборудование)'!A:Y,MATCH(CONCATENATE(L231,"_",N231),'[1]Конфигурация (оборудование)'!Y:Y,0),24)</f>
        <v>-</v>
      </c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6" t="str">
        <f t="shared" si="6"/>
        <v>-</v>
      </c>
      <c r="AU231" s="26" t="str">
        <f>INDEX('[1]Конфигурация (оборудование)'!A:Y,MATCH(CONCATENATE(L231,"_",N231),'[1]Конфигурация (оборудование)'!Y:Y,0),8)</f>
        <v>-</v>
      </c>
      <c r="AV231" s="25"/>
      <c r="AW231" s="25"/>
      <c r="AX231" s="25"/>
      <c r="AY231" s="37"/>
      <c r="AZ231" s="25"/>
      <c r="BA231" s="25"/>
      <c r="BB231" s="25"/>
      <c r="BC231" s="25"/>
      <c r="BD231" s="25"/>
      <c r="BE231" s="25" t="str">
        <f>INDEX('[1]IP MGMT'!A:H,MATCH(O231,'[1]IP MGMT'!D:D,0),5)</f>
        <v>1RF23.04</v>
      </c>
      <c r="BF231" s="31" t="s">
        <v>1160</v>
      </c>
      <c r="BG231" s="25"/>
      <c r="BH231" s="25"/>
      <c r="BI231" s="25"/>
      <c r="BJ231" s="27"/>
    </row>
    <row r="232" spans="1:62" s="38" customFormat="1" ht="30" customHeight="1" x14ac:dyDescent="0.25">
      <c r="A232" s="29" t="s">
        <v>459</v>
      </c>
      <c r="B232" s="29" t="s">
        <v>2073</v>
      </c>
      <c r="C232" s="31" t="s">
        <v>41</v>
      </c>
      <c r="D232" s="25"/>
      <c r="E232" s="26" t="s">
        <v>172</v>
      </c>
      <c r="F232" s="26" t="s">
        <v>172</v>
      </c>
      <c r="G232" s="27" t="s">
        <v>1003</v>
      </c>
      <c r="H232" s="28"/>
      <c r="I232" s="27"/>
      <c r="J232" s="27" t="s">
        <v>980</v>
      </c>
      <c r="K232" s="36"/>
      <c r="L232" s="29" t="s">
        <v>884</v>
      </c>
      <c r="M232" s="30" t="s">
        <v>568</v>
      </c>
      <c r="N232" s="29" t="s">
        <v>1036</v>
      </c>
      <c r="O232" s="31" t="s">
        <v>1161</v>
      </c>
      <c r="P232" s="34" t="s">
        <v>918</v>
      </c>
      <c r="Q232" s="34" t="s">
        <v>1006</v>
      </c>
      <c r="R232" s="36"/>
      <c r="S232" s="26" t="str">
        <f>INDEX('[1]Конфигурация (оборудование)'!A:Y,MATCH(CONCATENATE(L232,"_",N232),'[1]Конфигурация (оборудование)'!Y:Y,0),6)</f>
        <v>-</v>
      </c>
      <c r="T232" s="26" t="str">
        <f>INDEX('[1]Конфигурация (оборудование)'!A:Y,MATCH(CONCATENATE(L232,"_",N232),'[1]Конфигурация (оборудование)'!Y:Y,0),4)</f>
        <v>-</v>
      </c>
      <c r="U232" s="26" t="str">
        <f>INDEX('[1]Конфигурация (оборудование)'!A:Y,MATCH(CONCATENATE(L232,"_",N232),'[1]Конфигурация (оборудование)'!Y:Y,0),5)</f>
        <v>-</v>
      </c>
      <c r="V232" s="26" t="str">
        <f>INDEX('[1]Конфигурация (оборудование)'!A:Y,MATCH(CONCATENATE(L232,"_",N232),'[1]Конфигурация (оборудование)'!Y:Y,0),10)</f>
        <v>-</v>
      </c>
      <c r="W232" s="51" t="str">
        <f>INDEX('[1]Конфигурация (оборудование)'!A:Y,MATCH(CONCATENATE(L232,"_",N232),'[1]Конфигурация (оборудование)'!Y:Y,0),12)</f>
        <v>-</v>
      </c>
      <c r="X232" s="26" t="str">
        <f>INDEX('[1]Конфигурация (оборудование)'!A:Y,MATCH(CONCATENATE(L232,"_",N232),'[1]Конфигурация (оборудование)'!Y:Y,0),13)</f>
        <v>-</v>
      </c>
      <c r="Y232" s="26" t="str">
        <f>INDEX('[1]Конфигурация (оборудование)'!A:Y,MATCH(CONCATENATE(L232,"_",N232),'[1]Конфигурация (оборудование)'!Y:Y,0),14)</f>
        <v>-</v>
      </c>
      <c r="Z232" s="26" t="str">
        <f>INDEX('[1]Конфигурация (оборудование)'!A:Y,MATCH(CONCATENATE(L232,"_",N232),'[1]Конфигурация (оборудование)'!Y:Y,0),15)</f>
        <v>-</v>
      </c>
      <c r="AA232" s="26" t="str">
        <f>INDEX('[1]Конфигурация (оборудование)'!A:Y,MATCH(CONCATENATE(L232,"_",N232),'[1]Конфигурация (оборудование)'!Y:Y,0),17)</f>
        <v>-</v>
      </c>
      <c r="AB232" s="26" t="str">
        <f>INDEX('[1]Конфигурация (оборудование)'!A:Y,MATCH(CONCATENATE(L232,"_",N232),'[1]Конфигурация (оборудование)'!Y:Y,0),18)</f>
        <v>-</v>
      </c>
      <c r="AC232" s="26" t="str">
        <f>INDEX('[1]Конфигурация (оборудование)'!A:Y,MATCH(CONCATENATE(L232,"_",N232),'[1]Конфигурация (оборудование)'!Y:Y,0),19)</f>
        <v>-</v>
      </c>
      <c r="AD232" s="26" t="str">
        <f>INDEX('[1]Конфигурация (оборудование)'!A:Y,MATCH(CONCATENATE(L232,"_",N232),'[1]Конфигурация (оборудование)'!Y:Y,0),20)</f>
        <v>-</v>
      </c>
      <c r="AE232" s="26" t="str">
        <f>INDEX('[1]Конфигурация (оборудование)'!A:Y,MATCH(CONCATENATE(L232,"_",N232),'[1]Конфигурация (оборудование)'!Y:Y,0),22)</f>
        <v>-</v>
      </c>
      <c r="AF232" s="26" t="str">
        <f>INDEX('[1]Конфигурация (оборудование)'!A:Y,MATCH(CONCATENATE(L232,"_",N232),'[1]Конфигурация (оборудование)'!Y:Y,0),23)</f>
        <v>-</v>
      </c>
      <c r="AG232" s="26" t="str">
        <f>INDEX('[1]Конфигурация (оборудование)'!A:Y,MATCH(CONCATENATE(L232,"_",N232),'[1]Конфигурация (оборудование)'!Y:Y,0),24)</f>
        <v>-</v>
      </c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6" t="str">
        <f t="shared" si="6"/>
        <v>-</v>
      </c>
      <c r="AU232" s="26" t="str">
        <f>INDEX('[1]Конфигурация (оборудование)'!A:Y,MATCH(CONCATENATE(L232,"_",N232),'[1]Конфигурация (оборудование)'!Y:Y,0),8)</f>
        <v>-</v>
      </c>
      <c r="AV232" s="25"/>
      <c r="AW232" s="25"/>
      <c r="AX232" s="25"/>
      <c r="AY232" s="37"/>
      <c r="AZ232" s="25"/>
      <c r="BA232" s="25"/>
      <c r="BB232" s="25"/>
      <c r="BC232" s="25"/>
      <c r="BD232" s="25"/>
      <c r="BE232" s="25" t="str">
        <f>INDEX('[1]IP MGMT'!A:H,MATCH(O232,'[1]IP MGMT'!D:D,0),5)</f>
        <v>1RF23.06</v>
      </c>
      <c r="BF232" s="31" t="s">
        <v>1162</v>
      </c>
      <c r="BG232" s="25"/>
      <c r="BH232" s="25"/>
      <c r="BI232" s="25"/>
      <c r="BJ232" s="27"/>
    </row>
    <row r="233" spans="1:62" s="38" customFormat="1" ht="30" customHeight="1" x14ac:dyDescent="0.25">
      <c r="A233" s="29" t="s">
        <v>459</v>
      </c>
      <c r="B233" s="29" t="s">
        <v>523</v>
      </c>
      <c r="C233" s="31" t="s">
        <v>41</v>
      </c>
      <c r="D233" s="25"/>
      <c r="E233" s="26" t="s">
        <v>172</v>
      </c>
      <c r="F233" s="26" t="s">
        <v>172</v>
      </c>
      <c r="G233" s="27" t="s">
        <v>1008</v>
      </c>
      <c r="H233" s="28"/>
      <c r="I233" s="27"/>
      <c r="J233" s="27" t="s">
        <v>980</v>
      </c>
      <c r="K233" s="36"/>
      <c r="L233" s="29" t="s">
        <v>884</v>
      </c>
      <c r="M233" s="30" t="s">
        <v>568</v>
      </c>
      <c r="N233" s="29" t="s">
        <v>1036</v>
      </c>
      <c r="O233" s="31" t="s">
        <v>1163</v>
      </c>
      <c r="P233" s="34" t="s">
        <v>918</v>
      </c>
      <c r="Q233" s="34" t="s">
        <v>1006</v>
      </c>
      <c r="R233" s="36"/>
      <c r="S233" s="26" t="str">
        <f>INDEX('[1]Конфигурация (оборудование)'!A:Y,MATCH(CONCATENATE(L233,"_",N233),'[1]Конфигурация (оборудование)'!Y:Y,0),6)</f>
        <v>-</v>
      </c>
      <c r="T233" s="26" t="str">
        <f>INDEX('[1]Конфигурация (оборудование)'!A:Y,MATCH(CONCATENATE(L233,"_",N233),'[1]Конфигурация (оборудование)'!Y:Y,0),4)</f>
        <v>-</v>
      </c>
      <c r="U233" s="26" t="str">
        <f>INDEX('[1]Конфигурация (оборудование)'!A:Y,MATCH(CONCATENATE(L233,"_",N233),'[1]Конфигурация (оборудование)'!Y:Y,0),5)</f>
        <v>-</v>
      </c>
      <c r="V233" s="26" t="str">
        <f>INDEX('[1]Конфигурация (оборудование)'!A:Y,MATCH(CONCATENATE(L233,"_",N233),'[1]Конфигурация (оборудование)'!Y:Y,0),10)</f>
        <v>-</v>
      </c>
      <c r="W233" s="51" t="str">
        <f>INDEX('[1]Конфигурация (оборудование)'!A:Y,MATCH(CONCATENATE(L233,"_",N233),'[1]Конфигурация (оборудование)'!Y:Y,0),12)</f>
        <v>-</v>
      </c>
      <c r="X233" s="26" t="str">
        <f>INDEX('[1]Конфигурация (оборудование)'!A:Y,MATCH(CONCATENATE(L233,"_",N233),'[1]Конфигурация (оборудование)'!Y:Y,0),13)</f>
        <v>-</v>
      </c>
      <c r="Y233" s="26" t="str">
        <f>INDEX('[1]Конфигурация (оборудование)'!A:Y,MATCH(CONCATENATE(L233,"_",N233),'[1]Конфигурация (оборудование)'!Y:Y,0),14)</f>
        <v>-</v>
      </c>
      <c r="Z233" s="26" t="str">
        <f>INDEX('[1]Конфигурация (оборудование)'!A:Y,MATCH(CONCATENATE(L233,"_",N233),'[1]Конфигурация (оборудование)'!Y:Y,0),15)</f>
        <v>-</v>
      </c>
      <c r="AA233" s="26" t="str">
        <f>INDEX('[1]Конфигурация (оборудование)'!A:Y,MATCH(CONCATENATE(L233,"_",N233),'[1]Конфигурация (оборудование)'!Y:Y,0),17)</f>
        <v>-</v>
      </c>
      <c r="AB233" s="26" t="str">
        <f>INDEX('[1]Конфигурация (оборудование)'!A:Y,MATCH(CONCATENATE(L233,"_",N233),'[1]Конфигурация (оборудование)'!Y:Y,0),18)</f>
        <v>-</v>
      </c>
      <c r="AC233" s="26" t="str">
        <f>INDEX('[1]Конфигурация (оборудование)'!A:Y,MATCH(CONCATENATE(L233,"_",N233),'[1]Конфигурация (оборудование)'!Y:Y,0),19)</f>
        <v>-</v>
      </c>
      <c r="AD233" s="26" t="str">
        <f>INDEX('[1]Конфигурация (оборудование)'!A:Y,MATCH(CONCATENATE(L233,"_",N233),'[1]Конфигурация (оборудование)'!Y:Y,0),20)</f>
        <v>-</v>
      </c>
      <c r="AE233" s="26" t="str">
        <f>INDEX('[1]Конфигурация (оборудование)'!A:Y,MATCH(CONCATENATE(L233,"_",N233),'[1]Конфигурация (оборудование)'!Y:Y,0),22)</f>
        <v>-</v>
      </c>
      <c r="AF233" s="26" t="str">
        <f>INDEX('[1]Конфигурация (оборудование)'!A:Y,MATCH(CONCATENATE(L233,"_",N233),'[1]Конфигурация (оборудование)'!Y:Y,0),23)</f>
        <v>-</v>
      </c>
      <c r="AG233" s="26" t="str">
        <f>INDEX('[1]Конфигурация (оборудование)'!A:Y,MATCH(CONCATENATE(L233,"_",N233),'[1]Конфигурация (оборудование)'!Y:Y,0),24)</f>
        <v>-</v>
      </c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6" t="str">
        <f t="shared" si="6"/>
        <v>-</v>
      </c>
      <c r="AU233" s="26" t="str">
        <f>INDEX('[1]Конфигурация (оборудование)'!A:Y,MATCH(CONCATENATE(L233,"_",N233),'[1]Конфигурация (оборудование)'!Y:Y,0),8)</f>
        <v>-</v>
      </c>
      <c r="AV233" s="25"/>
      <c r="AW233" s="25"/>
      <c r="AX233" s="25"/>
      <c r="AY233" s="37"/>
      <c r="AZ233" s="25"/>
      <c r="BA233" s="25"/>
      <c r="BB233" s="25"/>
      <c r="BC233" s="25"/>
      <c r="BD233" s="25"/>
      <c r="BE233" s="25" t="str">
        <f>INDEX('[1]IP MGMT'!A:H,MATCH(O233,'[1]IP MGMT'!D:D,0),5)</f>
        <v>1RF23.06</v>
      </c>
      <c r="BF233" s="31" t="s">
        <v>1164</v>
      </c>
      <c r="BG233" s="25"/>
      <c r="BH233" s="25"/>
      <c r="BI233" s="25"/>
      <c r="BJ233" s="27"/>
    </row>
    <row r="234" spans="1:62" s="38" customFormat="1" ht="30" customHeight="1" x14ac:dyDescent="0.25">
      <c r="A234" s="29" t="s">
        <v>459</v>
      </c>
      <c r="B234" s="29" t="s">
        <v>524</v>
      </c>
      <c r="C234" s="31" t="s">
        <v>41</v>
      </c>
      <c r="D234" s="25"/>
      <c r="E234" s="26" t="s">
        <v>172</v>
      </c>
      <c r="F234" s="26" t="s">
        <v>172</v>
      </c>
      <c r="G234" s="27" t="s">
        <v>883</v>
      </c>
      <c r="H234" s="28"/>
      <c r="I234" s="27"/>
      <c r="J234" s="27" t="s">
        <v>980</v>
      </c>
      <c r="K234" s="36"/>
      <c r="L234" s="29" t="s">
        <v>884</v>
      </c>
      <c r="M234" s="30" t="s">
        <v>568</v>
      </c>
      <c r="N234" s="29" t="s">
        <v>1012</v>
      </c>
      <c r="O234" s="31" t="s">
        <v>1165</v>
      </c>
      <c r="P234" s="34" t="s">
        <v>918</v>
      </c>
      <c r="Q234" s="34" t="s">
        <v>1014</v>
      </c>
      <c r="R234" s="36"/>
      <c r="S234" s="26" t="str">
        <f>INDEX('[1]Конфигурация (оборудование)'!A:Y,MATCH(CONCATENATE(L234,"_",N234),'[1]Конфигурация (оборудование)'!Y:Y,0),6)</f>
        <v>-</v>
      </c>
      <c r="T234" s="26" t="str">
        <f>INDEX('[1]Конфигурация (оборудование)'!A:Y,MATCH(CONCATENATE(L234,"_",N234),'[1]Конфигурация (оборудование)'!Y:Y,0),4)</f>
        <v>-</v>
      </c>
      <c r="U234" s="26" t="str">
        <f>INDEX('[1]Конфигурация (оборудование)'!A:Y,MATCH(CONCATENATE(L234,"_",N234),'[1]Конфигурация (оборудование)'!Y:Y,0),5)</f>
        <v>-</v>
      </c>
      <c r="V234" s="26" t="str">
        <f>INDEX('[1]Конфигурация (оборудование)'!A:Y,MATCH(CONCATENATE(L234,"_",N234),'[1]Конфигурация (оборудование)'!Y:Y,0),10)</f>
        <v>-</v>
      </c>
      <c r="W234" s="51" t="str">
        <f>INDEX('[1]Конфигурация (оборудование)'!A:Y,MATCH(CONCATENATE(L234,"_",N234),'[1]Конфигурация (оборудование)'!Y:Y,0),12)</f>
        <v>-</v>
      </c>
      <c r="X234" s="26" t="str">
        <f>INDEX('[1]Конфигурация (оборудование)'!A:Y,MATCH(CONCATENATE(L234,"_",N234),'[1]Конфигурация (оборудование)'!Y:Y,0),13)</f>
        <v>-</v>
      </c>
      <c r="Y234" s="26" t="str">
        <f>INDEX('[1]Конфигурация (оборудование)'!A:Y,MATCH(CONCATENATE(L234,"_",N234),'[1]Конфигурация (оборудование)'!Y:Y,0),14)</f>
        <v>-</v>
      </c>
      <c r="Z234" s="26" t="str">
        <f>INDEX('[1]Конфигурация (оборудование)'!A:Y,MATCH(CONCATENATE(L234,"_",N234),'[1]Конфигурация (оборудование)'!Y:Y,0),15)</f>
        <v>-</v>
      </c>
      <c r="AA234" s="26" t="str">
        <f>INDEX('[1]Конфигурация (оборудование)'!A:Y,MATCH(CONCATENATE(L234,"_",N234),'[1]Конфигурация (оборудование)'!Y:Y,0),17)</f>
        <v>-</v>
      </c>
      <c r="AB234" s="26" t="str">
        <f>INDEX('[1]Конфигурация (оборудование)'!A:Y,MATCH(CONCATENATE(L234,"_",N234),'[1]Конфигурация (оборудование)'!Y:Y,0),18)</f>
        <v>-</v>
      </c>
      <c r="AC234" s="26" t="str">
        <f>INDEX('[1]Конфигурация (оборудование)'!A:Y,MATCH(CONCATENATE(L234,"_",N234),'[1]Конфигурация (оборудование)'!Y:Y,0),19)</f>
        <v>-</v>
      </c>
      <c r="AD234" s="26" t="str">
        <f>INDEX('[1]Конфигурация (оборудование)'!A:Y,MATCH(CONCATENATE(L234,"_",N234),'[1]Конфигурация (оборудование)'!Y:Y,0),20)</f>
        <v>-</v>
      </c>
      <c r="AE234" s="26" t="str">
        <f>INDEX('[1]Конфигурация (оборудование)'!A:Y,MATCH(CONCATENATE(L234,"_",N234),'[1]Конфигурация (оборудование)'!Y:Y,0),22)</f>
        <v>-</v>
      </c>
      <c r="AF234" s="26" t="str">
        <f>INDEX('[1]Конфигурация (оборудование)'!A:Y,MATCH(CONCATENATE(L234,"_",N234),'[1]Конфигурация (оборудование)'!Y:Y,0),23)</f>
        <v>-</v>
      </c>
      <c r="AG234" s="26" t="str">
        <f>INDEX('[1]Конфигурация (оборудование)'!A:Y,MATCH(CONCATENATE(L234,"_",N234),'[1]Конфигурация (оборудование)'!Y:Y,0),24)</f>
        <v>-</v>
      </c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6" t="str">
        <f t="shared" si="6"/>
        <v>-</v>
      </c>
      <c r="AU234" s="26" t="str">
        <f>INDEX('[1]Конфигурация (оборудование)'!A:Y,MATCH(CONCATENATE(L234,"_",N234),'[1]Конфигурация (оборудование)'!Y:Y,0),8)</f>
        <v>-</v>
      </c>
      <c r="AV234" s="25"/>
      <c r="AW234" s="25"/>
      <c r="AX234" s="25"/>
      <c r="AY234" s="37"/>
      <c r="AZ234" s="25"/>
      <c r="BA234" s="25"/>
      <c r="BB234" s="25"/>
      <c r="BC234" s="25"/>
      <c r="BD234" s="25"/>
      <c r="BE234" s="25" t="str">
        <f>INDEX('[1]IP MGMT'!A:H,MATCH(O234,'[1]IP MGMT'!D:D,0),5)</f>
        <v>1RF23.06</v>
      </c>
      <c r="BF234" s="31" t="s">
        <v>1166</v>
      </c>
      <c r="BG234" s="25"/>
      <c r="BH234" s="25"/>
      <c r="BI234" s="25"/>
      <c r="BJ234" s="27"/>
    </row>
    <row r="235" spans="1:62" s="38" customFormat="1" ht="30" customHeight="1" x14ac:dyDescent="0.25">
      <c r="A235" s="29" t="s">
        <v>459</v>
      </c>
      <c r="B235" s="29" t="s">
        <v>525</v>
      </c>
      <c r="C235" s="31" t="s">
        <v>41</v>
      </c>
      <c r="D235" s="25"/>
      <c r="E235" s="26" t="s">
        <v>172</v>
      </c>
      <c r="F235" s="26" t="s">
        <v>172</v>
      </c>
      <c r="G235" s="27" t="s">
        <v>1055</v>
      </c>
      <c r="H235" s="28"/>
      <c r="I235" s="27"/>
      <c r="J235" s="27" t="s">
        <v>980</v>
      </c>
      <c r="K235" s="36"/>
      <c r="L235" s="29" t="s">
        <v>1167</v>
      </c>
      <c r="M235" s="30" t="s">
        <v>568</v>
      </c>
      <c r="N235" s="29" t="s">
        <v>1168</v>
      </c>
      <c r="O235" s="31" t="s">
        <v>1169</v>
      </c>
      <c r="P235" s="34" t="s">
        <v>985</v>
      </c>
      <c r="Q235" s="34" t="s">
        <v>1170</v>
      </c>
      <c r="R235" s="36"/>
      <c r="S235" s="26" t="str">
        <f>INDEX('[1]Конфигурация (оборудование)'!A:Y,MATCH(CONCATENATE(L235,"_",N235),'[1]Конфигурация (оборудование)'!Y:Y,0),6)</f>
        <v>-</v>
      </c>
      <c r="T235" s="26" t="str">
        <f>INDEX('[1]Конфигурация (оборудование)'!A:Y,MATCH(CONCATENATE(L235,"_",N235),'[1]Конфигурация (оборудование)'!Y:Y,0),4)</f>
        <v>-</v>
      </c>
      <c r="U235" s="26" t="str">
        <f>INDEX('[1]Конфигурация (оборудование)'!A:Y,MATCH(CONCATENATE(L235,"_",N235),'[1]Конфигурация (оборудование)'!Y:Y,0),5)</f>
        <v>-</v>
      </c>
      <c r="V235" s="26" t="str">
        <f>INDEX('[1]Конфигурация (оборудование)'!A:Y,MATCH(CONCATENATE(L235,"_",N235),'[1]Конфигурация (оборудование)'!Y:Y,0),10)</f>
        <v>-</v>
      </c>
      <c r="W235" s="51" t="str">
        <f>INDEX('[1]Конфигурация (оборудование)'!A:Y,MATCH(CONCATENATE(L235,"_",N235),'[1]Конфигурация (оборудование)'!Y:Y,0),12)</f>
        <v>-</v>
      </c>
      <c r="X235" s="26" t="str">
        <f>INDEX('[1]Конфигурация (оборудование)'!A:Y,MATCH(CONCATENATE(L235,"_",N235),'[1]Конфигурация (оборудование)'!Y:Y,0),13)</f>
        <v>-</v>
      </c>
      <c r="Y235" s="26" t="str">
        <f>INDEX('[1]Конфигурация (оборудование)'!A:Y,MATCH(CONCATENATE(L235,"_",N235),'[1]Конфигурация (оборудование)'!Y:Y,0),14)</f>
        <v>-</v>
      </c>
      <c r="Z235" s="26" t="str">
        <f>INDEX('[1]Конфигурация (оборудование)'!A:Y,MATCH(CONCATENATE(L235,"_",N235),'[1]Конфигурация (оборудование)'!Y:Y,0),15)</f>
        <v>-</v>
      </c>
      <c r="AA235" s="26" t="str">
        <f>INDEX('[1]Конфигурация (оборудование)'!A:Y,MATCH(CONCATENATE(L235,"_",N235),'[1]Конфигурация (оборудование)'!Y:Y,0),17)</f>
        <v>-</v>
      </c>
      <c r="AB235" s="26" t="str">
        <f>INDEX('[1]Конфигурация (оборудование)'!A:Y,MATCH(CONCATENATE(L235,"_",N235),'[1]Конфигурация (оборудование)'!Y:Y,0),18)</f>
        <v>-</v>
      </c>
      <c r="AC235" s="26" t="str">
        <f>INDEX('[1]Конфигурация (оборудование)'!A:Y,MATCH(CONCATENATE(L235,"_",N235),'[1]Конфигурация (оборудование)'!Y:Y,0),19)</f>
        <v>-</v>
      </c>
      <c r="AD235" s="26" t="str">
        <f>INDEX('[1]Конфигурация (оборудование)'!A:Y,MATCH(CONCATENATE(L235,"_",N235),'[1]Конфигурация (оборудование)'!Y:Y,0),20)</f>
        <v>-</v>
      </c>
      <c r="AE235" s="26" t="str">
        <f>INDEX('[1]Конфигурация (оборудование)'!A:Y,MATCH(CONCATENATE(L235,"_",N235),'[1]Конфигурация (оборудование)'!Y:Y,0),22)</f>
        <v>-</v>
      </c>
      <c r="AF235" s="26" t="str">
        <f>INDEX('[1]Конфигурация (оборудование)'!A:Y,MATCH(CONCATENATE(L235,"_",N235),'[1]Конфигурация (оборудование)'!Y:Y,0),23)</f>
        <v>-</v>
      </c>
      <c r="AG235" s="26" t="str">
        <f>INDEX('[1]Конфигурация (оборудование)'!A:Y,MATCH(CONCATENATE(L235,"_",N235),'[1]Конфигурация (оборудование)'!Y:Y,0),24)</f>
        <v>-</v>
      </c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6" t="str">
        <f t="shared" si="6"/>
        <v>-</v>
      </c>
      <c r="AU235" s="26" t="str">
        <f>INDEX('[1]Конфигурация (оборудование)'!A:Y,MATCH(CONCATENATE(L235,"_",N235),'[1]Конфигурация (оборудование)'!Y:Y,0),8)</f>
        <v>-</v>
      </c>
      <c r="AV235" s="25"/>
      <c r="AW235" s="25"/>
      <c r="AX235" s="25"/>
      <c r="AY235" s="37"/>
      <c r="AZ235" s="25"/>
      <c r="BA235" s="25"/>
      <c r="BB235" s="25"/>
      <c r="BC235" s="25"/>
      <c r="BD235" s="25"/>
      <c r="BE235" s="25" t="str">
        <f>INDEX('[1]IP MGMT'!A:H,MATCH(O235,'[1]IP MGMT'!D:D,0),5)</f>
        <v>1RF23.05</v>
      </c>
      <c r="BF235" s="31" t="s">
        <v>1171</v>
      </c>
      <c r="BG235" s="25"/>
      <c r="BH235" s="25"/>
      <c r="BI235" s="25"/>
      <c r="BJ235" s="27"/>
    </row>
    <row r="236" spans="1:62" s="38" customFormat="1" ht="30" customHeight="1" x14ac:dyDescent="0.25">
      <c r="A236" s="29" t="s">
        <v>459</v>
      </c>
      <c r="B236" s="29" t="s">
        <v>526</v>
      </c>
      <c r="C236" s="31" t="s">
        <v>41</v>
      </c>
      <c r="D236" s="25"/>
      <c r="E236" s="26" t="s">
        <v>172</v>
      </c>
      <c r="F236" s="26" t="s">
        <v>172</v>
      </c>
      <c r="G236" s="27" t="s">
        <v>1055</v>
      </c>
      <c r="H236" s="28"/>
      <c r="I236" s="27"/>
      <c r="J236" s="27" t="s">
        <v>980</v>
      </c>
      <c r="K236" s="36"/>
      <c r="L236" s="29" t="s">
        <v>1167</v>
      </c>
      <c r="M236" s="30" t="s">
        <v>568</v>
      </c>
      <c r="N236" s="29" t="s">
        <v>1168</v>
      </c>
      <c r="O236" s="31" t="s">
        <v>1172</v>
      </c>
      <c r="P236" s="34" t="s">
        <v>989</v>
      </c>
      <c r="Q236" s="34" t="s">
        <v>1170</v>
      </c>
      <c r="R236" s="36"/>
      <c r="S236" s="26" t="str">
        <f>INDEX('[1]Конфигурация (оборудование)'!A:Y,MATCH(CONCATENATE(L236,"_",N236),'[1]Конфигурация (оборудование)'!Y:Y,0),6)</f>
        <v>-</v>
      </c>
      <c r="T236" s="26" t="str">
        <f>INDEX('[1]Конфигурация (оборудование)'!A:Y,MATCH(CONCATENATE(L236,"_",N236),'[1]Конфигурация (оборудование)'!Y:Y,0),4)</f>
        <v>-</v>
      </c>
      <c r="U236" s="26" t="str">
        <f>INDEX('[1]Конфигурация (оборудование)'!A:Y,MATCH(CONCATENATE(L236,"_",N236),'[1]Конфигурация (оборудование)'!Y:Y,0),5)</f>
        <v>-</v>
      </c>
      <c r="V236" s="26" t="str">
        <f>INDEX('[1]Конфигурация (оборудование)'!A:Y,MATCH(CONCATENATE(L236,"_",N236),'[1]Конфигурация (оборудование)'!Y:Y,0),10)</f>
        <v>-</v>
      </c>
      <c r="W236" s="51" t="str">
        <f>INDEX('[1]Конфигурация (оборудование)'!A:Y,MATCH(CONCATENATE(L236,"_",N236),'[1]Конфигурация (оборудование)'!Y:Y,0),12)</f>
        <v>-</v>
      </c>
      <c r="X236" s="26" t="str">
        <f>INDEX('[1]Конфигурация (оборудование)'!A:Y,MATCH(CONCATENATE(L236,"_",N236),'[1]Конфигурация (оборудование)'!Y:Y,0),13)</f>
        <v>-</v>
      </c>
      <c r="Y236" s="26" t="str">
        <f>INDEX('[1]Конфигурация (оборудование)'!A:Y,MATCH(CONCATENATE(L236,"_",N236),'[1]Конфигурация (оборудование)'!Y:Y,0),14)</f>
        <v>-</v>
      </c>
      <c r="Z236" s="26" t="str">
        <f>INDEX('[1]Конфигурация (оборудование)'!A:Y,MATCH(CONCATENATE(L236,"_",N236),'[1]Конфигурация (оборудование)'!Y:Y,0),15)</f>
        <v>-</v>
      </c>
      <c r="AA236" s="26" t="str">
        <f>INDEX('[1]Конфигурация (оборудование)'!A:Y,MATCH(CONCATENATE(L236,"_",N236),'[1]Конфигурация (оборудование)'!Y:Y,0),17)</f>
        <v>-</v>
      </c>
      <c r="AB236" s="26" t="str">
        <f>INDEX('[1]Конфигурация (оборудование)'!A:Y,MATCH(CONCATENATE(L236,"_",N236),'[1]Конфигурация (оборудование)'!Y:Y,0),18)</f>
        <v>-</v>
      </c>
      <c r="AC236" s="26" t="str">
        <f>INDEX('[1]Конфигурация (оборудование)'!A:Y,MATCH(CONCATENATE(L236,"_",N236),'[1]Конфигурация (оборудование)'!Y:Y,0),19)</f>
        <v>-</v>
      </c>
      <c r="AD236" s="26" t="str">
        <f>INDEX('[1]Конфигурация (оборудование)'!A:Y,MATCH(CONCATENATE(L236,"_",N236),'[1]Конфигурация (оборудование)'!Y:Y,0),20)</f>
        <v>-</v>
      </c>
      <c r="AE236" s="26" t="str">
        <f>INDEX('[1]Конфигурация (оборудование)'!A:Y,MATCH(CONCATENATE(L236,"_",N236),'[1]Конфигурация (оборудование)'!Y:Y,0),22)</f>
        <v>-</v>
      </c>
      <c r="AF236" s="26" t="str">
        <f>INDEX('[1]Конфигурация (оборудование)'!A:Y,MATCH(CONCATENATE(L236,"_",N236),'[1]Конфигурация (оборудование)'!Y:Y,0),23)</f>
        <v>-</v>
      </c>
      <c r="AG236" s="26" t="str">
        <f>INDEX('[1]Конфигурация (оборудование)'!A:Y,MATCH(CONCATENATE(L236,"_",N236),'[1]Конфигурация (оборудование)'!Y:Y,0),24)</f>
        <v>-</v>
      </c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6" t="str">
        <f t="shared" si="6"/>
        <v>-</v>
      </c>
      <c r="AU236" s="26" t="str">
        <f>INDEX('[1]Конфигурация (оборудование)'!A:Y,MATCH(CONCATENATE(L236,"_",N236),'[1]Конфигурация (оборудование)'!Y:Y,0),8)</f>
        <v>-</v>
      </c>
      <c r="AV236" s="25"/>
      <c r="AW236" s="25"/>
      <c r="AX236" s="25"/>
      <c r="AY236" s="37"/>
      <c r="AZ236" s="25"/>
      <c r="BA236" s="25"/>
      <c r="BB236" s="25"/>
      <c r="BC236" s="25"/>
      <c r="BD236" s="25"/>
      <c r="BE236" s="25" t="str">
        <f>INDEX('[1]IP MGMT'!A:H,MATCH(O236,'[1]IP MGMT'!D:D,0),5)</f>
        <v>1RF24.05</v>
      </c>
      <c r="BF236" s="31" t="s">
        <v>1173</v>
      </c>
      <c r="BG236" s="25"/>
      <c r="BH236" s="25"/>
      <c r="BI236" s="25"/>
      <c r="BJ236" s="27"/>
    </row>
    <row r="237" spans="1:62" s="38" customFormat="1" x14ac:dyDescent="0.25">
      <c r="A237" s="25"/>
      <c r="B237" s="43"/>
      <c r="C237" s="25"/>
      <c r="D237" s="25"/>
      <c r="E237" s="44" t="s">
        <v>165</v>
      </c>
      <c r="F237" s="25"/>
      <c r="G237" s="44" t="s">
        <v>11</v>
      </c>
      <c r="H237" s="25"/>
      <c r="I237" s="25" t="s">
        <v>10</v>
      </c>
      <c r="J237" s="44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</row>
    <row r="238" spans="1:62" s="38" customFormat="1" ht="30" x14ac:dyDescent="0.25">
      <c r="A238" s="25"/>
      <c r="B238" s="43"/>
      <c r="C238" s="25"/>
      <c r="D238" s="25"/>
      <c r="E238" s="44" t="s">
        <v>165</v>
      </c>
      <c r="F238" s="25"/>
      <c r="G238" s="44" t="s">
        <v>15</v>
      </c>
      <c r="H238" s="25"/>
      <c r="I238" s="25" t="s">
        <v>10</v>
      </c>
      <c r="J238" s="44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</row>
    <row r="239" spans="1:62" s="38" customFormat="1" ht="30" x14ac:dyDescent="0.25">
      <c r="A239" s="25"/>
      <c r="B239" s="43"/>
      <c r="C239" s="25"/>
      <c r="D239" s="25"/>
      <c r="E239" s="44" t="s">
        <v>165</v>
      </c>
      <c r="F239" s="25"/>
      <c r="G239" s="44" t="s">
        <v>15</v>
      </c>
      <c r="H239" s="25"/>
      <c r="I239" s="25" t="s">
        <v>10</v>
      </c>
      <c r="J239" s="44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</row>
    <row r="240" spans="1:62" s="38" customFormat="1" ht="30" x14ac:dyDescent="0.25">
      <c r="A240" s="25"/>
      <c r="B240" s="43"/>
      <c r="C240" s="25"/>
      <c r="D240" s="25"/>
      <c r="E240" s="44" t="s">
        <v>165</v>
      </c>
      <c r="F240" s="25"/>
      <c r="G240" s="44" t="s">
        <v>15</v>
      </c>
      <c r="H240" s="25"/>
      <c r="I240" s="25" t="s">
        <v>10</v>
      </c>
      <c r="J240" s="44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</row>
    <row r="241" spans="1:62" s="38" customFormat="1" ht="30" x14ac:dyDescent="0.25">
      <c r="A241" s="25"/>
      <c r="B241" s="43"/>
      <c r="C241" s="25"/>
      <c r="D241" s="25"/>
      <c r="E241" s="44" t="s">
        <v>165</v>
      </c>
      <c r="F241" s="25"/>
      <c r="G241" s="44" t="s">
        <v>125</v>
      </c>
      <c r="H241" s="25"/>
      <c r="I241" s="25" t="s">
        <v>10</v>
      </c>
      <c r="J241" s="44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</row>
    <row r="242" spans="1:62" s="38" customFormat="1" ht="30" x14ac:dyDescent="0.25">
      <c r="A242" s="25"/>
      <c r="B242" s="43"/>
      <c r="C242" s="25"/>
      <c r="D242" s="25"/>
      <c r="E242" s="44" t="s">
        <v>165</v>
      </c>
      <c r="F242" s="25"/>
      <c r="G242" s="44" t="s">
        <v>125</v>
      </c>
      <c r="H242" s="25"/>
      <c r="I242" s="25" t="s">
        <v>10</v>
      </c>
      <c r="J242" s="44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</row>
    <row r="243" spans="1:62" s="38" customFormat="1" x14ac:dyDescent="0.25">
      <c r="A243" s="25"/>
      <c r="B243" s="43"/>
      <c r="C243" s="25"/>
      <c r="D243" s="25"/>
      <c r="E243" s="44" t="s">
        <v>165</v>
      </c>
      <c r="F243" s="25"/>
      <c r="G243" s="44" t="s">
        <v>19</v>
      </c>
      <c r="H243" s="25"/>
      <c r="I243" s="25" t="s">
        <v>10</v>
      </c>
      <c r="J243" s="44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</row>
    <row r="244" spans="1:62" s="38" customFormat="1" x14ac:dyDescent="0.25">
      <c r="A244" s="25"/>
      <c r="B244" s="43"/>
      <c r="C244" s="25"/>
      <c r="D244" s="25"/>
      <c r="E244" s="44" t="s">
        <v>165</v>
      </c>
      <c r="F244" s="25"/>
      <c r="G244" s="44" t="s">
        <v>19</v>
      </c>
      <c r="H244" s="25"/>
      <c r="I244" s="25" t="s">
        <v>10</v>
      </c>
      <c r="J244" s="44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</row>
    <row r="245" spans="1:62" s="38" customFormat="1" x14ac:dyDescent="0.25">
      <c r="A245" s="25"/>
      <c r="B245" s="43"/>
      <c r="C245" s="25"/>
      <c r="D245" s="25"/>
      <c r="E245" s="44" t="s">
        <v>165</v>
      </c>
      <c r="F245" s="25"/>
      <c r="G245" s="44" t="s">
        <v>20</v>
      </c>
      <c r="H245" s="25"/>
      <c r="I245" s="25" t="s">
        <v>10</v>
      </c>
      <c r="J245" s="44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</row>
    <row r="246" spans="1:62" s="38" customFormat="1" x14ac:dyDescent="0.25">
      <c r="A246" s="25"/>
      <c r="B246" s="43"/>
      <c r="C246" s="25"/>
      <c r="D246" s="25"/>
      <c r="E246" s="44" t="s">
        <v>165</v>
      </c>
      <c r="F246" s="25"/>
      <c r="G246" s="44" t="s">
        <v>20</v>
      </c>
      <c r="H246" s="25"/>
      <c r="I246" s="25" t="s">
        <v>10</v>
      </c>
      <c r="J246" s="44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</row>
    <row r="247" spans="1:62" s="38" customFormat="1" x14ac:dyDescent="0.25">
      <c r="A247" s="25"/>
      <c r="B247" s="43"/>
      <c r="C247" s="25"/>
      <c r="D247" s="25"/>
      <c r="E247" s="44" t="s">
        <v>165</v>
      </c>
      <c r="F247" s="25"/>
      <c r="G247" s="44" t="s">
        <v>20</v>
      </c>
      <c r="H247" s="25"/>
      <c r="I247" s="25" t="s">
        <v>10</v>
      </c>
      <c r="J247" s="44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</row>
    <row r="248" spans="1:62" s="38" customFormat="1" x14ac:dyDescent="0.25">
      <c r="A248" s="25"/>
      <c r="B248" s="43"/>
      <c r="C248" s="25"/>
      <c r="D248" s="25"/>
      <c r="E248" s="44" t="s">
        <v>165</v>
      </c>
      <c r="F248" s="25"/>
      <c r="G248" s="44" t="s">
        <v>20</v>
      </c>
      <c r="H248" s="25"/>
      <c r="I248" s="25" t="s">
        <v>10</v>
      </c>
      <c r="J248" s="44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</row>
    <row r="249" spans="1:62" s="38" customFormat="1" x14ac:dyDescent="0.25">
      <c r="A249" s="25"/>
      <c r="B249" s="43"/>
      <c r="C249" s="25"/>
      <c r="D249" s="25"/>
      <c r="E249" s="44" t="s">
        <v>165</v>
      </c>
      <c r="F249" s="25"/>
      <c r="G249" s="44" t="s">
        <v>21</v>
      </c>
      <c r="H249" s="25"/>
      <c r="I249" s="25" t="s">
        <v>10</v>
      </c>
      <c r="J249" s="44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</row>
    <row r="250" spans="1:62" s="38" customFormat="1" ht="30" x14ac:dyDescent="0.25">
      <c r="A250" s="25"/>
      <c r="B250" s="43"/>
      <c r="C250" s="25"/>
      <c r="D250" s="25"/>
      <c r="E250" s="44" t="s">
        <v>165</v>
      </c>
      <c r="F250" s="25"/>
      <c r="G250" s="44" t="s">
        <v>22</v>
      </c>
      <c r="H250" s="25"/>
      <c r="I250" s="25" t="s">
        <v>10</v>
      </c>
      <c r="J250" s="44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</row>
    <row r="251" spans="1:62" s="38" customFormat="1" x14ac:dyDescent="0.25">
      <c r="A251" s="25"/>
      <c r="B251" s="43"/>
      <c r="C251" s="25"/>
      <c r="D251" s="25"/>
      <c r="E251" s="44" t="s">
        <v>165</v>
      </c>
      <c r="F251" s="25"/>
      <c r="G251" s="44" t="s">
        <v>23</v>
      </c>
      <c r="H251" s="25"/>
      <c r="I251" s="25" t="s">
        <v>10</v>
      </c>
      <c r="J251" s="44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</row>
    <row r="252" spans="1:62" s="38" customFormat="1" x14ac:dyDescent="0.25">
      <c r="A252" s="25"/>
      <c r="B252" s="43"/>
      <c r="C252" s="25"/>
      <c r="D252" s="25"/>
      <c r="E252" s="44" t="s">
        <v>165</v>
      </c>
      <c r="F252" s="25"/>
      <c r="G252" s="44" t="s">
        <v>23</v>
      </c>
      <c r="H252" s="25"/>
      <c r="I252" s="25" t="s">
        <v>10</v>
      </c>
      <c r="J252" s="44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</row>
    <row r="253" spans="1:62" s="38" customFormat="1" x14ac:dyDescent="0.25">
      <c r="A253" s="25"/>
      <c r="B253" s="43"/>
      <c r="C253" s="25"/>
      <c r="D253" s="25"/>
      <c r="E253" s="44" t="s">
        <v>165</v>
      </c>
      <c r="F253" s="25"/>
      <c r="G253" s="44" t="s">
        <v>23</v>
      </c>
      <c r="H253" s="25"/>
      <c r="I253" s="25" t="s">
        <v>10</v>
      </c>
      <c r="J253" s="44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</row>
    <row r="254" spans="1:62" s="38" customFormat="1" x14ac:dyDescent="0.25">
      <c r="A254" s="25"/>
      <c r="B254" s="43"/>
      <c r="C254" s="25"/>
      <c r="D254" s="25"/>
      <c r="E254" s="44" t="s">
        <v>165</v>
      </c>
      <c r="F254" s="25"/>
      <c r="G254" s="44" t="s">
        <v>23</v>
      </c>
      <c r="H254" s="25"/>
      <c r="I254" s="25" t="s">
        <v>10</v>
      </c>
      <c r="J254" s="44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</row>
    <row r="255" spans="1:62" x14ac:dyDescent="0.25">
      <c r="A255" s="32"/>
      <c r="B255" s="43"/>
      <c r="C255" s="32"/>
      <c r="D255" s="25"/>
      <c r="E255" s="44" t="s">
        <v>165</v>
      </c>
      <c r="F255" s="32"/>
      <c r="G255" s="45" t="s">
        <v>23</v>
      </c>
      <c r="H255" s="25"/>
      <c r="I255" s="32" t="s">
        <v>10</v>
      </c>
      <c r="J255" s="45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</row>
    <row r="256" spans="1:62" x14ac:dyDescent="0.25">
      <c r="A256" s="32"/>
      <c r="B256" s="43"/>
      <c r="C256" s="32"/>
      <c r="D256" s="25"/>
      <c r="E256" s="44" t="s">
        <v>165</v>
      </c>
      <c r="F256" s="32"/>
      <c r="G256" s="45" t="s">
        <v>23</v>
      </c>
      <c r="H256" s="25"/>
      <c r="I256" s="32" t="s">
        <v>10</v>
      </c>
      <c r="J256" s="45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</row>
    <row r="257" spans="1:62" x14ac:dyDescent="0.25">
      <c r="A257" s="32"/>
      <c r="B257" s="43"/>
      <c r="C257" s="32"/>
      <c r="D257" s="25"/>
      <c r="E257" s="44" t="s">
        <v>165</v>
      </c>
      <c r="F257" s="32"/>
      <c r="G257" s="45" t="s">
        <v>23</v>
      </c>
      <c r="H257" s="25"/>
      <c r="I257" s="32" t="s">
        <v>10</v>
      </c>
      <c r="J257" s="45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</row>
    <row r="258" spans="1:62" x14ac:dyDescent="0.25">
      <c r="A258" s="32"/>
      <c r="B258" s="43"/>
      <c r="C258" s="32"/>
      <c r="D258" s="25"/>
      <c r="E258" s="44" t="s">
        <v>165</v>
      </c>
      <c r="F258" s="32"/>
      <c r="G258" s="45" t="s">
        <v>23</v>
      </c>
      <c r="H258" s="25"/>
      <c r="I258" s="32" t="s">
        <v>10</v>
      </c>
      <c r="J258" s="45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</row>
    <row r="259" spans="1:62" x14ac:dyDescent="0.25">
      <c r="A259" s="32"/>
      <c r="B259" s="43"/>
      <c r="C259" s="32"/>
      <c r="D259" s="25"/>
      <c r="E259" s="44" t="s">
        <v>165</v>
      </c>
      <c r="F259" s="32"/>
      <c r="G259" s="45" t="s">
        <v>25</v>
      </c>
      <c r="H259" s="25"/>
      <c r="I259" s="32" t="s">
        <v>24</v>
      </c>
      <c r="J259" s="45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</row>
    <row r="260" spans="1:62" x14ac:dyDescent="0.25">
      <c r="A260" s="32"/>
      <c r="B260" s="43"/>
      <c r="C260" s="32"/>
      <c r="D260" s="25"/>
      <c r="E260" s="44" t="s">
        <v>165</v>
      </c>
      <c r="F260" s="32"/>
      <c r="G260" s="45" t="s">
        <v>25</v>
      </c>
      <c r="H260" s="25"/>
      <c r="I260" s="32" t="s">
        <v>24</v>
      </c>
      <c r="J260" s="45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</row>
    <row r="261" spans="1:62" x14ac:dyDescent="0.25">
      <c r="A261" s="32"/>
      <c r="B261" s="43"/>
      <c r="C261" s="32"/>
      <c r="D261" s="25"/>
      <c r="E261" s="44" t="s">
        <v>165</v>
      </c>
      <c r="F261" s="32"/>
      <c r="G261" s="45" t="s">
        <v>25</v>
      </c>
      <c r="H261" s="25"/>
      <c r="I261" s="32" t="s">
        <v>24</v>
      </c>
      <c r="J261" s="45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</row>
    <row r="262" spans="1:62" x14ac:dyDescent="0.25">
      <c r="A262" s="32"/>
      <c r="B262" s="43"/>
      <c r="C262" s="32"/>
      <c r="D262" s="25"/>
      <c r="E262" s="44" t="s">
        <v>165</v>
      </c>
      <c r="F262" s="32"/>
      <c r="G262" s="45" t="s">
        <v>25</v>
      </c>
      <c r="H262" s="25"/>
      <c r="I262" s="32" t="s">
        <v>24</v>
      </c>
      <c r="J262" s="45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</row>
    <row r="263" spans="1:62" x14ac:dyDescent="0.25">
      <c r="A263" s="32"/>
      <c r="B263" s="43"/>
      <c r="C263" s="32"/>
      <c r="D263" s="25"/>
      <c r="E263" s="44" t="s">
        <v>165</v>
      </c>
      <c r="F263" s="32"/>
      <c r="G263" s="45" t="s">
        <v>25</v>
      </c>
      <c r="H263" s="25"/>
      <c r="I263" s="32" t="s">
        <v>24</v>
      </c>
      <c r="J263" s="45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</row>
    <row r="264" spans="1:62" x14ac:dyDescent="0.25">
      <c r="A264" s="32"/>
      <c r="B264" s="43"/>
      <c r="C264" s="32"/>
      <c r="D264" s="25"/>
      <c r="E264" s="44" t="s">
        <v>165</v>
      </c>
      <c r="F264" s="32"/>
      <c r="G264" s="45" t="s">
        <v>25</v>
      </c>
      <c r="H264" s="25"/>
      <c r="I264" s="32" t="s">
        <v>24</v>
      </c>
      <c r="J264" s="45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</row>
    <row r="265" spans="1:62" x14ac:dyDescent="0.25">
      <c r="A265" s="32"/>
      <c r="B265" s="43"/>
      <c r="C265" s="32"/>
      <c r="D265" s="25"/>
      <c r="E265" s="44" t="s">
        <v>165</v>
      </c>
      <c r="F265" s="32"/>
      <c r="G265" s="45" t="s">
        <v>25</v>
      </c>
      <c r="H265" s="25"/>
      <c r="I265" s="32" t="s">
        <v>24</v>
      </c>
      <c r="J265" s="45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</row>
    <row r="266" spans="1:62" x14ac:dyDescent="0.25">
      <c r="A266" s="32"/>
      <c r="B266" s="43"/>
      <c r="C266" s="32"/>
      <c r="D266" s="25"/>
      <c r="E266" s="44" t="s">
        <v>165</v>
      </c>
      <c r="F266" s="32"/>
      <c r="G266" s="45" t="s">
        <v>25</v>
      </c>
      <c r="H266" s="25"/>
      <c r="I266" s="32" t="s">
        <v>24</v>
      </c>
      <c r="J266" s="45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</row>
    <row r="267" spans="1:62" x14ac:dyDescent="0.25">
      <c r="A267" s="32"/>
      <c r="B267" s="43"/>
      <c r="C267" s="32"/>
      <c r="D267" s="25"/>
      <c r="E267" s="44" t="s">
        <v>165</v>
      </c>
      <c r="F267" s="32"/>
      <c r="G267" s="45" t="s">
        <v>26</v>
      </c>
      <c r="H267" s="25"/>
      <c r="I267" s="32" t="s">
        <v>10</v>
      </c>
      <c r="J267" s="45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</row>
    <row r="268" spans="1:62" x14ac:dyDescent="0.25">
      <c r="A268" s="32"/>
      <c r="B268" s="43"/>
      <c r="C268" s="32"/>
      <c r="D268" s="25"/>
      <c r="E268" s="44" t="s">
        <v>165</v>
      </c>
      <c r="F268" s="32"/>
      <c r="G268" s="45" t="s">
        <v>26</v>
      </c>
      <c r="H268" s="25"/>
      <c r="I268" s="32" t="s">
        <v>10</v>
      </c>
      <c r="J268" s="45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</row>
    <row r="269" spans="1:62" x14ac:dyDescent="0.25">
      <c r="A269" s="32"/>
      <c r="B269" s="43"/>
      <c r="C269" s="32"/>
      <c r="D269" s="25"/>
      <c r="E269" s="44" t="s">
        <v>165</v>
      </c>
      <c r="F269" s="32"/>
      <c r="G269" s="45" t="s">
        <v>26</v>
      </c>
      <c r="H269" s="25"/>
      <c r="I269" s="32" t="s">
        <v>10</v>
      </c>
      <c r="J269" s="45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</row>
    <row r="270" spans="1:62" x14ac:dyDescent="0.25">
      <c r="A270" s="32"/>
      <c r="B270" s="43"/>
      <c r="C270" s="32"/>
      <c r="D270" s="25"/>
      <c r="E270" s="44" t="s">
        <v>165</v>
      </c>
      <c r="F270" s="32"/>
      <c r="G270" s="45" t="s">
        <v>26</v>
      </c>
      <c r="H270" s="25"/>
      <c r="I270" s="32" t="s">
        <v>10</v>
      </c>
      <c r="J270" s="45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</row>
    <row r="271" spans="1:62" ht="30" x14ac:dyDescent="0.25">
      <c r="A271" s="32"/>
      <c r="B271" s="43"/>
      <c r="C271" s="32"/>
      <c r="D271" s="25"/>
      <c r="E271" s="44" t="s">
        <v>165</v>
      </c>
      <c r="F271" s="32"/>
      <c r="G271" s="45" t="s">
        <v>27</v>
      </c>
      <c r="H271" s="25"/>
      <c r="I271" s="32" t="s">
        <v>24</v>
      </c>
      <c r="J271" s="45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</row>
    <row r="272" spans="1:62" ht="30" x14ac:dyDescent="0.25">
      <c r="A272" s="32"/>
      <c r="B272" s="43"/>
      <c r="C272" s="32"/>
      <c r="D272" s="25"/>
      <c r="E272" s="44" t="s">
        <v>165</v>
      </c>
      <c r="F272" s="32"/>
      <c r="G272" s="45" t="s">
        <v>27</v>
      </c>
      <c r="H272" s="25"/>
      <c r="I272" s="32" t="s">
        <v>24</v>
      </c>
      <c r="J272" s="45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</row>
    <row r="273" spans="1:62" ht="30" x14ac:dyDescent="0.25">
      <c r="A273" s="32"/>
      <c r="B273" s="43"/>
      <c r="C273" s="32"/>
      <c r="D273" s="25"/>
      <c r="E273" s="44" t="s">
        <v>165</v>
      </c>
      <c r="F273" s="32"/>
      <c r="G273" s="45" t="s">
        <v>27</v>
      </c>
      <c r="H273" s="25"/>
      <c r="I273" s="32" t="s">
        <v>24</v>
      </c>
      <c r="J273" s="45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</row>
    <row r="274" spans="1:62" ht="30" x14ac:dyDescent="0.25">
      <c r="A274" s="32"/>
      <c r="B274" s="43"/>
      <c r="C274" s="32"/>
      <c r="D274" s="25"/>
      <c r="E274" s="44" t="s">
        <v>165</v>
      </c>
      <c r="F274" s="32"/>
      <c r="G274" s="45" t="s">
        <v>27</v>
      </c>
      <c r="H274" s="25"/>
      <c r="I274" s="32" t="s">
        <v>24</v>
      </c>
      <c r="J274" s="45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</row>
    <row r="275" spans="1:62" ht="30" x14ac:dyDescent="0.25">
      <c r="A275" s="32"/>
      <c r="B275" s="43"/>
      <c r="C275" s="32"/>
      <c r="D275" s="25"/>
      <c r="E275" s="44" t="s">
        <v>165</v>
      </c>
      <c r="F275" s="32"/>
      <c r="G275" s="45" t="s">
        <v>27</v>
      </c>
      <c r="H275" s="25"/>
      <c r="I275" s="32" t="s">
        <v>24</v>
      </c>
      <c r="J275" s="45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</row>
    <row r="276" spans="1:62" ht="30" x14ac:dyDescent="0.25">
      <c r="A276" s="32"/>
      <c r="B276" s="43"/>
      <c r="C276" s="32"/>
      <c r="D276" s="25"/>
      <c r="E276" s="44" t="s">
        <v>165</v>
      </c>
      <c r="F276" s="32"/>
      <c r="G276" s="45" t="s">
        <v>27</v>
      </c>
      <c r="H276" s="25"/>
      <c r="I276" s="32" t="s">
        <v>24</v>
      </c>
      <c r="J276" s="45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</row>
    <row r="277" spans="1:62" ht="30" x14ac:dyDescent="0.25">
      <c r="A277" s="32"/>
      <c r="B277" s="43"/>
      <c r="C277" s="32"/>
      <c r="D277" s="25"/>
      <c r="E277" s="44" t="s">
        <v>165</v>
      </c>
      <c r="F277" s="32"/>
      <c r="G277" s="45" t="s">
        <v>27</v>
      </c>
      <c r="H277" s="25"/>
      <c r="I277" s="32" t="s">
        <v>24</v>
      </c>
      <c r="J277" s="45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</row>
    <row r="278" spans="1:62" ht="30" x14ac:dyDescent="0.25">
      <c r="A278" s="32"/>
      <c r="B278" s="43"/>
      <c r="C278" s="32"/>
      <c r="D278" s="25"/>
      <c r="E278" s="44" t="s">
        <v>165</v>
      </c>
      <c r="F278" s="32"/>
      <c r="G278" s="45" t="s">
        <v>27</v>
      </c>
      <c r="H278" s="25"/>
      <c r="I278" s="32" t="s">
        <v>24</v>
      </c>
      <c r="J278" s="45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</row>
    <row r="279" spans="1:62" ht="30" x14ac:dyDescent="0.25">
      <c r="A279" s="32"/>
      <c r="B279" s="43"/>
      <c r="C279" s="32"/>
      <c r="D279" s="25"/>
      <c r="E279" s="44" t="s">
        <v>165</v>
      </c>
      <c r="F279" s="32"/>
      <c r="G279" s="45" t="s">
        <v>28</v>
      </c>
      <c r="H279" s="25"/>
      <c r="I279" s="32" t="s">
        <v>10</v>
      </c>
      <c r="J279" s="45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</row>
    <row r="280" spans="1:62" ht="30" x14ac:dyDescent="0.25">
      <c r="A280" s="32"/>
      <c r="B280" s="43"/>
      <c r="C280" s="32"/>
      <c r="D280" s="25"/>
      <c r="E280" s="44" t="s">
        <v>165</v>
      </c>
      <c r="F280" s="32"/>
      <c r="G280" s="45" t="s">
        <v>28</v>
      </c>
      <c r="H280" s="25"/>
      <c r="I280" s="32" t="s">
        <v>10</v>
      </c>
      <c r="J280" s="45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</row>
    <row r="281" spans="1:62" ht="30" x14ac:dyDescent="0.25">
      <c r="A281" s="32"/>
      <c r="B281" s="43"/>
      <c r="C281" s="32"/>
      <c r="D281" s="25"/>
      <c r="E281" s="44" t="s">
        <v>165</v>
      </c>
      <c r="F281" s="32"/>
      <c r="G281" s="45" t="s">
        <v>27</v>
      </c>
      <c r="H281" s="25"/>
      <c r="I281" s="32" t="s">
        <v>24</v>
      </c>
      <c r="J281" s="45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</row>
    <row r="282" spans="1:62" ht="30" x14ac:dyDescent="0.25">
      <c r="A282" s="32"/>
      <c r="B282" s="43"/>
      <c r="C282" s="32"/>
      <c r="D282" s="25"/>
      <c r="E282" s="44" t="s">
        <v>165</v>
      </c>
      <c r="F282" s="32"/>
      <c r="G282" s="45" t="s">
        <v>27</v>
      </c>
      <c r="H282" s="25"/>
      <c r="I282" s="32" t="s">
        <v>24</v>
      </c>
      <c r="J282" s="45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</row>
    <row r="283" spans="1:62" ht="30" x14ac:dyDescent="0.25">
      <c r="A283" s="32"/>
      <c r="B283" s="43"/>
      <c r="C283" s="32"/>
      <c r="D283" s="25"/>
      <c r="E283" s="44" t="s">
        <v>165</v>
      </c>
      <c r="F283" s="32"/>
      <c r="G283" s="45" t="s">
        <v>27</v>
      </c>
      <c r="H283" s="25"/>
      <c r="I283" s="32" t="s">
        <v>24</v>
      </c>
      <c r="J283" s="45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</row>
    <row r="284" spans="1:62" ht="30" x14ac:dyDescent="0.25">
      <c r="A284" s="32"/>
      <c r="B284" s="43"/>
      <c r="C284" s="32"/>
      <c r="D284" s="25"/>
      <c r="E284" s="44" t="s">
        <v>165</v>
      </c>
      <c r="F284" s="32"/>
      <c r="G284" s="45" t="s">
        <v>27</v>
      </c>
      <c r="H284" s="25"/>
      <c r="I284" s="32" t="s">
        <v>24</v>
      </c>
      <c r="J284" s="45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</row>
    <row r="285" spans="1:62" x14ac:dyDescent="0.25">
      <c r="A285" s="32"/>
      <c r="B285" s="43"/>
      <c r="C285" s="32"/>
      <c r="D285" s="25"/>
      <c r="E285" s="44" t="s">
        <v>165</v>
      </c>
      <c r="F285" s="32"/>
      <c r="G285" s="45" t="s">
        <v>23</v>
      </c>
      <c r="H285" s="25"/>
      <c r="I285" s="32" t="s">
        <v>10</v>
      </c>
      <c r="J285" s="45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</row>
    <row r="286" spans="1:62" x14ac:dyDescent="0.25">
      <c r="A286" s="32"/>
      <c r="B286" s="43"/>
      <c r="C286" s="32"/>
      <c r="D286" s="25"/>
      <c r="E286" s="44" t="s">
        <v>165</v>
      </c>
      <c r="F286" s="32"/>
      <c r="G286" s="45" t="s">
        <v>23</v>
      </c>
      <c r="H286" s="25"/>
      <c r="I286" s="32" t="s">
        <v>10</v>
      </c>
      <c r="J286" s="45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</row>
    <row r="287" spans="1:62" x14ac:dyDescent="0.25">
      <c r="A287" s="32"/>
      <c r="B287" s="43"/>
      <c r="C287" s="32"/>
      <c r="D287" s="25"/>
      <c r="E287" s="44" t="s">
        <v>165</v>
      </c>
      <c r="F287" s="32"/>
      <c r="G287" s="45" t="s">
        <v>23</v>
      </c>
      <c r="H287" s="25"/>
      <c r="I287" s="32" t="s">
        <v>10</v>
      </c>
      <c r="J287" s="45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</row>
    <row r="288" spans="1:62" x14ac:dyDescent="0.25">
      <c r="A288" s="32"/>
      <c r="B288" s="43"/>
      <c r="C288" s="32"/>
      <c r="D288" s="25"/>
      <c r="E288" s="44" t="s">
        <v>165</v>
      </c>
      <c r="F288" s="32"/>
      <c r="G288" s="45" t="s">
        <v>23</v>
      </c>
      <c r="H288" s="25"/>
      <c r="I288" s="32" t="s">
        <v>10</v>
      </c>
      <c r="J288" s="45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</row>
    <row r="289" spans="1:62" x14ac:dyDescent="0.25">
      <c r="A289" s="32"/>
      <c r="B289" s="43"/>
      <c r="C289" s="32"/>
      <c r="D289" s="25"/>
      <c r="E289" s="44" t="s">
        <v>165</v>
      </c>
      <c r="F289" s="32"/>
      <c r="G289" s="45" t="s">
        <v>25</v>
      </c>
      <c r="H289" s="25"/>
      <c r="I289" s="32" t="s">
        <v>24</v>
      </c>
      <c r="J289" s="45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</row>
    <row r="290" spans="1:62" x14ac:dyDescent="0.25">
      <c r="A290" s="32"/>
      <c r="B290" s="43"/>
      <c r="C290" s="32"/>
      <c r="D290" s="25"/>
      <c r="E290" s="44" t="s">
        <v>165</v>
      </c>
      <c r="F290" s="32"/>
      <c r="G290" s="45" t="s">
        <v>25</v>
      </c>
      <c r="H290" s="25"/>
      <c r="I290" s="32" t="s">
        <v>24</v>
      </c>
      <c r="J290" s="45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</row>
    <row r="291" spans="1:62" x14ac:dyDescent="0.25">
      <c r="A291" s="32"/>
      <c r="B291" s="43"/>
      <c r="C291" s="32"/>
      <c r="D291" s="25"/>
      <c r="E291" s="44" t="s">
        <v>165</v>
      </c>
      <c r="F291" s="32"/>
      <c r="G291" s="45" t="s">
        <v>25</v>
      </c>
      <c r="H291" s="25"/>
      <c r="I291" s="32" t="s">
        <v>24</v>
      </c>
      <c r="J291" s="45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</row>
    <row r="292" spans="1:62" x14ac:dyDescent="0.25">
      <c r="A292" s="32"/>
      <c r="B292" s="43"/>
      <c r="C292" s="32"/>
      <c r="D292" s="25"/>
      <c r="E292" s="44" t="s">
        <v>165</v>
      </c>
      <c r="F292" s="32"/>
      <c r="G292" s="45" t="s">
        <v>25</v>
      </c>
      <c r="H292" s="25"/>
      <c r="I292" s="32" t="s">
        <v>24</v>
      </c>
      <c r="J292" s="45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</row>
    <row r="293" spans="1:62" ht="30" x14ac:dyDescent="0.25">
      <c r="A293" s="32"/>
      <c r="B293" s="43"/>
      <c r="C293" s="32"/>
      <c r="D293" s="25"/>
      <c r="E293" s="44" t="s">
        <v>165</v>
      </c>
      <c r="F293" s="32"/>
      <c r="G293" s="45" t="s">
        <v>27</v>
      </c>
      <c r="H293" s="25"/>
      <c r="I293" s="32" t="s">
        <v>24</v>
      </c>
      <c r="J293" s="45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</row>
    <row r="294" spans="1:62" ht="30" x14ac:dyDescent="0.25">
      <c r="A294" s="32"/>
      <c r="B294" s="43"/>
      <c r="C294" s="32"/>
      <c r="D294" s="25"/>
      <c r="E294" s="44" t="s">
        <v>165</v>
      </c>
      <c r="F294" s="32"/>
      <c r="G294" s="45" t="s">
        <v>27</v>
      </c>
      <c r="H294" s="25"/>
      <c r="I294" s="32" t="s">
        <v>24</v>
      </c>
      <c r="J294" s="45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</row>
    <row r="295" spans="1:62" ht="30" x14ac:dyDescent="0.25">
      <c r="A295" s="32"/>
      <c r="B295" s="43"/>
      <c r="C295" s="32"/>
      <c r="D295" s="25"/>
      <c r="E295" s="44" t="s">
        <v>165</v>
      </c>
      <c r="F295" s="32"/>
      <c r="G295" s="45" t="s">
        <v>27</v>
      </c>
      <c r="H295" s="25"/>
      <c r="I295" s="32" t="s">
        <v>24</v>
      </c>
      <c r="J295" s="45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</row>
    <row r="296" spans="1:62" ht="30" x14ac:dyDescent="0.25">
      <c r="A296" s="32"/>
      <c r="B296" s="43"/>
      <c r="C296" s="32"/>
      <c r="D296" s="25"/>
      <c r="E296" s="44" t="s">
        <v>165</v>
      </c>
      <c r="F296" s="32"/>
      <c r="G296" s="45" t="s">
        <v>27</v>
      </c>
      <c r="H296" s="25"/>
      <c r="I296" s="32" t="s">
        <v>24</v>
      </c>
      <c r="J296" s="45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</row>
    <row r="297" spans="1:62" x14ac:dyDescent="0.25">
      <c r="A297" s="32"/>
      <c r="B297" s="43"/>
      <c r="C297" s="32"/>
      <c r="D297" s="25"/>
      <c r="E297" s="44" t="s">
        <v>165</v>
      </c>
      <c r="F297" s="32"/>
      <c r="G297" s="45" t="s">
        <v>26</v>
      </c>
      <c r="H297" s="25"/>
      <c r="I297" s="32" t="s">
        <v>10</v>
      </c>
      <c r="J297" s="45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</row>
    <row r="298" spans="1:62" x14ac:dyDescent="0.25">
      <c r="A298" s="32"/>
      <c r="B298" s="43"/>
      <c r="C298" s="32"/>
      <c r="D298" s="25"/>
      <c r="E298" s="44" t="s">
        <v>165</v>
      </c>
      <c r="F298" s="32"/>
      <c r="G298" s="45" t="s">
        <v>26</v>
      </c>
      <c r="H298" s="25"/>
      <c r="I298" s="32" t="s">
        <v>10</v>
      </c>
      <c r="J298" s="45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</row>
    <row r="299" spans="1:62" x14ac:dyDescent="0.25">
      <c r="A299" s="32"/>
      <c r="B299" s="43"/>
      <c r="C299" s="32"/>
      <c r="D299" s="25"/>
      <c r="E299" s="44" t="s">
        <v>165</v>
      </c>
      <c r="F299" s="32"/>
      <c r="G299" s="45" t="s">
        <v>26</v>
      </c>
      <c r="H299" s="25"/>
      <c r="I299" s="32" t="s">
        <v>10</v>
      </c>
      <c r="J299" s="45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</row>
    <row r="300" spans="1:62" x14ac:dyDescent="0.25">
      <c r="A300" s="32"/>
      <c r="B300" s="43"/>
      <c r="C300" s="32"/>
      <c r="D300" s="25"/>
      <c r="E300" s="44" t="s">
        <v>165</v>
      </c>
      <c r="F300" s="32"/>
      <c r="G300" s="45" t="s">
        <v>26</v>
      </c>
      <c r="H300" s="25"/>
      <c r="I300" s="32" t="s">
        <v>10</v>
      </c>
      <c r="J300" s="45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</row>
    <row r="301" spans="1:62" ht="30" x14ac:dyDescent="0.25">
      <c r="A301" s="32"/>
      <c r="B301" s="43"/>
      <c r="C301" s="32"/>
      <c r="D301" s="25"/>
      <c r="E301" s="44" t="s">
        <v>165</v>
      </c>
      <c r="F301" s="32"/>
      <c r="G301" s="45" t="s">
        <v>150</v>
      </c>
      <c r="H301" s="25"/>
      <c r="I301" s="32" t="s">
        <v>9</v>
      </c>
      <c r="J301" s="45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</row>
    <row r="302" spans="1:62" ht="30" x14ac:dyDescent="0.25">
      <c r="A302" s="32"/>
      <c r="B302" s="43"/>
      <c r="C302" s="32"/>
      <c r="D302" s="25"/>
      <c r="E302" s="44" t="s">
        <v>165</v>
      </c>
      <c r="F302" s="32"/>
      <c r="G302" s="45" t="s">
        <v>149</v>
      </c>
      <c r="H302" s="25"/>
      <c r="I302" s="32" t="s">
        <v>10</v>
      </c>
      <c r="J302" s="45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</row>
    <row r="303" spans="1:62" ht="30" x14ac:dyDescent="0.25">
      <c r="A303" s="32"/>
      <c r="B303" s="43"/>
      <c r="C303" s="32"/>
      <c r="D303" s="25"/>
      <c r="E303" s="44" t="s">
        <v>30</v>
      </c>
      <c r="F303" s="32"/>
      <c r="G303" s="45" t="s">
        <v>42</v>
      </c>
      <c r="H303" s="25"/>
      <c r="I303" s="32" t="s">
        <v>24</v>
      </c>
      <c r="J303" s="45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</row>
    <row r="304" spans="1:62" ht="30" x14ac:dyDescent="0.25">
      <c r="A304" s="32"/>
      <c r="B304" s="43"/>
      <c r="C304" s="32"/>
      <c r="D304" s="25"/>
      <c r="E304" s="44" t="s">
        <v>30</v>
      </c>
      <c r="F304" s="32"/>
      <c r="G304" s="45" t="s">
        <v>42</v>
      </c>
      <c r="H304" s="25"/>
      <c r="I304" s="32" t="s">
        <v>24</v>
      </c>
      <c r="J304" s="45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</row>
    <row r="305" spans="1:62" ht="30" x14ac:dyDescent="0.25">
      <c r="A305" s="32"/>
      <c r="B305" s="43"/>
      <c r="C305" s="32"/>
      <c r="D305" s="25"/>
      <c r="E305" s="44" t="s">
        <v>30</v>
      </c>
      <c r="F305" s="32"/>
      <c r="G305" s="45" t="s">
        <v>49</v>
      </c>
      <c r="H305" s="25"/>
      <c r="I305" s="32" t="s">
        <v>24</v>
      </c>
      <c r="J305" s="45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</row>
    <row r="306" spans="1:62" ht="30" x14ac:dyDescent="0.25">
      <c r="A306" s="32"/>
      <c r="B306" s="43"/>
      <c r="C306" s="32"/>
      <c r="D306" s="25"/>
      <c r="E306" s="44" t="s">
        <v>53</v>
      </c>
      <c r="F306" s="32"/>
      <c r="G306" s="45" t="s">
        <v>54</v>
      </c>
      <c r="H306" s="25"/>
      <c r="I306" s="32" t="s">
        <v>135</v>
      </c>
      <c r="J306" s="45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</row>
    <row r="307" spans="1:62" x14ac:dyDescent="0.25">
      <c r="A307" s="32"/>
      <c r="B307" s="43"/>
      <c r="C307" s="32"/>
      <c r="D307" s="25"/>
      <c r="E307" s="44" t="s">
        <v>165</v>
      </c>
      <c r="F307" s="32"/>
      <c r="G307" s="45" t="s">
        <v>57</v>
      </c>
      <c r="H307" s="25"/>
      <c r="I307" s="32" t="s">
        <v>31</v>
      </c>
      <c r="J307" s="45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</row>
    <row r="308" spans="1:62" x14ac:dyDescent="0.25">
      <c r="A308" s="32"/>
      <c r="B308" s="43"/>
      <c r="C308" s="32"/>
      <c r="D308" s="25"/>
      <c r="E308" s="44" t="s">
        <v>165</v>
      </c>
      <c r="F308" s="32"/>
      <c r="G308" s="45" t="s">
        <v>57</v>
      </c>
      <c r="H308" s="25"/>
      <c r="I308" s="32" t="s">
        <v>31</v>
      </c>
      <c r="J308" s="45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</row>
    <row r="309" spans="1:62" ht="30" x14ac:dyDescent="0.25">
      <c r="A309" s="32"/>
      <c r="B309" s="43"/>
      <c r="C309" s="32"/>
      <c r="D309" s="25"/>
      <c r="E309" s="44" t="s">
        <v>53</v>
      </c>
      <c r="F309" s="32"/>
      <c r="G309" s="45" t="s">
        <v>60</v>
      </c>
      <c r="H309" s="25"/>
      <c r="I309" s="32" t="s">
        <v>31</v>
      </c>
      <c r="J309" s="45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</row>
    <row r="310" spans="1:62" ht="30" x14ac:dyDescent="0.25">
      <c r="A310" s="32"/>
      <c r="B310" s="43"/>
      <c r="C310" s="32"/>
      <c r="D310" s="25"/>
      <c r="E310" s="44" t="s">
        <v>53</v>
      </c>
      <c r="F310" s="32"/>
      <c r="G310" s="45" t="s">
        <v>60</v>
      </c>
      <c r="H310" s="25"/>
      <c r="I310" s="32" t="s">
        <v>31</v>
      </c>
      <c r="J310" s="45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</row>
    <row r="311" spans="1:62" ht="45" x14ac:dyDescent="0.25">
      <c r="A311" s="32"/>
      <c r="B311" s="43"/>
      <c r="C311" s="32"/>
      <c r="D311" s="25"/>
      <c r="E311" s="44" t="s">
        <v>165</v>
      </c>
      <c r="F311" s="32"/>
      <c r="G311" s="45" t="s">
        <v>120</v>
      </c>
      <c r="H311" s="25"/>
      <c r="I311" s="32" t="s">
        <v>31</v>
      </c>
      <c r="J311" s="45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</row>
    <row r="312" spans="1:62" x14ac:dyDescent="0.25">
      <c r="A312" s="32"/>
      <c r="B312" s="43"/>
      <c r="C312" s="32"/>
      <c r="D312" s="25"/>
      <c r="E312" s="44" t="s">
        <v>165</v>
      </c>
      <c r="F312" s="32"/>
      <c r="G312" s="45" t="s">
        <v>61</v>
      </c>
      <c r="H312" s="25"/>
      <c r="I312" s="32" t="s">
        <v>31</v>
      </c>
      <c r="J312" s="45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</row>
    <row r="313" spans="1:62" ht="45" x14ac:dyDescent="0.25">
      <c r="A313" s="32"/>
      <c r="B313" s="43"/>
      <c r="C313" s="32"/>
      <c r="D313" s="25"/>
      <c r="E313" s="44" t="s">
        <v>165</v>
      </c>
      <c r="F313" s="32"/>
      <c r="G313" s="45" t="s">
        <v>120</v>
      </c>
      <c r="H313" s="25"/>
      <c r="I313" s="32" t="s">
        <v>31</v>
      </c>
      <c r="J313" s="45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</row>
    <row r="314" spans="1:62" x14ac:dyDescent="0.25">
      <c r="A314" s="32"/>
      <c r="B314" s="43"/>
      <c r="C314" s="32"/>
      <c r="D314" s="25"/>
      <c r="E314" s="44" t="s">
        <v>165</v>
      </c>
      <c r="F314" s="32"/>
      <c r="G314" s="45" t="s">
        <v>65</v>
      </c>
      <c r="H314" s="25"/>
      <c r="I314" s="32" t="s">
        <v>31</v>
      </c>
      <c r="J314" s="45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</row>
    <row r="315" spans="1:62" ht="30" x14ac:dyDescent="0.25">
      <c r="A315" s="32"/>
      <c r="B315" s="43"/>
      <c r="C315" s="32"/>
      <c r="D315" s="25"/>
      <c r="E315" s="44" t="s">
        <v>165</v>
      </c>
      <c r="F315" s="32"/>
      <c r="G315" s="45" t="s">
        <v>124</v>
      </c>
      <c r="H315" s="25"/>
      <c r="I315" s="32" t="s">
        <v>141</v>
      </c>
      <c r="J315" s="45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</row>
    <row r="316" spans="1:62" x14ac:dyDescent="0.25">
      <c r="A316" s="32"/>
      <c r="B316" s="43"/>
      <c r="C316" s="32"/>
      <c r="D316" s="25"/>
      <c r="E316" s="44" t="s">
        <v>165</v>
      </c>
      <c r="F316" s="32"/>
      <c r="G316" s="45" t="s">
        <v>70</v>
      </c>
      <c r="H316" s="25"/>
      <c r="I316" s="32" t="s">
        <v>31</v>
      </c>
      <c r="J316" s="45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</row>
    <row r="317" spans="1:62" x14ac:dyDescent="0.25">
      <c r="A317" s="32"/>
      <c r="B317" s="43"/>
      <c r="C317" s="32"/>
      <c r="D317" s="25"/>
      <c r="E317" s="44" t="s">
        <v>165</v>
      </c>
      <c r="F317" s="32"/>
      <c r="G317" s="45" t="s">
        <v>71</v>
      </c>
      <c r="H317" s="25"/>
      <c r="I317" s="32" t="s">
        <v>31</v>
      </c>
      <c r="J317" s="45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</row>
    <row r="318" spans="1:62" ht="30" x14ac:dyDescent="0.25">
      <c r="A318" s="32"/>
      <c r="B318" s="43"/>
      <c r="C318" s="32"/>
      <c r="D318" s="25"/>
      <c r="E318" s="44" t="s">
        <v>30</v>
      </c>
      <c r="F318" s="32"/>
      <c r="G318" s="45" t="s">
        <v>72</v>
      </c>
      <c r="H318" s="25"/>
      <c r="I318" s="32" t="s">
        <v>35</v>
      </c>
      <c r="J318" s="45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</row>
    <row r="319" spans="1:62" ht="30" x14ac:dyDescent="0.25">
      <c r="A319" s="32"/>
      <c r="B319" s="43"/>
      <c r="C319" s="32"/>
      <c r="D319" s="25"/>
      <c r="E319" s="44" t="s">
        <v>30</v>
      </c>
      <c r="F319" s="32"/>
      <c r="G319" s="45" t="s">
        <v>75</v>
      </c>
      <c r="H319" s="25"/>
      <c r="I319" s="32" t="s">
        <v>35</v>
      </c>
      <c r="J319" s="45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</row>
    <row r="320" spans="1:62" ht="30" x14ac:dyDescent="0.25">
      <c r="A320" s="32"/>
      <c r="B320" s="43"/>
      <c r="C320" s="32"/>
      <c r="D320" s="25"/>
      <c r="E320" s="44" t="s">
        <v>30</v>
      </c>
      <c r="F320" s="32"/>
      <c r="G320" s="45" t="s">
        <v>76</v>
      </c>
      <c r="H320" s="25"/>
      <c r="I320" s="32" t="s">
        <v>35</v>
      </c>
      <c r="J320" s="45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</row>
    <row r="321" spans="1:62" x14ac:dyDescent="0.25">
      <c r="A321" s="32"/>
      <c r="B321" s="43"/>
      <c r="C321" s="32"/>
      <c r="D321" s="25"/>
      <c r="E321" s="44" t="s">
        <v>165</v>
      </c>
      <c r="F321" s="32"/>
      <c r="G321" s="45" t="s">
        <v>85</v>
      </c>
      <c r="H321" s="25"/>
      <c r="I321" s="32" t="s">
        <v>35</v>
      </c>
      <c r="J321" s="45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</row>
    <row r="322" spans="1:62" x14ac:dyDescent="0.25">
      <c r="A322" s="32"/>
      <c r="B322" s="43"/>
      <c r="C322" s="32"/>
      <c r="D322" s="25"/>
      <c r="E322" s="44" t="s">
        <v>165</v>
      </c>
      <c r="F322" s="32"/>
      <c r="G322" s="45" t="s">
        <v>86</v>
      </c>
      <c r="H322" s="25"/>
      <c r="I322" s="32" t="s">
        <v>35</v>
      </c>
      <c r="J322" s="45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</row>
    <row r="323" spans="1:62" ht="30" x14ac:dyDescent="0.25">
      <c r="A323" s="32"/>
      <c r="B323" s="43"/>
      <c r="C323" s="32"/>
      <c r="D323" s="25"/>
      <c r="E323" s="44" t="s">
        <v>165</v>
      </c>
      <c r="F323" s="32"/>
      <c r="G323" s="45" t="s">
        <v>121</v>
      </c>
      <c r="H323" s="25"/>
      <c r="I323" s="32" t="s">
        <v>9</v>
      </c>
      <c r="J323" s="45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</row>
    <row r="324" spans="1:62" ht="30" x14ac:dyDescent="0.25">
      <c r="A324" s="32"/>
      <c r="B324" s="43"/>
      <c r="C324" s="32"/>
      <c r="D324" s="25"/>
      <c r="E324" s="44" t="s">
        <v>165</v>
      </c>
      <c r="F324" s="32"/>
      <c r="G324" s="45" t="s">
        <v>131</v>
      </c>
      <c r="H324" s="25"/>
      <c r="I324" s="32" t="s">
        <v>9</v>
      </c>
      <c r="J324" s="45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</row>
    <row r="325" spans="1:62" x14ac:dyDescent="0.25">
      <c r="A325" s="32"/>
      <c r="B325" s="43"/>
      <c r="C325" s="32"/>
      <c r="D325" s="25"/>
      <c r="E325" s="44" t="s">
        <v>165</v>
      </c>
      <c r="F325" s="32"/>
      <c r="G325" s="45" t="s">
        <v>87</v>
      </c>
      <c r="H325" s="25"/>
      <c r="I325" s="32" t="s">
        <v>66</v>
      </c>
      <c r="J325" s="45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</row>
    <row r="326" spans="1:62" x14ac:dyDescent="0.25">
      <c r="A326" s="32"/>
      <c r="B326" s="43"/>
      <c r="C326" s="32"/>
      <c r="D326" s="25"/>
      <c r="E326" s="44" t="s">
        <v>165</v>
      </c>
      <c r="F326" s="32"/>
      <c r="G326" s="45" t="s">
        <v>87</v>
      </c>
      <c r="H326" s="25"/>
      <c r="I326" s="32" t="s">
        <v>66</v>
      </c>
      <c r="J326" s="45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</row>
    <row r="327" spans="1:62" x14ac:dyDescent="0.25">
      <c r="A327" s="32"/>
      <c r="B327" s="43"/>
      <c r="C327" s="32"/>
      <c r="D327" s="25"/>
      <c r="E327" s="44" t="s">
        <v>165</v>
      </c>
      <c r="F327" s="32" t="s">
        <v>34</v>
      </c>
      <c r="G327" s="45" t="s">
        <v>88</v>
      </c>
      <c r="H327" s="25"/>
      <c r="I327" s="32" t="s">
        <v>66</v>
      </c>
      <c r="J327" s="45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</row>
    <row r="328" spans="1:62" x14ac:dyDescent="0.25">
      <c r="A328" s="32"/>
      <c r="B328" s="43"/>
      <c r="C328" s="32"/>
      <c r="D328" s="25"/>
      <c r="E328" s="44" t="s">
        <v>165</v>
      </c>
      <c r="F328" s="32" t="s">
        <v>34</v>
      </c>
      <c r="G328" s="45" t="s">
        <v>88</v>
      </c>
      <c r="H328" s="25"/>
      <c r="I328" s="32" t="s">
        <v>66</v>
      </c>
      <c r="J328" s="45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</row>
    <row r="329" spans="1:62" ht="30" x14ac:dyDescent="0.25">
      <c r="A329" s="32"/>
      <c r="B329" s="43"/>
      <c r="C329" s="32"/>
      <c r="D329" s="25"/>
      <c r="E329" s="44" t="s">
        <v>165</v>
      </c>
      <c r="F329" s="32"/>
      <c r="G329" s="45" t="s">
        <v>151</v>
      </c>
      <c r="H329" s="25"/>
      <c r="I329" s="32" t="s">
        <v>31</v>
      </c>
      <c r="J329" s="45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</row>
    <row r="330" spans="1:62" ht="30" x14ac:dyDescent="0.25">
      <c r="A330" s="32"/>
      <c r="B330" s="43"/>
      <c r="C330" s="32"/>
      <c r="D330" s="25"/>
      <c r="E330" s="44" t="s">
        <v>165</v>
      </c>
      <c r="F330" s="32" t="s">
        <v>34</v>
      </c>
      <c r="G330" s="45" t="s">
        <v>89</v>
      </c>
      <c r="H330" s="25"/>
      <c r="I330" s="32" t="s">
        <v>66</v>
      </c>
      <c r="J330" s="45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</row>
    <row r="331" spans="1:62" ht="30" x14ac:dyDescent="0.25">
      <c r="A331" s="32"/>
      <c r="B331" s="43"/>
      <c r="C331" s="32"/>
      <c r="D331" s="25"/>
      <c r="E331" s="44" t="s">
        <v>165</v>
      </c>
      <c r="F331" s="32" t="s">
        <v>34</v>
      </c>
      <c r="G331" s="45" t="s">
        <v>89</v>
      </c>
      <c r="H331" s="25"/>
      <c r="I331" s="32" t="s">
        <v>66</v>
      </c>
      <c r="J331" s="45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</row>
    <row r="332" spans="1:62" x14ac:dyDescent="0.25">
      <c r="A332" s="32"/>
      <c r="B332" s="43"/>
      <c r="C332" s="32"/>
      <c r="D332" s="25"/>
      <c r="E332" s="44" t="s">
        <v>117</v>
      </c>
      <c r="F332" s="32"/>
      <c r="G332" s="45" t="s">
        <v>118</v>
      </c>
      <c r="H332" s="25"/>
      <c r="I332" s="32" t="s">
        <v>31</v>
      </c>
      <c r="J332" s="45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</row>
    <row r="333" spans="1:62" x14ac:dyDescent="0.25">
      <c r="A333" s="32"/>
      <c r="B333" s="43"/>
      <c r="C333" s="32"/>
      <c r="D333" s="25"/>
      <c r="E333" s="44" t="s">
        <v>165</v>
      </c>
      <c r="F333" s="32"/>
      <c r="G333" s="45" t="s">
        <v>13</v>
      </c>
      <c r="H333" s="25"/>
      <c r="I333" s="32" t="s">
        <v>10</v>
      </c>
      <c r="J333" s="45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</row>
    <row r="334" spans="1:62" x14ac:dyDescent="0.25">
      <c r="A334" s="32"/>
      <c r="B334" s="43"/>
      <c r="C334" s="32"/>
      <c r="D334" s="25"/>
      <c r="E334" s="44" t="s">
        <v>165</v>
      </c>
      <c r="F334" s="32"/>
      <c r="G334" s="45" t="s">
        <v>13</v>
      </c>
      <c r="H334" s="25"/>
      <c r="I334" s="32" t="s">
        <v>10</v>
      </c>
      <c r="J334" s="45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</row>
    <row r="335" spans="1:62" x14ac:dyDescent="0.25">
      <c r="A335" s="32"/>
      <c r="B335" s="43"/>
      <c r="C335" s="32"/>
      <c r="D335" s="25"/>
      <c r="E335" s="44" t="s">
        <v>165</v>
      </c>
      <c r="F335" s="32"/>
      <c r="G335" s="45" t="s">
        <v>14</v>
      </c>
      <c r="H335" s="25"/>
      <c r="I335" s="32" t="s">
        <v>10</v>
      </c>
      <c r="J335" s="45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</row>
    <row r="336" spans="1:62" x14ac:dyDescent="0.25">
      <c r="A336" s="32"/>
      <c r="B336" s="43"/>
      <c r="C336" s="32"/>
      <c r="D336" s="25"/>
      <c r="E336" s="44" t="s">
        <v>165</v>
      </c>
      <c r="F336" s="32"/>
      <c r="G336" s="45" t="s">
        <v>14</v>
      </c>
      <c r="H336" s="25"/>
      <c r="I336" s="32" t="s">
        <v>10</v>
      </c>
      <c r="J336" s="45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</row>
    <row r="337" spans="1:62" ht="30" x14ac:dyDescent="0.25">
      <c r="A337" s="32"/>
      <c r="B337" s="43"/>
      <c r="C337" s="32"/>
      <c r="D337" s="25"/>
      <c r="E337" s="44" t="s">
        <v>30</v>
      </c>
      <c r="F337" s="32"/>
      <c r="G337" s="45" t="s">
        <v>42</v>
      </c>
      <c r="H337" s="25"/>
      <c r="I337" s="32" t="s">
        <v>24</v>
      </c>
      <c r="J337" s="45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</row>
    <row r="338" spans="1:62" ht="30" x14ac:dyDescent="0.25">
      <c r="A338" s="32"/>
      <c r="B338" s="43"/>
      <c r="C338" s="32"/>
      <c r="D338" s="25"/>
      <c r="E338" s="44" t="s">
        <v>30</v>
      </c>
      <c r="F338" s="32"/>
      <c r="G338" s="45" t="s">
        <v>45</v>
      </c>
      <c r="H338" s="25"/>
      <c r="I338" s="32" t="s">
        <v>24</v>
      </c>
      <c r="J338" s="45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</row>
    <row r="339" spans="1:62" ht="30" x14ac:dyDescent="0.25">
      <c r="A339" s="32"/>
      <c r="B339" s="43"/>
      <c r="C339" s="32"/>
      <c r="D339" s="25"/>
      <c r="E339" s="44" t="s">
        <v>53</v>
      </c>
      <c r="F339" s="32"/>
      <c r="G339" s="45" t="s">
        <v>54</v>
      </c>
      <c r="H339" s="25"/>
      <c r="I339" s="32" t="s">
        <v>135</v>
      </c>
      <c r="J339" s="45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</row>
    <row r="340" spans="1:62" ht="30" x14ac:dyDescent="0.25">
      <c r="A340" s="32"/>
      <c r="B340" s="43"/>
      <c r="C340" s="32"/>
      <c r="D340" s="25"/>
      <c r="E340" s="44" t="s">
        <v>165</v>
      </c>
      <c r="F340" s="32"/>
      <c r="G340" s="45" t="s">
        <v>62</v>
      </c>
      <c r="H340" s="25"/>
      <c r="I340" s="32" t="s">
        <v>10</v>
      </c>
      <c r="J340" s="45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</row>
    <row r="341" spans="1:62" ht="30" x14ac:dyDescent="0.25">
      <c r="A341" s="32"/>
      <c r="B341" s="43"/>
      <c r="C341" s="32"/>
      <c r="D341" s="25"/>
      <c r="E341" s="44" t="s">
        <v>165</v>
      </c>
      <c r="F341" s="32"/>
      <c r="G341" s="45" t="s">
        <v>63</v>
      </c>
      <c r="H341" s="25"/>
      <c r="I341" s="32" t="s">
        <v>10</v>
      </c>
      <c r="J341" s="45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</row>
    <row r="342" spans="1:62" x14ac:dyDescent="0.25">
      <c r="A342" s="32"/>
      <c r="B342" s="43"/>
      <c r="C342" s="32"/>
      <c r="D342" s="25"/>
      <c r="E342" s="44" t="s">
        <v>165</v>
      </c>
      <c r="F342" s="32" t="s">
        <v>34</v>
      </c>
      <c r="G342" s="45" t="s">
        <v>68</v>
      </c>
      <c r="H342" s="25"/>
      <c r="I342" s="32" t="s">
        <v>66</v>
      </c>
      <c r="J342" s="45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</row>
    <row r="343" spans="1:62" x14ac:dyDescent="0.25">
      <c r="A343" s="32"/>
      <c r="B343" s="43"/>
      <c r="C343" s="32"/>
      <c r="D343" s="25"/>
      <c r="E343" s="44" t="s">
        <v>165</v>
      </c>
      <c r="F343" s="32" t="s">
        <v>34</v>
      </c>
      <c r="G343" s="45" t="s">
        <v>68</v>
      </c>
      <c r="H343" s="25"/>
      <c r="I343" s="32" t="s">
        <v>66</v>
      </c>
      <c r="J343" s="45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</row>
    <row r="344" spans="1:62" x14ac:dyDescent="0.25">
      <c r="A344" s="32"/>
      <c r="B344" s="43"/>
      <c r="C344" s="32"/>
      <c r="D344" s="25"/>
      <c r="E344" s="44" t="s">
        <v>165</v>
      </c>
      <c r="F344" s="32"/>
      <c r="G344" s="45" t="s">
        <v>77</v>
      </c>
      <c r="H344" s="25"/>
      <c r="I344" s="32" t="s">
        <v>31</v>
      </c>
      <c r="J344" s="45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</row>
    <row r="345" spans="1:62" x14ac:dyDescent="0.25">
      <c r="A345" s="32"/>
      <c r="B345" s="43"/>
      <c r="C345" s="32"/>
      <c r="D345" s="25"/>
      <c r="E345" s="44" t="s">
        <v>165</v>
      </c>
      <c r="F345" s="32"/>
      <c r="G345" s="45" t="s">
        <v>77</v>
      </c>
      <c r="H345" s="25"/>
      <c r="I345" s="32" t="s">
        <v>31</v>
      </c>
      <c r="J345" s="45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</row>
    <row r="346" spans="1:62" ht="30" x14ac:dyDescent="0.25">
      <c r="A346" s="32"/>
      <c r="B346" s="43"/>
      <c r="C346" s="32"/>
      <c r="D346" s="25"/>
      <c r="E346" s="44" t="s">
        <v>165</v>
      </c>
      <c r="F346" s="32"/>
      <c r="G346" s="45" t="s">
        <v>142</v>
      </c>
      <c r="H346" s="25"/>
      <c r="I346" s="32" t="s">
        <v>9</v>
      </c>
      <c r="J346" s="45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</row>
    <row r="347" spans="1:62" ht="30" x14ac:dyDescent="0.25">
      <c r="A347" s="32"/>
      <c r="B347" s="43"/>
      <c r="C347" s="32"/>
      <c r="D347" s="25"/>
      <c r="E347" s="44" t="s">
        <v>30</v>
      </c>
      <c r="F347" s="32"/>
      <c r="G347" s="45" t="s">
        <v>33</v>
      </c>
      <c r="H347" s="25"/>
      <c r="I347" s="32" t="s">
        <v>31</v>
      </c>
      <c r="J347" s="45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</row>
    <row r="348" spans="1:62" ht="30" x14ac:dyDescent="0.25">
      <c r="A348" s="32"/>
      <c r="B348" s="43"/>
      <c r="C348" s="32"/>
      <c r="D348" s="25"/>
      <c r="E348" s="44" t="s">
        <v>30</v>
      </c>
      <c r="F348" s="32"/>
      <c r="G348" s="45" t="s">
        <v>33</v>
      </c>
      <c r="H348" s="25"/>
      <c r="I348" s="32" t="s">
        <v>31</v>
      </c>
      <c r="J348" s="45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</row>
    <row r="349" spans="1:62" ht="30" x14ac:dyDescent="0.25">
      <c r="A349" s="32"/>
      <c r="B349" s="43"/>
      <c r="C349" s="32"/>
      <c r="D349" s="25"/>
      <c r="E349" s="44" t="s">
        <v>30</v>
      </c>
      <c r="F349" s="32"/>
      <c r="G349" s="45" t="s">
        <v>37</v>
      </c>
      <c r="H349" s="25"/>
      <c r="I349" s="32" t="s">
        <v>24</v>
      </c>
      <c r="J349" s="45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</row>
    <row r="350" spans="1:62" ht="30" x14ac:dyDescent="0.25">
      <c r="A350" s="32"/>
      <c r="B350" s="43"/>
      <c r="C350" s="32"/>
      <c r="D350" s="25"/>
      <c r="E350" s="44" t="s">
        <v>30</v>
      </c>
      <c r="F350" s="32"/>
      <c r="G350" s="45" t="s">
        <v>38</v>
      </c>
      <c r="H350" s="25"/>
      <c r="I350" s="32" t="s">
        <v>24</v>
      </c>
      <c r="J350" s="45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</row>
    <row r="351" spans="1:62" ht="45" x14ac:dyDescent="0.25">
      <c r="A351" s="32"/>
      <c r="B351" s="43"/>
      <c r="C351" s="32"/>
      <c r="D351" s="25"/>
      <c r="E351" s="44" t="s">
        <v>165</v>
      </c>
      <c r="F351" s="32"/>
      <c r="G351" s="45" t="s">
        <v>39</v>
      </c>
      <c r="H351" s="25"/>
      <c r="I351" s="32" t="s">
        <v>24</v>
      </c>
      <c r="J351" s="45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</row>
    <row r="352" spans="1:62" x14ac:dyDescent="0.25">
      <c r="A352" s="32"/>
      <c r="B352" s="43"/>
      <c r="C352" s="32"/>
      <c r="D352" s="25"/>
      <c r="E352" s="44" t="s">
        <v>129</v>
      </c>
      <c r="F352" s="32"/>
      <c r="G352" s="45" t="s">
        <v>130</v>
      </c>
      <c r="H352" s="25"/>
      <c r="I352" s="32" t="s">
        <v>135</v>
      </c>
      <c r="J352" s="45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</row>
    <row r="353" spans="1:62" ht="30" x14ac:dyDescent="0.25">
      <c r="A353" s="32"/>
      <c r="B353" s="43"/>
      <c r="C353" s="32"/>
      <c r="D353" s="25"/>
      <c r="E353" s="44" t="s">
        <v>30</v>
      </c>
      <c r="F353" s="32"/>
      <c r="G353" s="45" t="s">
        <v>40</v>
      </c>
      <c r="H353" s="25"/>
      <c r="I353" s="32" t="s">
        <v>24</v>
      </c>
      <c r="J353" s="45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</row>
    <row r="354" spans="1:62" ht="30" x14ac:dyDescent="0.25">
      <c r="A354" s="32"/>
      <c r="B354" s="43"/>
      <c r="C354" s="32"/>
      <c r="D354" s="25"/>
      <c r="E354" s="44" t="s">
        <v>30</v>
      </c>
      <c r="F354" s="32"/>
      <c r="G354" s="45" t="s">
        <v>44</v>
      </c>
      <c r="H354" s="25"/>
      <c r="I354" s="32" t="s">
        <v>24</v>
      </c>
      <c r="J354" s="45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</row>
    <row r="355" spans="1:62" ht="30" x14ac:dyDescent="0.25">
      <c r="A355" s="32"/>
      <c r="B355" s="43"/>
      <c r="C355" s="32"/>
      <c r="D355" s="25"/>
      <c r="E355" s="44" t="s">
        <v>30</v>
      </c>
      <c r="F355" s="32"/>
      <c r="G355" s="45" t="s">
        <v>46</v>
      </c>
      <c r="H355" s="25"/>
      <c r="I355" s="32" t="s">
        <v>24</v>
      </c>
      <c r="J355" s="45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</row>
    <row r="356" spans="1:62" ht="30" x14ac:dyDescent="0.25">
      <c r="A356" s="32"/>
      <c r="B356" s="43"/>
      <c r="C356" s="32"/>
      <c r="D356" s="25"/>
      <c r="E356" s="44" t="s">
        <v>47</v>
      </c>
      <c r="F356" s="32"/>
      <c r="G356" s="45" t="s">
        <v>48</v>
      </c>
      <c r="H356" s="25"/>
      <c r="I356" s="32" t="s">
        <v>24</v>
      </c>
      <c r="J356" s="45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</row>
    <row r="357" spans="1:62" ht="30" x14ac:dyDescent="0.25">
      <c r="A357" s="32"/>
      <c r="B357" s="43"/>
      <c r="C357" s="32"/>
      <c r="D357" s="25"/>
      <c r="E357" s="44" t="s">
        <v>30</v>
      </c>
      <c r="F357" s="32"/>
      <c r="G357" s="45" t="s">
        <v>45</v>
      </c>
      <c r="H357" s="25"/>
      <c r="I357" s="32" t="s">
        <v>24</v>
      </c>
      <c r="J357" s="45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</row>
    <row r="358" spans="1:62" ht="30" x14ac:dyDescent="0.25">
      <c r="A358" s="32"/>
      <c r="B358" s="43"/>
      <c r="C358" s="32"/>
      <c r="D358" s="25"/>
      <c r="E358" s="44" t="s">
        <v>30</v>
      </c>
      <c r="F358" s="32"/>
      <c r="G358" s="45" t="s">
        <v>122</v>
      </c>
      <c r="H358" s="25"/>
      <c r="I358" s="32" t="s">
        <v>24</v>
      </c>
      <c r="J358" s="45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</row>
    <row r="359" spans="1:62" x14ac:dyDescent="0.25">
      <c r="A359" s="32"/>
      <c r="B359" s="43"/>
      <c r="C359" s="32"/>
      <c r="D359" s="25"/>
      <c r="E359" s="44" t="s">
        <v>128</v>
      </c>
      <c r="F359" s="32"/>
      <c r="G359" s="45" t="s">
        <v>144</v>
      </c>
      <c r="H359" s="25"/>
      <c r="I359" s="32" t="s">
        <v>9</v>
      </c>
      <c r="J359" s="45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</row>
    <row r="360" spans="1:62" ht="30" x14ac:dyDescent="0.25">
      <c r="A360" s="32"/>
      <c r="B360" s="43"/>
      <c r="C360" s="32"/>
      <c r="D360" s="25"/>
      <c r="E360" s="44" t="s">
        <v>30</v>
      </c>
      <c r="F360" s="32"/>
      <c r="G360" s="45" t="s">
        <v>52</v>
      </c>
      <c r="H360" s="25"/>
      <c r="I360" s="32" t="s">
        <v>24</v>
      </c>
      <c r="J360" s="45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</row>
    <row r="361" spans="1:62" ht="30" x14ac:dyDescent="0.25">
      <c r="A361" s="32"/>
      <c r="B361" s="43"/>
      <c r="C361" s="32"/>
      <c r="D361" s="25"/>
      <c r="E361" s="44" t="s">
        <v>30</v>
      </c>
      <c r="F361" s="32"/>
      <c r="G361" s="45" t="s">
        <v>52</v>
      </c>
      <c r="H361" s="25"/>
      <c r="I361" s="32" t="s">
        <v>24</v>
      </c>
      <c r="J361" s="45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</row>
    <row r="362" spans="1:62" x14ac:dyDescent="0.25">
      <c r="A362" s="32"/>
      <c r="B362" s="43"/>
      <c r="C362" s="32"/>
      <c r="D362" s="25"/>
      <c r="E362" s="44" t="s">
        <v>128</v>
      </c>
      <c r="F362" s="32"/>
      <c r="G362" s="45" t="s">
        <v>146</v>
      </c>
      <c r="H362" s="25"/>
      <c r="I362" s="32" t="s">
        <v>24</v>
      </c>
      <c r="J362" s="45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</row>
    <row r="363" spans="1:62" x14ac:dyDescent="0.25">
      <c r="A363" s="32"/>
      <c r="B363" s="43"/>
      <c r="C363" s="32"/>
      <c r="D363" s="25"/>
      <c r="E363" s="44" t="s">
        <v>129</v>
      </c>
      <c r="F363" s="32"/>
      <c r="G363" s="45" t="s">
        <v>145</v>
      </c>
      <c r="H363" s="25"/>
      <c r="I363" s="32" t="s">
        <v>139</v>
      </c>
      <c r="J363" s="45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</row>
    <row r="364" spans="1:62" ht="30" x14ac:dyDescent="0.25">
      <c r="A364" s="32"/>
      <c r="B364" s="43"/>
      <c r="C364" s="32"/>
      <c r="D364" s="25"/>
      <c r="E364" s="44" t="s">
        <v>30</v>
      </c>
      <c r="F364" s="32"/>
      <c r="G364" s="45" t="s">
        <v>64</v>
      </c>
      <c r="H364" s="25"/>
      <c r="I364" s="32" t="s">
        <v>31</v>
      </c>
      <c r="J364" s="45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</row>
    <row r="365" spans="1:62" x14ac:dyDescent="0.25">
      <c r="A365" s="32"/>
      <c r="B365" s="43"/>
      <c r="C365" s="32"/>
      <c r="D365" s="25"/>
      <c r="E365" s="44" t="s">
        <v>165</v>
      </c>
      <c r="F365" s="32" t="s">
        <v>34</v>
      </c>
      <c r="G365" s="45" t="s">
        <v>69</v>
      </c>
      <c r="H365" s="25"/>
      <c r="I365" s="32" t="s">
        <v>66</v>
      </c>
      <c r="J365" s="45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</row>
    <row r="366" spans="1:62" x14ac:dyDescent="0.25">
      <c r="A366" s="32"/>
      <c r="B366" s="43"/>
      <c r="C366" s="32"/>
      <c r="D366" s="25"/>
      <c r="E366" s="44" t="s">
        <v>165</v>
      </c>
      <c r="F366" s="32" t="s">
        <v>34</v>
      </c>
      <c r="G366" s="45" t="s">
        <v>69</v>
      </c>
      <c r="H366" s="25"/>
      <c r="I366" s="32" t="s">
        <v>66</v>
      </c>
      <c r="J366" s="45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</row>
    <row r="367" spans="1:62" ht="30" x14ac:dyDescent="0.25">
      <c r="A367" s="32"/>
      <c r="B367" s="43"/>
      <c r="C367" s="32"/>
      <c r="D367" s="25"/>
      <c r="E367" s="44" t="s">
        <v>53</v>
      </c>
      <c r="F367" s="32"/>
      <c r="G367" s="45" t="s">
        <v>80</v>
      </c>
      <c r="H367" s="25"/>
      <c r="I367" s="32" t="s">
        <v>31</v>
      </c>
      <c r="J367" s="45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</row>
    <row r="368" spans="1:62" ht="30" x14ac:dyDescent="0.25">
      <c r="A368" s="32"/>
      <c r="B368" s="43"/>
      <c r="C368" s="32"/>
      <c r="D368" s="25"/>
      <c r="E368" s="44" t="s">
        <v>165</v>
      </c>
      <c r="F368" s="32"/>
      <c r="G368" s="45" t="s">
        <v>156</v>
      </c>
      <c r="H368" s="25"/>
      <c r="I368" s="32" t="s">
        <v>152</v>
      </c>
      <c r="J368" s="45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</row>
    <row r="369" spans="1:62" ht="30" x14ac:dyDescent="0.25">
      <c r="A369" s="32"/>
      <c r="B369" s="43"/>
      <c r="C369" s="32"/>
      <c r="D369" s="25"/>
      <c r="E369" s="44" t="s">
        <v>165</v>
      </c>
      <c r="F369" s="32"/>
      <c r="G369" s="45" t="s">
        <v>156</v>
      </c>
      <c r="H369" s="25"/>
      <c r="I369" s="32" t="s">
        <v>152</v>
      </c>
      <c r="J369" s="45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</row>
    <row r="370" spans="1:62" ht="30" x14ac:dyDescent="0.25">
      <c r="A370" s="32"/>
      <c r="B370" s="43"/>
      <c r="C370" s="32"/>
      <c r="D370" s="25"/>
      <c r="E370" s="44" t="s">
        <v>165</v>
      </c>
      <c r="F370" s="32"/>
      <c r="G370" s="45" t="s">
        <v>156</v>
      </c>
      <c r="H370" s="25"/>
      <c r="I370" s="32" t="s">
        <v>152</v>
      </c>
      <c r="J370" s="45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</row>
    <row r="371" spans="1:62" x14ac:dyDescent="0.25">
      <c r="A371" s="32"/>
      <c r="B371" s="43"/>
      <c r="C371" s="32"/>
      <c r="D371" s="25"/>
      <c r="E371" s="44" t="s">
        <v>165</v>
      </c>
      <c r="F371" s="32"/>
      <c r="G371" s="45" t="s">
        <v>155</v>
      </c>
      <c r="H371" s="25"/>
      <c r="I371" s="32" t="s">
        <v>152</v>
      </c>
      <c r="J371" s="45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</row>
    <row r="372" spans="1:62" x14ac:dyDescent="0.25">
      <c r="A372" s="32"/>
      <c r="B372" s="43"/>
      <c r="C372" s="32"/>
      <c r="D372" s="25"/>
      <c r="E372" s="44" t="s">
        <v>165</v>
      </c>
      <c r="F372" s="32"/>
      <c r="G372" s="45" t="s">
        <v>153</v>
      </c>
      <c r="H372" s="25"/>
      <c r="I372" s="32" t="s">
        <v>152</v>
      </c>
      <c r="J372" s="45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</row>
    <row r="373" spans="1:62" ht="30" x14ac:dyDescent="0.25">
      <c r="A373" s="32"/>
      <c r="B373" s="43"/>
      <c r="C373" s="32"/>
      <c r="D373" s="25"/>
      <c r="E373" s="25"/>
      <c r="F373" s="32"/>
      <c r="G373" s="45" t="s">
        <v>166</v>
      </c>
      <c r="H373" s="25"/>
      <c r="I373" s="32" t="s">
        <v>152</v>
      </c>
      <c r="J373" s="45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</row>
    <row r="374" spans="1:62" x14ac:dyDescent="0.25">
      <c r="A374" s="32"/>
      <c r="B374" s="43"/>
      <c r="C374" s="32"/>
      <c r="D374" s="25"/>
      <c r="E374" s="25"/>
      <c r="F374" s="32"/>
      <c r="G374" s="45" t="s">
        <v>167</v>
      </c>
      <c r="H374" s="25"/>
      <c r="I374" s="32" t="s">
        <v>152</v>
      </c>
      <c r="J374" s="45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</row>
    <row r="375" spans="1:62" x14ac:dyDescent="0.25">
      <c r="A375" s="32"/>
      <c r="B375" s="43"/>
      <c r="C375" s="32"/>
      <c r="D375" s="25"/>
      <c r="E375" s="44" t="s">
        <v>129</v>
      </c>
      <c r="F375" s="32"/>
      <c r="G375" s="45" t="s">
        <v>147</v>
      </c>
      <c r="H375" s="25"/>
      <c r="I375" s="32" t="s">
        <v>139</v>
      </c>
      <c r="J375" s="45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</row>
    <row r="376" spans="1:62" x14ac:dyDescent="0.25">
      <c r="A376" s="32"/>
      <c r="B376" s="43"/>
      <c r="C376" s="32"/>
      <c r="D376" s="25"/>
      <c r="E376" s="44" t="s">
        <v>129</v>
      </c>
      <c r="F376" s="32"/>
      <c r="G376" s="45" t="s">
        <v>147</v>
      </c>
      <c r="H376" s="25"/>
      <c r="I376" s="32" t="s">
        <v>139</v>
      </c>
      <c r="J376" s="45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</row>
    <row r="377" spans="1:62" ht="30" x14ac:dyDescent="0.25">
      <c r="A377" s="32"/>
      <c r="B377" s="43"/>
      <c r="C377" s="32"/>
      <c r="D377" s="25"/>
      <c r="E377" s="44" t="s">
        <v>30</v>
      </c>
      <c r="F377" s="32"/>
      <c r="G377" s="45" t="s">
        <v>109</v>
      </c>
      <c r="H377" s="25"/>
      <c r="I377" s="32" t="s">
        <v>24</v>
      </c>
      <c r="J377" s="45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</row>
    <row r="378" spans="1:62" x14ac:dyDescent="0.25">
      <c r="A378" s="32"/>
      <c r="B378" s="43"/>
      <c r="C378" s="32"/>
      <c r="D378" s="25"/>
      <c r="E378" s="44" t="s">
        <v>47</v>
      </c>
      <c r="F378" s="32"/>
      <c r="G378" s="45" t="s">
        <v>110</v>
      </c>
      <c r="H378" s="25"/>
      <c r="I378" s="32" t="s">
        <v>24</v>
      </c>
      <c r="J378" s="45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</row>
    <row r="379" spans="1:62" ht="30" x14ac:dyDescent="0.25">
      <c r="A379" s="32"/>
      <c r="B379" s="43"/>
      <c r="C379" s="32"/>
      <c r="D379" s="25"/>
      <c r="E379" s="44" t="s">
        <v>30</v>
      </c>
      <c r="F379" s="32"/>
      <c r="G379" s="45" t="s">
        <v>111</v>
      </c>
      <c r="H379" s="25"/>
      <c r="I379" s="32" t="s">
        <v>31</v>
      </c>
      <c r="J379" s="45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</row>
    <row r="380" spans="1:62" ht="30" x14ac:dyDescent="0.25">
      <c r="A380" s="32"/>
      <c r="B380" s="43"/>
      <c r="C380" s="32"/>
      <c r="D380" s="25"/>
      <c r="E380" s="44" t="s">
        <v>30</v>
      </c>
      <c r="F380" s="32"/>
      <c r="G380" s="45" t="s">
        <v>111</v>
      </c>
      <c r="H380" s="25"/>
      <c r="I380" s="32" t="s">
        <v>31</v>
      </c>
      <c r="J380" s="45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</row>
    <row r="381" spans="1:62" ht="30" x14ac:dyDescent="0.25">
      <c r="A381" s="32"/>
      <c r="B381" s="43"/>
      <c r="C381" s="32"/>
      <c r="D381" s="25"/>
      <c r="E381" s="44" t="s">
        <v>30</v>
      </c>
      <c r="F381" s="32"/>
      <c r="G381" s="45" t="s">
        <v>112</v>
      </c>
      <c r="H381" s="25"/>
      <c r="I381" s="32" t="s">
        <v>51</v>
      </c>
      <c r="J381" s="45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</row>
    <row r="382" spans="1:62" ht="30" x14ac:dyDescent="0.25">
      <c r="A382" s="32"/>
      <c r="B382" s="43"/>
      <c r="C382" s="32"/>
      <c r="D382" s="25"/>
      <c r="E382" s="44" t="s">
        <v>30</v>
      </c>
      <c r="F382" s="32"/>
      <c r="G382" s="45" t="s">
        <v>112</v>
      </c>
      <c r="H382" s="25"/>
      <c r="I382" s="32" t="s">
        <v>51</v>
      </c>
      <c r="J382" s="45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</row>
    <row r="383" spans="1:62" ht="30" x14ac:dyDescent="0.25">
      <c r="A383" s="32"/>
      <c r="B383" s="43"/>
      <c r="C383" s="32"/>
      <c r="D383" s="25"/>
      <c r="E383" s="44" t="s">
        <v>165</v>
      </c>
      <c r="F383" s="32"/>
      <c r="G383" s="45" t="s">
        <v>59</v>
      </c>
      <c r="H383" s="25"/>
      <c r="I383" s="32" t="s">
        <v>9</v>
      </c>
      <c r="J383" s="45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</row>
    <row r="384" spans="1:62" ht="30" x14ac:dyDescent="0.25">
      <c r="A384" s="32"/>
      <c r="B384" s="43"/>
      <c r="C384" s="32"/>
      <c r="D384" s="25"/>
      <c r="E384" s="44" t="s">
        <v>165</v>
      </c>
      <c r="F384" s="32"/>
      <c r="G384" s="45" t="s">
        <v>59</v>
      </c>
      <c r="H384" s="25"/>
      <c r="I384" s="32" t="s">
        <v>9</v>
      </c>
      <c r="J384" s="45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</row>
    <row r="385" spans="1:62" ht="30" x14ac:dyDescent="0.25">
      <c r="A385" s="32"/>
      <c r="B385" s="43"/>
      <c r="C385" s="32"/>
      <c r="D385" s="25"/>
      <c r="E385" s="44" t="s">
        <v>165</v>
      </c>
      <c r="F385" s="32"/>
      <c r="G385" s="45" t="s">
        <v>90</v>
      </c>
      <c r="H385" s="25"/>
      <c r="I385" s="32" t="s">
        <v>138</v>
      </c>
      <c r="J385" s="45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</row>
    <row r="386" spans="1:62" ht="30" x14ac:dyDescent="0.25">
      <c r="A386" s="32"/>
      <c r="B386" s="43"/>
      <c r="C386" s="32"/>
      <c r="D386" s="25"/>
      <c r="E386" s="44" t="s">
        <v>165</v>
      </c>
      <c r="F386" s="32"/>
      <c r="G386" s="45" t="s">
        <v>90</v>
      </c>
      <c r="H386" s="25"/>
      <c r="I386" s="32" t="s">
        <v>138</v>
      </c>
      <c r="J386" s="45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</row>
    <row r="387" spans="1:62" ht="30" x14ac:dyDescent="0.25">
      <c r="A387" s="32"/>
      <c r="B387" s="43"/>
      <c r="C387" s="32"/>
      <c r="D387" s="25"/>
      <c r="E387" s="44" t="s">
        <v>148</v>
      </c>
      <c r="F387" s="32"/>
      <c r="G387" s="45" t="s">
        <v>127</v>
      </c>
      <c r="H387" s="25"/>
      <c r="I387" s="32" t="s">
        <v>9</v>
      </c>
      <c r="J387" s="45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</row>
    <row r="388" spans="1:62" ht="30" x14ac:dyDescent="0.25">
      <c r="A388" s="32"/>
      <c r="B388" s="43"/>
      <c r="C388" s="32"/>
      <c r="D388" s="25"/>
      <c r="E388" s="44" t="s">
        <v>30</v>
      </c>
      <c r="F388" s="32"/>
      <c r="G388" s="45" t="s">
        <v>42</v>
      </c>
      <c r="H388" s="25"/>
      <c r="I388" s="32" t="s">
        <v>24</v>
      </c>
      <c r="J388" s="45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</row>
    <row r="389" spans="1:62" ht="30" x14ac:dyDescent="0.25">
      <c r="A389" s="32"/>
      <c r="B389" s="43"/>
      <c r="C389" s="32"/>
      <c r="D389" s="25"/>
      <c r="E389" s="44" t="s">
        <v>30</v>
      </c>
      <c r="F389" s="32"/>
      <c r="G389" s="45" t="s">
        <v>42</v>
      </c>
      <c r="H389" s="25"/>
      <c r="I389" s="32" t="s">
        <v>24</v>
      </c>
      <c r="J389" s="45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</row>
    <row r="390" spans="1:62" ht="30" x14ac:dyDescent="0.25">
      <c r="A390" s="32"/>
      <c r="B390" s="43"/>
      <c r="C390" s="32"/>
      <c r="D390" s="25"/>
      <c r="E390" s="44" t="s">
        <v>30</v>
      </c>
      <c r="F390" s="32"/>
      <c r="G390" s="45" t="s">
        <v>42</v>
      </c>
      <c r="H390" s="25"/>
      <c r="I390" s="32" t="s">
        <v>24</v>
      </c>
      <c r="J390" s="45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</row>
    <row r="391" spans="1:62" ht="30" x14ac:dyDescent="0.25">
      <c r="A391" s="32"/>
      <c r="B391" s="43"/>
      <c r="C391" s="32"/>
      <c r="D391" s="25"/>
      <c r="E391" s="44" t="s">
        <v>30</v>
      </c>
      <c r="F391" s="32"/>
      <c r="G391" s="45" t="s">
        <v>42</v>
      </c>
      <c r="H391" s="25"/>
      <c r="I391" s="32" t="s">
        <v>24</v>
      </c>
      <c r="J391" s="45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</row>
    <row r="392" spans="1:62" ht="30" x14ac:dyDescent="0.25">
      <c r="A392" s="32"/>
      <c r="B392" s="43"/>
      <c r="C392" s="32"/>
      <c r="D392" s="25"/>
      <c r="E392" s="44" t="s">
        <v>30</v>
      </c>
      <c r="F392" s="32"/>
      <c r="G392" s="45" t="s">
        <v>42</v>
      </c>
      <c r="H392" s="25"/>
      <c r="I392" s="32" t="s">
        <v>24</v>
      </c>
      <c r="J392" s="45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</row>
    <row r="393" spans="1:62" ht="30" x14ac:dyDescent="0.25">
      <c r="A393" s="32"/>
      <c r="B393" s="43"/>
      <c r="C393" s="32"/>
      <c r="D393" s="25"/>
      <c r="E393" s="44" t="s">
        <v>30</v>
      </c>
      <c r="F393" s="32"/>
      <c r="G393" s="45" t="s">
        <v>42</v>
      </c>
      <c r="H393" s="25"/>
      <c r="I393" s="32" t="s">
        <v>24</v>
      </c>
      <c r="J393" s="45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</row>
    <row r="394" spans="1:62" ht="30" x14ac:dyDescent="0.25">
      <c r="A394" s="32"/>
      <c r="B394" s="43"/>
      <c r="C394" s="32"/>
      <c r="D394" s="25"/>
      <c r="E394" s="44" t="s">
        <v>30</v>
      </c>
      <c r="F394" s="32"/>
      <c r="G394" s="45" t="s">
        <v>43</v>
      </c>
      <c r="H394" s="25"/>
      <c r="I394" s="32" t="s">
        <v>24</v>
      </c>
      <c r="J394" s="45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</row>
    <row r="395" spans="1:62" ht="30" x14ac:dyDescent="0.25">
      <c r="A395" s="32"/>
      <c r="B395" s="43"/>
      <c r="C395" s="32"/>
      <c r="D395" s="25"/>
      <c r="E395" s="44" t="s">
        <v>30</v>
      </c>
      <c r="F395" s="32"/>
      <c r="G395" s="45" t="s">
        <v>45</v>
      </c>
      <c r="H395" s="25"/>
      <c r="I395" s="32" t="s">
        <v>24</v>
      </c>
      <c r="J395" s="45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</row>
    <row r="396" spans="1:62" ht="30" x14ac:dyDescent="0.25">
      <c r="A396" s="32"/>
      <c r="B396" s="43"/>
      <c r="C396" s="32"/>
      <c r="D396" s="25"/>
      <c r="E396" s="44" t="s">
        <v>30</v>
      </c>
      <c r="F396" s="32"/>
      <c r="G396" s="45" t="s">
        <v>45</v>
      </c>
      <c r="H396" s="25"/>
      <c r="I396" s="32" t="s">
        <v>24</v>
      </c>
      <c r="J396" s="45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</row>
    <row r="397" spans="1:62" ht="30" x14ac:dyDescent="0.25">
      <c r="A397" s="32"/>
      <c r="B397" s="43"/>
      <c r="C397" s="32"/>
      <c r="D397" s="25"/>
      <c r="E397" s="44" t="s">
        <v>165</v>
      </c>
      <c r="F397" s="32"/>
      <c r="G397" s="45" t="s">
        <v>50</v>
      </c>
      <c r="H397" s="25"/>
      <c r="I397" s="32" t="s">
        <v>29</v>
      </c>
      <c r="J397" s="45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</row>
    <row r="398" spans="1:62" ht="30" x14ac:dyDescent="0.25">
      <c r="A398" s="32"/>
      <c r="B398" s="43"/>
      <c r="C398" s="32"/>
      <c r="D398" s="25"/>
      <c r="E398" s="44" t="s">
        <v>165</v>
      </c>
      <c r="F398" s="32"/>
      <c r="G398" s="45" t="s">
        <v>50</v>
      </c>
      <c r="H398" s="25"/>
      <c r="I398" s="32" t="s">
        <v>29</v>
      </c>
      <c r="J398" s="45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</row>
    <row r="399" spans="1:62" ht="30" x14ac:dyDescent="0.25">
      <c r="A399" s="32"/>
      <c r="B399" s="43"/>
      <c r="C399" s="32"/>
      <c r="D399" s="25"/>
      <c r="E399" s="44" t="s">
        <v>165</v>
      </c>
      <c r="F399" s="32"/>
      <c r="G399" s="45" t="s">
        <v>50</v>
      </c>
      <c r="H399" s="25"/>
      <c r="I399" s="32" t="s">
        <v>29</v>
      </c>
      <c r="J399" s="45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</row>
    <row r="400" spans="1:62" ht="30" x14ac:dyDescent="0.25">
      <c r="A400" s="32"/>
      <c r="B400" s="43"/>
      <c r="C400" s="32"/>
      <c r="D400" s="25"/>
      <c r="E400" s="44" t="s">
        <v>165</v>
      </c>
      <c r="F400" s="32"/>
      <c r="G400" s="45" t="s">
        <v>126</v>
      </c>
      <c r="H400" s="25"/>
      <c r="I400" s="32" t="s">
        <v>143</v>
      </c>
      <c r="J400" s="45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</row>
    <row r="401" spans="1:62" ht="30" x14ac:dyDescent="0.25">
      <c r="A401" s="32"/>
      <c r="B401" s="43"/>
      <c r="C401" s="32"/>
      <c r="D401" s="25"/>
      <c r="E401" s="44" t="s">
        <v>165</v>
      </c>
      <c r="F401" s="32"/>
      <c r="G401" s="45" t="s">
        <v>50</v>
      </c>
      <c r="H401" s="25"/>
      <c r="I401" s="32" t="s">
        <v>29</v>
      </c>
      <c r="J401" s="45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</row>
    <row r="402" spans="1:62" x14ac:dyDescent="0.25">
      <c r="A402" s="32"/>
      <c r="B402" s="43"/>
      <c r="C402" s="32"/>
      <c r="D402" s="25"/>
      <c r="E402" s="44" t="s">
        <v>165</v>
      </c>
      <c r="F402" s="32"/>
      <c r="G402" s="45" t="s">
        <v>134</v>
      </c>
      <c r="H402" s="25"/>
      <c r="I402" s="32" t="s">
        <v>9</v>
      </c>
      <c r="J402" s="45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</row>
    <row r="403" spans="1:62" x14ac:dyDescent="0.25">
      <c r="A403" s="32"/>
      <c r="B403" s="43"/>
      <c r="C403" s="32"/>
      <c r="D403" s="25"/>
      <c r="E403" s="44" t="s">
        <v>165</v>
      </c>
      <c r="F403" s="32"/>
      <c r="G403" s="45" t="s">
        <v>134</v>
      </c>
      <c r="H403" s="25"/>
      <c r="I403" s="32" t="s">
        <v>9</v>
      </c>
      <c r="J403" s="45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</row>
    <row r="404" spans="1:62" ht="30" x14ac:dyDescent="0.25">
      <c r="A404" s="32"/>
      <c r="B404" s="43"/>
      <c r="C404" s="32"/>
      <c r="D404" s="25"/>
      <c r="E404" s="44" t="s">
        <v>165</v>
      </c>
      <c r="F404" s="32"/>
      <c r="G404" s="45" t="s">
        <v>116</v>
      </c>
      <c r="H404" s="25"/>
      <c r="I404" s="32" t="s">
        <v>29</v>
      </c>
      <c r="J404" s="45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</row>
    <row r="405" spans="1:62" ht="30" x14ac:dyDescent="0.25">
      <c r="A405" s="32"/>
      <c r="B405" s="43"/>
      <c r="C405" s="32"/>
      <c r="D405" s="25"/>
      <c r="E405" s="44" t="s">
        <v>53</v>
      </c>
      <c r="F405" s="32"/>
      <c r="G405" s="45" t="s">
        <v>54</v>
      </c>
      <c r="H405" s="25"/>
      <c r="I405" s="32" t="s">
        <v>135</v>
      </c>
      <c r="J405" s="45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</row>
    <row r="406" spans="1:62" ht="30" x14ac:dyDescent="0.25">
      <c r="A406" s="32"/>
      <c r="B406" s="43"/>
      <c r="C406" s="32"/>
      <c r="D406" s="25"/>
      <c r="E406" s="44" t="s">
        <v>165</v>
      </c>
      <c r="F406" s="32"/>
      <c r="G406" s="45" t="s">
        <v>137</v>
      </c>
      <c r="H406" s="25"/>
      <c r="I406" s="32" t="s">
        <v>24</v>
      </c>
      <c r="J406" s="45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</row>
    <row r="407" spans="1:62" ht="30" x14ac:dyDescent="0.25">
      <c r="A407" s="32"/>
      <c r="B407" s="43"/>
      <c r="C407" s="32"/>
      <c r="D407" s="25"/>
      <c r="E407" s="44" t="s">
        <v>165</v>
      </c>
      <c r="F407" s="32"/>
      <c r="G407" s="45" t="s">
        <v>123</v>
      </c>
      <c r="H407" s="25"/>
      <c r="I407" s="32" t="s">
        <v>24</v>
      </c>
      <c r="J407" s="45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</row>
    <row r="408" spans="1:62" x14ac:dyDescent="0.25">
      <c r="A408" s="32"/>
      <c r="B408" s="43"/>
      <c r="C408" s="32"/>
      <c r="D408" s="25"/>
      <c r="E408" s="44" t="s">
        <v>165</v>
      </c>
      <c r="F408" s="32"/>
      <c r="G408" s="45" t="s">
        <v>57</v>
      </c>
      <c r="H408" s="25"/>
      <c r="I408" s="32" t="s">
        <v>31</v>
      </c>
      <c r="J408" s="45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</row>
    <row r="409" spans="1:62" x14ac:dyDescent="0.25">
      <c r="A409" s="32"/>
      <c r="B409" s="43"/>
      <c r="C409" s="32"/>
      <c r="D409" s="25"/>
      <c r="E409" s="44" t="s">
        <v>165</v>
      </c>
      <c r="F409" s="32"/>
      <c r="G409" s="45" t="s">
        <v>57</v>
      </c>
      <c r="H409" s="25"/>
      <c r="I409" s="32" t="s">
        <v>31</v>
      </c>
      <c r="J409" s="45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</row>
    <row r="410" spans="1:62" x14ac:dyDescent="0.25">
      <c r="A410" s="32"/>
      <c r="B410" s="43"/>
      <c r="C410" s="32"/>
      <c r="D410" s="25"/>
      <c r="E410" s="44" t="s">
        <v>165</v>
      </c>
      <c r="F410" s="32" t="s">
        <v>34</v>
      </c>
      <c r="G410" s="45" t="s">
        <v>67</v>
      </c>
      <c r="H410" s="25"/>
      <c r="I410" s="32" t="s">
        <v>66</v>
      </c>
      <c r="J410" s="45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</row>
    <row r="411" spans="1:62" x14ac:dyDescent="0.25">
      <c r="A411" s="32"/>
      <c r="B411" s="43"/>
      <c r="C411" s="32"/>
      <c r="D411" s="25"/>
      <c r="E411" s="44" t="s">
        <v>165</v>
      </c>
      <c r="F411" s="32" t="s">
        <v>34</v>
      </c>
      <c r="G411" s="45" t="s">
        <v>67</v>
      </c>
      <c r="H411" s="25"/>
      <c r="I411" s="32" t="s">
        <v>66</v>
      </c>
      <c r="J411" s="45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</row>
    <row r="412" spans="1:62" x14ac:dyDescent="0.25">
      <c r="A412" s="32"/>
      <c r="B412" s="43"/>
      <c r="C412" s="32"/>
      <c r="D412" s="25"/>
      <c r="E412" s="44" t="s">
        <v>165</v>
      </c>
      <c r="F412" s="32"/>
      <c r="G412" s="45" t="s">
        <v>79</v>
      </c>
      <c r="H412" s="25"/>
      <c r="I412" s="32" t="s">
        <v>31</v>
      </c>
      <c r="J412" s="45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</row>
    <row r="413" spans="1:62" ht="30" x14ac:dyDescent="0.25">
      <c r="A413" s="32"/>
      <c r="B413" s="43"/>
      <c r="C413" s="32"/>
      <c r="D413" s="25"/>
      <c r="E413" s="44" t="s">
        <v>30</v>
      </c>
      <c r="F413" s="32"/>
      <c r="G413" s="45" t="s">
        <v>81</v>
      </c>
      <c r="H413" s="25"/>
      <c r="I413" s="32" t="s">
        <v>31</v>
      </c>
      <c r="J413" s="45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</row>
    <row r="414" spans="1:62" x14ac:dyDescent="0.25">
      <c r="A414" s="32"/>
      <c r="B414" s="43"/>
      <c r="C414" s="32"/>
      <c r="D414" s="25"/>
      <c r="E414" s="44" t="s">
        <v>165</v>
      </c>
      <c r="F414" s="32"/>
      <c r="G414" s="45" t="s">
        <v>82</v>
      </c>
      <c r="H414" s="25"/>
      <c r="I414" s="32" t="s">
        <v>10</v>
      </c>
      <c r="J414" s="45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</row>
    <row r="415" spans="1:62" x14ac:dyDescent="0.25">
      <c r="A415" s="32"/>
      <c r="B415" s="43"/>
      <c r="C415" s="32"/>
      <c r="D415" s="25"/>
      <c r="E415" s="44" t="s">
        <v>55</v>
      </c>
      <c r="F415" s="32"/>
      <c r="G415" s="45" t="s">
        <v>91</v>
      </c>
      <c r="H415" s="25"/>
      <c r="I415" s="32" t="s">
        <v>31</v>
      </c>
      <c r="J415" s="45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</row>
    <row r="416" spans="1:62" x14ac:dyDescent="0.25">
      <c r="A416" s="32"/>
      <c r="B416" s="43"/>
      <c r="C416" s="32"/>
      <c r="D416" s="25"/>
      <c r="E416" s="44" t="s">
        <v>165</v>
      </c>
      <c r="F416" s="32"/>
      <c r="G416" s="45" t="s">
        <v>153</v>
      </c>
      <c r="H416" s="25"/>
      <c r="I416" s="32" t="s">
        <v>157</v>
      </c>
      <c r="J416" s="45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</row>
    <row r="417" spans="1:62" x14ac:dyDescent="0.25">
      <c r="A417" s="32"/>
      <c r="B417" s="43"/>
      <c r="C417" s="32"/>
      <c r="D417" s="25"/>
      <c r="E417" s="44" t="s">
        <v>165</v>
      </c>
      <c r="F417" s="32"/>
      <c r="G417" s="45" t="s">
        <v>164</v>
      </c>
      <c r="H417" s="25"/>
      <c r="I417" s="32" t="s">
        <v>157</v>
      </c>
      <c r="J417" s="45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</row>
    <row r="418" spans="1:62" x14ac:dyDescent="0.25">
      <c r="A418" s="32"/>
      <c r="B418" s="43"/>
      <c r="C418" s="32"/>
      <c r="D418" s="25"/>
      <c r="E418" s="44" t="s">
        <v>165</v>
      </c>
      <c r="F418" s="32"/>
      <c r="G418" s="45" t="s">
        <v>164</v>
      </c>
      <c r="H418" s="25"/>
      <c r="I418" s="32" t="s">
        <v>157</v>
      </c>
      <c r="J418" s="45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</row>
    <row r="419" spans="1:62" x14ac:dyDescent="0.25">
      <c r="A419" s="32"/>
      <c r="B419" s="43"/>
      <c r="C419" s="32"/>
      <c r="D419" s="25"/>
      <c r="E419" s="44" t="s">
        <v>165</v>
      </c>
      <c r="F419" s="32"/>
      <c r="G419" s="45" t="s">
        <v>163</v>
      </c>
      <c r="H419" s="25"/>
      <c r="I419" s="32" t="s">
        <v>157</v>
      </c>
      <c r="J419" s="45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</row>
    <row r="420" spans="1:62" ht="30" x14ac:dyDescent="0.25">
      <c r="A420" s="32"/>
      <c r="B420" s="43"/>
      <c r="C420" s="32"/>
      <c r="D420" s="25"/>
      <c r="E420" s="44" t="s">
        <v>165</v>
      </c>
      <c r="F420" s="32"/>
      <c r="G420" s="45" t="s">
        <v>162</v>
      </c>
      <c r="H420" s="25"/>
      <c r="I420" s="32" t="s">
        <v>157</v>
      </c>
      <c r="J420" s="45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</row>
    <row r="421" spans="1:62" ht="30" x14ac:dyDescent="0.25">
      <c r="A421" s="32"/>
      <c r="B421" s="43"/>
      <c r="C421" s="32"/>
      <c r="D421" s="25"/>
      <c r="E421" s="44" t="s">
        <v>165</v>
      </c>
      <c r="F421" s="32"/>
      <c r="G421" s="45" t="s">
        <v>162</v>
      </c>
      <c r="H421" s="25"/>
      <c r="I421" s="32" t="s">
        <v>157</v>
      </c>
      <c r="J421" s="45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</row>
    <row r="422" spans="1:62" ht="30" x14ac:dyDescent="0.25">
      <c r="A422" s="32"/>
      <c r="B422" s="43"/>
      <c r="C422" s="32"/>
      <c r="D422" s="25"/>
      <c r="E422" s="44" t="s">
        <v>165</v>
      </c>
      <c r="F422" s="32"/>
      <c r="G422" s="45" t="s">
        <v>162</v>
      </c>
      <c r="H422" s="25"/>
      <c r="I422" s="32" t="s">
        <v>157</v>
      </c>
      <c r="J422" s="45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</row>
    <row r="423" spans="1:62" ht="30" x14ac:dyDescent="0.25">
      <c r="A423" s="32"/>
      <c r="B423" s="43"/>
      <c r="C423" s="32"/>
      <c r="D423" s="25"/>
      <c r="E423" s="25"/>
      <c r="F423" s="32"/>
      <c r="G423" s="45" t="s">
        <v>166</v>
      </c>
      <c r="H423" s="25"/>
      <c r="I423" s="32" t="s">
        <v>157</v>
      </c>
      <c r="J423" s="45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</row>
    <row r="424" spans="1:62" x14ac:dyDescent="0.25">
      <c r="A424" s="32"/>
      <c r="B424" s="43"/>
      <c r="C424" s="32"/>
      <c r="D424" s="25"/>
      <c r="E424" s="25"/>
      <c r="F424" s="32"/>
      <c r="G424" s="45" t="s">
        <v>168</v>
      </c>
      <c r="H424" s="25"/>
      <c r="I424" s="32" t="s">
        <v>157</v>
      </c>
      <c r="J424" s="45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</row>
    <row r="425" spans="1:62" x14ac:dyDescent="0.25">
      <c r="A425" s="32"/>
      <c r="B425" s="43"/>
      <c r="C425" s="32"/>
      <c r="D425" s="25"/>
      <c r="E425" s="44" t="s">
        <v>165</v>
      </c>
      <c r="F425" s="32"/>
      <c r="G425" s="45" t="s">
        <v>161</v>
      </c>
      <c r="H425" s="25"/>
      <c r="I425" s="32" t="s">
        <v>157</v>
      </c>
      <c r="J425" s="45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</row>
    <row r="426" spans="1:62" x14ac:dyDescent="0.25">
      <c r="A426" s="32"/>
      <c r="B426" s="43"/>
      <c r="C426" s="32"/>
      <c r="D426" s="25"/>
      <c r="E426" s="44" t="s">
        <v>165</v>
      </c>
      <c r="F426" s="32"/>
      <c r="G426" s="45" t="s">
        <v>160</v>
      </c>
      <c r="H426" s="25"/>
      <c r="I426" s="32" t="s">
        <v>157</v>
      </c>
      <c r="J426" s="45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</row>
    <row r="427" spans="1:62" x14ac:dyDescent="0.25">
      <c r="A427" s="32"/>
      <c r="B427" s="43"/>
      <c r="C427" s="32"/>
      <c r="D427" s="25"/>
      <c r="E427" s="44" t="s">
        <v>165</v>
      </c>
      <c r="F427" s="32"/>
      <c r="G427" s="45" t="s">
        <v>159</v>
      </c>
      <c r="H427" s="25"/>
      <c r="I427" s="32" t="s">
        <v>157</v>
      </c>
      <c r="J427" s="45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</row>
    <row r="428" spans="1:62" x14ac:dyDescent="0.25">
      <c r="A428" s="32"/>
      <c r="B428" s="43"/>
      <c r="C428" s="32"/>
      <c r="D428" s="25"/>
      <c r="E428" s="44" t="s">
        <v>165</v>
      </c>
      <c r="F428" s="32"/>
      <c r="G428" s="45" t="s">
        <v>159</v>
      </c>
      <c r="H428" s="25"/>
      <c r="I428" s="32" t="s">
        <v>157</v>
      </c>
      <c r="J428" s="45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</row>
    <row r="429" spans="1:62" x14ac:dyDescent="0.25">
      <c r="A429" s="32"/>
      <c r="B429" s="43"/>
      <c r="C429" s="32"/>
      <c r="D429" s="25"/>
      <c r="E429" s="44" t="s">
        <v>165</v>
      </c>
      <c r="F429" s="32"/>
      <c r="G429" s="45" t="s">
        <v>159</v>
      </c>
      <c r="H429" s="25"/>
      <c r="I429" s="32" t="s">
        <v>157</v>
      </c>
      <c r="J429" s="45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</row>
    <row r="430" spans="1:62" x14ac:dyDescent="0.25">
      <c r="A430" s="32"/>
      <c r="B430" s="43"/>
      <c r="C430" s="32"/>
      <c r="D430" s="25"/>
      <c r="E430" s="44" t="s">
        <v>165</v>
      </c>
      <c r="F430" s="32"/>
      <c r="G430" s="45" t="s">
        <v>159</v>
      </c>
      <c r="H430" s="25"/>
      <c r="I430" s="32" t="s">
        <v>157</v>
      </c>
      <c r="J430" s="45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</row>
    <row r="431" spans="1:62" x14ac:dyDescent="0.25">
      <c r="A431" s="32"/>
      <c r="B431" s="43"/>
      <c r="C431" s="32"/>
      <c r="D431" s="25"/>
      <c r="E431" s="44" t="s">
        <v>165</v>
      </c>
      <c r="F431" s="32"/>
      <c r="G431" s="45" t="s">
        <v>159</v>
      </c>
      <c r="H431" s="25"/>
      <c r="I431" s="32" t="s">
        <v>157</v>
      </c>
      <c r="J431" s="45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</row>
    <row r="432" spans="1:62" x14ac:dyDescent="0.25">
      <c r="A432" s="32"/>
      <c r="B432" s="43"/>
      <c r="C432" s="32"/>
      <c r="D432" s="25"/>
      <c r="E432" s="44" t="s">
        <v>165</v>
      </c>
      <c r="F432" s="32"/>
      <c r="G432" s="45" t="s">
        <v>158</v>
      </c>
      <c r="H432" s="25"/>
      <c r="I432" s="32" t="s">
        <v>157</v>
      </c>
      <c r="J432" s="45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</row>
    <row r="433" spans="1:62" x14ac:dyDescent="0.25">
      <c r="A433" s="32"/>
      <c r="B433" s="43"/>
      <c r="C433" s="32"/>
      <c r="D433" s="25"/>
      <c r="E433" s="44" t="s">
        <v>165</v>
      </c>
      <c r="F433" s="32"/>
      <c r="G433" s="45" t="s">
        <v>158</v>
      </c>
      <c r="H433" s="25"/>
      <c r="I433" s="32" t="s">
        <v>157</v>
      </c>
      <c r="J433" s="45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</row>
    <row r="434" spans="1:62" x14ac:dyDescent="0.25">
      <c r="A434" s="32"/>
      <c r="B434" s="43"/>
      <c r="C434" s="32"/>
      <c r="D434" s="25"/>
      <c r="E434" s="44" t="s">
        <v>165</v>
      </c>
      <c r="F434" s="32"/>
      <c r="G434" s="45" t="s">
        <v>158</v>
      </c>
      <c r="H434" s="25"/>
      <c r="I434" s="32" t="s">
        <v>157</v>
      </c>
      <c r="J434" s="45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</row>
    <row r="435" spans="1:62" x14ac:dyDescent="0.25">
      <c r="A435" s="32"/>
      <c r="B435" s="43"/>
      <c r="C435" s="32"/>
      <c r="D435" s="25"/>
      <c r="E435" s="44" t="s">
        <v>165</v>
      </c>
      <c r="F435" s="32"/>
      <c r="G435" s="45" t="s">
        <v>158</v>
      </c>
      <c r="H435" s="25"/>
      <c r="I435" s="32" t="s">
        <v>157</v>
      </c>
      <c r="J435" s="45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</row>
    <row r="436" spans="1:62" x14ac:dyDescent="0.25">
      <c r="A436" s="32"/>
      <c r="B436" s="43"/>
      <c r="C436" s="32"/>
      <c r="D436" s="25"/>
      <c r="E436" s="44" t="s">
        <v>165</v>
      </c>
      <c r="F436" s="32"/>
      <c r="G436" s="45" t="s">
        <v>158</v>
      </c>
      <c r="H436" s="25"/>
      <c r="I436" s="32" t="s">
        <v>157</v>
      </c>
      <c r="J436" s="45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</row>
    <row r="437" spans="1:62" x14ac:dyDescent="0.25">
      <c r="A437" s="32"/>
      <c r="B437" s="43"/>
      <c r="C437" s="32"/>
      <c r="D437" s="25"/>
      <c r="E437" s="44" t="s">
        <v>165</v>
      </c>
      <c r="F437" s="32"/>
      <c r="G437" s="45" t="s">
        <v>158</v>
      </c>
      <c r="H437" s="25"/>
      <c r="I437" s="32" t="s">
        <v>157</v>
      </c>
      <c r="J437" s="45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</row>
    <row r="438" spans="1:62" ht="30" x14ac:dyDescent="0.25">
      <c r="A438" s="32"/>
      <c r="B438" s="43"/>
      <c r="C438" s="32"/>
      <c r="D438" s="25"/>
      <c r="E438" s="44" t="s">
        <v>133</v>
      </c>
      <c r="F438" s="32"/>
      <c r="G438" s="45" t="s">
        <v>132</v>
      </c>
      <c r="H438" s="25"/>
      <c r="I438" s="32" t="s">
        <v>9</v>
      </c>
      <c r="J438" s="45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</row>
    <row r="439" spans="1:62" ht="30" x14ac:dyDescent="0.25">
      <c r="A439" s="32"/>
      <c r="B439" s="43"/>
      <c r="C439" s="32"/>
      <c r="D439" s="25"/>
      <c r="E439" s="44" t="s">
        <v>133</v>
      </c>
      <c r="F439" s="32"/>
      <c r="G439" s="45" t="s">
        <v>132</v>
      </c>
      <c r="H439" s="25"/>
      <c r="I439" s="32" t="s">
        <v>9</v>
      </c>
      <c r="J439" s="45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</row>
    <row r="440" spans="1:62" ht="30" x14ac:dyDescent="0.25">
      <c r="A440" s="32"/>
      <c r="B440" s="43"/>
      <c r="C440" s="32"/>
      <c r="D440" s="25"/>
      <c r="E440" s="44" t="s">
        <v>165</v>
      </c>
      <c r="F440" s="32"/>
      <c r="G440" s="45" t="s">
        <v>94</v>
      </c>
      <c r="H440" s="25"/>
      <c r="I440" s="32" t="s">
        <v>9</v>
      </c>
      <c r="J440" s="45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</row>
    <row r="441" spans="1:62" ht="30" x14ac:dyDescent="0.25">
      <c r="A441" s="32"/>
      <c r="B441" s="43"/>
      <c r="C441" s="32"/>
      <c r="D441" s="25"/>
      <c r="E441" s="44" t="s">
        <v>165</v>
      </c>
      <c r="F441" s="32"/>
      <c r="G441" s="45" t="s">
        <v>95</v>
      </c>
      <c r="H441" s="25"/>
      <c r="I441" s="32" t="s">
        <v>9</v>
      </c>
      <c r="J441" s="45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</row>
    <row r="442" spans="1:62" x14ac:dyDescent="0.25">
      <c r="A442" s="32"/>
      <c r="B442" s="43"/>
      <c r="C442" s="32"/>
      <c r="D442" s="25"/>
      <c r="E442" s="44" t="s">
        <v>165</v>
      </c>
      <c r="F442" s="32"/>
      <c r="G442" s="45" t="s">
        <v>96</v>
      </c>
      <c r="H442" s="25"/>
      <c r="I442" s="32" t="s">
        <v>9</v>
      </c>
      <c r="J442" s="45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</row>
    <row r="443" spans="1:62" ht="30" x14ac:dyDescent="0.25">
      <c r="A443" s="32"/>
      <c r="B443" s="43"/>
      <c r="C443" s="32"/>
      <c r="D443" s="25"/>
      <c r="E443" s="44" t="s">
        <v>165</v>
      </c>
      <c r="F443" s="32"/>
      <c r="G443" s="45" t="s">
        <v>97</v>
      </c>
      <c r="H443" s="25"/>
      <c r="I443" s="32" t="s">
        <v>9</v>
      </c>
      <c r="J443" s="45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</row>
    <row r="444" spans="1:62" ht="45" x14ac:dyDescent="0.25">
      <c r="A444" s="32"/>
      <c r="B444" s="43"/>
      <c r="C444" s="32"/>
      <c r="D444" s="25"/>
      <c r="E444" s="44" t="s">
        <v>30</v>
      </c>
      <c r="F444" s="32"/>
      <c r="G444" s="45" t="s">
        <v>100</v>
      </c>
      <c r="H444" s="25"/>
      <c r="I444" s="32" t="s">
        <v>9</v>
      </c>
      <c r="J444" s="45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</row>
    <row r="445" spans="1:62" ht="30" x14ac:dyDescent="0.25">
      <c r="A445" s="32"/>
      <c r="B445" s="43"/>
      <c r="C445" s="32"/>
      <c r="D445" s="25"/>
      <c r="E445" s="44" t="s">
        <v>30</v>
      </c>
      <c r="F445" s="32"/>
      <c r="G445" s="45" t="s">
        <v>114</v>
      </c>
      <c r="H445" s="25"/>
      <c r="I445" s="32" t="s">
        <v>9</v>
      </c>
      <c r="J445" s="45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</row>
    <row r="446" spans="1:62" ht="30" x14ac:dyDescent="0.25">
      <c r="A446" s="32"/>
      <c r="B446" s="43"/>
      <c r="C446" s="32"/>
      <c r="D446" s="25"/>
      <c r="E446" s="44" t="s">
        <v>30</v>
      </c>
      <c r="F446" s="32"/>
      <c r="G446" s="45" t="s">
        <v>114</v>
      </c>
      <c r="H446" s="25"/>
      <c r="I446" s="32" t="s">
        <v>9</v>
      </c>
      <c r="J446" s="45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</row>
    <row r="447" spans="1:62" ht="30" x14ac:dyDescent="0.25">
      <c r="A447" s="32"/>
      <c r="B447" s="43"/>
      <c r="C447" s="32"/>
      <c r="D447" s="25"/>
      <c r="E447" s="44" t="s">
        <v>30</v>
      </c>
      <c r="F447" s="32"/>
      <c r="G447" s="45" t="s">
        <v>114</v>
      </c>
      <c r="H447" s="25"/>
      <c r="I447" s="32" t="s">
        <v>9</v>
      </c>
      <c r="J447" s="45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</row>
    <row r="448" spans="1:62" ht="30" x14ac:dyDescent="0.25">
      <c r="A448" s="32"/>
      <c r="B448" s="43"/>
      <c r="C448" s="32"/>
      <c r="D448" s="25"/>
      <c r="E448" s="44" t="s">
        <v>30</v>
      </c>
      <c r="F448" s="32"/>
      <c r="G448" s="45" t="s">
        <v>114</v>
      </c>
      <c r="H448" s="25"/>
      <c r="I448" s="32" t="s">
        <v>9</v>
      </c>
      <c r="J448" s="45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</row>
    <row r="449" spans="1:62" ht="30" x14ac:dyDescent="0.25">
      <c r="A449" s="32"/>
      <c r="B449" s="43"/>
      <c r="C449" s="32"/>
      <c r="D449" s="25"/>
      <c r="E449" s="44" t="s">
        <v>30</v>
      </c>
      <c r="F449" s="32"/>
      <c r="G449" s="45" t="s">
        <v>114</v>
      </c>
      <c r="H449" s="25"/>
      <c r="I449" s="32" t="s">
        <v>9</v>
      </c>
      <c r="J449" s="45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</row>
    <row r="450" spans="1:62" x14ac:dyDescent="0.25">
      <c r="A450" s="32"/>
      <c r="B450" s="43"/>
      <c r="C450" s="32"/>
      <c r="D450" s="25"/>
      <c r="E450" s="44" t="s">
        <v>165</v>
      </c>
      <c r="F450" s="32"/>
      <c r="G450" s="45" t="s">
        <v>113</v>
      </c>
      <c r="H450" s="25"/>
      <c r="I450" s="32" t="s">
        <v>139</v>
      </c>
      <c r="J450" s="45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</row>
    <row r="451" spans="1:62" ht="30" x14ac:dyDescent="0.25">
      <c r="A451" s="32"/>
      <c r="B451" s="43"/>
      <c r="C451" s="32"/>
      <c r="D451" s="25"/>
      <c r="E451" s="44" t="s">
        <v>30</v>
      </c>
      <c r="F451" s="32"/>
      <c r="G451" s="45" t="s">
        <v>114</v>
      </c>
      <c r="H451" s="25"/>
      <c r="I451" s="32" t="s">
        <v>9</v>
      </c>
      <c r="J451" s="45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</row>
    <row r="452" spans="1:62" ht="30" x14ac:dyDescent="0.25">
      <c r="A452" s="32"/>
      <c r="B452" s="43"/>
      <c r="C452" s="32"/>
      <c r="D452" s="25"/>
      <c r="E452" s="44" t="s">
        <v>30</v>
      </c>
      <c r="F452" s="32"/>
      <c r="G452" s="45" t="s">
        <v>114</v>
      </c>
      <c r="H452" s="25"/>
      <c r="I452" s="32" t="s">
        <v>9</v>
      </c>
      <c r="J452" s="45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</row>
    <row r="453" spans="1:62" ht="30" x14ac:dyDescent="0.25">
      <c r="A453" s="32"/>
      <c r="B453" s="43"/>
      <c r="C453" s="32"/>
      <c r="D453" s="25"/>
      <c r="E453" s="44" t="s">
        <v>30</v>
      </c>
      <c r="F453" s="32"/>
      <c r="G453" s="45" t="s">
        <v>114</v>
      </c>
      <c r="H453" s="25"/>
      <c r="I453" s="32" t="s">
        <v>9</v>
      </c>
      <c r="J453" s="45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</row>
    <row r="454" spans="1:62" ht="30" x14ac:dyDescent="0.25">
      <c r="A454" s="32"/>
      <c r="B454" s="43"/>
      <c r="C454" s="32"/>
      <c r="D454" s="25"/>
      <c r="E454" s="44" t="s">
        <v>30</v>
      </c>
      <c r="F454" s="32"/>
      <c r="G454" s="45" t="s">
        <v>114</v>
      </c>
      <c r="H454" s="25"/>
      <c r="I454" s="32" t="s">
        <v>9</v>
      </c>
      <c r="J454" s="45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</row>
    <row r="455" spans="1:62" ht="30" x14ac:dyDescent="0.25">
      <c r="A455" s="32"/>
      <c r="B455" s="43"/>
      <c r="C455" s="32"/>
      <c r="D455" s="25"/>
      <c r="E455" s="44" t="s">
        <v>30</v>
      </c>
      <c r="F455" s="32"/>
      <c r="G455" s="45" t="s">
        <v>98</v>
      </c>
      <c r="H455" s="25"/>
      <c r="I455" s="32" t="s">
        <v>9</v>
      </c>
      <c r="J455" s="45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</row>
    <row r="456" spans="1:62" x14ac:dyDescent="0.25">
      <c r="A456" s="32"/>
      <c r="B456" s="43"/>
      <c r="C456" s="32"/>
      <c r="D456" s="25"/>
      <c r="E456" s="44" t="s">
        <v>165</v>
      </c>
      <c r="F456" s="32"/>
      <c r="G456" s="45" t="s">
        <v>101</v>
      </c>
      <c r="H456" s="25"/>
      <c r="I456" s="32" t="s">
        <v>31</v>
      </c>
      <c r="J456" s="45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</row>
    <row r="457" spans="1:62" x14ac:dyDescent="0.25">
      <c r="A457" s="32"/>
      <c r="B457" s="43"/>
      <c r="C457" s="32"/>
      <c r="D457" s="25"/>
      <c r="E457" s="44" t="s">
        <v>165</v>
      </c>
      <c r="F457" s="32"/>
      <c r="G457" s="45" t="s">
        <v>102</v>
      </c>
      <c r="H457" s="25"/>
      <c r="I457" s="32" t="s">
        <v>31</v>
      </c>
      <c r="J457" s="45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</row>
    <row r="458" spans="1:62" x14ac:dyDescent="0.25">
      <c r="A458" s="32"/>
      <c r="B458" s="43"/>
      <c r="C458" s="32"/>
      <c r="D458" s="25"/>
      <c r="E458" s="44" t="s">
        <v>165</v>
      </c>
      <c r="F458" s="32"/>
      <c r="G458" s="45" t="s">
        <v>103</v>
      </c>
      <c r="H458" s="25"/>
      <c r="I458" s="32" t="s">
        <v>31</v>
      </c>
      <c r="J458" s="45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</row>
    <row r="459" spans="1:62" x14ac:dyDescent="0.25">
      <c r="A459" s="32"/>
      <c r="B459" s="43"/>
      <c r="C459" s="32"/>
      <c r="D459" s="25"/>
      <c r="E459" s="44" t="s">
        <v>165</v>
      </c>
      <c r="F459" s="32"/>
      <c r="G459" s="45" t="s">
        <v>104</v>
      </c>
      <c r="H459" s="25"/>
      <c r="I459" s="32" t="s">
        <v>31</v>
      </c>
      <c r="J459" s="45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</row>
    <row r="460" spans="1:62" x14ac:dyDescent="0.25">
      <c r="A460" s="32"/>
      <c r="B460" s="43"/>
      <c r="C460" s="32"/>
      <c r="D460" s="25"/>
      <c r="E460" s="44" t="s">
        <v>165</v>
      </c>
      <c r="F460" s="32"/>
      <c r="G460" s="45" t="s">
        <v>105</v>
      </c>
      <c r="H460" s="25"/>
      <c r="I460" s="32" t="s">
        <v>31</v>
      </c>
      <c r="J460" s="45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</row>
    <row r="461" spans="1:62" x14ac:dyDescent="0.25">
      <c r="A461" s="32"/>
      <c r="B461" s="43"/>
      <c r="C461" s="32"/>
      <c r="D461" s="25"/>
      <c r="E461" s="44" t="s">
        <v>165</v>
      </c>
      <c r="F461" s="32"/>
      <c r="G461" s="45" t="s">
        <v>106</v>
      </c>
      <c r="H461" s="25"/>
      <c r="I461" s="32" t="s">
        <v>31</v>
      </c>
      <c r="J461" s="45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</row>
    <row r="462" spans="1:62" x14ac:dyDescent="0.25">
      <c r="A462" s="32"/>
      <c r="B462" s="43"/>
      <c r="C462" s="32"/>
      <c r="D462" s="25"/>
      <c r="E462" s="44" t="s">
        <v>165</v>
      </c>
      <c r="F462" s="32"/>
      <c r="G462" s="45" t="s">
        <v>107</v>
      </c>
      <c r="H462" s="25"/>
      <c r="I462" s="32" t="s">
        <v>31</v>
      </c>
      <c r="J462" s="45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</row>
    <row r="463" spans="1:62" x14ac:dyDescent="0.25">
      <c r="A463" s="32"/>
      <c r="B463" s="43"/>
      <c r="C463" s="32"/>
      <c r="D463" s="25"/>
      <c r="E463" s="44" t="s">
        <v>165</v>
      </c>
      <c r="F463" s="32"/>
      <c r="G463" s="45" t="s">
        <v>108</v>
      </c>
      <c r="H463" s="25"/>
      <c r="I463" s="32" t="s">
        <v>31</v>
      </c>
      <c r="J463" s="45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</row>
    <row r="464" spans="1:62" ht="30" x14ac:dyDescent="0.25">
      <c r="A464" s="32"/>
      <c r="B464" s="43"/>
      <c r="C464" s="32"/>
      <c r="D464" s="25"/>
      <c r="E464" s="44" t="s">
        <v>55</v>
      </c>
      <c r="F464" s="32"/>
      <c r="G464" s="45" t="s">
        <v>56</v>
      </c>
      <c r="H464" s="25"/>
      <c r="I464" s="32" t="s">
        <v>135</v>
      </c>
      <c r="J464" s="45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</row>
    <row r="465" spans="1:62" ht="30" x14ac:dyDescent="0.25">
      <c r="A465" s="32"/>
      <c r="B465" s="43"/>
      <c r="C465" s="32"/>
      <c r="D465" s="25"/>
      <c r="E465" s="44" t="s">
        <v>55</v>
      </c>
      <c r="F465" s="32"/>
      <c r="G465" s="45" t="s">
        <v>56</v>
      </c>
      <c r="H465" s="25"/>
      <c r="I465" s="32" t="s">
        <v>135</v>
      </c>
      <c r="J465" s="45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</row>
    <row r="466" spans="1:62" ht="30" x14ac:dyDescent="0.25">
      <c r="A466" s="32"/>
      <c r="B466" s="43"/>
      <c r="C466" s="32"/>
      <c r="D466" s="25"/>
      <c r="E466" s="44" t="s">
        <v>55</v>
      </c>
      <c r="F466" s="32"/>
      <c r="G466" s="45" t="s">
        <v>56</v>
      </c>
      <c r="H466" s="25"/>
      <c r="I466" s="32" t="s">
        <v>135</v>
      </c>
      <c r="J466" s="45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</row>
    <row r="467" spans="1:62" ht="30" x14ac:dyDescent="0.25">
      <c r="A467" s="32"/>
      <c r="B467" s="43"/>
      <c r="C467" s="32"/>
      <c r="D467" s="25"/>
      <c r="E467" s="44" t="s">
        <v>55</v>
      </c>
      <c r="F467" s="32"/>
      <c r="G467" s="45" t="s">
        <v>56</v>
      </c>
      <c r="H467" s="25"/>
      <c r="I467" s="32" t="s">
        <v>135</v>
      </c>
      <c r="J467" s="45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</row>
    <row r="468" spans="1:62" ht="30" x14ac:dyDescent="0.25">
      <c r="A468" s="32"/>
      <c r="B468" s="43"/>
      <c r="C468" s="32"/>
      <c r="D468" s="25"/>
      <c r="E468" s="44" t="s">
        <v>55</v>
      </c>
      <c r="F468" s="32"/>
      <c r="G468" s="45" t="s">
        <v>56</v>
      </c>
      <c r="H468" s="25"/>
      <c r="I468" s="32" t="s">
        <v>135</v>
      </c>
      <c r="J468" s="45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</row>
    <row r="469" spans="1:62" ht="30" x14ac:dyDescent="0.25">
      <c r="A469" s="32"/>
      <c r="B469" s="43"/>
      <c r="C469" s="32"/>
      <c r="D469" s="25"/>
      <c r="E469" s="44" t="s">
        <v>55</v>
      </c>
      <c r="F469" s="32"/>
      <c r="G469" s="45" t="s">
        <v>56</v>
      </c>
      <c r="H469" s="25"/>
      <c r="I469" s="32" t="s">
        <v>135</v>
      </c>
      <c r="J469" s="45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</row>
    <row r="470" spans="1:62" ht="30" x14ac:dyDescent="0.25">
      <c r="A470" s="32"/>
      <c r="B470" s="43"/>
      <c r="C470" s="32"/>
      <c r="D470" s="25"/>
      <c r="E470" s="44" t="s">
        <v>55</v>
      </c>
      <c r="F470" s="32"/>
      <c r="G470" s="45" t="s">
        <v>56</v>
      </c>
      <c r="H470" s="25"/>
      <c r="I470" s="32" t="s">
        <v>135</v>
      </c>
      <c r="J470" s="45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</row>
    <row r="471" spans="1:62" ht="30" x14ac:dyDescent="0.25">
      <c r="A471" s="32"/>
      <c r="B471" s="43"/>
      <c r="C471" s="32"/>
      <c r="D471" s="25"/>
      <c r="E471" s="44" t="s">
        <v>55</v>
      </c>
      <c r="F471" s="32"/>
      <c r="G471" s="45" t="s">
        <v>56</v>
      </c>
      <c r="H471" s="25"/>
      <c r="I471" s="32" t="s">
        <v>135</v>
      </c>
      <c r="J471" s="45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</row>
    <row r="472" spans="1:62" ht="30" x14ac:dyDescent="0.25">
      <c r="A472" s="32"/>
      <c r="B472" s="43"/>
      <c r="C472" s="32"/>
      <c r="D472" s="25"/>
      <c r="E472" s="44" t="s">
        <v>55</v>
      </c>
      <c r="F472" s="32"/>
      <c r="G472" s="45" t="s">
        <v>56</v>
      </c>
      <c r="H472" s="25"/>
      <c r="I472" s="32" t="s">
        <v>135</v>
      </c>
      <c r="J472" s="45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</row>
    <row r="473" spans="1:62" ht="30" x14ac:dyDescent="0.25">
      <c r="A473" s="32"/>
      <c r="B473" s="43"/>
      <c r="C473" s="32"/>
      <c r="D473" s="25"/>
      <c r="E473" s="44" t="s">
        <v>55</v>
      </c>
      <c r="F473" s="32"/>
      <c r="G473" s="45" t="s">
        <v>56</v>
      </c>
      <c r="H473" s="25"/>
      <c r="I473" s="32" t="s">
        <v>135</v>
      </c>
      <c r="J473" s="45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</row>
    <row r="474" spans="1:62" ht="30" x14ac:dyDescent="0.25">
      <c r="A474" s="32"/>
      <c r="B474" s="43"/>
      <c r="C474" s="32"/>
      <c r="D474" s="25"/>
      <c r="E474" s="44" t="s">
        <v>55</v>
      </c>
      <c r="F474" s="32"/>
      <c r="G474" s="45" t="s">
        <v>56</v>
      </c>
      <c r="H474" s="25"/>
      <c r="I474" s="32" t="s">
        <v>135</v>
      </c>
      <c r="J474" s="45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</row>
    <row r="475" spans="1:62" ht="30" x14ac:dyDescent="0.25">
      <c r="A475" s="32"/>
      <c r="B475" s="43"/>
      <c r="C475" s="32"/>
      <c r="D475" s="25"/>
      <c r="E475" s="44" t="s">
        <v>55</v>
      </c>
      <c r="F475" s="32"/>
      <c r="G475" s="45" t="s">
        <v>56</v>
      </c>
      <c r="H475" s="25"/>
      <c r="I475" s="32" t="s">
        <v>135</v>
      </c>
      <c r="J475" s="45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</row>
    <row r="476" spans="1:62" ht="30" x14ac:dyDescent="0.25">
      <c r="A476" s="32"/>
      <c r="B476" s="43"/>
      <c r="C476" s="32"/>
      <c r="D476" s="25"/>
      <c r="E476" s="44" t="s">
        <v>55</v>
      </c>
      <c r="F476" s="32"/>
      <c r="G476" s="45" t="s">
        <v>56</v>
      </c>
      <c r="H476" s="25"/>
      <c r="I476" s="32" t="s">
        <v>135</v>
      </c>
      <c r="J476" s="45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</row>
    <row r="477" spans="1:62" ht="30" x14ac:dyDescent="0.25">
      <c r="A477" s="32"/>
      <c r="B477" s="43"/>
      <c r="C477" s="32"/>
      <c r="D477" s="25"/>
      <c r="E477" s="44" t="s">
        <v>55</v>
      </c>
      <c r="F477" s="32"/>
      <c r="G477" s="45" t="s">
        <v>56</v>
      </c>
      <c r="H477" s="25"/>
      <c r="I477" s="32" t="s">
        <v>135</v>
      </c>
      <c r="J477" s="45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</row>
    <row r="478" spans="1:62" ht="30" x14ac:dyDescent="0.25">
      <c r="A478" s="32"/>
      <c r="B478" s="43"/>
      <c r="C478" s="32"/>
      <c r="D478" s="25"/>
      <c r="E478" s="44" t="s">
        <v>55</v>
      </c>
      <c r="F478" s="32"/>
      <c r="G478" s="45" t="s">
        <v>56</v>
      </c>
      <c r="H478" s="25"/>
      <c r="I478" s="32" t="s">
        <v>135</v>
      </c>
      <c r="J478" s="45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</row>
    <row r="479" spans="1:62" ht="30" x14ac:dyDescent="0.25">
      <c r="A479" s="32"/>
      <c r="B479" s="43"/>
      <c r="C479" s="32"/>
      <c r="D479" s="25"/>
      <c r="E479" s="44" t="s">
        <v>55</v>
      </c>
      <c r="F479" s="32"/>
      <c r="G479" s="45" t="s">
        <v>56</v>
      </c>
      <c r="H479" s="25"/>
      <c r="I479" s="32" t="s">
        <v>135</v>
      </c>
      <c r="J479" s="45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</row>
    <row r="480" spans="1:62" ht="30" x14ac:dyDescent="0.25">
      <c r="A480" s="32"/>
      <c r="B480" s="43"/>
      <c r="C480" s="32"/>
      <c r="D480" s="25"/>
      <c r="E480" s="44" t="s">
        <v>55</v>
      </c>
      <c r="F480" s="32"/>
      <c r="G480" s="45" t="s">
        <v>56</v>
      </c>
      <c r="H480" s="25"/>
      <c r="I480" s="32" t="s">
        <v>135</v>
      </c>
      <c r="J480" s="45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</row>
    <row r="481" spans="1:62" ht="30" x14ac:dyDescent="0.25">
      <c r="A481" s="32"/>
      <c r="B481" s="43"/>
      <c r="C481" s="32"/>
      <c r="D481" s="25"/>
      <c r="E481" s="44" t="s">
        <v>55</v>
      </c>
      <c r="F481" s="32"/>
      <c r="G481" s="45" t="s">
        <v>56</v>
      </c>
      <c r="H481" s="25"/>
      <c r="I481" s="32" t="s">
        <v>135</v>
      </c>
      <c r="J481" s="45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</row>
    <row r="482" spans="1:62" ht="30" x14ac:dyDescent="0.25">
      <c r="A482" s="32"/>
      <c r="B482" s="43"/>
      <c r="C482" s="32"/>
      <c r="D482" s="25"/>
      <c r="E482" s="44" t="s">
        <v>55</v>
      </c>
      <c r="F482" s="32"/>
      <c r="G482" s="45" t="s">
        <v>56</v>
      </c>
      <c r="H482" s="25"/>
      <c r="I482" s="32" t="s">
        <v>135</v>
      </c>
      <c r="J482" s="45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</row>
    <row r="483" spans="1:62" ht="30" x14ac:dyDescent="0.25">
      <c r="A483" s="32"/>
      <c r="B483" s="43"/>
      <c r="C483" s="32"/>
      <c r="D483" s="25"/>
      <c r="E483" s="44" t="s">
        <v>55</v>
      </c>
      <c r="F483" s="32"/>
      <c r="G483" s="45" t="s">
        <v>56</v>
      </c>
      <c r="H483" s="25"/>
      <c r="I483" s="32" t="s">
        <v>135</v>
      </c>
      <c r="J483" s="45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</row>
    <row r="484" spans="1:62" ht="30" x14ac:dyDescent="0.25">
      <c r="A484" s="32"/>
      <c r="B484" s="43"/>
      <c r="C484" s="32"/>
      <c r="D484" s="25"/>
      <c r="E484" s="44" t="s">
        <v>30</v>
      </c>
      <c r="F484" s="32"/>
      <c r="G484" s="45" t="s">
        <v>83</v>
      </c>
      <c r="H484" s="25"/>
      <c r="I484" s="32" t="s">
        <v>35</v>
      </c>
      <c r="J484" s="45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</row>
    <row r="485" spans="1:62" ht="30" x14ac:dyDescent="0.25">
      <c r="A485" s="32"/>
      <c r="B485" s="43"/>
      <c r="C485" s="32"/>
      <c r="D485" s="25"/>
      <c r="E485" s="44" t="s">
        <v>165</v>
      </c>
      <c r="F485" s="32"/>
      <c r="G485" s="45" t="s">
        <v>84</v>
      </c>
      <c r="H485" s="25"/>
      <c r="I485" s="32" t="s">
        <v>35</v>
      </c>
      <c r="J485" s="45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</row>
    <row r="486" spans="1:62" x14ac:dyDescent="0.25">
      <c r="A486" s="32"/>
      <c r="B486" s="43"/>
      <c r="C486" s="32"/>
      <c r="D486" s="25"/>
      <c r="E486" s="44" t="s">
        <v>165</v>
      </c>
      <c r="F486" s="32"/>
      <c r="G486" s="45" t="s">
        <v>119</v>
      </c>
      <c r="H486" s="25"/>
      <c r="I486" s="32" t="s">
        <v>140</v>
      </c>
      <c r="J486" s="45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</row>
    <row r="487" spans="1:62" ht="30" x14ac:dyDescent="0.25">
      <c r="A487" s="32"/>
      <c r="B487" s="43"/>
      <c r="C487" s="32"/>
      <c r="D487" s="25"/>
      <c r="E487" s="44" t="s">
        <v>73</v>
      </c>
      <c r="F487" s="32"/>
      <c r="G487" s="45" t="s">
        <v>74</v>
      </c>
      <c r="H487" s="25"/>
      <c r="I487" s="32" t="s">
        <v>35</v>
      </c>
      <c r="J487" s="45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</row>
    <row r="488" spans="1:62" ht="30" x14ac:dyDescent="0.25">
      <c r="A488" s="32"/>
      <c r="B488" s="43"/>
      <c r="C488" s="32"/>
      <c r="D488" s="25"/>
      <c r="E488" s="44" t="s">
        <v>55</v>
      </c>
      <c r="F488" s="32"/>
      <c r="G488" s="45" t="s">
        <v>56</v>
      </c>
      <c r="H488" s="25"/>
      <c r="I488" s="32" t="s">
        <v>135</v>
      </c>
      <c r="J488" s="45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</row>
    <row r="489" spans="1:62" ht="30" x14ac:dyDescent="0.25">
      <c r="A489" s="32"/>
      <c r="B489" s="43"/>
      <c r="C489" s="32"/>
      <c r="D489" s="25"/>
      <c r="E489" s="44" t="s">
        <v>55</v>
      </c>
      <c r="F489" s="32"/>
      <c r="G489" s="45" t="s">
        <v>56</v>
      </c>
      <c r="H489" s="25"/>
      <c r="I489" s="32" t="s">
        <v>135</v>
      </c>
      <c r="J489" s="45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</row>
    <row r="490" spans="1:62" ht="30" x14ac:dyDescent="0.25">
      <c r="A490" s="32"/>
      <c r="B490" s="43"/>
      <c r="C490" s="32"/>
      <c r="D490" s="25"/>
      <c r="E490" s="44" t="s">
        <v>55</v>
      </c>
      <c r="F490" s="32"/>
      <c r="G490" s="45" t="s">
        <v>56</v>
      </c>
      <c r="H490" s="25"/>
      <c r="I490" s="32" t="s">
        <v>135</v>
      </c>
      <c r="J490" s="45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</row>
    <row r="491" spans="1:62" ht="30" x14ac:dyDescent="0.25">
      <c r="A491" s="32"/>
      <c r="B491" s="43"/>
      <c r="C491" s="32"/>
      <c r="D491" s="25"/>
      <c r="E491" s="44" t="s">
        <v>55</v>
      </c>
      <c r="F491" s="32"/>
      <c r="G491" s="45" t="s">
        <v>56</v>
      </c>
      <c r="H491" s="25"/>
      <c r="I491" s="32" t="s">
        <v>135</v>
      </c>
      <c r="J491" s="45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</row>
    <row r="492" spans="1:62" ht="30" x14ac:dyDescent="0.25">
      <c r="A492" s="32"/>
      <c r="B492" s="43"/>
      <c r="C492" s="32"/>
      <c r="D492" s="25"/>
      <c r="E492" s="44" t="s">
        <v>55</v>
      </c>
      <c r="F492" s="32"/>
      <c r="G492" s="45" t="s">
        <v>56</v>
      </c>
      <c r="H492" s="25"/>
      <c r="I492" s="32" t="s">
        <v>135</v>
      </c>
      <c r="J492" s="45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</row>
    <row r="493" spans="1:62" ht="30" x14ac:dyDescent="0.25">
      <c r="A493" s="32"/>
      <c r="B493" s="43"/>
      <c r="C493" s="32"/>
      <c r="D493" s="25"/>
      <c r="E493" s="44" t="s">
        <v>55</v>
      </c>
      <c r="F493" s="32"/>
      <c r="G493" s="45" t="s">
        <v>56</v>
      </c>
      <c r="H493" s="25"/>
      <c r="I493" s="32" t="s">
        <v>135</v>
      </c>
      <c r="J493" s="45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</row>
    <row r="494" spans="1:62" ht="30" x14ac:dyDescent="0.25">
      <c r="A494" s="32"/>
      <c r="B494" s="43"/>
      <c r="C494" s="32"/>
      <c r="D494" s="25"/>
      <c r="E494" s="44" t="s">
        <v>55</v>
      </c>
      <c r="F494" s="32"/>
      <c r="G494" s="45" t="s">
        <v>56</v>
      </c>
      <c r="H494" s="25"/>
      <c r="I494" s="32" t="s">
        <v>135</v>
      </c>
      <c r="J494" s="45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</row>
    <row r="495" spans="1:62" ht="30" x14ac:dyDescent="0.25">
      <c r="A495" s="32"/>
      <c r="B495" s="43"/>
      <c r="C495" s="32"/>
      <c r="D495" s="25"/>
      <c r="E495" s="44" t="s">
        <v>55</v>
      </c>
      <c r="F495" s="32"/>
      <c r="G495" s="45" t="s">
        <v>56</v>
      </c>
      <c r="H495" s="25"/>
      <c r="I495" s="32" t="s">
        <v>135</v>
      </c>
      <c r="J495" s="45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</row>
    <row r="496" spans="1:62" ht="30" x14ac:dyDescent="0.25">
      <c r="A496" s="32"/>
      <c r="B496" s="43"/>
      <c r="C496" s="32"/>
      <c r="D496" s="25"/>
      <c r="E496" s="44" t="s">
        <v>55</v>
      </c>
      <c r="F496" s="32"/>
      <c r="G496" s="45" t="s">
        <v>56</v>
      </c>
      <c r="H496" s="25"/>
      <c r="I496" s="32" t="s">
        <v>135</v>
      </c>
      <c r="J496" s="45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</row>
    <row r="497" spans="1:62" ht="30" x14ac:dyDescent="0.25">
      <c r="A497" s="32"/>
      <c r="B497" s="43"/>
      <c r="C497" s="32"/>
      <c r="D497" s="25"/>
      <c r="E497" s="44" t="s">
        <v>55</v>
      </c>
      <c r="F497" s="32"/>
      <c r="G497" s="45" t="s">
        <v>56</v>
      </c>
      <c r="H497" s="25"/>
      <c r="I497" s="32" t="s">
        <v>135</v>
      </c>
      <c r="J497" s="45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</row>
    <row r="498" spans="1:62" ht="30" x14ac:dyDescent="0.25">
      <c r="A498" s="32"/>
      <c r="B498" s="43"/>
      <c r="C498" s="32"/>
      <c r="D498" s="25"/>
      <c r="E498" s="44" t="s">
        <v>55</v>
      </c>
      <c r="F498" s="32"/>
      <c r="G498" s="45" t="s">
        <v>56</v>
      </c>
      <c r="H498" s="25"/>
      <c r="I498" s="32" t="s">
        <v>135</v>
      </c>
      <c r="J498" s="45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</row>
    <row r="499" spans="1:62" ht="30" x14ac:dyDescent="0.25">
      <c r="A499" s="32"/>
      <c r="B499" s="43"/>
      <c r="C499" s="32"/>
      <c r="D499" s="25"/>
      <c r="E499" s="44" t="s">
        <v>55</v>
      </c>
      <c r="F499" s="32"/>
      <c r="G499" s="45" t="s">
        <v>56</v>
      </c>
      <c r="H499" s="25"/>
      <c r="I499" s="32" t="s">
        <v>135</v>
      </c>
      <c r="J499" s="45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</row>
    <row r="500" spans="1:62" ht="30" x14ac:dyDescent="0.25">
      <c r="A500" s="32"/>
      <c r="B500" s="43"/>
      <c r="C500" s="32"/>
      <c r="D500" s="25"/>
      <c r="E500" s="44" t="s">
        <v>55</v>
      </c>
      <c r="F500" s="32"/>
      <c r="G500" s="45" t="s">
        <v>56</v>
      </c>
      <c r="H500" s="25"/>
      <c r="I500" s="32" t="s">
        <v>135</v>
      </c>
      <c r="J500" s="45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</row>
    <row r="501" spans="1:62" ht="30" x14ac:dyDescent="0.25">
      <c r="A501" s="32"/>
      <c r="B501" s="43"/>
      <c r="C501" s="32"/>
      <c r="D501" s="25"/>
      <c r="E501" s="44" t="s">
        <v>55</v>
      </c>
      <c r="F501" s="32"/>
      <c r="G501" s="45" t="s">
        <v>56</v>
      </c>
      <c r="H501" s="25"/>
      <c r="I501" s="32" t="s">
        <v>135</v>
      </c>
      <c r="J501" s="45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</row>
    <row r="502" spans="1:62" ht="30" x14ac:dyDescent="0.25">
      <c r="A502" s="32"/>
      <c r="B502" s="43"/>
      <c r="C502" s="32"/>
      <c r="D502" s="25"/>
      <c r="E502" s="44" t="s">
        <v>55</v>
      </c>
      <c r="F502" s="32"/>
      <c r="G502" s="45" t="s">
        <v>56</v>
      </c>
      <c r="H502" s="25"/>
      <c r="I502" s="32" t="s">
        <v>135</v>
      </c>
      <c r="J502" s="45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</row>
    <row r="503" spans="1:62" ht="30" x14ac:dyDescent="0.25">
      <c r="A503" s="32"/>
      <c r="B503" s="43"/>
      <c r="C503" s="32"/>
      <c r="D503" s="25"/>
      <c r="E503" s="44" t="s">
        <v>55</v>
      </c>
      <c r="F503" s="32"/>
      <c r="G503" s="45" t="s">
        <v>56</v>
      </c>
      <c r="H503" s="25"/>
      <c r="I503" s="32" t="s">
        <v>135</v>
      </c>
      <c r="J503" s="45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</row>
    <row r="504" spans="1:62" x14ac:dyDescent="0.25">
      <c r="A504" s="32"/>
      <c r="B504" s="43"/>
      <c r="C504" s="32"/>
      <c r="D504" s="25"/>
      <c r="E504" s="44" t="s">
        <v>165</v>
      </c>
      <c r="F504" s="32"/>
      <c r="G504" s="45" t="s">
        <v>78</v>
      </c>
      <c r="H504" s="25"/>
      <c r="I504" s="32" t="s">
        <v>135</v>
      </c>
      <c r="J504" s="45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</row>
    <row r="505" spans="1:62" ht="30" x14ac:dyDescent="0.25">
      <c r="A505" s="32"/>
      <c r="B505" s="43"/>
      <c r="C505" s="32"/>
      <c r="D505" s="25"/>
      <c r="E505" s="44" t="s">
        <v>165</v>
      </c>
      <c r="F505" s="32"/>
      <c r="G505" s="45" t="s">
        <v>93</v>
      </c>
      <c r="H505" s="25"/>
      <c r="I505" s="32" t="s">
        <v>135</v>
      </c>
      <c r="J505" s="45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</row>
    <row r="506" spans="1:62" ht="30" x14ac:dyDescent="0.25">
      <c r="A506" s="32"/>
      <c r="B506" s="43"/>
      <c r="C506" s="32"/>
      <c r="D506" s="25"/>
      <c r="E506" s="44" t="s">
        <v>55</v>
      </c>
      <c r="F506" s="32"/>
      <c r="G506" s="45" t="s">
        <v>56</v>
      </c>
      <c r="H506" s="25"/>
      <c r="I506" s="32" t="s">
        <v>135</v>
      </c>
      <c r="J506" s="45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</row>
    <row r="507" spans="1:62" ht="30" x14ac:dyDescent="0.25">
      <c r="A507" s="32"/>
      <c r="B507" s="43"/>
      <c r="C507" s="32"/>
      <c r="D507" s="25"/>
      <c r="E507" s="44" t="s">
        <v>55</v>
      </c>
      <c r="F507" s="32"/>
      <c r="G507" s="45" t="s">
        <v>56</v>
      </c>
      <c r="H507" s="25"/>
      <c r="I507" s="32" t="s">
        <v>135</v>
      </c>
      <c r="J507" s="45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</row>
    <row r="508" spans="1:62" ht="30" x14ac:dyDescent="0.25">
      <c r="A508" s="32"/>
      <c r="B508" s="43"/>
      <c r="C508" s="32"/>
      <c r="D508" s="25"/>
      <c r="E508" s="44" t="s">
        <v>55</v>
      </c>
      <c r="F508" s="32"/>
      <c r="G508" s="45" t="s">
        <v>56</v>
      </c>
      <c r="H508" s="25"/>
      <c r="I508" s="32" t="s">
        <v>135</v>
      </c>
      <c r="J508" s="45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</row>
    <row r="509" spans="1:62" ht="30" x14ac:dyDescent="0.25">
      <c r="A509" s="32"/>
      <c r="B509" s="43"/>
      <c r="C509" s="32"/>
      <c r="D509" s="25"/>
      <c r="E509" s="44" t="s">
        <v>55</v>
      </c>
      <c r="F509" s="32"/>
      <c r="G509" s="45" t="s">
        <v>56</v>
      </c>
      <c r="H509" s="25"/>
      <c r="I509" s="32" t="s">
        <v>135</v>
      </c>
      <c r="J509" s="45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</row>
    <row r="510" spans="1:62" ht="30" x14ac:dyDescent="0.25">
      <c r="A510" s="32"/>
      <c r="B510" s="43"/>
      <c r="C510" s="32"/>
      <c r="D510" s="25"/>
      <c r="E510" s="44" t="s">
        <v>55</v>
      </c>
      <c r="F510" s="32"/>
      <c r="G510" s="45" t="s">
        <v>56</v>
      </c>
      <c r="H510" s="25"/>
      <c r="I510" s="32" t="s">
        <v>135</v>
      </c>
      <c r="J510" s="45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</row>
    <row r="511" spans="1:62" ht="30" x14ac:dyDescent="0.25">
      <c r="A511" s="32"/>
      <c r="B511" s="43"/>
      <c r="C511" s="32"/>
      <c r="D511" s="25"/>
      <c r="E511" s="44" t="s">
        <v>55</v>
      </c>
      <c r="F511" s="32"/>
      <c r="G511" s="45" t="s">
        <v>56</v>
      </c>
      <c r="H511" s="25"/>
      <c r="I511" s="32" t="s">
        <v>135</v>
      </c>
      <c r="J511" s="45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</row>
    <row r="512" spans="1:62" ht="30" x14ac:dyDescent="0.25">
      <c r="A512" s="32"/>
      <c r="B512" s="43"/>
      <c r="C512" s="32"/>
      <c r="D512" s="25"/>
      <c r="E512" s="44" t="s">
        <v>55</v>
      </c>
      <c r="F512" s="32"/>
      <c r="G512" s="45" t="s">
        <v>56</v>
      </c>
      <c r="H512" s="25"/>
      <c r="I512" s="32" t="s">
        <v>135</v>
      </c>
      <c r="J512" s="45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</row>
    <row r="513" spans="1:62" ht="30" x14ac:dyDescent="0.25">
      <c r="A513" s="32"/>
      <c r="B513" s="43"/>
      <c r="C513" s="32"/>
      <c r="D513" s="25"/>
      <c r="E513" s="44" t="s">
        <v>55</v>
      </c>
      <c r="F513" s="32"/>
      <c r="G513" s="45" t="s">
        <v>56</v>
      </c>
      <c r="H513" s="25"/>
      <c r="I513" s="32" t="s">
        <v>135</v>
      </c>
      <c r="J513" s="45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</row>
    <row r="514" spans="1:62" ht="30" x14ac:dyDescent="0.25">
      <c r="A514" s="32"/>
      <c r="B514" s="43"/>
      <c r="C514" s="32"/>
      <c r="D514" s="25"/>
      <c r="E514" s="44" t="s">
        <v>55</v>
      </c>
      <c r="F514" s="32"/>
      <c r="G514" s="45" t="s">
        <v>56</v>
      </c>
      <c r="H514" s="25"/>
      <c r="I514" s="32" t="s">
        <v>135</v>
      </c>
      <c r="J514" s="45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</row>
    <row r="515" spans="1:62" ht="30" x14ac:dyDescent="0.25">
      <c r="A515" s="32"/>
      <c r="B515" s="43"/>
      <c r="C515" s="32"/>
      <c r="D515" s="25"/>
      <c r="E515" s="44" t="s">
        <v>55</v>
      </c>
      <c r="F515" s="32"/>
      <c r="G515" s="45" t="s">
        <v>56</v>
      </c>
      <c r="H515" s="25"/>
      <c r="I515" s="32" t="s">
        <v>135</v>
      </c>
      <c r="J515" s="45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</row>
    <row r="516" spans="1:62" ht="30" x14ac:dyDescent="0.25">
      <c r="A516" s="32"/>
      <c r="B516" s="43"/>
      <c r="C516" s="32"/>
      <c r="D516" s="25"/>
      <c r="E516" s="44" t="s">
        <v>165</v>
      </c>
      <c r="F516" s="32"/>
      <c r="G516" s="45" t="s">
        <v>92</v>
      </c>
      <c r="H516" s="25"/>
      <c r="I516" s="32" t="s">
        <v>138</v>
      </c>
      <c r="J516" s="45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</row>
    <row r="517" spans="1:62" ht="30" x14ac:dyDescent="0.25">
      <c r="A517" s="32"/>
      <c r="B517" s="43"/>
      <c r="C517" s="32"/>
      <c r="D517" s="25"/>
      <c r="E517" s="44" t="s">
        <v>165</v>
      </c>
      <c r="F517" s="32"/>
      <c r="G517" s="45" t="s">
        <v>92</v>
      </c>
      <c r="H517" s="25"/>
      <c r="I517" s="32" t="s">
        <v>138</v>
      </c>
      <c r="J517" s="45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</row>
    <row r="518" spans="1:62" ht="30" x14ac:dyDescent="0.25">
      <c r="A518" s="32"/>
      <c r="B518" s="43"/>
      <c r="C518" s="32"/>
      <c r="D518" s="25"/>
      <c r="E518" s="44" t="s">
        <v>165</v>
      </c>
      <c r="F518" s="32"/>
      <c r="G518" s="45" t="s">
        <v>98</v>
      </c>
      <c r="H518" s="25"/>
      <c r="I518" s="32" t="s">
        <v>9</v>
      </c>
      <c r="J518" s="45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</row>
    <row r="519" spans="1:62" ht="30" x14ac:dyDescent="0.25">
      <c r="A519" s="32"/>
      <c r="B519" s="43"/>
      <c r="C519" s="32"/>
      <c r="D519" s="25"/>
      <c r="E519" s="44" t="s">
        <v>30</v>
      </c>
      <c r="F519" s="32"/>
      <c r="G519" s="45" t="s">
        <v>99</v>
      </c>
      <c r="H519" s="25"/>
      <c r="I519" s="32" t="s">
        <v>9</v>
      </c>
      <c r="J519" s="45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</row>
    <row r="520" spans="1:62" ht="30" x14ac:dyDescent="0.25">
      <c r="A520" s="32"/>
      <c r="B520" s="43"/>
      <c r="C520" s="32"/>
      <c r="D520" s="25"/>
      <c r="E520" s="44" t="s">
        <v>165</v>
      </c>
      <c r="F520" s="32"/>
      <c r="G520" s="45" t="s">
        <v>115</v>
      </c>
      <c r="H520" s="25"/>
      <c r="I520" s="32" t="s">
        <v>10</v>
      </c>
      <c r="J520" s="45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</row>
  </sheetData>
  <protectedRanges>
    <protectedRange sqref="P2:R105 Q106:R107 P108:R236" name="Диапазон1"/>
    <protectedRange sqref="A2:A236" name="Диапазон1_2"/>
  </protectedRanges>
  <autoFilter ref="A1:BJ520"/>
  <dataValidations count="1">
    <dataValidation type="list" allowBlank="1" showInputMessage="1" showErrorMessage="1" sqref="P2:P105 P108:P236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 Городец</vt:lpstr>
      <vt:lpstr>Ф Дубна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2020-09-15T03:52:04Z</dcterms:modified>
</cp:coreProperties>
</file>