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ruben_nunez_upm_es/Documents/1-IES/3-Modelo CPV Insolight/cpvlib/"/>
    </mc:Choice>
  </mc:AlternateContent>
  <xr:revisionPtr revIDLastSave="3" documentId="13_ncr:1_{81816550-B935-4A7C-A352-B3FCB730F85C}" xr6:coauthVersionLast="45" xr6:coauthVersionMax="45" xr10:uidLastSave="{DBAC9137-5A31-45C7-9CBD-0B2366725113}"/>
  <bookViews>
    <workbookView xWindow="-120" yWindow="-120" windowWidth="29040" windowHeight="15840" xr2:uid="{B64BE4BB-A319-437A-A5CE-9BA942A4DA51}"/>
  </bookViews>
  <sheets>
    <sheet name="AO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4" i="1"/>
  <c r="G4" i="1" s="1"/>
  <c r="E10" i="1"/>
  <c r="D11" i="1"/>
  <c r="E11" i="1" s="1"/>
  <c r="D10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<sst xmlns="http://schemas.openxmlformats.org/spreadsheetml/2006/main" count="12" uniqueCount="12">
  <si>
    <t>Angle</t>
  </si>
  <si>
    <t>Normalized Isc</t>
  </si>
  <si>
    <t>Normalized Pmpp</t>
  </si>
  <si>
    <t>Cos(AOI) response</t>
  </si>
  <si>
    <t xml:space="preserve">UF (AOI) - Losses additional to cos(AOI) </t>
  </si>
  <si>
    <t>c0</t>
  </si>
  <si>
    <t>c1</t>
  </si>
  <si>
    <t>c2</t>
  </si>
  <si>
    <t>c3</t>
  </si>
  <si>
    <t>c4</t>
  </si>
  <si>
    <t>Lens optical transmission (theoretical)</t>
  </si>
  <si>
    <t>Normalized lens optical transmission (Theoretical)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</si>
</sst>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D73A49"/>
      <name val="Consolas"/>
      <family val="3"/>
    </font>
    <font>
      <sz val="9"/>
      <color rgb="FF005CC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3" fillId="0" borderId="0" xfId="0" applyNumberFormat="1" applyFont="1"/>
    <xf numFmtId="11" fontId="2" fillId="0" borderId="0" xfId="0" applyNumberFormat="1" applyFont="1"/>
    <xf numFmtId="0" fontId="0" fillId="0" borderId="0" xfId="0" applyAlignment="1">
      <alignment wrapText="1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Utilization</a:t>
            </a:r>
            <a:r>
              <a:rPr lang="es-ES" baseline="0"/>
              <a:t> Factor (Angle of incidence)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Empirical Whole range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2"/>
            <c:forward val="7"/>
            <c:dispRSqr val="1"/>
            <c:dispEq val="1"/>
            <c:trendlineLbl>
              <c:layout>
                <c:manualLayout>
                  <c:x val="-0.17627813466075562"/>
                  <c:y val="-0.32623534714869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AOI!$A$4:$A$11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9.2189999999999994</c:v>
                </c:pt>
                <c:pt idx="2">
                  <c:v>18.451000000000001</c:v>
                </c:pt>
                <c:pt idx="3">
                  <c:v>26.262</c:v>
                </c:pt>
                <c:pt idx="4">
                  <c:v>32.651000000000003</c:v>
                </c:pt>
                <c:pt idx="5">
                  <c:v>37.292999999999999</c:v>
                </c:pt>
                <c:pt idx="6">
                  <c:v>40.485999999999997</c:v>
                </c:pt>
                <c:pt idx="7">
                  <c:v>49.923000000000002</c:v>
                </c:pt>
              </c:numCache>
            </c:numRef>
          </c:xVal>
          <c:yVal>
            <c:numRef>
              <c:f>AOI!$E$4:$E$11</c:f>
              <c:numCache>
                <c:formatCode>0.00</c:formatCode>
                <c:ptCount val="8"/>
                <c:pt idx="0">
                  <c:v>1</c:v>
                </c:pt>
                <c:pt idx="1">
                  <c:v>0.97357548746182276</c:v>
                </c:pt>
                <c:pt idx="2">
                  <c:v>0.92663392168465197</c:v>
                </c:pt>
                <c:pt idx="3">
                  <c:v>0.86531805221898306</c:v>
                </c:pt>
                <c:pt idx="4">
                  <c:v>0.77199671579187645</c:v>
                </c:pt>
                <c:pt idx="5">
                  <c:v>0.66369386255255636</c:v>
                </c:pt>
                <c:pt idx="6">
                  <c:v>0.61664713247879921</c:v>
                </c:pt>
                <c:pt idx="7">
                  <c:v>0.37433025246241525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0AC-4F8C-A963-E4638CC11496}"/>
            </c:ext>
          </c:extLst>
        </c:ser>
        <c:ser>
          <c:idx val="2"/>
          <c:order val="1"/>
          <c:tx>
            <c:v>Empirical High 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7"/>
            <c:backward val="6"/>
            <c:dispRSqr val="1"/>
            <c:dispEq val="1"/>
            <c:trendlineLbl>
              <c:layout>
                <c:manualLayout>
                  <c:x val="-2.6463060983346859E-2"/>
                  <c:y val="-2.5833583981726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AOI!$A$7:$A$11</c:f>
              <c:numCache>
                <c:formatCode>0.0</c:formatCode>
                <c:ptCount val="5"/>
                <c:pt idx="0">
                  <c:v>26.262</c:v>
                </c:pt>
                <c:pt idx="1">
                  <c:v>32.651000000000003</c:v>
                </c:pt>
                <c:pt idx="2">
                  <c:v>37.292999999999999</c:v>
                </c:pt>
                <c:pt idx="3">
                  <c:v>40.485999999999997</c:v>
                </c:pt>
                <c:pt idx="4">
                  <c:v>49.923000000000002</c:v>
                </c:pt>
              </c:numCache>
            </c:numRef>
          </c:xVal>
          <c:yVal>
            <c:numRef>
              <c:f>AOI!$E$7:$E$11</c:f>
              <c:numCache>
                <c:formatCode>0.00</c:formatCode>
                <c:ptCount val="5"/>
                <c:pt idx="0">
                  <c:v>0.86531805221898306</c:v>
                </c:pt>
                <c:pt idx="1">
                  <c:v>0.77199671579187645</c:v>
                </c:pt>
                <c:pt idx="2">
                  <c:v>0.66369386255255636</c:v>
                </c:pt>
                <c:pt idx="3">
                  <c:v>0.61664713247879921</c:v>
                </c:pt>
                <c:pt idx="4">
                  <c:v>0.37433025246241525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AC-4F8C-A963-E4638CC11496}"/>
            </c:ext>
          </c:extLst>
        </c:ser>
        <c:ser>
          <c:idx val="1"/>
          <c:order val="2"/>
          <c:tx>
            <c:v>Empirical Low Range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8"/>
            <c:dispRSqr val="1"/>
            <c:dispEq val="1"/>
            <c:trendlineLbl>
              <c:layout>
                <c:manualLayout>
                  <c:x val="-0.10698645654068574"/>
                  <c:y val="-1.71516074692952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AOI!$A$4:$A$7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9.2189999999999994</c:v>
                </c:pt>
                <c:pt idx="2">
                  <c:v>18.451000000000001</c:v>
                </c:pt>
                <c:pt idx="3">
                  <c:v>26.262</c:v>
                </c:pt>
              </c:numCache>
            </c:numRef>
          </c:xVal>
          <c:yVal>
            <c:numRef>
              <c:f>AOI!$E$4:$E$7</c:f>
              <c:numCache>
                <c:formatCode>0.00</c:formatCode>
                <c:ptCount val="4"/>
                <c:pt idx="0">
                  <c:v>1</c:v>
                </c:pt>
                <c:pt idx="1">
                  <c:v>0.97357548746182276</c:v>
                </c:pt>
                <c:pt idx="2">
                  <c:v>0.92663392168465197</c:v>
                </c:pt>
                <c:pt idx="3">
                  <c:v>0.86531805221898306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AC-4F8C-A963-E4638CC11496}"/>
            </c:ext>
          </c:extLst>
        </c:ser>
        <c:ser>
          <c:idx val="3"/>
          <c:order val="3"/>
          <c:tx>
            <c:strRef>
              <c:f>AOI!$G$3</c:f>
              <c:strCache>
                <c:ptCount val="1"/>
                <c:pt idx="0">
                  <c:v>Normalized lens optical transmission (Theoretical)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AOI!$A$4:$A$11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9.2189999999999994</c:v>
                </c:pt>
                <c:pt idx="2">
                  <c:v>18.451000000000001</c:v>
                </c:pt>
                <c:pt idx="3">
                  <c:v>26.262</c:v>
                </c:pt>
                <c:pt idx="4">
                  <c:v>32.651000000000003</c:v>
                </c:pt>
                <c:pt idx="5">
                  <c:v>37.292999999999999</c:v>
                </c:pt>
                <c:pt idx="6">
                  <c:v>40.485999999999997</c:v>
                </c:pt>
                <c:pt idx="7">
                  <c:v>49.923000000000002</c:v>
                </c:pt>
              </c:numCache>
            </c:numRef>
          </c:xVal>
          <c:yVal>
            <c:numRef>
              <c:f>AOI!$G$4:$G$11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0.97731778217927723</c:v>
                </c:pt>
                <c:pt idx="2">
                  <c:v>0.95902648776347055</c:v>
                </c:pt>
                <c:pt idx="3">
                  <c:v>0.93903834180984991</c:v>
                </c:pt>
                <c:pt idx="4">
                  <c:v>0.91513396745350173</c:v>
                </c:pt>
                <c:pt idx="5">
                  <c:v>0.89161119151676116</c:v>
                </c:pt>
                <c:pt idx="6">
                  <c:v>0.87176809026809288</c:v>
                </c:pt>
                <c:pt idx="7">
                  <c:v>0.79213140318615427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0AC-4F8C-A963-E4638CC1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67232"/>
        <c:axId val="286067560"/>
      </c:scatterChart>
      <c:valAx>
        <c:axId val="2860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067560"/>
        <c:crosses val="autoZero"/>
        <c:crossBetween val="midCat"/>
      </c:valAx>
      <c:valAx>
        <c:axId val="28606756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UF</a:t>
                </a:r>
                <a:r>
                  <a:rPr lang="es-ES" baseline="0"/>
                  <a:t> (AOI)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0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2</xdr:row>
      <xdr:rowOff>168089</xdr:rowOff>
    </xdr:from>
    <xdr:to>
      <xdr:col>15</xdr:col>
      <xdr:colOff>179294</xdr:colOff>
      <xdr:row>19</xdr:row>
      <xdr:rowOff>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ADDA04-AC8C-4F09-9319-4CC7E8F12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BCE0-2A5F-486D-AEBD-0A7FB642B0B5}">
  <dimension ref="A3:H19"/>
  <sheetViews>
    <sheetView tabSelected="1" topLeftCell="A2" zoomScale="85" zoomScaleNormal="85" workbookViewId="0">
      <selection activeCell="B4" sqref="B4"/>
    </sheetView>
  </sheetViews>
  <sheetFormatPr baseColWidth="10" defaultRowHeight="15" x14ac:dyDescent="0.25"/>
  <cols>
    <col min="2" max="2" width="17.5703125" bestFit="1" customWidth="1"/>
    <col min="3" max="3" width="14.7109375" bestFit="1" customWidth="1"/>
    <col min="4" max="4" width="18.140625" bestFit="1" customWidth="1"/>
    <col min="5" max="5" width="17.42578125" customWidth="1"/>
    <col min="6" max="6" width="7.5703125" customWidth="1"/>
    <col min="7" max="7" width="17.85546875" customWidth="1"/>
  </cols>
  <sheetData>
    <row r="3" spans="1:8" ht="60" x14ac:dyDescent="0.25">
      <c r="A3" t="s">
        <v>0</v>
      </c>
      <c r="B3" t="s">
        <v>2</v>
      </c>
      <c r="C3" t="s">
        <v>1</v>
      </c>
      <c r="D3" t="s">
        <v>3</v>
      </c>
      <c r="E3" s="5" t="s">
        <v>4</v>
      </c>
      <c r="F3" t="s">
        <v>10</v>
      </c>
      <c r="G3" s="5" t="s">
        <v>11</v>
      </c>
      <c r="H3" s="5"/>
    </row>
    <row r="4" spans="1:8" x14ac:dyDescent="0.25">
      <c r="A4">
        <v>0</v>
      </c>
      <c r="B4" s="6">
        <v>1</v>
      </c>
      <c r="C4" s="6">
        <v>1</v>
      </c>
      <c r="D4" s="6">
        <f t="shared" ref="D4:D11" si="0">COS(A4/180*PI())</f>
        <v>1</v>
      </c>
      <c r="E4" s="1">
        <f>B4/D4</f>
        <v>1</v>
      </c>
      <c r="F4" s="6">
        <f>$D$19+$D$18*A4+$D$17*A4^2+$D$16*A4^3+$D$15*A4^4</f>
        <v>0.86294805200000002</v>
      </c>
      <c r="G4" s="6">
        <f>F4/$F$4</f>
        <v>1</v>
      </c>
    </row>
    <row r="5" spans="1:8" x14ac:dyDescent="0.25">
      <c r="A5" s="2">
        <v>9.2189999999999994</v>
      </c>
      <c r="B5" s="6">
        <v>0.96099999999999997</v>
      </c>
      <c r="C5" s="6">
        <v>0.97299999999999998</v>
      </c>
      <c r="D5" s="6">
        <f t="shared" si="0"/>
        <v>0.98708319218820106</v>
      </c>
      <c r="E5" s="1">
        <f t="shared" ref="E5:E11" si="1">B5/D5</f>
        <v>0.97357548746182276</v>
      </c>
      <c r="F5" s="6">
        <f t="shared" ref="F5:F11" si="2">$D$19+$D$18*A5+$D$17*A5^2+$D$16*A5^3+$D$15*A5^4</f>
        <v>0.84337447631656759</v>
      </c>
      <c r="G5" s="6">
        <f t="shared" ref="G5:G11" si="3">F5/$F$4</f>
        <v>0.97731778217927723</v>
      </c>
    </row>
    <row r="6" spans="1:8" x14ac:dyDescent="0.25">
      <c r="A6" s="2">
        <v>18.451000000000001</v>
      </c>
      <c r="B6" s="6">
        <v>0.879</v>
      </c>
      <c r="C6" s="6">
        <v>0.89500000000000002</v>
      </c>
      <c r="D6" s="6">
        <f t="shared" si="0"/>
        <v>0.94859467091594074</v>
      </c>
      <c r="E6" s="1">
        <f t="shared" si="1"/>
        <v>0.92663392168465197</v>
      </c>
      <c r="F6" s="6">
        <f t="shared" si="2"/>
        <v>0.8275900394318888</v>
      </c>
      <c r="G6" s="6">
        <f t="shared" si="3"/>
        <v>0.95902648776347055</v>
      </c>
    </row>
    <row r="7" spans="1:8" x14ac:dyDescent="0.25">
      <c r="A7" s="2">
        <v>26.262</v>
      </c>
      <c r="B7" s="6">
        <v>0.77600000000000002</v>
      </c>
      <c r="C7" s="6">
        <v>0.79900000000000004</v>
      </c>
      <c r="D7" s="6">
        <f t="shared" si="0"/>
        <v>0.89678008913608143</v>
      </c>
      <c r="E7" s="1">
        <f t="shared" si="1"/>
        <v>0.86531805221898306</v>
      </c>
      <c r="F7" s="6">
        <f t="shared" si="2"/>
        <v>0.81034130781812019</v>
      </c>
      <c r="G7" s="6">
        <f t="shared" si="3"/>
        <v>0.93903834180984991</v>
      </c>
    </row>
    <row r="8" spans="1:8" x14ac:dyDescent="0.25">
      <c r="A8" s="2">
        <v>32.651000000000003</v>
      </c>
      <c r="B8" s="6">
        <v>0.65</v>
      </c>
      <c r="C8" s="6">
        <v>0.69599999999999995</v>
      </c>
      <c r="D8" s="6">
        <f t="shared" si="0"/>
        <v>0.84197249379909844</v>
      </c>
      <c r="E8" s="1">
        <f t="shared" si="1"/>
        <v>0.77199671579187645</v>
      </c>
      <c r="F8" s="6">
        <f t="shared" si="2"/>
        <v>0.78971307453303075</v>
      </c>
      <c r="G8" s="6">
        <f t="shared" si="3"/>
        <v>0.91513396745350173</v>
      </c>
    </row>
    <row r="9" spans="1:8" x14ac:dyDescent="0.25">
      <c r="A9" s="2">
        <v>37.292999999999999</v>
      </c>
      <c r="B9" s="6">
        <v>0.52800000000000002</v>
      </c>
      <c r="C9" s="6">
        <v>0.60199999999999998</v>
      </c>
      <c r="D9" s="6">
        <f t="shared" si="0"/>
        <v>0.79554751036768701</v>
      </c>
      <c r="E9" s="1">
        <f t="shared" si="1"/>
        <v>0.66369386255255636</v>
      </c>
      <c r="F9" s="6">
        <f t="shared" si="2"/>
        <v>0.76941414086078797</v>
      </c>
      <c r="G9" s="6">
        <f t="shared" si="3"/>
        <v>0.89161119151676116</v>
      </c>
    </row>
    <row r="10" spans="1:8" x14ac:dyDescent="0.25">
      <c r="A10" s="2">
        <v>40.485999999999997</v>
      </c>
      <c r="B10" s="6">
        <v>0.46899999999999997</v>
      </c>
      <c r="C10" s="6">
        <v>0.54</v>
      </c>
      <c r="D10" s="6">
        <f t="shared" si="0"/>
        <v>0.7605646329931236</v>
      </c>
      <c r="E10" s="1">
        <f t="shared" si="1"/>
        <v>0.61664713247879921</v>
      </c>
      <c r="F10" s="6">
        <f t="shared" si="2"/>
        <v>0.7522905752926109</v>
      </c>
      <c r="G10" s="6">
        <f t="shared" si="3"/>
        <v>0.87176809026809288</v>
      </c>
    </row>
    <row r="11" spans="1:8" x14ac:dyDescent="0.25">
      <c r="A11" s="2">
        <v>49.923000000000002</v>
      </c>
      <c r="B11" s="6">
        <v>0.24099999999999999</v>
      </c>
      <c r="C11" s="6">
        <v>0.34699999999999998</v>
      </c>
      <c r="D11" s="6">
        <f t="shared" si="0"/>
        <v>0.6438165187415561</v>
      </c>
      <c r="E11" s="1">
        <f t="shared" si="1"/>
        <v>0.37433025246241525</v>
      </c>
      <c r="F11" s="6">
        <f t="shared" si="2"/>
        <v>0.68356825130751842</v>
      </c>
      <c r="G11" s="6">
        <f t="shared" si="3"/>
        <v>0.79213140318615427</v>
      </c>
    </row>
    <row r="15" spans="1:8" x14ac:dyDescent="0.25">
      <c r="C15" t="s">
        <v>5</v>
      </c>
      <c r="D15" s="3">
        <v>4.5454545499999996E-9</v>
      </c>
    </row>
    <row r="16" spans="1:8" x14ac:dyDescent="0.25">
      <c r="C16" t="s">
        <v>6</v>
      </c>
      <c r="D16" s="4">
        <v>-2.21212121E-6</v>
      </c>
    </row>
    <row r="17" spans="3:4" x14ac:dyDescent="0.25">
      <c r="C17" t="s">
        <v>7</v>
      </c>
      <c r="D17" s="3">
        <v>8.0909090900000005E-5</v>
      </c>
    </row>
    <row r="18" spans="3:4" x14ac:dyDescent="0.25">
      <c r="C18" t="s">
        <v>8</v>
      </c>
      <c r="D18" s="4">
        <v>-2.68463203E-3</v>
      </c>
    </row>
    <row r="19" spans="3:4" x14ac:dyDescent="0.25">
      <c r="C19" t="s">
        <v>9</v>
      </c>
      <c r="D19" s="3">
        <v>0.86294805200000002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cesardd</dc:creator>
  <cp:lastModifiedBy>ruben.nunez@upm.es</cp:lastModifiedBy>
  <dcterms:created xsi:type="dcterms:W3CDTF">2019-08-13T15:52:54Z</dcterms:created>
  <dcterms:modified xsi:type="dcterms:W3CDTF">2020-03-14T13:54:34Z</dcterms:modified>
</cp:coreProperties>
</file>