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adsiddiqui/Desktop/Semester 4/Thermo 1/"/>
    </mc:Choice>
  </mc:AlternateContent>
  <xr:revisionPtr revIDLastSave="0" documentId="13_ncr:1_{1E632431-767B-154C-9BC7-673E2795CD04}" xr6:coauthVersionLast="47" xr6:coauthVersionMax="47" xr10:uidLastSave="{00000000-0000-0000-0000-000000000000}"/>
  <bookViews>
    <workbookView xWindow="0" yWindow="500" windowWidth="28420" windowHeight="17500" xr2:uid="{8960A60D-B2F7-C14B-B415-244E5D3FE04D}"/>
  </bookViews>
  <sheets>
    <sheet name="Sheet1" sheetId="1" r:id="rId1"/>
  </sheets>
  <definedNames>
    <definedName name="_xlnm.Print_Area" localSheetId="0">Sheet1!$A$1:$BB$108</definedName>
    <definedName name="Q_11">Sheet1!$M$17</definedName>
    <definedName name="Q_12">Sheet1!$N$17</definedName>
    <definedName name="Q_21">Sheet1!$M$18</definedName>
    <definedName name="Q_22">Sheet1!$N$18</definedName>
    <definedName name="R_11">Sheet1!$M$21</definedName>
    <definedName name="R_12">Sheet1!$N$21</definedName>
    <definedName name="R_21">Sheet1!$M$22</definedName>
    <definedName name="R_22">Sheet1!$N$22</definedName>
    <definedName name="S_11">Sheet1!$M$25</definedName>
    <definedName name="S_12">Sheet1!$N$25</definedName>
    <definedName name="S_21">Sheet1!$M$26</definedName>
    <definedName name="S_22">Sheet1!$N$26</definedName>
    <definedName name="V_11">Sheet1!$M$29</definedName>
    <definedName name="V_12">Sheet1!$N$29</definedName>
    <definedName name="V_21">Sheet1!$M$30</definedName>
    <definedName name="V_22">Sheet1!$N$30</definedName>
    <definedName name="x_1">Sheet1!$Z$2</definedName>
    <definedName name="x_2">Sheet1!$Z$3</definedName>
    <definedName name="xGiven">Sheet1!$B$3</definedName>
    <definedName name="y_1">Sheet1!$Z$19</definedName>
    <definedName name="y_2">Sheet1!$Z$20</definedName>
    <definedName name="yGiven">Sheet1!$B$4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V49" i="1" l="1"/>
  <c r="U23" i="1"/>
  <c r="V47" i="1"/>
  <c r="V40" i="1"/>
  <c r="N147" i="1"/>
  <c r="V44" i="1"/>
  <c r="V45" i="1"/>
  <c r="V46" i="1"/>
  <c r="V48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33" i="1"/>
  <c r="V42" i="1" l="1"/>
  <c r="V38" i="1"/>
  <c r="V37" i="1"/>
  <c r="V39" i="1"/>
  <c r="V41" i="1"/>
  <c r="V34" i="1"/>
  <c r="V43" i="1"/>
  <c r="V35" i="1"/>
  <c r="V36" i="1"/>
  <c r="U24" i="1"/>
  <c r="U10" i="1"/>
  <c r="V2" i="1"/>
  <c r="V7" i="1"/>
  <c r="U15" i="1"/>
  <c r="U19" i="1"/>
  <c r="U9" i="1"/>
  <c r="V14" i="1"/>
  <c r="V6" i="1"/>
  <c r="V16" i="1"/>
  <c r="V20" i="1"/>
  <c r="V24" i="1"/>
  <c r="U8" i="1"/>
  <c r="V13" i="1"/>
  <c r="V5" i="1"/>
  <c r="U16" i="1"/>
  <c r="U20" i="1"/>
  <c r="U7" i="1"/>
  <c r="V12" i="1"/>
  <c r="V4" i="1"/>
  <c r="V17" i="1"/>
  <c r="V21" i="1"/>
  <c r="V25" i="1"/>
  <c r="U14" i="1"/>
  <c r="U6" i="1"/>
  <c r="V11" i="1"/>
  <c r="V3" i="1"/>
  <c r="U17" i="1"/>
  <c r="U21" i="1"/>
  <c r="U25" i="1"/>
  <c r="U13" i="1"/>
  <c r="U5" i="1"/>
  <c r="V10" i="1"/>
  <c r="V18" i="1"/>
  <c r="V22" i="1"/>
  <c r="V26" i="1"/>
  <c r="U12" i="1"/>
  <c r="U4" i="1"/>
  <c r="V9" i="1"/>
  <c r="U18" i="1"/>
  <c r="U22" i="1"/>
  <c r="U26" i="1"/>
  <c r="U11" i="1"/>
  <c r="U3" i="1"/>
  <c r="V8" i="1"/>
  <c r="V15" i="1"/>
  <c r="V19" i="1"/>
  <c r="V23" i="1"/>
  <c r="U2" i="1"/>
  <c r="U74" i="1"/>
  <c r="U31" i="1" l="1"/>
  <c r="X2" i="1" s="1"/>
  <c r="V31" i="1" s="1" a="1"/>
  <c r="V31" i="1" s="1"/>
  <c r="X3" i="1" s="1"/>
  <c r="Y3" i="1" s="1" a="1"/>
  <c r="Y3" i="1" s="1"/>
  <c r="X19" i="1"/>
  <c r="Y19" i="1" s="1" a="1"/>
  <c r="Y19" i="1" s="1"/>
  <c r="Y2" i="1" l="1" a="1"/>
  <c r="Y2" i="1" s="1"/>
  <c r="Z3" i="1" s="1"/>
  <c r="V74" i="1" a="1"/>
  <c r="V74" i="1" s="1"/>
  <c r="X20" i="1" s="1"/>
  <c r="Y20" i="1" s="1" a="1"/>
  <c r="Y20" i="1" s="1"/>
  <c r="Z20" i="1" s="1"/>
  <c r="R18" i="1" s="1"/>
  <c r="R17" i="1" l="1"/>
  <c r="N18" i="1" s="1" a="1"/>
  <c r="N18" i="1" s="1"/>
  <c r="Z2" i="1"/>
  <c r="D27" i="1" s="1"/>
  <c r="Z19" i="1"/>
  <c r="Q18" i="1" s="1"/>
  <c r="N22" i="1" l="1" a="1"/>
  <c r="N22" i="1" s="1"/>
  <c r="D47" i="1"/>
  <c r="D37" i="1"/>
  <c r="D18" i="1"/>
  <c r="Q17" i="1"/>
  <c r="N25" i="1" a="1"/>
  <c r="N25" i="1" s="1"/>
  <c r="N17" i="1" a="1"/>
  <c r="N17" i="1" s="1"/>
  <c r="A18" i="1" s="1"/>
  <c r="N26" i="1" a="1"/>
  <c r="N26" i="1" s="1"/>
  <c r="N29" i="1" a="1"/>
  <c r="N29" i="1" s="1"/>
  <c r="N30" i="1" a="1"/>
  <c r="N30" i="1" s="1"/>
  <c r="D17" i="1"/>
  <c r="M17" i="1" l="1" a="1"/>
  <c r="M17" i="1" s="1"/>
  <c r="M30" i="1" a="1"/>
  <c r="M30" i="1" s="1"/>
  <c r="E18" i="1"/>
  <c r="D28" i="1"/>
  <c r="D38" i="1" s="1"/>
  <c r="E38" i="1" s="1"/>
  <c r="M25" i="1" a="1"/>
  <c r="M25" i="1" s="1"/>
  <c r="M26" i="1" a="1"/>
  <c r="M26" i="1" s="1"/>
  <c r="M29" i="1" a="1"/>
  <c r="M29" i="1" s="1"/>
  <c r="M22" i="1" a="1"/>
  <c r="M22" i="1" s="1"/>
  <c r="M18" i="1" a="1"/>
  <c r="M18" i="1" s="1"/>
  <c r="B18" i="1" s="1"/>
  <c r="E22" i="1"/>
  <c r="N21" i="1" a="1"/>
  <c r="N21" i="1" s="1"/>
  <c r="A28" i="1" s="1"/>
  <c r="M21" i="1" a="1"/>
  <c r="M21" i="1" s="1"/>
  <c r="B27" i="1" l="1"/>
  <c r="B28" i="1"/>
  <c r="E31" i="1"/>
  <c r="E41" i="1"/>
  <c r="B38" i="1"/>
  <c r="E51" i="1"/>
  <c r="B48" i="1"/>
  <c r="E37" i="1"/>
  <c r="E39" i="1" s="1"/>
  <c r="B37" i="1"/>
  <c r="E47" i="1"/>
  <c r="B47" i="1"/>
  <c r="E27" i="1"/>
  <c r="A27" i="1"/>
  <c r="B17" i="1"/>
  <c r="B20" i="1" s="1"/>
  <c r="A17" i="1"/>
  <c r="E42" i="1"/>
  <c r="D48" i="1"/>
  <c r="E17" i="1"/>
  <c r="E19" i="1" s="1"/>
  <c r="E32" i="1"/>
  <c r="E28" i="1"/>
  <c r="E21" i="1"/>
  <c r="E23" i="1" s="1"/>
  <c r="E29" i="1" l="1"/>
  <c r="B30" i="1"/>
  <c r="E43" i="1"/>
  <c r="G40" i="1" s="1"/>
  <c r="B12" i="1" s="1"/>
  <c r="B40" i="1"/>
  <c r="B50" i="1"/>
  <c r="G20" i="1"/>
  <c r="B9" i="1" s="1"/>
  <c r="E52" i="1"/>
  <c r="E53" i="1" s="1"/>
  <c r="E48" i="1"/>
  <c r="E49" i="1" s="1"/>
  <c r="E33" i="1"/>
  <c r="G30" i="1" s="1"/>
  <c r="B10" i="1" s="1"/>
  <c r="B22" i="1"/>
  <c r="H2" i="1" l="1"/>
  <c r="G50" i="1"/>
  <c r="B13" i="1" s="1"/>
  <c r="H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<sst xmlns="http://schemas.openxmlformats.org/spreadsheetml/2006/main" count="28" uniqueCount="25">
  <si>
    <t>PR Value</t>
  </si>
  <si>
    <t>TR Value</t>
  </si>
  <si>
    <t>Column</t>
  </si>
  <si>
    <t>Row</t>
  </si>
  <si>
    <t>Enter Values</t>
  </si>
  <si>
    <t>-</t>
  </si>
  <si>
    <t>H 0</t>
  </si>
  <si>
    <t>H 1</t>
  </si>
  <si>
    <t>ω</t>
  </si>
  <si>
    <t>[H - H0] / RTc</t>
  </si>
  <si>
    <t>S 0</t>
  </si>
  <si>
    <t>S 1</t>
  </si>
  <si>
    <t>[H - H0] [1] / RTc</t>
  </si>
  <si>
    <t>[S- S0] [1] / R</t>
  </si>
  <si>
    <t>[S - S0] / R</t>
  </si>
  <si>
    <t>[S-  S0] (0) / R</t>
  </si>
  <si>
    <t>[H - H0] (0) / RTc</t>
  </si>
  <si>
    <t>H0</t>
  </si>
  <si>
    <t>H1</t>
  </si>
  <si>
    <t>S0</t>
  </si>
  <si>
    <t>S1</t>
  </si>
  <si>
    <t>OUTPUT</t>
  </si>
  <si>
    <t>Tr should lie in between these two</t>
  </si>
  <si>
    <t>Scratch Work</t>
  </si>
  <si>
    <t>Pr should lie in between these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</si>
</sst>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ourier"/>
      <family val="1"/>
    </font>
    <font>
      <sz val="16"/>
      <color rgb="FF212529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1" xfId="0" applyFont="1" applyFill="1" applyBorder="1"/>
    <xf numFmtId="0" fontId="2" fillId="0" borderId="0" xfId="0" applyFont="1"/>
    <xf numFmtId="2" fontId="0" fillId="0" borderId="0" xfId="0" applyNumberFormat="1"/>
    <xf numFmtId="0" fontId="0" fillId="0" borderId="2" xfId="0" applyBorder="1"/>
    <xf numFmtId="0" fontId="3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5" borderId="12" xfId="0" applyFill="1" applyBorder="1"/>
    <xf numFmtId="0" fontId="0" fillId="5" borderId="1" xfId="0" applyFill="1" applyBorder="1"/>
    <xf numFmtId="164" fontId="1" fillId="6" borderId="3" xfId="0" applyNumberFormat="1" applyFont="1" applyFill="1" applyBorder="1"/>
    <xf numFmtId="0" fontId="0" fillId="7" borderId="0" xfId="0" applyFill="1"/>
    <xf numFmtId="0" fontId="0" fillId="7" borderId="4" xfId="0" applyFill="1" applyBorder="1"/>
    <xf numFmtId="0" fontId="0" fillId="7" borderId="6" xfId="0" applyFill="1" applyBorder="1"/>
    <xf numFmtId="0" fontId="0" fillId="7" borderId="21" xfId="0" applyFill="1" applyBorder="1"/>
    <xf numFmtId="0" fontId="0" fillId="7" borderId="22" xfId="0" applyFill="1" applyBorder="1"/>
    <xf numFmtId="0" fontId="0" fillId="7" borderId="7" xfId="0" applyFill="1" applyBorder="1"/>
    <xf numFmtId="0" fontId="0" fillId="7" borderId="9" xfId="0" applyFill="1" applyBorder="1"/>
    <xf numFmtId="0" fontId="2" fillId="7" borderId="0" xfId="0" applyFont="1" applyFill="1"/>
    <xf numFmtId="0" fontId="3" fillId="7" borderId="0" xfId="0" applyFont="1" applyFill="1"/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64" fontId="1" fillId="6" borderId="15" xfId="0" applyNumberFormat="1" applyFont="1" applyFill="1" applyBorder="1" applyAlignment="1">
      <alignment horizontal="center" vertical="center"/>
    </xf>
    <xf numFmtId="164" fontId="1" fillId="6" borderId="16" xfId="0" applyNumberFormat="1" applyFont="1" applyFill="1" applyBorder="1" applyAlignment="1">
      <alignment horizontal="center" vertical="center"/>
    </xf>
    <xf numFmtId="164" fontId="1" fillId="6" borderId="19" xfId="0" applyNumberFormat="1" applyFont="1" applyFill="1" applyBorder="1" applyAlignment="1">
      <alignment horizontal="center" vertical="center"/>
    </xf>
    <xf numFmtId="164" fontId="1" fillId="6" borderId="20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311150</xdr:colOff>
      <xdr:row>13</xdr:row>
      <xdr:rowOff>190500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DD8333A-01CE-2593-B4B8-7BEA9E8F0AB4}"/>
            </a:ext>
          </a:extLst>
        </xdr:cNvPr>
        <xdr:cNvSpPr txBox="1"/>
      </xdr:nvSpPr>
      <xdr:spPr>
        <a:xfrm>
          <a:off x="8045450" y="285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C0324-77E1-3446-8544-7516A5FA4CE9}">
  <dimension ref="A1:BI184"/>
  <sheetViews>
    <sheetView tabSelected="1" zoomScaleNormal="100" workbookViewId="0">
      <selection activeCell="B4" sqref="B4"/>
    </sheetView>
  </sheetViews>
  <sheetFormatPr baseColWidth="10" defaultRowHeight="16" x14ac:dyDescent="0.2"/>
  <cols>
    <col min="1" max="1" width="16" bestFit="1" customWidth="1"/>
    <col min="2" max="2" width="12.83203125" customWidth="1"/>
    <col min="3" max="3" width="8.33203125" bestFit="1" customWidth="1"/>
    <col min="4" max="4" width="7" bestFit="1" customWidth="1"/>
    <col min="5" max="5" width="7.33203125" bestFit="1" customWidth="1"/>
    <col min="6" max="6" width="7" bestFit="1" customWidth="1"/>
    <col min="7" max="7" width="8.5" customWidth="1"/>
    <col min="8" max="8" width="15.1640625" customWidth="1"/>
    <col min="9" max="12" width="5.33203125" bestFit="1" customWidth="1"/>
    <col min="13" max="13" width="9" customWidth="1"/>
    <col min="14" max="14" width="8.5" customWidth="1"/>
    <col min="15" max="15" width="5.33203125" bestFit="1" customWidth="1"/>
    <col min="16" max="16" width="7.33203125" customWidth="1"/>
    <col min="17" max="19" width="5.33203125" customWidth="1"/>
    <col min="20" max="20" width="6.1640625" bestFit="1" customWidth="1"/>
    <col min="21" max="21" width="7.33203125" customWidth="1"/>
    <col min="22" max="22" width="5.33203125" customWidth="1"/>
    <col min="23" max="24" width="5.33203125" bestFit="1" customWidth="1"/>
    <col min="25" max="25" width="6.1640625" bestFit="1" customWidth="1"/>
  </cols>
  <sheetData>
    <row r="1" spans="1:61" ht="17" thickBot="1" x14ac:dyDescent="0.25">
      <c r="E1" s="27" t="s">
        <v>21</v>
      </c>
      <c r="F1" s="27"/>
      <c r="G1" s="27"/>
      <c r="H1" s="27"/>
      <c r="I1" s="27"/>
    </row>
    <row r="2" spans="1:61" ht="17" thickBot="1" x14ac:dyDescent="0.25">
      <c r="A2" s="28" t="s">
        <v>4</v>
      </c>
      <c r="B2" s="29"/>
      <c r="E2" s="32" t="s">
        <v>9</v>
      </c>
      <c r="F2" s="33"/>
      <c r="G2" s="33"/>
      <c r="H2" s="36">
        <f>B9+B5*B10</f>
        <v>-8.8869175578132538</v>
      </c>
      <c r="I2" s="37"/>
      <c r="T2">
        <v>0.01</v>
      </c>
      <c r="U2">
        <f t="shared" ref="U2:U26" si="0">ABS($B$3-T2)</f>
        <v>1.2677793904209001E-2</v>
      </c>
      <c r="V2">
        <f t="shared" ref="V2:V26" si="1">$B$3-T2</f>
        <v>1.2677793904209001E-2</v>
      </c>
      <c r="X2">
        <f>MATCH(U31,U2:U26,0)</f>
        <v>2</v>
      </c>
      <c r="Y2" cm="1">
        <f t="array" ref="Y2">INDEX(T2:T26,X2,1)</f>
        <v>2.5000000000000001E-2</v>
      </c>
      <c r="Z2" s="1">
        <f>IF(Y2&lt;Y3,Y2,Y3)</f>
        <v>0.01</v>
      </c>
      <c r="AA2" s="30" t="s">
        <v>24</v>
      </c>
      <c r="AB2" s="30"/>
      <c r="AC2" s="30"/>
      <c r="AD2" s="30"/>
    </row>
    <row r="3" spans="1:61" ht="17" thickBot="1" x14ac:dyDescent="0.25">
      <c r="A3" t="s">
        <v>0</v>
      </c>
      <c r="B3" s="15">
        <f>5/220.48</f>
        <v>2.2677793904209001E-2</v>
      </c>
      <c r="E3" s="34"/>
      <c r="F3" s="35"/>
      <c r="G3" s="35"/>
      <c r="H3" s="38"/>
      <c r="I3" s="39"/>
      <c r="T3">
        <v>2.5000000000000001E-2</v>
      </c>
      <c r="U3">
        <f t="shared" si="0"/>
        <v>2.3222060957910004E-3</v>
      </c>
      <c r="V3">
        <f t="shared" si="1"/>
        <v>-2.3222060957910004E-3</v>
      </c>
      <c r="X3">
        <f>IF(V31&gt;0,X2+1,X2-1)</f>
        <v>1</v>
      </c>
      <c r="Y3" cm="1">
        <f t="array" ref="Y3">INDEX(T2:T26,X3,1)</f>
        <v>0.01</v>
      </c>
      <c r="Z3" s="1">
        <f>IF(Y3&gt;Y2,Y3,Y2)</f>
        <v>2.5000000000000001E-2</v>
      </c>
      <c r="AA3" s="30"/>
      <c r="AB3" s="30"/>
      <c r="AC3" s="30"/>
      <c r="AD3" s="30"/>
    </row>
    <row r="4" spans="1:61" ht="17" thickBot="1" x14ac:dyDescent="0.25">
      <c r="A4" t="s">
        <v>1</v>
      </c>
      <c r="B4" s="16">
        <f>291.285/647.3</f>
        <v>0.45000000000000007</v>
      </c>
      <c r="T4">
        <v>0.05</v>
      </c>
      <c r="U4">
        <f t="shared" si="0"/>
        <v>2.7322206095791002E-2</v>
      </c>
      <c r="V4">
        <f t="shared" si="1"/>
        <v>-2.7322206095791002E-2</v>
      </c>
    </row>
    <row r="5" spans="1:61" x14ac:dyDescent="0.2">
      <c r="A5" t="s">
        <v>8</v>
      </c>
      <c r="B5" s="16">
        <v>0.34399999999999997</v>
      </c>
      <c r="E5" s="32" t="s">
        <v>14</v>
      </c>
      <c r="F5" s="33"/>
      <c r="G5" s="33"/>
      <c r="H5" s="36">
        <f>B12+B5*B13</f>
        <v>-14.000691827769714</v>
      </c>
      <c r="I5" s="37"/>
      <c r="T5">
        <v>7.4999999999999997E-2</v>
      </c>
      <c r="U5">
        <f t="shared" si="0"/>
        <v>5.2322206095790996E-2</v>
      </c>
      <c r="V5">
        <f t="shared" si="1"/>
        <v>-5.2322206095790996E-2</v>
      </c>
      <c r="BF5" s="41"/>
      <c r="BG5" s="41"/>
      <c r="BH5" s="41"/>
      <c r="BI5" s="41"/>
    </row>
    <row r="6" spans="1:61" ht="17" thickBot="1" x14ac:dyDescent="0.25">
      <c r="E6" s="34"/>
      <c r="F6" s="35"/>
      <c r="G6" s="35"/>
      <c r="H6" s="38"/>
      <c r="I6" s="39"/>
      <c r="T6">
        <v>0.1</v>
      </c>
      <c r="U6">
        <f t="shared" si="0"/>
        <v>7.7322206095791005E-2</v>
      </c>
      <c r="V6">
        <f t="shared" si="1"/>
        <v>-7.7322206095791005E-2</v>
      </c>
      <c r="BF6" s="42"/>
      <c r="BG6" s="42"/>
      <c r="BH6" s="42"/>
      <c r="BI6" s="42"/>
    </row>
    <row r="7" spans="1:61" x14ac:dyDescent="0.2">
      <c r="T7">
        <v>0.25</v>
      </c>
      <c r="U7">
        <f t="shared" si="0"/>
        <v>0.22732220609579101</v>
      </c>
      <c r="V7">
        <f t="shared" si="1"/>
        <v>-0.22732220609579101</v>
      </c>
      <c r="BF7" s="42"/>
      <c r="BG7" s="42"/>
      <c r="BH7" s="42"/>
      <c r="BI7" s="42"/>
    </row>
    <row r="8" spans="1:61" x14ac:dyDescent="0.2">
      <c r="T8">
        <v>0.5</v>
      </c>
      <c r="U8">
        <f t="shared" si="0"/>
        <v>0.47732220609579101</v>
      </c>
      <c r="V8">
        <f t="shared" si="1"/>
        <v>-0.47732220609579101</v>
      </c>
      <c r="BF8" s="42"/>
      <c r="BG8" s="42"/>
      <c r="BH8" s="42"/>
      <c r="BI8" s="42"/>
    </row>
    <row r="9" spans="1:61" x14ac:dyDescent="0.2">
      <c r="A9" s="7" t="s">
        <v>16</v>
      </c>
      <c r="B9" s="17">
        <f>G20</f>
        <v>-5.6141548137397184</v>
      </c>
      <c r="T9">
        <v>0.6</v>
      </c>
      <c r="U9">
        <f t="shared" si="0"/>
        <v>0.57732220609579099</v>
      </c>
      <c r="V9">
        <f t="shared" si="1"/>
        <v>-0.57732220609579099</v>
      </c>
      <c r="BF9" s="42"/>
      <c r="BG9" s="42"/>
      <c r="BH9" s="42"/>
      <c r="BI9" s="42"/>
    </row>
    <row r="10" spans="1:61" x14ac:dyDescent="0.2">
      <c r="A10" s="7" t="s">
        <v>12</v>
      </c>
      <c r="B10" s="17">
        <f>G30</f>
        <v>-9.51384518626028</v>
      </c>
      <c r="T10">
        <v>0.7</v>
      </c>
      <c r="U10">
        <f t="shared" si="0"/>
        <v>0.67732220609579097</v>
      </c>
      <c r="V10">
        <f t="shared" si="1"/>
        <v>-0.67732220609579097</v>
      </c>
      <c r="BF10" s="42"/>
      <c r="BG10" s="42"/>
      <c r="BH10" s="42"/>
      <c r="BI10" s="42"/>
    </row>
    <row r="11" spans="1:61" x14ac:dyDescent="0.2">
      <c r="T11">
        <v>0.8</v>
      </c>
      <c r="U11">
        <f t="shared" si="0"/>
        <v>0.77732220609579106</v>
      </c>
      <c r="V11">
        <f t="shared" si="1"/>
        <v>-0.77732220609579106</v>
      </c>
      <c r="BF11" s="42"/>
      <c r="BG11" s="42"/>
      <c r="BH11" s="42"/>
      <c r="BI11" s="42"/>
    </row>
    <row r="12" spans="1:61" x14ac:dyDescent="0.2">
      <c r="A12" s="7" t="s">
        <v>15</v>
      </c>
      <c r="B12" s="17">
        <f>G40</f>
        <v>-9.6796545718432512</v>
      </c>
      <c r="T12">
        <v>0.9</v>
      </c>
      <c r="U12">
        <f t="shared" si="0"/>
        <v>0.87732220609579104</v>
      </c>
      <c r="V12">
        <f t="shared" si="1"/>
        <v>-0.87732220609579104</v>
      </c>
      <c r="BF12" s="42"/>
      <c r="BG12" s="42"/>
      <c r="BH12" s="42"/>
      <c r="BI12" s="42"/>
    </row>
    <row r="13" spans="1:61" x14ac:dyDescent="0.2">
      <c r="A13" s="7" t="s">
        <v>13</v>
      </c>
      <c r="B13" s="17">
        <f>G50</f>
        <v>-12.561154813739718</v>
      </c>
      <c r="T13">
        <v>1</v>
      </c>
      <c r="U13">
        <f t="shared" si="0"/>
        <v>0.97732220609579101</v>
      </c>
      <c r="V13">
        <f t="shared" si="1"/>
        <v>-0.97732220609579101</v>
      </c>
      <c r="BF13" s="42"/>
      <c r="BG13" s="42"/>
      <c r="BH13" s="42"/>
      <c r="BI13" s="42"/>
    </row>
    <row r="14" spans="1:61" x14ac:dyDescent="0.2">
      <c r="T14">
        <v>1.1000000000000001</v>
      </c>
      <c r="U14">
        <f t="shared" si="0"/>
        <v>1.077322206095791</v>
      </c>
      <c r="V14">
        <f t="shared" si="1"/>
        <v>-1.077322206095791</v>
      </c>
      <c r="BF14" s="42"/>
      <c r="BG14" s="42"/>
      <c r="BH14" s="42"/>
      <c r="BI14" s="42"/>
    </row>
    <row r="15" spans="1:61" x14ac:dyDescent="0.2">
      <c r="A15" s="31" t="s">
        <v>23</v>
      </c>
      <c r="B15" s="31"/>
      <c r="C15" s="31"/>
      <c r="D15" s="31"/>
      <c r="E15" s="31"/>
      <c r="F15" s="31"/>
      <c r="G15" s="31"/>
      <c r="H15" s="31"/>
      <c r="T15">
        <v>1.2</v>
      </c>
      <c r="U15">
        <f t="shared" si="0"/>
        <v>1.1773222060957909</v>
      </c>
      <c r="V15">
        <f t="shared" si="1"/>
        <v>-1.1773222060957909</v>
      </c>
      <c r="BF15" s="42"/>
      <c r="BG15" s="42"/>
      <c r="BH15" s="42"/>
      <c r="BI15" s="42"/>
    </row>
    <row r="16" spans="1:61" x14ac:dyDescent="0.2">
      <c r="A16" s="18"/>
      <c r="B16" s="18"/>
      <c r="C16" s="18"/>
      <c r="D16" s="18" t="s">
        <v>17</v>
      </c>
      <c r="E16" s="18"/>
      <c r="F16" s="18"/>
      <c r="G16" s="18"/>
      <c r="H16" s="18"/>
      <c r="I16" s="18"/>
      <c r="M16" s="40" t="s">
        <v>6</v>
      </c>
      <c r="N16" s="40"/>
      <c r="T16">
        <v>1.3</v>
      </c>
      <c r="U16">
        <f t="shared" si="0"/>
        <v>1.2773222060957909</v>
      </c>
      <c r="V16">
        <f t="shared" si="1"/>
        <v>-1.2773222060957909</v>
      </c>
      <c r="BF16" s="42"/>
      <c r="BG16" s="42"/>
      <c r="BH16" s="42"/>
      <c r="BI16" s="42"/>
    </row>
    <row r="17" spans="1:61" x14ac:dyDescent="0.2">
      <c r="A17" s="18">
        <f>Q_11+((Q_21-Q_11)/(y_2-y_1))*(yGiven-y_1)</f>
        <v>-5.6150000000000002</v>
      </c>
      <c r="B17" s="18">
        <f>Q_11+((Q_12-Q_11)/(x_2-x_1))*(xGiven-x_1)</f>
        <v>-5.7621548137397189</v>
      </c>
      <c r="C17" s="18"/>
      <c r="D17" s="19">
        <f>((x_2-xGiven)/(x_2-x_1))</f>
        <v>0.15481373971940002</v>
      </c>
      <c r="E17" s="20">
        <f>$D$17*Q_11</f>
        <v>-0.89219158200290227</v>
      </c>
      <c r="F17" s="18"/>
      <c r="G17" s="18"/>
      <c r="H17" s="18"/>
      <c r="I17" s="18"/>
      <c r="M17" s="4" cm="1">
        <f t="array" ref="M17">INDEX($B$97:$Z$137,Q18,Q17)</f>
        <v>-5.7629999999999999</v>
      </c>
      <c r="N17" s="4" cm="1">
        <f t="array" ref="N17">INDEX($B$97:$Z$137,Q18,R17)</f>
        <v>-5.7619999999999996</v>
      </c>
      <c r="P17" s="12" t="s">
        <v>2</v>
      </c>
      <c r="Q17" s="13">
        <f>MATCH(Z2,B96:Z96,0)</f>
        <v>1</v>
      </c>
      <c r="R17" s="14">
        <f>MATCH(Z3,B96:Z96,0)</f>
        <v>2</v>
      </c>
      <c r="T17">
        <v>1.4</v>
      </c>
      <c r="U17">
        <f t="shared" si="0"/>
        <v>1.3773222060957908</v>
      </c>
      <c r="V17">
        <f t="shared" si="1"/>
        <v>-1.3773222060957908</v>
      </c>
      <c r="BF17" s="42"/>
      <c r="BG17" s="42"/>
      <c r="BH17" s="42"/>
      <c r="BI17" s="42"/>
    </row>
    <row r="18" spans="1:61" x14ac:dyDescent="0.2">
      <c r="A18" s="18">
        <f>Q_12+((Q_22-Q_12)/(y_2-y_1))*(yGiven-y_1)</f>
        <v>-5.6139999999999999</v>
      </c>
      <c r="B18" s="18">
        <f>Q_21+((Q_22-Q_21)/(x_2-x_1))*(xGiven-x_1)</f>
        <v>-5.6141548137397193</v>
      </c>
      <c r="C18" s="18"/>
      <c r="D18" s="21">
        <f>((xGiven-x_1)/(x_2-x_1))</f>
        <v>0.84518626028059995</v>
      </c>
      <c r="E18" s="22">
        <f>D18*Q_12</f>
        <v>-4.8699632317368167</v>
      </c>
      <c r="F18" s="18"/>
      <c r="G18" s="18"/>
      <c r="H18" s="18"/>
      <c r="I18" s="18"/>
      <c r="M18" s="4" cm="1">
        <f t="array" ref="M18">INDEX($B$97:$Z$137,R18,Q17)</f>
        <v>-5.6150000000000002</v>
      </c>
      <c r="N18" s="4" cm="1">
        <f t="array" ref="N18">INDEX($B$97:$Z$137,R18,R17)</f>
        <v>-5.6139999999999999</v>
      </c>
      <c r="P18" s="9" t="s">
        <v>3</v>
      </c>
      <c r="Q18" s="10">
        <f>MATCH(Z19,A97:A137,0)</f>
        <v>3</v>
      </c>
      <c r="R18" s="11">
        <f>MATCH(Z20,A97:A137,0)</f>
        <v>4</v>
      </c>
      <c r="T18">
        <v>1.5</v>
      </c>
      <c r="U18">
        <f t="shared" si="0"/>
        <v>1.4773222060957909</v>
      </c>
      <c r="V18">
        <f t="shared" si="1"/>
        <v>-1.4773222060957909</v>
      </c>
      <c r="BF18" s="42"/>
      <c r="BG18" s="42"/>
      <c r="BH18" s="42"/>
      <c r="BI18" s="42"/>
    </row>
    <row r="19" spans="1:61" x14ac:dyDescent="0.2">
      <c r="A19" s="18"/>
      <c r="B19" s="18"/>
      <c r="C19" s="18"/>
      <c r="D19" s="21"/>
      <c r="E19" s="22">
        <f>(E17+E18) * (y_2-yGiven)/(y_2-y_1)</f>
        <v>6.3972769456685181E-15</v>
      </c>
      <c r="F19" s="18"/>
      <c r="G19" s="18"/>
      <c r="H19" s="18"/>
      <c r="I19" s="18"/>
      <c r="T19">
        <v>1.75</v>
      </c>
      <c r="U19">
        <f t="shared" si="0"/>
        <v>1.7273222060957909</v>
      </c>
      <c r="V19">
        <f t="shared" si="1"/>
        <v>-1.7273222060957909</v>
      </c>
      <c r="X19">
        <f>MATCH(U74,U33:U73,0)</f>
        <v>4</v>
      </c>
      <c r="Y19" cm="1">
        <f t="array" ref="Y19">INDEX(T33:T73,X19,1)</f>
        <v>0.45</v>
      </c>
      <c r="Z19" s="1">
        <f>IF(Y19&lt;Y20,Y19,Y20)</f>
        <v>0.4</v>
      </c>
      <c r="AA19" s="30" t="s">
        <v>22</v>
      </c>
      <c r="AB19" s="30"/>
      <c r="AC19" s="30"/>
      <c r="AD19" s="30"/>
      <c r="BF19" s="42"/>
      <c r="BG19" s="42"/>
    </row>
    <row r="20" spans="1:61" x14ac:dyDescent="0.2">
      <c r="A20" s="18"/>
      <c r="B20" s="18">
        <f>B17+((B18-B17)/(y_2-y_1))*(yGiven-y_1)</f>
        <v>-5.6141548137397193</v>
      </c>
      <c r="C20" s="18"/>
      <c r="D20" s="21"/>
      <c r="E20" s="22"/>
      <c r="F20" s="18"/>
      <c r="G20" s="18">
        <f>E19+E23</f>
        <v>-5.6141548137397184</v>
      </c>
      <c r="H20" s="18"/>
      <c r="I20" s="18"/>
      <c r="M20" s="31" t="s">
        <v>7</v>
      </c>
      <c r="N20" s="31"/>
      <c r="T20">
        <v>2</v>
      </c>
      <c r="U20">
        <f t="shared" si="0"/>
        <v>1.9773222060957909</v>
      </c>
      <c r="V20">
        <f t="shared" si="1"/>
        <v>-1.9773222060957909</v>
      </c>
      <c r="X20">
        <f>IF(V74&gt;0,X19+1,X19-1)</f>
        <v>3</v>
      </c>
      <c r="Y20" cm="1">
        <f t="array" ref="Y20">INDEX(T33:T73,X20,1)</f>
        <v>0.4</v>
      </c>
      <c r="Z20" s="1">
        <f>IF(Y20&gt;Y19,Y20,Y19)</f>
        <v>0.45</v>
      </c>
      <c r="AA20" s="30"/>
      <c r="AB20" s="30"/>
      <c r="AC20" s="30"/>
      <c r="AD20" s="30"/>
    </row>
    <row r="21" spans="1:61" x14ac:dyDescent="0.2">
      <c r="A21" s="18"/>
      <c r="B21" s="18"/>
      <c r="C21" s="18"/>
      <c r="D21" s="21"/>
      <c r="E21" s="22">
        <f>D17*Q_21</f>
        <v>-0.86927914852443111</v>
      </c>
      <c r="F21" s="18"/>
      <c r="G21" s="18"/>
      <c r="H21" s="18"/>
      <c r="I21" s="18"/>
      <c r="M21" s="4" cm="1">
        <f t="array" ref="M21">INDEX($AD$97:$BB$137,Q18,Q17)</f>
        <v>-10.119999999999999</v>
      </c>
      <c r="N21" s="4" cm="1">
        <f t="array" ref="N21">INDEX($AD$97:$BB$137,Q18,R17)</f>
        <v>-10.119999999999999</v>
      </c>
      <c r="T21">
        <v>2.5</v>
      </c>
      <c r="U21">
        <f t="shared" si="0"/>
        <v>2.4773222060957911</v>
      </c>
      <c r="V21">
        <f t="shared" si="1"/>
        <v>-2.4773222060957911</v>
      </c>
    </row>
    <row r="22" spans="1:61" x14ac:dyDescent="0.2">
      <c r="A22" s="18"/>
      <c r="B22" s="18">
        <f>E19+E23</f>
        <v>-5.6141548137397184</v>
      </c>
      <c r="C22" s="18"/>
      <c r="D22" s="21"/>
      <c r="E22" s="22">
        <f>D18*Q_22</f>
        <v>-4.7448756652152877</v>
      </c>
      <c r="F22" s="18"/>
      <c r="G22" s="18"/>
      <c r="H22" s="18"/>
      <c r="I22" s="18"/>
      <c r="M22" s="4" cm="1">
        <f t="array" ref="M22">INDEX($AD$97:$BB$137,R18,Q17)</f>
        <v>-9.5129999999999999</v>
      </c>
      <c r="N22" s="4" cm="1">
        <f t="array" ref="N22">INDEX($AD$97:$BB$137,R18,R17)</f>
        <v>-9.5139999999999993</v>
      </c>
      <c r="T22">
        <v>3</v>
      </c>
      <c r="U22">
        <f t="shared" si="0"/>
        <v>2.9773222060957911</v>
      </c>
      <c r="V22">
        <f t="shared" si="1"/>
        <v>-2.9773222060957911</v>
      </c>
    </row>
    <row r="23" spans="1:61" x14ac:dyDescent="0.2">
      <c r="A23" s="18"/>
      <c r="B23" s="18"/>
      <c r="C23" s="18"/>
      <c r="D23" s="23"/>
      <c r="E23" s="24">
        <f>(E21+E22)*(yGiven-y_1)/(y_2-y_1)</f>
        <v>-5.6141548137397246</v>
      </c>
      <c r="F23" s="18"/>
      <c r="G23" s="18"/>
      <c r="H23" s="18"/>
      <c r="I23" s="18"/>
      <c r="T23">
        <v>4</v>
      </c>
      <c r="U23">
        <f t="shared" si="0"/>
        <v>3.9773222060957911</v>
      </c>
      <c r="V23">
        <f t="shared" si="1"/>
        <v>-3.9773222060957911</v>
      </c>
    </row>
    <row r="24" spans="1:61" x14ac:dyDescent="0.2">
      <c r="A24" s="18"/>
      <c r="B24" s="18"/>
      <c r="C24" s="18"/>
      <c r="D24" s="18"/>
      <c r="E24" s="18"/>
      <c r="F24" s="18"/>
      <c r="G24" s="18"/>
      <c r="H24" s="18"/>
      <c r="I24" s="18"/>
      <c r="M24" s="31" t="s">
        <v>10</v>
      </c>
      <c r="N24" s="31"/>
      <c r="T24">
        <v>5</v>
      </c>
      <c r="U24">
        <f t="shared" si="0"/>
        <v>4.9773222060957911</v>
      </c>
      <c r="V24">
        <f t="shared" si="1"/>
        <v>-4.9773222060957911</v>
      </c>
    </row>
    <row r="25" spans="1:61" x14ac:dyDescent="0.2">
      <c r="A25" s="18"/>
      <c r="B25" s="18"/>
      <c r="C25" s="18"/>
      <c r="D25" s="18"/>
      <c r="E25" s="18"/>
      <c r="F25" s="18"/>
      <c r="G25" s="18"/>
      <c r="H25" s="18"/>
      <c r="I25" s="18"/>
      <c r="M25" s="4" cm="1">
        <f t="array" ref="M25">INDEX($B$141:$Z$181,Q18,Q17)</f>
        <v>-10.802</v>
      </c>
      <c r="N25" s="4" cm="1">
        <f t="array" ref="N25">INDEX($B$141:$Z$181,Q18,R17)</f>
        <v>-9.8870000000000005</v>
      </c>
      <c r="T25">
        <v>7.5</v>
      </c>
      <c r="U25">
        <f t="shared" si="0"/>
        <v>7.4773222060957911</v>
      </c>
      <c r="V25">
        <f t="shared" si="1"/>
        <v>-7.4773222060957911</v>
      </c>
    </row>
    <row r="26" spans="1:61" x14ac:dyDescent="0.2">
      <c r="A26" s="18"/>
      <c r="B26" s="18"/>
      <c r="C26" s="18"/>
      <c r="D26" s="18" t="s">
        <v>18</v>
      </c>
      <c r="E26" s="18"/>
      <c r="F26" s="18"/>
      <c r="G26" s="18"/>
      <c r="H26" s="18"/>
      <c r="I26" s="18"/>
      <c r="M26" s="4" cm="1">
        <f t="array" ref="M26">INDEX($B$141:$Z$181,R18,Q17)</f>
        <v>-10.452999999999999</v>
      </c>
      <c r="N26" s="4" cm="1">
        <f t="array" ref="N26">INDEX($B$141:$Z$181,R18,R17)</f>
        <v>-9.5380000000000003</v>
      </c>
      <c r="T26">
        <v>10</v>
      </c>
      <c r="U26">
        <f t="shared" si="0"/>
        <v>9.9773222060957902</v>
      </c>
      <c r="V26">
        <f t="shared" si="1"/>
        <v>-9.9773222060957902</v>
      </c>
    </row>
    <row r="27" spans="1:61" x14ac:dyDescent="0.2">
      <c r="A27" s="18">
        <f>R_11+((R_21-R_11)/(y_2-y_1))*(yGiven-y_1)</f>
        <v>-9.5129999999999999</v>
      </c>
      <c r="B27" s="18">
        <f>R_11+((R_12-R_11)/(x_2-x_1))*(xGiven-x_1)</f>
        <v>-10.119999999999999</v>
      </c>
      <c r="C27" s="18"/>
      <c r="D27" s="19">
        <f>(x_2-xGiven)/(x_2-x_1)</f>
        <v>0.15481373971940002</v>
      </c>
      <c r="E27" s="20">
        <f>D27*R_11</f>
        <v>-1.5667150459603281</v>
      </c>
      <c r="F27" s="18"/>
      <c r="G27" s="18"/>
      <c r="H27" s="18"/>
      <c r="I27" s="18"/>
    </row>
    <row r="28" spans="1:61" x14ac:dyDescent="0.2">
      <c r="A28" s="18">
        <f>R_12+((R_22-R_12)/(y_2-y_1))*(yGiven-y_1)</f>
        <v>-9.5139999999999993</v>
      </c>
      <c r="B28" s="18">
        <f>R_21+((R_22-R_21)/(x_2-x_1))*(xGiven-x_1)</f>
        <v>-9.51384518626028</v>
      </c>
      <c r="C28" s="18"/>
      <c r="D28" s="21">
        <f>D18</f>
        <v>0.84518626028059995</v>
      </c>
      <c r="E28" s="22">
        <f>D28*R_12</f>
        <v>-8.55328495403967</v>
      </c>
      <c r="F28" s="18"/>
      <c r="G28" s="18"/>
      <c r="H28" s="18"/>
      <c r="I28" s="18"/>
      <c r="M28" s="31" t="s">
        <v>11</v>
      </c>
      <c r="N28" s="31"/>
    </row>
    <row r="29" spans="1:61" x14ac:dyDescent="0.2">
      <c r="A29" s="18"/>
      <c r="B29" s="18"/>
      <c r="C29" s="18"/>
      <c r="D29" s="21"/>
      <c r="E29" s="22">
        <f>(E28+E27)*(y_2-yGiven)/(y_2-y_1)</f>
        <v>1.1235457009206585E-14</v>
      </c>
      <c r="F29" s="18"/>
      <c r="G29" s="18"/>
      <c r="H29" s="18"/>
      <c r="I29" s="18"/>
      <c r="M29" s="4" cm="1">
        <f t="array" ref="M29">INDEX($AD$141:$BA$181,Q18,Q17)</f>
        <v>-13.989000000000001</v>
      </c>
      <c r="N29" s="4" cm="1">
        <f t="array" ref="N29">INDEX($AD$141:$BA$181,Q18,R17)</f>
        <v>-13.987</v>
      </c>
    </row>
    <row r="30" spans="1:61" x14ac:dyDescent="0.2">
      <c r="A30" s="18"/>
      <c r="B30" s="18">
        <f>B27+((B28-B27)/(y_2-y_1))*(yGiven-y_1)</f>
        <v>-9.51384518626028</v>
      </c>
      <c r="C30" s="18"/>
      <c r="D30" s="21"/>
      <c r="E30" s="22"/>
      <c r="F30" s="18"/>
      <c r="G30" s="18">
        <f>E33+E29</f>
        <v>-9.51384518626028</v>
      </c>
      <c r="H30" s="18"/>
      <c r="I30" s="18"/>
      <c r="M30" s="4" cm="1">
        <f t="array" ref="M30">INDEX($AD$141:$BB$181,R18,Q17)</f>
        <v>-12.561999999999999</v>
      </c>
      <c r="N30" s="4" cm="1">
        <f t="array" ref="N30">INDEX($AD$141:$BA$181,R18,R17)</f>
        <v>-12.561</v>
      </c>
    </row>
    <row r="31" spans="1:61" x14ac:dyDescent="0.2">
      <c r="A31" s="18"/>
      <c r="B31" s="18"/>
      <c r="C31" s="18"/>
      <c r="D31" s="21"/>
      <c r="E31" s="22">
        <f>D27*R_21</f>
        <v>-1.4727431059506524</v>
      </c>
      <c r="F31" s="18"/>
      <c r="G31" s="18"/>
      <c r="H31" s="18"/>
      <c r="I31" s="18"/>
      <c r="U31">
        <f>MIN(U2:U26)</f>
        <v>2.3222060957910004E-3</v>
      </c>
      <c r="V31" cm="1">
        <f t="array" ref="V31">INDEX(V2:V26,X2,1)</f>
        <v>-2.3222060957910004E-3</v>
      </c>
    </row>
    <row r="32" spans="1:61" x14ac:dyDescent="0.2">
      <c r="A32" s="18"/>
      <c r="B32" s="18"/>
      <c r="C32" s="18"/>
      <c r="D32" s="21"/>
      <c r="E32" s="22">
        <f>D28*R_22</f>
        <v>-8.0411020803096278</v>
      </c>
      <c r="F32" s="18"/>
      <c r="G32" s="18"/>
      <c r="H32" s="18"/>
      <c r="I32" s="18"/>
    </row>
    <row r="33" spans="1:22" x14ac:dyDescent="0.2">
      <c r="A33" s="18"/>
      <c r="B33" s="18"/>
      <c r="C33" s="18"/>
      <c r="D33" s="23"/>
      <c r="E33" s="24">
        <f>(E32+E31)*(yGiven-y_1)/(y_2-y_1)</f>
        <v>-9.5138451862602906</v>
      </c>
      <c r="F33" s="18"/>
      <c r="G33" s="18"/>
      <c r="H33" s="18"/>
      <c r="I33" s="18"/>
      <c r="T33">
        <v>0.3</v>
      </c>
      <c r="U33">
        <f t="shared" ref="U33:U73" si="2">ABS($B$4-T33)</f>
        <v>0.15000000000000008</v>
      </c>
      <c r="V33">
        <f t="shared" ref="V33:V73" si="3">$B$4-T33</f>
        <v>0.15000000000000008</v>
      </c>
    </row>
    <row r="34" spans="1:22" x14ac:dyDescent="0.2">
      <c r="A34" s="18"/>
      <c r="B34" s="18"/>
      <c r="C34" s="18"/>
      <c r="D34" s="18"/>
      <c r="E34" s="18"/>
      <c r="F34" s="18"/>
      <c r="G34" s="18"/>
      <c r="H34" s="18"/>
      <c r="I34" s="18"/>
      <c r="T34">
        <v>0.35</v>
      </c>
      <c r="U34">
        <f t="shared" si="2"/>
        <v>0.10000000000000009</v>
      </c>
      <c r="V34">
        <f t="shared" si="3"/>
        <v>0.10000000000000009</v>
      </c>
    </row>
    <row r="35" spans="1:22" x14ac:dyDescent="0.2">
      <c r="A35" s="18"/>
      <c r="B35" s="18"/>
      <c r="C35" s="18"/>
      <c r="D35" s="18"/>
      <c r="E35" s="18"/>
      <c r="F35" s="18"/>
      <c r="G35" s="18"/>
      <c r="H35" s="18"/>
      <c r="I35" s="18"/>
      <c r="T35">
        <v>0.4</v>
      </c>
      <c r="U35">
        <f t="shared" si="2"/>
        <v>5.0000000000000044E-2</v>
      </c>
      <c r="V35">
        <f t="shared" si="3"/>
        <v>5.0000000000000044E-2</v>
      </c>
    </row>
    <row r="36" spans="1:22" x14ac:dyDescent="0.2">
      <c r="A36" s="18"/>
      <c r="B36" s="18"/>
      <c r="C36" s="18"/>
      <c r="D36" s="18" t="s">
        <v>19</v>
      </c>
      <c r="E36" s="18"/>
      <c r="F36" s="18"/>
      <c r="G36" s="18"/>
      <c r="H36" s="18"/>
      <c r="I36" s="18"/>
      <c r="T36">
        <v>0.45</v>
      </c>
      <c r="U36">
        <f t="shared" si="2"/>
        <v>5.5511151231257827E-17</v>
      </c>
      <c r="V36">
        <f t="shared" si="3"/>
        <v>0</v>
      </c>
    </row>
    <row r="37" spans="1:22" x14ac:dyDescent="0.2">
      <c r="A37" s="18"/>
      <c r="B37" s="18">
        <f>S_11+((S_12-S_11)/(x_2-x_1))*(xGiven-x_1)</f>
        <v>-10.028654571843251</v>
      </c>
      <c r="C37" s="18"/>
      <c r="D37" s="19">
        <f>(x_2-xGiven)/(x_2-x_1)</f>
        <v>0.15481373971940002</v>
      </c>
      <c r="E37" s="20">
        <f>D37*S_11</f>
        <v>-1.6722980164489589</v>
      </c>
      <c r="F37" s="18"/>
      <c r="G37" s="18"/>
      <c r="H37" s="18"/>
      <c r="I37" s="18"/>
      <c r="T37">
        <v>0.5</v>
      </c>
      <c r="U37">
        <f t="shared" si="2"/>
        <v>4.9999999999999933E-2</v>
      </c>
      <c r="V37">
        <f t="shared" si="3"/>
        <v>-4.9999999999999933E-2</v>
      </c>
    </row>
    <row r="38" spans="1:22" x14ac:dyDescent="0.2">
      <c r="A38" s="18"/>
      <c r="B38" s="18">
        <f>S_21+((S_22-S_21)/(x_2-x_1))*(xGiven-x_1)</f>
        <v>-9.6796545718432512</v>
      </c>
      <c r="C38" s="18"/>
      <c r="D38" s="21">
        <f>D28</f>
        <v>0.84518626028059995</v>
      </c>
      <c r="E38" s="22">
        <f>D38*S_12</f>
        <v>-8.3563565553942922</v>
      </c>
      <c r="F38" s="18"/>
      <c r="G38" s="18"/>
      <c r="H38" s="18"/>
      <c r="I38" s="18"/>
      <c r="T38">
        <v>0.55000000000000004</v>
      </c>
      <c r="U38">
        <f t="shared" si="2"/>
        <v>9.9999999999999978E-2</v>
      </c>
      <c r="V38">
        <f t="shared" si="3"/>
        <v>-9.9999999999999978E-2</v>
      </c>
    </row>
    <row r="39" spans="1:22" x14ac:dyDescent="0.2">
      <c r="A39" s="18"/>
      <c r="B39" s="18"/>
      <c r="C39" s="18"/>
      <c r="D39" s="21"/>
      <c r="E39" s="22">
        <f>(E37+E38)*(y_2-yGiven)/(y_2-y_1)</f>
        <v>1.1134043211672721E-14</v>
      </c>
      <c r="F39" s="18"/>
      <c r="G39" s="18"/>
      <c r="H39" s="18"/>
      <c r="I39" s="18"/>
      <c r="T39">
        <v>0.6</v>
      </c>
      <c r="U39">
        <f t="shared" si="2"/>
        <v>0.14999999999999991</v>
      </c>
      <c r="V39">
        <f t="shared" si="3"/>
        <v>-0.14999999999999991</v>
      </c>
    </row>
    <row r="40" spans="1:22" x14ac:dyDescent="0.2">
      <c r="A40" s="18"/>
      <c r="B40" s="18">
        <f>B37+((B38-B37)/(y_2-y_1))*(yGiven-y_1)</f>
        <v>-9.6796545718432512</v>
      </c>
      <c r="C40" s="18"/>
      <c r="D40" s="21"/>
      <c r="E40" s="22"/>
      <c r="F40" s="18"/>
      <c r="G40" s="18">
        <f>E39+E43</f>
        <v>-9.6796545718432512</v>
      </c>
      <c r="H40" s="18"/>
      <c r="I40" s="18"/>
      <c r="T40">
        <v>0.65</v>
      </c>
      <c r="U40">
        <f t="shared" si="2"/>
        <v>0.19999999999999996</v>
      </c>
      <c r="V40">
        <f t="shared" si="3"/>
        <v>-0.19999999999999996</v>
      </c>
    </row>
    <row r="41" spans="1:22" x14ac:dyDescent="0.2">
      <c r="A41" s="18"/>
      <c r="B41" s="18"/>
      <c r="C41" s="18"/>
      <c r="D41" s="21"/>
      <c r="E41" s="22">
        <f>D37*S_21</f>
        <v>-1.6182680212868883</v>
      </c>
      <c r="F41" s="18"/>
      <c r="G41" s="18"/>
      <c r="H41" s="18"/>
      <c r="I41" s="18"/>
      <c r="T41">
        <v>0.7</v>
      </c>
      <c r="U41">
        <f t="shared" si="2"/>
        <v>0.24999999999999989</v>
      </c>
      <c r="V41">
        <f t="shared" si="3"/>
        <v>-0.24999999999999989</v>
      </c>
    </row>
    <row r="42" spans="1:22" x14ac:dyDescent="0.2">
      <c r="A42" s="18"/>
      <c r="B42" s="18"/>
      <c r="C42" s="18"/>
      <c r="D42" s="21"/>
      <c r="E42" s="22">
        <f>D38*S_22</f>
        <v>-8.061386550556362</v>
      </c>
      <c r="F42" s="18"/>
      <c r="G42" s="18"/>
      <c r="H42" s="18"/>
      <c r="I42" s="18"/>
      <c r="T42">
        <v>0.75</v>
      </c>
      <c r="U42">
        <f t="shared" si="2"/>
        <v>0.29999999999999993</v>
      </c>
      <c r="V42">
        <f t="shared" si="3"/>
        <v>-0.29999999999999993</v>
      </c>
    </row>
    <row r="43" spans="1:22" x14ac:dyDescent="0.2">
      <c r="A43" s="18"/>
      <c r="B43" s="18"/>
      <c r="C43" s="18"/>
      <c r="D43" s="23"/>
      <c r="E43" s="24">
        <f>(E41+E42)*(yGiven-y_1)/(y_2-y_1)</f>
        <v>-9.6796545718432618</v>
      </c>
      <c r="F43" s="18"/>
      <c r="G43" s="18"/>
      <c r="H43" s="18"/>
      <c r="I43" s="18"/>
      <c r="T43">
        <v>0.8</v>
      </c>
      <c r="U43">
        <f t="shared" si="2"/>
        <v>0.35</v>
      </c>
      <c r="V43">
        <f t="shared" si="3"/>
        <v>-0.35</v>
      </c>
    </row>
    <row r="44" spans="1:22" x14ac:dyDescent="0.2">
      <c r="A44" s="18"/>
      <c r="B44" s="18"/>
      <c r="C44" s="18"/>
      <c r="D44" s="18"/>
      <c r="E44" s="18"/>
      <c r="F44" s="18"/>
      <c r="G44" s="18"/>
      <c r="H44" s="18"/>
      <c r="I44" s="18"/>
      <c r="T44">
        <v>0.85</v>
      </c>
      <c r="U44">
        <f t="shared" si="2"/>
        <v>0.39999999999999991</v>
      </c>
      <c r="V44">
        <f t="shared" si="3"/>
        <v>-0.39999999999999991</v>
      </c>
    </row>
    <row r="45" spans="1:22" x14ac:dyDescent="0.2">
      <c r="A45" s="18"/>
      <c r="B45" s="18"/>
      <c r="C45" s="18"/>
      <c r="D45" s="18"/>
      <c r="E45" s="18"/>
      <c r="F45" s="18"/>
      <c r="G45" s="18"/>
      <c r="H45" s="18"/>
      <c r="I45" s="18"/>
      <c r="T45">
        <v>0.9</v>
      </c>
      <c r="U45">
        <f t="shared" si="2"/>
        <v>0.44999999999999996</v>
      </c>
      <c r="V45">
        <f t="shared" si="3"/>
        <v>-0.44999999999999996</v>
      </c>
    </row>
    <row r="46" spans="1:22" x14ac:dyDescent="0.2">
      <c r="A46" s="18"/>
      <c r="B46" s="18"/>
      <c r="C46" s="18"/>
      <c r="D46" s="18" t="s">
        <v>20</v>
      </c>
      <c r="E46" s="18"/>
      <c r="F46" s="18"/>
      <c r="G46" s="18"/>
      <c r="H46" s="18"/>
      <c r="I46" s="18"/>
      <c r="T46">
        <v>0.93</v>
      </c>
      <c r="U46">
        <f t="shared" si="2"/>
        <v>0.48</v>
      </c>
      <c r="V46">
        <f t="shared" si="3"/>
        <v>-0.48</v>
      </c>
    </row>
    <row r="47" spans="1:22" x14ac:dyDescent="0.2">
      <c r="A47" s="18"/>
      <c r="B47" s="18">
        <f>V_11+((V_12-V_11)/(x_2-x_1))*(xGiven-x_1)</f>
        <v>-13.987309627479439</v>
      </c>
      <c r="C47" s="18"/>
      <c r="D47" s="19">
        <f>(x_2-xGiven)/(x_2-x_1)</f>
        <v>0.15481373971940002</v>
      </c>
      <c r="E47" s="20">
        <f>V_11*D47</f>
        <v>-2.1656894049346871</v>
      </c>
      <c r="F47" s="18"/>
      <c r="G47" s="18"/>
      <c r="H47" s="18"/>
      <c r="I47" s="18"/>
      <c r="T47">
        <v>0.95</v>
      </c>
      <c r="U47">
        <f t="shared" si="2"/>
        <v>0.49999999999999989</v>
      </c>
      <c r="V47">
        <f t="shared" si="3"/>
        <v>-0.49999999999999989</v>
      </c>
    </row>
    <row r="48" spans="1:22" x14ac:dyDescent="0.2">
      <c r="A48" s="18"/>
      <c r="B48" s="18">
        <f>V_21+((V_22-V_21)/(x_2-x_1))*(xGiven-x_1)</f>
        <v>-12.561154813739719</v>
      </c>
      <c r="C48" s="18"/>
      <c r="D48" s="21">
        <f>D38</f>
        <v>0.84518626028059995</v>
      </c>
      <c r="E48" s="22">
        <f>V_12*D48</f>
        <v>-11.821620222544752</v>
      </c>
      <c r="F48" s="18"/>
      <c r="G48" s="18"/>
      <c r="H48" s="18"/>
      <c r="I48" s="18"/>
      <c r="T48">
        <v>0.97</v>
      </c>
      <c r="U48">
        <f t="shared" si="2"/>
        <v>0.51999999999999991</v>
      </c>
      <c r="V48">
        <f t="shared" si="3"/>
        <v>-0.51999999999999991</v>
      </c>
    </row>
    <row r="49" spans="1:22" x14ac:dyDescent="0.2">
      <c r="A49" s="18"/>
      <c r="B49" s="18"/>
      <c r="C49" s="18"/>
      <c r="D49" s="21"/>
      <c r="E49" s="22">
        <f>(E47+E48)*(y_2-yGiven)/(y_2-y_1)</f>
        <v>1.5529033200988798E-14</v>
      </c>
      <c r="F49" s="18"/>
      <c r="G49" s="25"/>
      <c r="H49" s="18"/>
      <c r="I49" s="18"/>
      <c r="K49" s="5"/>
      <c r="T49">
        <v>0.98</v>
      </c>
      <c r="U49">
        <f t="shared" si="2"/>
        <v>0.52999999999999992</v>
      </c>
      <c r="V49">
        <f t="shared" si="3"/>
        <v>-0.52999999999999992</v>
      </c>
    </row>
    <row r="50" spans="1:22" x14ac:dyDescent="0.2">
      <c r="A50" s="18"/>
      <c r="B50" s="18">
        <f>B47+((B48-B47)/(y_2-y_1))*(yGiven-y_1)</f>
        <v>-12.561154813739718</v>
      </c>
      <c r="C50" s="18"/>
      <c r="D50" s="21"/>
      <c r="E50" s="22"/>
      <c r="F50" s="18"/>
      <c r="G50" s="18">
        <f>E49+E53</f>
        <v>-12.561154813739718</v>
      </c>
      <c r="H50" s="18"/>
      <c r="I50" s="18"/>
      <c r="T50">
        <v>0.99</v>
      </c>
      <c r="U50">
        <f t="shared" si="2"/>
        <v>0.53999999999999992</v>
      </c>
      <c r="V50">
        <f t="shared" si="3"/>
        <v>-0.53999999999999992</v>
      </c>
    </row>
    <row r="51" spans="1:22" x14ac:dyDescent="0.2">
      <c r="A51" s="18"/>
      <c r="B51" s="18"/>
      <c r="C51" s="18"/>
      <c r="D51" s="21"/>
      <c r="E51" s="22">
        <f>D47*V_21</f>
        <v>-1.9447701983551029</v>
      </c>
      <c r="F51" s="18"/>
      <c r="G51" s="18"/>
      <c r="H51" s="18"/>
      <c r="I51" s="18"/>
      <c r="T51">
        <v>1</v>
      </c>
      <c r="U51">
        <f t="shared" si="2"/>
        <v>0.54999999999999993</v>
      </c>
      <c r="V51">
        <f t="shared" si="3"/>
        <v>-0.54999999999999993</v>
      </c>
    </row>
    <row r="52" spans="1:22" x14ac:dyDescent="0.2">
      <c r="A52" s="18"/>
      <c r="B52" s="18"/>
      <c r="C52" s="18"/>
      <c r="D52" s="21"/>
      <c r="E52" s="22">
        <f>D48*V_22</f>
        <v>-10.616384615384616</v>
      </c>
      <c r="F52" s="18"/>
      <c r="G52" s="18"/>
      <c r="H52" s="18"/>
      <c r="I52" s="18"/>
      <c r="T52">
        <v>1.01</v>
      </c>
      <c r="U52">
        <f t="shared" si="2"/>
        <v>0.55999999999999994</v>
      </c>
      <c r="V52">
        <f t="shared" si="3"/>
        <v>-0.55999999999999994</v>
      </c>
    </row>
    <row r="53" spans="1:22" x14ac:dyDescent="0.2">
      <c r="A53" s="18"/>
      <c r="B53" s="18"/>
      <c r="C53" s="18"/>
      <c r="D53" s="23"/>
      <c r="E53" s="24">
        <f>(E51+E52)*((yGiven-y_1)/(y_2-y_1))</f>
        <v>-12.561154813739734</v>
      </c>
      <c r="F53" s="18"/>
      <c r="G53" s="18"/>
      <c r="H53" s="18"/>
      <c r="I53" s="18"/>
      <c r="T53">
        <v>1.02</v>
      </c>
      <c r="U53">
        <f t="shared" si="2"/>
        <v>0.56999999999999995</v>
      </c>
      <c r="V53">
        <f t="shared" si="3"/>
        <v>-0.56999999999999995</v>
      </c>
    </row>
    <row r="54" spans="1:22" ht="20" x14ac:dyDescent="0.2">
      <c r="A54" s="18"/>
      <c r="B54" s="18"/>
      <c r="C54" s="18"/>
      <c r="D54" s="18"/>
      <c r="E54" s="18"/>
      <c r="F54" s="26"/>
      <c r="G54" s="18"/>
      <c r="H54" s="18"/>
      <c r="I54" s="18"/>
      <c r="T54">
        <v>1.03</v>
      </c>
      <c r="U54">
        <f t="shared" si="2"/>
        <v>0.57999999999999996</v>
      </c>
      <c r="V54">
        <f t="shared" si="3"/>
        <v>-0.57999999999999996</v>
      </c>
    </row>
    <row r="55" spans="1:22" ht="20" x14ac:dyDescent="0.2">
      <c r="F55" s="8"/>
      <c r="T55">
        <v>1.05</v>
      </c>
      <c r="U55">
        <f t="shared" si="2"/>
        <v>0.6</v>
      </c>
      <c r="V55">
        <f t="shared" si="3"/>
        <v>-0.6</v>
      </c>
    </row>
    <row r="56" spans="1:22" ht="20" x14ac:dyDescent="0.2">
      <c r="F56" s="8"/>
      <c r="T56">
        <v>1.1000000000000001</v>
      </c>
      <c r="U56">
        <f t="shared" si="2"/>
        <v>0.65</v>
      </c>
      <c r="V56">
        <f t="shared" si="3"/>
        <v>-0.65</v>
      </c>
    </row>
    <row r="57" spans="1:22" ht="20" x14ac:dyDescent="0.2">
      <c r="F57" s="8"/>
      <c r="T57">
        <v>1.1499999999999999</v>
      </c>
      <c r="U57">
        <f t="shared" si="2"/>
        <v>0.69999999999999984</v>
      </c>
      <c r="V57">
        <f t="shared" si="3"/>
        <v>-0.69999999999999984</v>
      </c>
    </row>
    <row r="58" spans="1:22" ht="20" x14ac:dyDescent="0.2">
      <c r="F58" s="8"/>
      <c r="T58">
        <v>1.2</v>
      </c>
      <c r="U58">
        <f t="shared" si="2"/>
        <v>0.74999999999999989</v>
      </c>
      <c r="V58">
        <f t="shared" si="3"/>
        <v>-0.74999999999999989</v>
      </c>
    </row>
    <row r="59" spans="1:22" ht="20" x14ac:dyDescent="0.2">
      <c r="F59" s="8"/>
      <c r="T59">
        <v>1.3</v>
      </c>
      <c r="U59">
        <f t="shared" si="2"/>
        <v>0.85</v>
      </c>
      <c r="V59">
        <f t="shared" si="3"/>
        <v>-0.85</v>
      </c>
    </row>
    <row r="60" spans="1:22" ht="20" x14ac:dyDescent="0.2">
      <c r="F60" s="8"/>
      <c r="T60">
        <v>1.4</v>
      </c>
      <c r="U60">
        <f t="shared" si="2"/>
        <v>0.94999999999999984</v>
      </c>
      <c r="V60">
        <f t="shared" si="3"/>
        <v>-0.94999999999999984</v>
      </c>
    </row>
    <row r="61" spans="1:22" ht="20" x14ac:dyDescent="0.2">
      <c r="F61" s="8"/>
      <c r="T61">
        <v>1.5</v>
      </c>
      <c r="U61">
        <f t="shared" si="2"/>
        <v>1.0499999999999998</v>
      </c>
      <c r="V61">
        <f t="shared" si="3"/>
        <v>-1.0499999999999998</v>
      </c>
    </row>
    <row r="62" spans="1:22" ht="20" x14ac:dyDescent="0.2">
      <c r="F62" s="8"/>
      <c r="T62">
        <v>1.6</v>
      </c>
      <c r="U62">
        <f t="shared" si="2"/>
        <v>1.1499999999999999</v>
      </c>
      <c r="V62">
        <f t="shared" si="3"/>
        <v>-1.1499999999999999</v>
      </c>
    </row>
    <row r="63" spans="1:22" ht="20" x14ac:dyDescent="0.2">
      <c r="F63" s="8"/>
      <c r="T63">
        <v>1.7</v>
      </c>
      <c r="U63">
        <f t="shared" si="2"/>
        <v>1.25</v>
      </c>
      <c r="V63">
        <f t="shared" si="3"/>
        <v>-1.25</v>
      </c>
    </row>
    <row r="64" spans="1:22" ht="20" x14ac:dyDescent="0.2">
      <c r="F64" s="8"/>
      <c r="T64">
        <v>1.8</v>
      </c>
      <c r="U64">
        <f t="shared" si="2"/>
        <v>1.35</v>
      </c>
      <c r="V64">
        <f t="shared" si="3"/>
        <v>-1.35</v>
      </c>
    </row>
    <row r="65" spans="6:22" ht="20" x14ac:dyDescent="0.2">
      <c r="F65" s="8"/>
      <c r="T65">
        <v>1.9</v>
      </c>
      <c r="U65">
        <f t="shared" si="2"/>
        <v>1.4499999999999997</v>
      </c>
      <c r="V65">
        <f t="shared" si="3"/>
        <v>-1.4499999999999997</v>
      </c>
    </row>
    <row r="66" spans="6:22" ht="20" x14ac:dyDescent="0.2">
      <c r="F66" s="8"/>
      <c r="T66">
        <v>2</v>
      </c>
      <c r="U66">
        <f t="shared" si="2"/>
        <v>1.5499999999999998</v>
      </c>
      <c r="V66">
        <f t="shared" si="3"/>
        <v>-1.5499999999999998</v>
      </c>
    </row>
    <row r="67" spans="6:22" ht="20" x14ac:dyDescent="0.2">
      <c r="F67" s="8"/>
      <c r="T67">
        <v>2.25</v>
      </c>
      <c r="U67">
        <f t="shared" si="2"/>
        <v>1.7999999999999998</v>
      </c>
      <c r="V67">
        <f t="shared" si="3"/>
        <v>-1.7999999999999998</v>
      </c>
    </row>
    <row r="68" spans="6:22" ht="20" x14ac:dyDescent="0.2">
      <c r="F68" s="8"/>
      <c r="T68">
        <v>2.5</v>
      </c>
      <c r="U68">
        <f t="shared" si="2"/>
        <v>2.0499999999999998</v>
      </c>
      <c r="V68">
        <f t="shared" si="3"/>
        <v>-2.0499999999999998</v>
      </c>
    </row>
    <row r="69" spans="6:22" ht="20" x14ac:dyDescent="0.2">
      <c r="F69" s="8"/>
      <c r="T69">
        <v>2.75</v>
      </c>
      <c r="U69">
        <f t="shared" si="2"/>
        <v>2.2999999999999998</v>
      </c>
      <c r="V69">
        <f t="shared" si="3"/>
        <v>-2.2999999999999998</v>
      </c>
    </row>
    <row r="70" spans="6:22" ht="20" x14ac:dyDescent="0.2">
      <c r="F70" s="8"/>
      <c r="T70">
        <v>3</v>
      </c>
      <c r="U70">
        <f t="shared" si="2"/>
        <v>2.5499999999999998</v>
      </c>
      <c r="V70">
        <f t="shared" si="3"/>
        <v>-2.5499999999999998</v>
      </c>
    </row>
    <row r="71" spans="6:22" ht="20" x14ac:dyDescent="0.2">
      <c r="F71" s="8"/>
      <c r="T71">
        <v>3.5</v>
      </c>
      <c r="U71">
        <f t="shared" si="2"/>
        <v>3.05</v>
      </c>
      <c r="V71">
        <f t="shared" si="3"/>
        <v>-3.05</v>
      </c>
    </row>
    <row r="72" spans="6:22" ht="20" x14ac:dyDescent="0.2">
      <c r="F72" s="8"/>
      <c r="T72">
        <v>4</v>
      </c>
      <c r="U72">
        <f t="shared" si="2"/>
        <v>3.55</v>
      </c>
      <c r="V72">
        <f t="shared" si="3"/>
        <v>-3.55</v>
      </c>
    </row>
    <row r="73" spans="6:22" ht="20" x14ac:dyDescent="0.2">
      <c r="F73" s="8"/>
      <c r="T73">
        <v>5</v>
      </c>
      <c r="U73">
        <f t="shared" si="2"/>
        <v>4.55</v>
      </c>
      <c r="V73">
        <f t="shared" si="3"/>
        <v>-4.55</v>
      </c>
    </row>
    <row r="74" spans="6:22" ht="20" x14ac:dyDescent="0.2">
      <c r="F74" s="8"/>
      <c r="U74">
        <f>MIN(U33:U73)</f>
        <v>5.5511151231257827E-17</v>
      </c>
      <c r="V74" cm="1">
        <f t="array" ref="V74">INDEX(V33:V73,X19,1)</f>
        <v>0</v>
      </c>
    </row>
    <row r="75" spans="6:22" ht="20" x14ac:dyDescent="0.2">
      <c r="F75" s="8"/>
    </row>
    <row r="76" spans="6:22" ht="20" x14ac:dyDescent="0.2">
      <c r="F76" s="8"/>
    </row>
    <row r="77" spans="6:22" ht="20" x14ac:dyDescent="0.2">
      <c r="F77" s="8"/>
    </row>
    <row r="78" spans="6:22" ht="20" x14ac:dyDescent="0.2">
      <c r="F78" s="8"/>
    </row>
    <row r="79" spans="6:22" ht="20" x14ac:dyDescent="0.2">
      <c r="F79" s="8"/>
    </row>
    <row r="80" spans="6:22" ht="20" x14ac:dyDescent="0.2">
      <c r="F80" s="8"/>
    </row>
    <row r="81" spans="1:54" ht="20" x14ac:dyDescent="0.2">
      <c r="F81" s="8"/>
    </row>
    <row r="82" spans="1:54" ht="20" x14ac:dyDescent="0.2">
      <c r="F82" s="8"/>
    </row>
    <row r="83" spans="1:54" ht="25" customHeight="1" x14ac:dyDescent="0.2">
      <c r="F83" s="8"/>
    </row>
    <row r="84" spans="1:54" ht="20" x14ac:dyDescent="0.2">
      <c r="F84" s="8"/>
    </row>
    <row r="85" spans="1:54" ht="20" x14ac:dyDescent="0.2">
      <c r="F85" s="8"/>
    </row>
    <row r="86" spans="1:54" ht="20" x14ac:dyDescent="0.2">
      <c r="F86" s="8"/>
    </row>
    <row r="87" spans="1:54" ht="20" x14ac:dyDescent="0.2">
      <c r="F87" s="8"/>
    </row>
    <row r="88" spans="1:54" ht="20" x14ac:dyDescent="0.2">
      <c r="F88" s="8"/>
    </row>
    <row r="89" spans="1:54" ht="20" x14ac:dyDescent="0.2">
      <c r="F89" s="8"/>
    </row>
    <row r="90" spans="1:54" ht="20" x14ac:dyDescent="0.2">
      <c r="F90" s="8"/>
    </row>
    <row r="91" spans="1:54" ht="20" x14ac:dyDescent="0.2">
      <c r="F91" s="8"/>
    </row>
    <row r="92" spans="1:54" ht="20" x14ac:dyDescent="0.2">
      <c r="F92" s="8"/>
    </row>
    <row r="93" spans="1:54" ht="20" x14ac:dyDescent="0.2">
      <c r="F93" s="8"/>
    </row>
    <row r="94" spans="1:54" ht="20" x14ac:dyDescent="0.2">
      <c r="F94" s="8"/>
    </row>
    <row r="95" spans="1:54" ht="20" x14ac:dyDescent="0.2">
      <c r="F95" s="8"/>
    </row>
    <row r="96" spans="1:54" ht="20" x14ac:dyDescent="0.2">
      <c r="A96">
        <v>0</v>
      </c>
      <c r="B96" s="2">
        <v>0.01</v>
      </c>
      <c r="C96" s="2">
        <v>2.5000000000000001E-2</v>
      </c>
      <c r="D96" s="2">
        <v>0.05</v>
      </c>
      <c r="E96" s="2">
        <v>7.4999999999999997E-2</v>
      </c>
      <c r="F96" s="2">
        <v>0.1</v>
      </c>
      <c r="G96" s="2">
        <v>0.25</v>
      </c>
      <c r="H96" s="2">
        <v>0.5</v>
      </c>
      <c r="I96" s="2">
        <v>0.6</v>
      </c>
      <c r="J96" s="2">
        <v>0.7</v>
      </c>
      <c r="K96" s="2">
        <v>0.8</v>
      </c>
      <c r="L96" s="2">
        <v>0.9</v>
      </c>
      <c r="M96" s="2">
        <v>1</v>
      </c>
      <c r="N96" s="2">
        <v>1.1000000000000001</v>
      </c>
      <c r="O96" s="2">
        <v>1.2</v>
      </c>
      <c r="P96" s="2">
        <v>1.3</v>
      </c>
      <c r="Q96" s="2">
        <v>1.4</v>
      </c>
      <c r="R96" s="2">
        <v>1.5</v>
      </c>
      <c r="S96" s="2">
        <v>1.75</v>
      </c>
      <c r="T96" s="2">
        <v>2</v>
      </c>
      <c r="U96" s="2">
        <v>2.5</v>
      </c>
      <c r="V96" s="2">
        <v>3</v>
      </c>
      <c r="W96" s="2">
        <v>4</v>
      </c>
      <c r="X96" s="2">
        <v>5</v>
      </c>
      <c r="Y96" s="2">
        <v>7.5</v>
      </c>
      <c r="Z96" s="2">
        <v>10</v>
      </c>
      <c r="AC96" s="8">
        <v>0</v>
      </c>
      <c r="AD96" s="2">
        <v>0.01</v>
      </c>
      <c r="AE96" s="2">
        <v>2.5000000000000001E-2</v>
      </c>
      <c r="AF96" s="2">
        <v>0.05</v>
      </c>
      <c r="AG96" s="2">
        <v>7.4999999999999997E-2</v>
      </c>
      <c r="AH96" s="2">
        <v>0.1</v>
      </c>
      <c r="AI96" s="2">
        <v>0.25</v>
      </c>
      <c r="AJ96" s="2">
        <v>0.5</v>
      </c>
      <c r="AK96" s="2">
        <v>0.6</v>
      </c>
      <c r="AL96" s="2">
        <v>0.7</v>
      </c>
      <c r="AM96" s="2">
        <v>0.8</v>
      </c>
      <c r="AN96" s="2">
        <v>0.9</v>
      </c>
      <c r="AO96" s="2">
        <v>1</v>
      </c>
      <c r="AP96" s="2">
        <v>1.1000000000000001</v>
      </c>
      <c r="AQ96" s="2">
        <v>1.2</v>
      </c>
      <c r="AR96" s="2">
        <v>1.3</v>
      </c>
      <c r="AS96" s="2">
        <v>1.4</v>
      </c>
      <c r="AT96" s="2">
        <v>1.5</v>
      </c>
      <c r="AU96" s="2">
        <v>1.75</v>
      </c>
      <c r="AV96" s="2">
        <v>2</v>
      </c>
      <c r="AW96" s="2">
        <v>2.5</v>
      </c>
      <c r="AX96" s="2">
        <v>3</v>
      </c>
      <c r="AY96" s="2">
        <v>4</v>
      </c>
      <c r="AZ96" s="2">
        <v>5</v>
      </c>
      <c r="BA96" s="2">
        <v>7.5</v>
      </c>
      <c r="BB96" s="2">
        <v>10</v>
      </c>
    </row>
    <row r="97" spans="1:54" x14ac:dyDescent="0.2">
      <c r="A97" s="3">
        <v>0.3</v>
      </c>
      <c r="B97" s="6">
        <v>-6.0460000000000003</v>
      </c>
      <c r="C97" s="6">
        <v>-6.0449999999999999</v>
      </c>
      <c r="D97" s="6">
        <v>-6.0430000000000001</v>
      </c>
      <c r="E97" s="6">
        <v>-6.0419999999999998</v>
      </c>
      <c r="F97" s="6">
        <v>-6.04</v>
      </c>
      <c r="G97" s="6">
        <v>-6.0309999999999997</v>
      </c>
      <c r="H97" s="6">
        <v>-6.0170000000000003</v>
      </c>
      <c r="I97" s="6">
        <v>-6.0110000000000001</v>
      </c>
      <c r="J97" s="6">
        <v>-6.0049999999999999</v>
      </c>
      <c r="K97" s="6">
        <v>-5.9989999999999997</v>
      </c>
      <c r="L97" s="6">
        <v>-5.9930000000000003</v>
      </c>
      <c r="M97" s="6">
        <v>-5.9870000000000001</v>
      </c>
      <c r="N97" s="6">
        <v>-5.9809999999999999</v>
      </c>
      <c r="O97" s="6">
        <v>-5.9749999999999996</v>
      </c>
      <c r="P97" s="6">
        <v>-5.9690000000000003</v>
      </c>
      <c r="Q97" s="6">
        <v>-5.9630000000000001</v>
      </c>
      <c r="R97" s="6">
        <v>-5.9569999999999999</v>
      </c>
      <c r="S97" s="6">
        <v>-5.9420000000000002</v>
      </c>
      <c r="T97" s="6">
        <v>-5.9269999999999996</v>
      </c>
      <c r="U97" s="6">
        <v>-5.8979999999999997</v>
      </c>
      <c r="V97" s="6">
        <v>-5.8680000000000003</v>
      </c>
      <c r="W97" s="6">
        <v>-5.8079999999999998</v>
      </c>
      <c r="X97" s="6">
        <v>-5.7480000000000002</v>
      </c>
      <c r="Y97" s="6">
        <v>-5.5979999999999999</v>
      </c>
      <c r="Z97" s="6">
        <v>-5.4459999999999997</v>
      </c>
      <c r="AC97" s="3">
        <v>0.3</v>
      </c>
      <c r="AD97" s="6">
        <v>-11.101000000000001</v>
      </c>
      <c r="AE97" s="6">
        <v>-11.101000000000001</v>
      </c>
      <c r="AF97" s="6">
        <v>-11.1</v>
      </c>
      <c r="AG97" s="6">
        <v>-11.099</v>
      </c>
      <c r="AH97" s="6">
        <v>-11.098000000000001</v>
      </c>
      <c r="AI97" s="6">
        <v>-11.093</v>
      </c>
      <c r="AJ97" s="6">
        <v>-11.084</v>
      </c>
      <c r="AK97" s="6">
        <v>-11.081</v>
      </c>
      <c r="AL97" s="6">
        <v>-11.077999999999999</v>
      </c>
      <c r="AM97" s="6">
        <v>-11.074</v>
      </c>
      <c r="AN97" s="6">
        <v>-11.071</v>
      </c>
      <c r="AO97" s="6">
        <v>-11.067</v>
      </c>
      <c r="AP97" s="6">
        <v>-11.064</v>
      </c>
      <c r="AQ97" s="6">
        <v>-11.061</v>
      </c>
      <c r="AR97" s="6">
        <v>-11.057</v>
      </c>
      <c r="AS97" s="6">
        <v>-11.054</v>
      </c>
      <c r="AT97" s="6">
        <v>-11.051</v>
      </c>
      <c r="AU97" s="6">
        <v>-11.042</v>
      </c>
      <c r="AV97" s="6">
        <v>-11.034000000000001</v>
      </c>
      <c r="AW97" s="6">
        <v>-11.016999999999999</v>
      </c>
      <c r="AX97" s="6">
        <v>-11.000999999999999</v>
      </c>
      <c r="AY97" s="6">
        <v>-10.968</v>
      </c>
      <c r="AZ97" s="6">
        <v>-10.936</v>
      </c>
      <c r="BA97" s="6">
        <v>-10.856999999999999</v>
      </c>
      <c r="BB97" s="6">
        <v>-10.782</v>
      </c>
    </row>
    <row r="98" spans="1:54" x14ac:dyDescent="0.2">
      <c r="A98" s="3">
        <v>0.35</v>
      </c>
      <c r="B98" s="6">
        <v>-5.907</v>
      </c>
      <c r="C98" s="6">
        <v>-5.9059999999999997</v>
      </c>
      <c r="D98" s="6">
        <v>-5.9039999999999999</v>
      </c>
      <c r="E98" s="6">
        <v>-5.9029999999999996</v>
      </c>
      <c r="F98" s="6">
        <v>-5.9009999999999998</v>
      </c>
      <c r="G98" s="6">
        <v>-5.8920000000000003</v>
      </c>
      <c r="H98" s="6">
        <v>-5.8760000000000003</v>
      </c>
      <c r="I98" s="6">
        <v>-5.87</v>
      </c>
      <c r="J98" s="6">
        <v>-5.8639999999999999</v>
      </c>
      <c r="K98" s="6">
        <v>-5.8579999999999997</v>
      </c>
      <c r="L98" s="6">
        <v>-5.8520000000000003</v>
      </c>
      <c r="M98" s="6">
        <v>-5.8449999999999998</v>
      </c>
      <c r="N98" s="6">
        <v>-5.8390000000000004</v>
      </c>
      <c r="O98" s="6">
        <v>-5.8330000000000002</v>
      </c>
      <c r="P98" s="6">
        <v>-5.827</v>
      </c>
      <c r="Q98" s="6">
        <v>-5.8209999999999997</v>
      </c>
      <c r="R98" s="6">
        <v>-5.8140000000000001</v>
      </c>
      <c r="S98" s="6">
        <v>-5.7990000000000004</v>
      </c>
      <c r="T98" s="6">
        <v>-5.7830000000000004</v>
      </c>
      <c r="U98" s="6">
        <v>-5.7519999999999998</v>
      </c>
      <c r="V98" s="6">
        <v>-5.7210000000000001</v>
      </c>
      <c r="W98" s="6">
        <v>-5.6580000000000004</v>
      </c>
      <c r="X98" s="6">
        <v>-5.5949999999999998</v>
      </c>
      <c r="Y98" s="6">
        <v>-5.4370000000000003</v>
      </c>
      <c r="Z98" s="6">
        <v>-5.2779999999999996</v>
      </c>
      <c r="AC98" s="3">
        <v>0.35</v>
      </c>
      <c r="AD98" s="6">
        <v>-10.651999999999999</v>
      </c>
      <c r="AE98" s="6">
        <v>-10.651999999999999</v>
      </c>
      <c r="AF98" s="6">
        <v>-10.651</v>
      </c>
      <c r="AG98" s="6">
        <v>-1.0650999999999999</v>
      </c>
      <c r="AH98" s="6">
        <v>-1.0650999999999999</v>
      </c>
      <c r="AI98" s="6">
        <v>-10.648</v>
      </c>
      <c r="AJ98" s="6">
        <v>-10.645</v>
      </c>
      <c r="AK98" s="6">
        <v>-10.643000000000001</v>
      </c>
      <c r="AL98" s="6">
        <v>-10.641999999999999</v>
      </c>
      <c r="AM98" s="6">
        <v>-10.64</v>
      </c>
      <c r="AN98" s="6">
        <v>-10.638999999999999</v>
      </c>
      <c r="AO98" s="6">
        <v>-10.637</v>
      </c>
      <c r="AP98" s="6">
        <v>-10.635999999999999</v>
      </c>
      <c r="AQ98" s="6">
        <v>-10.634</v>
      </c>
      <c r="AR98" s="6">
        <v>-10.632999999999999</v>
      </c>
      <c r="AS98" s="6">
        <v>-10.632</v>
      </c>
      <c r="AT98" s="6">
        <v>-10.63</v>
      </c>
      <c r="AU98" s="6">
        <v>-10.627000000000001</v>
      </c>
      <c r="AV98" s="6">
        <v>-10.622999999999999</v>
      </c>
      <c r="AW98" s="6">
        <v>-10.616</v>
      </c>
      <c r="AX98" s="6">
        <v>-10.61</v>
      </c>
      <c r="AY98" s="6">
        <v>-10.597</v>
      </c>
      <c r="AZ98" s="6">
        <v>-10.584</v>
      </c>
      <c r="BA98" s="6">
        <v>-10.555</v>
      </c>
      <c r="BB98" s="6">
        <v>-10.529</v>
      </c>
    </row>
    <row r="99" spans="1:54" x14ac:dyDescent="0.2">
      <c r="A99" s="3">
        <v>0.4</v>
      </c>
      <c r="B99" s="6">
        <v>-5.7629999999999999</v>
      </c>
      <c r="C99" s="6">
        <v>-5.7619999999999996</v>
      </c>
      <c r="D99" s="6">
        <v>-5.7610000000000001</v>
      </c>
      <c r="E99" s="6">
        <v>-5.7590000000000003</v>
      </c>
      <c r="F99" s="6">
        <v>-5.7569999999999997</v>
      </c>
      <c r="G99" s="6">
        <v>-5.7480000000000002</v>
      </c>
      <c r="H99" s="6">
        <v>-5.7320000000000002</v>
      </c>
      <c r="I99" s="6">
        <v>-5.726</v>
      </c>
      <c r="J99" s="6">
        <v>-5.7190000000000003</v>
      </c>
      <c r="K99" s="6">
        <v>-5.7130000000000001</v>
      </c>
      <c r="L99" s="6">
        <v>-5.7069999999999999</v>
      </c>
      <c r="M99" s="6">
        <v>-5.7</v>
      </c>
      <c r="N99" s="6">
        <v>-5.694</v>
      </c>
      <c r="O99" s="6">
        <v>-5.6870000000000003</v>
      </c>
      <c r="P99" s="6">
        <v>-5.681</v>
      </c>
      <c r="Q99" s="6">
        <v>-5.6749999999999998</v>
      </c>
      <c r="R99" s="6">
        <v>-5.6680000000000001</v>
      </c>
      <c r="S99" s="6">
        <v>-5.6520000000000001</v>
      </c>
      <c r="T99" s="6">
        <v>-5.6360000000000001</v>
      </c>
      <c r="U99" s="6">
        <v>-5.6040000000000001</v>
      </c>
      <c r="V99" s="6">
        <v>-5.5720000000000001</v>
      </c>
      <c r="W99" s="6">
        <v>-5.5069999999999997</v>
      </c>
      <c r="X99" s="6">
        <v>-5.4420000000000002</v>
      </c>
      <c r="Y99" s="6">
        <v>-5.2779999999999996</v>
      </c>
      <c r="Z99" s="6">
        <v>-5.1130000000000004</v>
      </c>
      <c r="AC99" s="3">
        <v>0.4</v>
      </c>
      <c r="AD99" s="6">
        <v>-10.119999999999999</v>
      </c>
      <c r="AE99" s="6">
        <v>-10.119999999999999</v>
      </c>
      <c r="AF99" s="6">
        <v>-10.119999999999999</v>
      </c>
      <c r="AG99" s="6">
        <v>-10.119999999999999</v>
      </c>
      <c r="AH99" s="6">
        <v>-10.119999999999999</v>
      </c>
      <c r="AI99" s="6">
        <v>-10.119999999999999</v>
      </c>
      <c r="AJ99" s="6">
        <v>-10.119999999999999</v>
      </c>
      <c r="AK99" s="6">
        <v>-10.119999999999999</v>
      </c>
      <c r="AL99" s="6">
        <v>-10.119999999999999</v>
      </c>
      <c r="AM99" s="6">
        <v>-10.119999999999999</v>
      </c>
      <c r="AN99" s="6">
        <v>-10.119999999999999</v>
      </c>
      <c r="AO99" s="6">
        <v>-10.119999999999999</v>
      </c>
      <c r="AP99" s="6">
        <v>-10.119999999999999</v>
      </c>
      <c r="AQ99" s="6">
        <v>-10.119999999999999</v>
      </c>
      <c r="AR99" s="6">
        <v>-10.119999999999999</v>
      </c>
      <c r="AS99" s="6">
        <v>-10.119999999999999</v>
      </c>
      <c r="AT99" s="6">
        <v>-10.119999999999999</v>
      </c>
      <c r="AU99" s="6">
        <v>-10.119999999999999</v>
      </c>
      <c r="AV99" s="6">
        <v>-10.121</v>
      </c>
      <c r="AW99" s="6">
        <v>-10.121</v>
      </c>
      <c r="AX99" s="6">
        <v>-10.122</v>
      </c>
      <c r="AY99" s="6">
        <v>-10.124000000000001</v>
      </c>
      <c r="AZ99" s="6">
        <v>-10.127000000000001</v>
      </c>
      <c r="BA99" s="6">
        <v>-10.137</v>
      </c>
      <c r="BB99" s="6">
        <v>-10.15</v>
      </c>
    </row>
    <row r="100" spans="1:54" x14ac:dyDescent="0.2">
      <c r="A100" s="3">
        <v>0.45</v>
      </c>
      <c r="B100" s="6">
        <v>-5.6150000000000002</v>
      </c>
      <c r="C100" s="6">
        <v>-5.6139999999999999</v>
      </c>
      <c r="D100" s="6">
        <v>-5.6120000000000001</v>
      </c>
      <c r="E100" s="6">
        <v>-5.6109999999999998</v>
      </c>
      <c r="F100" s="6">
        <v>-5.609</v>
      </c>
      <c r="G100" s="6">
        <v>-5.6</v>
      </c>
      <c r="H100" s="6">
        <v>-5.5830000000000002</v>
      </c>
      <c r="I100" s="6">
        <v>-5.577</v>
      </c>
      <c r="J100" s="6">
        <v>-5.5709999999999997</v>
      </c>
      <c r="K100" s="6">
        <v>-5.5640000000000001</v>
      </c>
      <c r="L100" s="6">
        <v>-5.5579999999999998</v>
      </c>
      <c r="M100" s="6">
        <v>-5.5510000000000002</v>
      </c>
      <c r="N100" s="6">
        <v>-5.5449999999999999</v>
      </c>
      <c r="O100" s="6">
        <v>-5.5380000000000003</v>
      </c>
      <c r="P100" s="6">
        <v>-5.532</v>
      </c>
      <c r="Q100" s="6">
        <v>-5.5250000000000004</v>
      </c>
      <c r="R100" s="6">
        <v>-5.5190000000000001</v>
      </c>
      <c r="S100" s="6">
        <v>-5.5019999999999998</v>
      </c>
      <c r="T100" s="6">
        <v>-5.4859999999999998</v>
      </c>
      <c r="U100" s="6">
        <v>-5.4530000000000003</v>
      </c>
      <c r="V100" s="6">
        <v>-5.42</v>
      </c>
      <c r="W100" s="6">
        <v>-5.3540000000000001</v>
      </c>
      <c r="X100" s="6">
        <v>-5.2880000000000003</v>
      </c>
      <c r="Y100" s="6">
        <v>-5.12</v>
      </c>
      <c r="Z100" s="6">
        <v>-4.95</v>
      </c>
      <c r="AC100" s="3">
        <v>0.45</v>
      </c>
      <c r="AD100" s="6">
        <v>-9.5129999999999999</v>
      </c>
      <c r="AE100" s="6">
        <v>-9.5139999999999993</v>
      </c>
      <c r="AF100" s="6">
        <v>-9.5139999999999993</v>
      </c>
      <c r="AG100" s="6">
        <v>-9.5139999999999993</v>
      </c>
      <c r="AH100" s="6">
        <v>-9.5139999999999993</v>
      </c>
      <c r="AI100" s="6">
        <v>-9.516</v>
      </c>
      <c r="AJ100" s="6">
        <v>-9.5190000000000001</v>
      </c>
      <c r="AK100" s="6">
        <v>-9.52</v>
      </c>
      <c r="AL100" s="6">
        <v>-9.5210000000000008</v>
      </c>
      <c r="AM100" s="6">
        <v>-9.5220000000000002</v>
      </c>
      <c r="AN100" s="6">
        <v>-9.5229999999999997</v>
      </c>
      <c r="AO100" s="6">
        <v>-9.5250000000000004</v>
      </c>
      <c r="AP100" s="6">
        <v>-9.5259999999999998</v>
      </c>
      <c r="AQ100" s="6">
        <v>-9.5269999999999992</v>
      </c>
      <c r="AR100" s="6">
        <v>-9.5280000000000005</v>
      </c>
      <c r="AS100" s="6">
        <v>-9.5289999999999999</v>
      </c>
      <c r="AT100" s="6">
        <v>-9.5310000000000006</v>
      </c>
      <c r="AU100" s="6">
        <v>-9.5340000000000007</v>
      </c>
      <c r="AV100" s="6">
        <v>-9.5370000000000008</v>
      </c>
      <c r="AW100" s="6">
        <v>-9.5440000000000005</v>
      </c>
      <c r="AX100" s="6">
        <v>-9.5500000000000007</v>
      </c>
      <c r="AY100" s="6">
        <v>-9.5640000000000001</v>
      </c>
      <c r="AZ100" s="6">
        <v>-9.5790000000000006</v>
      </c>
      <c r="BA100" s="6">
        <v>-9.6189999999999998</v>
      </c>
      <c r="BB100" s="6">
        <v>-9.6630000000000003</v>
      </c>
    </row>
    <row r="101" spans="1:54" x14ac:dyDescent="0.2">
      <c r="A101" s="3">
        <v>0.5</v>
      </c>
      <c r="B101" s="6">
        <v>-5.4649999999999999</v>
      </c>
      <c r="C101" s="6">
        <v>-5.4640000000000004</v>
      </c>
      <c r="D101" s="6">
        <v>-5.4619999999999997</v>
      </c>
      <c r="E101" s="6">
        <v>-5.4610000000000003</v>
      </c>
      <c r="F101" s="6">
        <v>-5.4589999999999996</v>
      </c>
      <c r="G101" s="6">
        <v>-5.45</v>
      </c>
      <c r="H101" s="6">
        <v>-5.4340000000000002</v>
      </c>
      <c r="I101" s="6">
        <v>-5.4269999999999996</v>
      </c>
      <c r="J101" s="6">
        <v>-5.4210000000000003</v>
      </c>
      <c r="K101" s="6">
        <v>-5.4139999999999997</v>
      </c>
      <c r="L101" s="6">
        <v>-5.4080000000000004</v>
      </c>
      <c r="M101" s="6">
        <v>-5.4009999999999998</v>
      </c>
      <c r="N101" s="6">
        <v>-5.3949999999999996</v>
      </c>
      <c r="O101" s="6">
        <v>-5.3879999999999999</v>
      </c>
      <c r="P101" s="6">
        <v>-5.3819999999999997</v>
      </c>
      <c r="Q101" s="6">
        <v>-5.375</v>
      </c>
      <c r="R101" s="6">
        <v>-5.3689999999999998</v>
      </c>
      <c r="S101" s="6">
        <v>-5.3520000000000003</v>
      </c>
      <c r="T101" s="6">
        <v>-5.3360000000000003</v>
      </c>
      <c r="U101" s="6">
        <v>-5.3029999999999999</v>
      </c>
      <c r="V101" s="6">
        <v>-5.27</v>
      </c>
      <c r="W101" s="6">
        <v>-5.2030000000000003</v>
      </c>
      <c r="X101" s="6">
        <v>-5.1349999999999998</v>
      </c>
      <c r="Y101" s="6">
        <v>-4.9640000000000004</v>
      </c>
      <c r="Z101" s="6">
        <v>-4.7910000000000004</v>
      </c>
      <c r="AC101" s="3">
        <v>0.5</v>
      </c>
      <c r="AD101" s="6">
        <v>-8.8670000000000009</v>
      </c>
      <c r="AE101" s="6">
        <v>-8.8670000000000009</v>
      </c>
      <c r="AF101" s="6">
        <v>-8.8680000000000003</v>
      </c>
      <c r="AG101" s="6">
        <v>-8.8680000000000003</v>
      </c>
      <c r="AH101" s="6">
        <v>-8.8689999999999998</v>
      </c>
      <c r="AI101" s="6">
        <v>-8.8719999999999999</v>
      </c>
      <c r="AJ101" s="6">
        <v>-8.8770000000000007</v>
      </c>
      <c r="AK101" s="6">
        <v>-8.8789999999999996</v>
      </c>
      <c r="AL101" s="6">
        <v>-8.8810000000000002</v>
      </c>
      <c r="AM101" s="6">
        <v>-8.8829999999999991</v>
      </c>
      <c r="AN101" s="6">
        <v>-8.8849999999999998</v>
      </c>
      <c r="AO101" s="6">
        <v>-8.8870000000000005</v>
      </c>
      <c r="AP101" s="6">
        <v>-8.8889999999999993</v>
      </c>
      <c r="AQ101" s="6">
        <v>-8.891</v>
      </c>
      <c r="AR101" s="6">
        <v>-8.8930000000000007</v>
      </c>
      <c r="AS101" s="6">
        <v>-8.8949999999999996</v>
      </c>
      <c r="AT101" s="6">
        <v>-8.8970000000000002</v>
      </c>
      <c r="AU101" s="6">
        <v>-8.9030000000000005</v>
      </c>
      <c r="AV101" s="6">
        <v>-8.9079999999999995</v>
      </c>
      <c r="AW101" s="6">
        <v>-8.9190000000000005</v>
      </c>
      <c r="AX101" s="6">
        <v>-8.9309999999999992</v>
      </c>
      <c r="AY101" s="6">
        <v>-8.9540000000000006</v>
      </c>
      <c r="AZ101" s="6">
        <v>-8.9789999999999992</v>
      </c>
      <c r="BA101" s="6">
        <v>-9.0429999999999993</v>
      </c>
      <c r="BB101" s="6">
        <v>-9.1110000000000007</v>
      </c>
    </row>
    <row r="102" spans="1:54" x14ac:dyDescent="0.2">
      <c r="A102" s="3">
        <v>0.55000000000000004</v>
      </c>
      <c r="B102" s="6">
        <v>-3.2000000000000001E-2</v>
      </c>
      <c r="C102" s="6">
        <v>-5.3140000000000001</v>
      </c>
      <c r="D102" s="6">
        <v>-5.3120000000000003</v>
      </c>
      <c r="E102" s="6">
        <v>-5.3109999999999999</v>
      </c>
      <c r="F102" s="6">
        <v>-5.3090000000000002</v>
      </c>
      <c r="G102" s="6">
        <v>-5.3</v>
      </c>
      <c r="H102" s="6">
        <v>-5.2839999999999998</v>
      </c>
      <c r="I102" s="6">
        <v>-5.2770000000000001</v>
      </c>
      <c r="J102" s="6">
        <v>-5.2709999999999999</v>
      </c>
      <c r="K102" s="6">
        <v>-5.2649999999999997</v>
      </c>
      <c r="L102" s="6">
        <v>-5.258</v>
      </c>
      <c r="M102" s="6">
        <v>-5.2519999999999998</v>
      </c>
      <c r="N102" s="6">
        <v>-5.2450000000000001</v>
      </c>
      <c r="O102" s="6">
        <v>-5.2389999999999999</v>
      </c>
      <c r="P102" s="6">
        <v>-5.2329999999999997</v>
      </c>
      <c r="Q102" s="6">
        <v>-5.226</v>
      </c>
      <c r="R102" s="6">
        <v>-5.22</v>
      </c>
      <c r="S102" s="6">
        <v>-5.2030000000000003</v>
      </c>
      <c r="T102" s="6">
        <v>-5.1870000000000003</v>
      </c>
      <c r="U102" s="6">
        <v>-5.1539999999999999</v>
      </c>
      <c r="V102" s="6">
        <v>-5.1210000000000004</v>
      </c>
      <c r="W102" s="6">
        <v>-5.0540000000000003</v>
      </c>
      <c r="X102" s="6">
        <v>-4.9859999999999998</v>
      </c>
      <c r="Y102" s="6">
        <v>-4.8140000000000001</v>
      </c>
      <c r="Z102" s="6">
        <v>-4.6379999999999999</v>
      </c>
      <c r="AC102" s="3">
        <v>0.55000000000000004</v>
      </c>
      <c r="AD102" s="6">
        <v>-0.08</v>
      </c>
      <c r="AE102" s="6">
        <v>-8.2119999999999997</v>
      </c>
      <c r="AF102" s="6">
        <v>-8.2129999999999992</v>
      </c>
      <c r="AG102" s="6">
        <v>-8.2129999999999992</v>
      </c>
      <c r="AH102" s="6">
        <v>-8.2140000000000004</v>
      </c>
      <c r="AI102" s="6">
        <v>-8.218</v>
      </c>
      <c r="AJ102" s="6">
        <v>-8.2240000000000002</v>
      </c>
      <c r="AK102" s="6">
        <v>-8.2270000000000003</v>
      </c>
      <c r="AL102" s="6">
        <v>-8.23</v>
      </c>
      <c r="AM102" s="6">
        <v>-8.2319999999999993</v>
      </c>
      <c r="AN102" s="6">
        <v>-8.2349999999999994</v>
      </c>
      <c r="AO102" s="6">
        <v>-8.2379999999999995</v>
      </c>
      <c r="AP102" s="6">
        <v>-8.2409999999999997</v>
      </c>
      <c r="AQ102" s="6">
        <v>-8.2430000000000003</v>
      </c>
      <c r="AR102" s="6">
        <v>-8.2460000000000004</v>
      </c>
      <c r="AS102" s="6">
        <v>-8.2490000000000006</v>
      </c>
      <c r="AT102" s="6">
        <v>-8.2520000000000007</v>
      </c>
      <c r="AU102" s="6">
        <v>-8.2590000000000003</v>
      </c>
      <c r="AV102" s="6">
        <v>-8.266</v>
      </c>
      <c r="AW102" s="6">
        <v>-8.2810000000000006</v>
      </c>
      <c r="AX102" s="6">
        <v>-8.2959999999999994</v>
      </c>
      <c r="AY102" s="6">
        <v>-8.327</v>
      </c>
      <c r="AZ102" s="6">
        <v>-8.359</v>
      </c>
      <c r="BA102" s="6">
        <v>-8.4440000000000008</v>
      </c>
      <c r="BB102" s="6">
        <v>-8.5310000000000006</v>
      </c>
    </row>
    <row r="103" spans="1:54" x14ac:dyDescent="0.2">
      <c r="A103" s="3">
        <v>0.6</v>
      </c>
      <c r="B103" s="6">
        <v>-2.7E-2</v>
      </c>
      <c r="C103" s="6">
        <v>-6.8000000000000005E-2</v>
      </c>
      <c r="D103" s="6">
        <v>-5.1619999999999999</v>
      </c>
      <c r="E103" s="6">
        <v>-5.1609999999999996</v>
      </c>
      <c r="F103" s="6">
        <v>-5.1589999999999998</v>
      </c>
      <c r="G103" s="6">
        <v>-5.15</v>
      </c>
      <c r="H103" s="6">
        <v>-5.1349999999999998</v>
      </c>
      <c r="I103" s="6">
        <v>-5.1289999999999996</v>
      </c>
      <c r="J103" s="6">
        <v>-5.1219999999999999</v>
      </c>
      <c r="K103" s="6">
        <v>-5.1159999999999997</v>
      </c>
      <c r="L103" s="6">
        <v>-5.1100000000000003</v>
      </c>
      <c r="M103" s="6">
        <v>-5.1040000000000001</v>
      </c>
      <c r="N103" s="6">
        <v>-5.0979999999999999</v>
      </c>
      <c r="O103" s="6">
        <v>-5.0910000000000002</v>
      </c>
      <c r="P103" s="6">
        <v>-5.085</v>
      </c>
      <c r="Q103" s="6">
        <v>-5.0789999999999997</v>
      </c>
      <c r="R103" s="6">
        <v>-5.0730000000000004</v>
      </c>
      <c r="S103" s="6">
        <v>-5.0570000000000004</v>
      </c>
      <c r="T103" s="6">
        <v>-5.0410000000000004</v>
      </c>
      <c r="U103" s="6">
        <v>-5.008</v>
      </c>
      <c r="V103" s="6">
        <v>-4.976</v>
      </c>
      <c r="W103" s="6">
        <v>-4.9089999999999998</v>
      </c>
      <c r="X103" s="6">
        <v>-4.8419999999999996</v>
      </c>
      <c r="Y103" s="6">
        <v>-4.6689999999999996</v>
      </c>
      <c r="Z103" s="6">
        <v>-4.492</v>
      </c>
      <c r="AC103" s="3">
        <v>0.6</v>
      </c>
      <c r="AD103" s="6">
        <v>-5.8999999999999997E-2</v>
      </c>
      <c r="AE103" s="6">
        <v>-0.155</v>
      </c>
      <c r="AF103" s="6">
        <v>-7.5679999999999996</v>
      </c>
      <c r="AG103" s="6">
        <v>-7.569</v>
      </c>
      <c r="AH103" s="6">
        <v>-7.57</v>
      </c>
      <c r="AI103" s="6">
        <v>-7.5739999999999998</v>
      </c>
      <c r="AJ103" s="6">
        <v>-7.5819999999999999</v>
      </c>
      <c r="AK103" s="6">
        <v>-7.585</v>
      </c>
      <c r="AL103" s="6">
        <v>-7.5880000000000001</v>
      </c>
      <c r="AM103" s="6">
        <v>-7.5919999999999996</v>
      </c>
      <c r="AN103" s="6">
        <v>-7.5949999999999998</v>
      </c>
      <c r="AO103" s="6">
        <v>-7.5979999999999999</v>
      </c>
      <c r="AP103" s="6">
        <v>-7.601</v>
      </c>
      <c r="AQ103" s="6">
        <v>-7.6050000000000004</v>
      </c>
      <c r="AR103" s="6">
        <v>-7.6079999999999997</v>
      </c>
      <c r="AS103" s="6">
        <v>-7.6109999999999998</v>
      </c>
      <c r="AT103" s="6">
        <v>-7.6150000000000002</v>
      </c>
      <c r="AU103" s="6">
        <v>-7.6230000000000002</v>
      </c>
      <c r="AV103" s="6">
        <v>-7.6319999999999997</v>
      </c>
      <c r="AW103" s="6">
        <v>-7.65</v>
      </c>
      <c r="AX103" s="6">
        <v>-7.6680000000000001</v>
      </c>
      <c r="AY103" s="6">
        <v>-7.7050000000000001</v>
      </c>
      <c r="AZ103" s="6">
        <v>-7.7439999999999998</v>
      </c>
      <c r="BA103" s="6">
        <v>-7.8449999999999998</v>
      </c>
      <c r="BB103" s="6">
        <v>-7.95</v>
      </c>
    </row>
    <row r="104" spans="1:54" x14ac:dyDescent="0.2">
      <c r="A104" s="3">
        <v>0.65</v>
      </c>
      <c r="B104" s="6">
        <v>-2.3E-2</v>
      </c>
      <c r="C104" s="6">
        <v>-5.8000000000000003E-2</v>
      </c>
      <c r="D104" s="6">
        <v>-0.11799999999999999</v>
      </c>
      <c r="E104" s="6">
        <v>-5.0090000000000003</v>
      </c>
      <c r="F104" s="6">
        <v>-5.008</v>
      </c>
      <c r="G104" s="6">
        <v>-5</v>
      </c>
      <c r="H104" s="6">
        <v>-4.9850000000000003</v>
      </c>
      <c r="I104" s="6">
        <v>-4.9800000000000004</v>
      </c>
      <c r="J104" s="6">
        <v>-4.9740000000000002</v>
      </c>
      <c r="K104" s="6">
        <v>-4.968</v>
      </c>
      <c r="L104" s="6">
        <v>-4.9619999999999997</v>
      </c>
      <c r="M104" s="6">
        <v>-4.9560000000000004</v>
      </c>
      <c r="N104" s="6">
        <v>-4.9509999999999996</v>
      </c>
      <c r="O104" s="6">
        <v>-4.9450000000000003</v>
      </c>
      <c r="P104" s="6">
        <v>-4.9390000000000001</v>
      </c>
      <c r="Q104" s="6">
        <v>-4.9329999999999998</v>
      </c>
      <c r="R104" s="6">
        <v>-4.9269999999999996</v>
      </c>
      <c r="S104" s="6">
        <v>-4.9109999999999996</v>
      </c>
      <c r="T104" s="6">
        <v>-4.8959999999999999</v>
      </c>
      <c r="U104" s="6">
        <v>-4.8650000000000002</v>
      </c>
      <c r="V104" s="6">
        <v>-4.8330000000000002</v>
      </c>
      <c r="W104" s="6">
        <v>-4.7690000000000001</v>
      </c>
      <c r="X104" s="6">
        <v>-4.702</v>
      </c>
      <c r="Y104" s="6">
        <v>-4.5309999999999997</v>
      </c>
      <c r="Z104" s="6">
        <v>-4.3529999999999998</v>
      </c>
      <c r="AC104" s="3">
        <v>0.65</v>
      </c>
      <c r="AD104" s="6">
        <v>-4.4999999999999998E-2</v>
      </c>
      <c r="AE104" s="6">
        <v>-0.11600000000000001</v>
      </c>
      <c r="AF104" s="6">
        <v>-0.247</v>
      </c>
      <c r="AG104" s="6">
        <v>-6.9480000000000004</v>
      </c>
      <c r="AH104" s="6">
        <v>-6.9489999999999998</v>
      </c>
      <c r="AI104" s="6">
        <v>-6.9539999999999997</v>
      </c>
      <c r="AJ104" s="6">
        <v>-6.9619999999999997</v>
      </c>
      <c r="AK104" s="6">
        <v>-6.9660000000000002</v>
      </c>
      <c r="AL104" s="6">
        <v>-6.9690000000000003</v>
      </c>
      <c r="AM104" s="6">
        <v>-6.9729999999999999</v>
      </c>
      <c r="AN104" s="6">
        <v>-6.976</v>
      </c>
      <c r="AO104" s="6">
        <v>-6.98</v>
      </c>
      <c r="AP104" s="6">
        <v>-6.984</v>
      </c>
      <c r="AQ104" s="6">
        <v>-6.9870000000000001</v>
      </c>
      <c r="AR104" s="6">
        <v>-6.9909999999999997</v>
      </c>
      <c r="AS104" s="6">
        <v>-6.9950000000000001</v>
      </c>
      <c r="AT104" s="6">
        <v>-6.9989999999999997</v>
      </c>
      <c r="AU104" s="6">
        <v>-7.008</v>
      </c>
      <c r="AV104" s="6">
        <v>-7.0179999999999998</v>
      </c>
      <c r="AW104" s="6">
        <v>-7.0380000000000003</v>
      </c>
      <c r="AX104" s="6">
        <v>-7.0590000000000002</v>
      </c>
      <c r="AY104" s="6">
        <v>-7.1020000000000003</v>
      </c>
      <c r="AZ104" s="6">
        <v>-7.1470000000000002</v>
      </c>
      <c r="BA104" s="6">
        <v>-7.2629999999999999</v>
      </c>
      <c r="BB104" s="6">
        <v>-7.383</v>
      </c>
    </row>
    <row r="105" spans="1:54" x14ac:dyDescent="0.2">
      <c r="A105" s="3">
        <v>0.7</v>
      </c>
      <c r="B105" s="6">
        <v>-0.02</v>
      </c>
      <c r="C105" s="6">
        <v>-0.05</v>
      </c>
      <c r="D105" s="6">
        <v>-0.10100000000000001</v>
      </c>
      <c r="E105" s="6">
        <v>-0.156</v>
      </c>
      <c r="F105" s="6">
        <v>-0.21299999999999999</v>
      </c>
      <c r="G105" s="6">
        <v>-4.8460000000000001</v>
      </c>
      <c r="H105" s="6">
        <v>-4.8339999999999996</v>
      </c>
      <c r="I105" s="6">
        <v>-4.8280000000000003</v>
      </c>
      <c r="J105" s="6">
        <v>-4.8230000000000004</v>
      </c>
      <c r="K105" s="6">
        <v>-4.8179999999999996</v>
      </c>
      <c r="L105" s="6">
        <v>-4.8129999999999997</v>
      </c>
      <c r="M105" s="6">
        <v>-4.8079999999999998</v>
      </c>
      <c r="N105" s="6">
        <v>-4.8019999999999996</v>
      </c>
      <c r="O105" s="6">
        <v>-4.7969999999999997</v>
      </c>
      <c r="P105" s="6">
        <v>-4.7919999999999998</v>
      </c>
      <c r="Q105" s="6">
        <v>-4.7859999999999996</v>
      </c>
      <c r="R105" s="6">
        <v>-4.7809999999999997</v>
      </c>
      <c r="S105" s="6">
        <v>-4.7670000000000003</v>
      </c>
      <c r="T105" s="6">
        <v>-4.7519999999999998</v>
      </c>
      <c r="U105" s="6">
        <v>-4.7229999999999999</v>
      </c>
      <c r="V105" s="6">
        <v>-4.6929999999999996</v>
      </c>
      <c r="W105" s="6">
        <v>-4.6310000000000002</v>
      </c>
      <c r="X105" s="6">
        <v>-4.5659999999999998</v>
      </c>
      <c r="Y105" s="6">
        <v>-4.3970000000000002</v>
      </c>
      <c r="Z105" s="6">
        <v>-4.2210000000000001</v>
      </c>
      <c r="AC105" s="3">
        <v>0.7</v>
      </c>
      <c r="AD105" s="6">
        <v>-3.4000000000000002E-2</v>
      </c>
      <c r="AE105" s="6">
        <v>-8.7999999999999995E-2</v>
      </c>
      <c r="AF105" s="6">
        <v>-0.185</v>
      </c>
      <c r="AG105" s="6">
        <v>-0.29199999999999998</v>
      </c>
      <c r="AH105" s="6">
        <v>-0.41499999999999998</v>
      </c>
      <c r="AI105" s="6">
        <v>-6.3609999999999998</v>
      </c>
      <c r="AJ105" s="6">
        <v>-6.37</v>
      </c>
      <c r="AK105" s="6">
        <v>-6.3730000000000002</v>
      </c>
      <c r="AL105" s="6">
        <v>-6.3769999999999998</v>
      </c>
      <c r="AM105" s="6">
        <v>-6.3810000000000002</v>
      </c>
      <c r="AN105" s="6">
        <v>-6.3849999999999998</v>
      </c>
      <c r="AO105" s="6">
        <v>-6.3879999999999999</v>
      </c>
      <c r="AP105" s="6">
        <v>-6.3920000000000003</v>
      </c>
      <c r="AQ105" s="6">
        <v>-6.3959999999999999</v>
      </c>
      <c r="AR105" s="6">
        <v>-6.4</v>
      </c>
      <c r="AS105" s="6">
        <v>-6.4039999999999999</v>
      </c>
      <c r="AT105" s="6">
        <v>-6.4080000000000004</v>
      </c>
      <c r="AU105" s="6">
        <v>-6.4189999999999996</v>
      </c>
      <c r="AV105" s="6">
        <v>-6.43</v>
      </c>
      <c r="AW105" s="6">
        <v>-6.452</v>
      </c>
      <c r="AX105" s="6">
        <v>-6.4749999999999996</v>
      </c>
      <c r="AY105" s="6">
        <v>-6.5229999999999997</v>
      </c>
      <c r="AZ105" s="6">
        <v>-6.5730000000000004</v>
      </c>
      <c r="BA105" s="6">
        <v>-6.7030000000000003</v>
      </c>
      <c r="BB105" s="6">
        <v>-6.8369999999999997</v>
      </c>
    </row>
    <row r="106" spans="1:54" x14ac:dyDescent="0.2">
      <c r="A106" s="3">
        <v>0.75</v>
      </c>
      <c r="B106" s="6">
        <v>-1.7000000000000001E-2</v>
      </c>
      <c r="C106" s="6">
        <v>-4.2999999999999997E-2</v>
      </c>
      <c r="D106" s="6">
        <v>-8.7999999999999995E-2</v>
      </c>
      <c r="E106" s="6">
        <v>-0.13500000000000001</v>
      </c>
      <c r="F106" s="6">
        <v>-0.183</v>
      </c>
      <c r="G106" s="6">
        <v>-4.6849999999999996</v>
      </c>
      <c r="H106" s="6">
        <v>-4.6760000000000002</v>
      </c>
      <c r="I106" s="6">
        <v>-4.6719999999999997</v>
      </c>
      <c r="J106" s="6">
        <v>-4.6680000000000001</v>
      </c>
      <c r="K106" s="6">
        <v>-4.6639999999999997</v>
      </c>
      <c r="L106" s="6">
        <v>-4.6589999999999998</v>
      </c>
      <c r="M106" s="6">
        <v>-4.6550000000000002</v>
      </c>
      <c r="N106" s="6">
        <v>-4.6509999999999998</v>
      </c>
      <c r="O106" s="6">
        <v>-4.6459999999999999</v>
      </c>
      <c r="P106" s="6">
        <v>-4.641</v>
      </c>
      <c r="Q106" s="6">
        <v>-4.6369999999999996</v>
      </c>
      <c r="R106" s="6">
        <v>-4.6319999999999997</v>
      </c>
      <c r="S106" s="6">
        <v>-4.62</v>
      </c>
      <c r="T106" s="6">
        <v>-4.6070000000000002</v>
      </c>
      <c r="U106" s="6">
        <v>-4.5810000000000004</v>
      </c>
      <c r="V106" s="6">
        <v>-4.5540000000000003</v>
      </c>
      <c r="W106" s="6">
        <v>-4.4950000000000001</v>
      </c>
      <c r="X106" s="6">
        <v>-4.4340000000000002</v>
      </c>
      <c r="Y106" s="6">
        <v>-4.2690000000000001</v>
      </c>
      <c r="Z106" s="6">
        <v>-4.0949999999999998</v>
      </c>
      <c r="AC106" s="3">
        <v>0.75</v>
      </c>
      <c r="AD106" s="6">
        <v>-2.7E-2</v>
      </c>
      <c r="AE106" s="6">
        <v>-6.8000000000000005E-2</v>
      </c>
      <c r="AF106" s="6">
        <v>-0.14199999999999999</v>
      </c>
      <c r="AG106" s="6">
        <v>-0.22</v>
      </c>
      <c r="AH106" s="6">
        <v>-0.30599999999999999</v>
      </c>
      <c r="AI106" s="6">
        <v>-5.798</v>
      </c>
      <c r="AJ106" s="6">
        <v>-5.806</v>
      </c>
      <c r="AK106" s="6">
        <v>-5.8090000000000002</v>
      </c>
      <c r="AL106" s="6">
        <v>-5.8129999999999997</v>
      </c>
      <c r="AM106" s="6">
        <v>-5.8159999999999998</v>
      </c>
      <c r="AN106" s="6">
        <v>-5.82</v>
      </c>
      <c r="AO106" s="6">
        <v>-5.8239999999999998</v>
      </c>
      <c r="AP106" s="6">
        <v>-5.8280000000000003</v>
      </c>
      <c r="AQ106" s="6">
        <v>-5.8319999999999999</v>
      </c>
      <c r="AR106" s="6">
        <v>-5.8360000000000003</v>
      </c>
      <c r="AS106" s="6">
        <v>-5.8410000000000002</v>
      </c>
      <c r="AT106" s="6">
        <v>-5.8449999999999998</v>
      </c>
      <c r="AU106" s="6">
        <v>-5.8559999999999999</v>
      </c>
      <c r="AV106" s="6">
        <v>-5.8680000000000003</v>
      </c>
      <c r="AW106" s="6">
        <v>-5.8920000000000003</v>
      </c>
      <c r="AX106" s="6">
        <v>-5.9180000000000001</v>
      </c>
      <c r="AY106" s="6">
        <v>-5.9710000000000001</v>
      </c>
      <c r="AZ106" s="6">
        <v>-6.0270000000000001</v>
      </c>
      <c r="BA106" s="6">
        <v>-6.17</v>
      </c>
      <c r="BB106" s="6">
        <v>-6.3170000000000002</v>
      </c>
    </row>
    <row r="107" spans="1:54" x14ac:dyDescent="0.2">
      <c r="A107" s="3">
        <v>0.8</v>
      </c>
      <c r="B107" s="6">
        <v>-1.4999999999999999E-2</v>
      </c>
      <c r="C107" s="6">
        <v>-3.7999999999999999E-2</v>
      </c>
      <c r="D107" s="6">
        <v>-7.8E-2</v>
      </c>
      <c r="E107" s="6">
        <v>-0.11799999999999999</v>
      </c>
      <c r="F107" s="6">
        <v>-0.16</v>
      </c>
      <c r="G107" s="6">
        <v>-0.45100000000000001</v>
      </c>
      <c r="H107" s="6">
        <v>-4.5049999999999999</v>
      </c>
      <c r="I107" s="6">
        <v>-4.5039999999999996</v>
      </c>
      <c r="J107" s="6">
        <v>-4.5010000000000003</v>
      </c>
      <c r="K107" s="6">
        <v>-4.4989999999999997</v>
      </c>
      <c r="L107" s="6">
        <v>-4.4960000000000004</v>
      </c>
      <c r="M107" s="6">
        <v>-4.4939999999999998</v>
      </c>
      <c r="N107" s="6">
        <v>-4.4909999999999997</v>
      </c>
      <c r="O107" s="6">
        <v>-4.4880000000000004</v>
      </c>
      <c r="P107" s="6">
        <v>-4.4850000000000003</v>
      </c>
      <c r="Q107" s="6">
        <v>-4.4809999999999999</v>
      </c>
      <c r="R107" s="6">
        <v>-4.4779999999999998</v>
      </c>
      <c r="S107" s="6">
        <v>-4.4690000000000003</v>
      </c>
      <c r="T107" s="6">
        <v>-4.4589999999999996</v>
      </c>
      <c r="U107" s="6">
        <v>-4.4370000000000003</v>
      </c>
      <c r="V107" s="6">
        <v>-4.4130000000000003</v>
      </c>
      <c r="W107" s="6">
        <v>-4.3609999999999998</v>
      </c>
      <c r="X107" s="6">
        <v>-4.3029999999999999</v>
      </c>
      <c r="Y107" s="6">
        <v>-4.1449999999999996</v>
      </c>
      <c r="Z107" s="6">
        <v>-3.9740000000000002</v>
      </c>
      <c r="AC107" s="3">
        <v>0.8</v>
      </c>
      <c r="AD107" s="6">
        <v>-2.1000000000000001E-2</v>
      </c>
      <c r="AE107" s="6">
        <v>-5.3999999999999999E-2</v>
      </c>
      <c r="AF107" s="6">
        <v>-0.11</v>
      </c>
      <c r="AG107" s="6">
        <v>-0.17</v>
      </c>
      <c r="AH107" s="6">
        <v>-0.23400000000000001</v>
      </c>
      <c r="AI107" s="6">
        <v>-0.753</v>
      </c>
      <c r="AJ107" s="6">
        <v>-5.2679999999999998</v>
      </c>
      <c r="AK107" s="6">
        <v>-5.2709999999999999</v>
      </c>
      <c r="AL107" s="6">
        <v>-5.274</v>
      </c>
      <c r="AM107" s="6">
        <v>-5.2770000000000001</v>
      </c>
      <c r="AN107" s="6">
        <v>-5.2809999999999997</v>
      </c>
      <c r="AO107" s="6">
        <v>-5.2850000000000001</v>
      </c>
      <c r="AP107" s="6">
        <v>-5.2880000000000003</v>
      </c>
      <c r="AQ107" s="6">
        <v>-5.2919999999999998</v>
      </c>
      <c r="AR107" s="6">
        <v>-5.2969999999999997</v>
      </c>
      <c r="AS107" s="6">
        <v>-5.3010000000000002</v>
      </c>
      <c r="AT107" s="6">
        <v>-5.306</v>
      </c>
      <c r="AU107" s="6">
        <v>-5.3170000000000002</v>
      </c>
      <c r="AV107" s="6">
        <v>-5.33</v>
      </c>
      <c r="AW107" s="6">
        <v>-5.3559999999999999</v>
      </c>
      <c r="AX107" s="6">
        <v>-5.3840000000000003</v>
      </c>
      <c r="AY107" s="6">
        <v>-5.444</v>
      </c>
      <c r="AZ107" s="6">
        <v>-5.5060000000000002</v>
      </c>
      <c r="BA107" s="6">
        <v>-5.6639999999999997</v>
      </c>
      <c r="BB107" s="6">
        <v>-5.8239999999999998</v>
      </c>
    </row>
    <row r="108" spans="1:54" x14ac:dyDescent="0.2">
      <c r="A108" s="3">
        <v>0.85</v>
      </c>
      <c r="B108" s="6">
        <v>-1.4E-2</v>
      </c>
      <c r="C108" s="6">
        <v>-3.4000000000000002E-2</v>
      </c>
      <c r="D108" s="6">
        <v>-6.9000000000000006E-2</v>
      </c>
      <c r="E108" s="6">
        <v>-0.105</v>
      </c>
      <c r="F108" s="6">
        <v>-0.14099999999999999</v>
      </c>
      <c r="G108" s="6">
        <v>-0.38700000000000001</v>
      </c>
      <c r="H108" s="6">
        <v>-4.3109999999999999</v>
      </c>
      <c r="I108" s="6">
        <v>-4.3129999999999997</v>
      </c>
      <c r="J108" s="6">
        <v>-4.3150000000000004</v>
      </c>
      <c r="K108" s="6">
        <v>-4.3159999999999998</v>
      </c>
      <c r="L108" s="6">
        <v>-4.3159999999999998</v>
      </c>
      <c r="M108" s="6">
        <v>-4.3159999999999998</v>
      </c>
      <c r="N108" s="6">
        <v>-4.3159999999999998</v>
      </c>
      <c r="O108" s="6">
        <v>-4.3159999999999998</v>
      </c>
      <c r="P108" s="6">
        <v>-4.3150000000000004</v>
      </c>
      <c r="Q108" s="6">
        <v>-4.3140000000000001</v>
      </c>
      <c r="R108" s="6">
        <v>-4.3120000000000003</v>
      </c>
      <c r="S108" s="6">
        <v>-4.3079999999999998</v>
      </c>
      <c r="T108" s="6">
        <v>-4.3019999999999996</v>
      </c>
      <c r="U108" s="6">
        <v>-4.2869999999999999</v>
      </c>
      <c r="V108" s="6">
        <v>-4.2690000000000001</v>
      </c>
      <c r="W108" s="6">
        <v>-4.2249999999999996</v>
      </c>
      <c r="X108" s="6">
        <v>-4.173</v>
      </c>
      <c r="Y108" s="6">
        <v>-4.024</v>
      </c>
      <c r="Z108" s="6">
        <v>-3.8570000000000002</v>
      </c>
      <c r="AC108" s="3">
        <v>0.85</v>
      </c>
      <c r="AD108" s="6">
        <v>-1.7000000000000001E-2</v>
      </c>
      <c r="AE108" s="6">
        <v>-4.2999999999999997E-2</v>
      </c>
      <c r="AF108" s="6">
        <v>-8.6999999999999994E-2</v>
      </c>
      <c r="AG108" s="6">
        <v>-0.13400000000000001</v>
      </c>
      <c r="AH108" s="6">
        <v>-0.182</v>
      </c>
      <c r="AI108" s="6">
        <v>-0.53400000000000003</v>
      </c>
      <c r="AJ108" s="6">
        <v>-4.7530000000000001</v>
      </c>
      <c r="AK108" s="6">
        <v>-4.7539999999999996</v>
      </c>
      <c r="AL108" s="6">
        <v>-4.7560000000000002</v>
      </c>
      <c r="AM108" s="6">
        <v>-4.758</v>
      </c>
      <c r="AN108" s="6">
        <v>-4.76</v>
      </c>
      <c r="AO108" s="6">
        <v>-4.7629999999999999</v>
      </c>
      <c r="AP108" s="6">
        <v>-4.7670000000000003</v>
      </c>
      <c r="AQ108" s="6">
        <v>-4.7709999999999999</v>
      </c>
      <c r="AR108" s="6">
        <v>-4.7750000000000004</v>
      </c>
      <c r="AS108" s="6">
        <v>-4.7789999999999999</v>
      </c>
      <c r="AT108" s="6">
        <v>-4.7839999999999998</v>
      </c>
      <c r="AU108" s="6">
        <v>-4.7960000000000003</v>
      </c>
      <c r="AV108" s="6">
        <v>-4.8099999999999996</v>
      </c>
      <c r="AW108" s="6">
        <v>-4.84</v>
      </c>
      <c r="AX108" s="6">
        <v>-4.8710000000000004</v>
      </c>
      <c r="AY108" s="6">
        <v>-4.9390000000000001</v>
      </c>
      <c r="AZ108" s="6">
        <v>-5.008</v>
      </c>
      <c r="BA108" s="6">
        <v>-5.1840000000000002</v>
      </c>
      <c r="BB108" s="6">
        <v>-5.3579999999999997</v>
      </c>
    </row>
    <row r="109" spans="1:54" x14ac:dyDescent="0.2">
      <c r="A109" s="3">
        <v>0.9</v>
      </c>
      <c r="B109" s="6">
        <v>-1.2E-2</v>
      </c>
      <c r="C109" s="6">
        <v>-3.1E-2</v>
      </c>
      <c r="D109" s="6">
        <v>-6.2E-2</v>
      </c>
      <c r="E109" s="6">
        <v>-9.4E-2</v>
      </c>
      <c r="F109" s="6">
        <v>-0.126</v>
      </c>
      <c r="G109" s="6">
        <v>-0.33900000000000002</v>
      </c>
      <c r="H109" s="6">
        <v>-0.81299999999999994</v>
      </c>
      <c r="I109" s="6">
        <v>-4.0739999999999998</v>
      </c>
      <c r="J109" s="6">
        <v>-4.085</v>
      </c>
      <c r="K109" s="6">
        <v>-4.0940000000000003</v>
      </c>
      <c r="L109" s="6">
        <v>-4.101</v>
      </c>
      <c r="M109" s="6">
        <v>-4.1079999999999997</v>
      </c>
      <c r="N109" s="6">
        <v>-4.1130000000000004</v>
      </c>
      <c r="O109" s="6">
        <v>-4.1180000000000003</v>
      </c>
      <c r="P109" s="6">
        <v>-4.1210000000000004</v>
      </c>
      <c r="Q109" s="6">
        <v>-4.125</v>
      </c>
      <c r="R109" s="6">
        <v>-4.1269999999999998</v>
      </c>
      <c r="S109" s="6">
        <v>-4.1310000000000002</v>
      </c>
      <c r="T109" s="6">
        <v>-4.1319999999999997</v>
      </c>
      <c r="U109" s="6">
        <v>-4.1289999999999996</v>
      </c>
      <c r="V109" s="6">
        <v>-4.1189999999999998</v>
      </c>
      <c r="W109" s="6">
        <v>-4.0860000000000003</v>
      </c>
      <c r="X109" s="6">
        <v>-4.0430000000000001</v>
      </c>
      <c r="Y109" s="6">
        <v>-3.9049999999999998</v>
      </c>
      <c r="Z109" s="6">
        <v>-3.7440000000000002</v>
      </c>
      <c r="AC109" s="3">
        <v>0.9</v>
      </c>
      <c r="AD109" s="6">
        <v>-1.4E-2</v>
      </c>
      <c r="AE109" s="6">
        <v>-3.4000000000000002E-2</v>
      </c>
      <c r="AF109" s="6">
        <v>-7.0000000000000007E-2</v>
      </c>
      <c r="AG109" s="6">
        <v>-0.106</v>
      </c>
      <c r="AH109" s="6">
        <v>-0.14399999999999999</v>
      </c>
      <c r="AI109" s="6">
        <v>-0.4</v>
      </c>
      <c r="AJ109" s="6">
        <v>-1.133</v>
      </c>
      <c r="AK109" s="6">
        <v>-4.2539999999999996</v>
      </c>
      <c r="AL109" s="6">
        <v>-4.25</v>
      </c>
      <c r="AM109" s="6">
        <v>-4.2480000000000002</v>
      </c>
      <c r="AN109" s="6">
        <v>-4.2480000000000002</v>
      </c>
      <c r="AO109" s="6">
        <v>-4.2489999999999997</v>
      </c>
      <c r="AP109" s="6">
        <v>-4.2510000000000003</v>
      </c>
      <c r="AQ109" s="6">
        <v>-4.2549999999999999</v>
      </c>
      <c r="AR109" s="6">
        <v>-4.258</v>
      </c>
      <c r="AS109" s="6">
        <v>-4.2629999999999999</v>
      </c>
      <c r="AT109" s="6">
        <v>-4.2679999999999998</v>
      </c>
      <c r="AU109" s="6">
        <v>-4.282</v>
      </c>
      <c r="AV109" s="6">
        <v>-4.298</v>
      </c>
      <c r="AW109" s="6">
        <v>-4.3330000000000002</v>
      </c>
      <c r="AX109" s="6">
        <v>-4.3710000000000004</v>
      </c>
      <c r="AY109" s="6">
        <v>-4.45</v>
      </c>
      <c r="AZ109" s="6">
        <v>-4.53</v>
      </c>
      <c r="BA109" s="6">
        <v>-4.7270000000000003</v>
      </c>
      <c r="BB109" s="6">
        <v>-4.9160000000000004</v>
      </c>
    </row>
    <row r="110" spans="1:54" x14ac:dyDescent="0.2">
      <c r="A110" s="3">
        <v>0.93</v>
      </c>
      <c r="B110" s="6">
        <v>-1.0999999999999999E-2</v>
      </c>
      <c r="C110" s="6">
        <v>-2.9000000000000001E-2</v>
      </c>
      <c r="D110" s="6">
        <v>-5.8000000000000003E-2</v>
      </c>
      <c r="E110" s="6">
        <v>-8.7999999999999995E-2</v>
      </c>
      <c r="F110" s="6">
        <v>-0.11799999999999999</v>
      </c>
      <c r="G110" s="6">
        <v>-0.315</v>
      </c>
      <c r="H110" s="6">
        <v>-0.72899999999999998</v>
      </c>
      <c r="I110" s="6">
        <v>-0.96</v>
      </c>
      <c r="J110" s="6">
        <v>-3.8980000000000001</v>
      </c>
      <c r="K110" s="6">
        <v>-3.92</v>
      </c>
      <c r="L110" s="6">
        <v>-3.9380000000000002</v>
      </c>
      <c r="M110" s="6">
        <v>-3.9529999999999998</v>
      </c>
      <c r="N110" s="6">
        <v>-3.9649999999999999</v>
      </c>
      <c r="O110" s="6">
        <v>-3.976</v>
      </c>
      <c r="P110" s="6">
        <v>-3.9849999999999999</v>
      </c>
      <c r="Q110" s="6">
        <v>-3.9929999999999999</v>
      </c>
      <c r="R110" s="6">
        <v>-4</v>
      </c>
      <c r="S110" s="6">
        <v>-4.0119999999999996</v>
      </c>
      <c r="T110" s="6">
        <v>-4.0199999999999996</v>
      </c>
      <c r="U110" s="6">
        <v>-4.0259999999999998</v>
      </c>
      <c r="V110" s="6">
        <v>-4.024</v>
      </c>
      <c r="W110" s="6">
        <v>-4.0010000000000003</v>
      </c>
      <c r="X110" s="6">
        <v>-3.9630000000000001</v>
      </c>
      <c r="Y110" s="6">
        <v>-3.8340000000000001</v>
      </c>
      <c r="Z110" s="6">
        <v>-3.6779999999999999</v>
      </c>
      <c r="AC110" s="3">
        <v>0.93</v>
      </c>
      <c r="AD110" s="6">
        <v>-1.2E-2</v>
      </c>
      <c r="AE110" s="6">
        <v>-0.03</v>
      </c>
      <c r="AF110" s="6">
        <v>-6.0999999999999999E-2</v>
      </c>
      <c r="AG110" s="6">
        <v>-9.2999999999999999E-2</v>
      </c>
      <c r="AH110" s="6">
        <v>-0.126</v>
      </c>
      <c r="AI110" s="6">
        <v>-0.34100000000000003</v>
      </c>
      <c r="AJ110" s="6">
        <v>-0.85499999999999998</v>
      </c>
      <c r="AK110" s="6">
        <v>-1.236</v>
      </c>
      <c r="AL110" s="6">
        <v>-3.952</v>
      </c>
      <c r="AM110" s="6">
        <v>-3.9409999999999998</v>
      </c>
      <c r="AN110" s="6">
        <v>-3.9359999999999999</v>
      </c>
      <c r="AO110" s="6">
        <v>-3.9340000000000002</v>
      </c>
      <c r="AP110" s="6">
        <v>-3.9340000000000002</v>
      </c>
      <c r="AQ110" s="6">
        <v>-3.9369999999999998</v>
      </c>
      <c r="AR110" s="6">
        <v>-3.94</v>
      </c>
      <c r="AS110" s="6">
        <v>-3.9449999999999998</v>
      </c>
      <c r="AT110" s="6">
        <v>-3.9510000000000001</v>
      </c>
      <c r="AU110" s="6">
        <v>-3.968</v>
      </c>
      <c r="AV110" s="6">
        <v>-3.9870000000000001</v>
      </c>
      <c r="AW110" s="6">
        <v>-4.0289999999999999</v>
      </c>
      <c r="AX110" s="6">
        <v>-4.0730000000000004</v>
      </c>
      <c r="AY110" s="6">
        <v>-4.1630000000000003</v>
      </c>
      <c r="AZ110" s="6">
        <v>-4.2510000000000003</v>
      </c>
      <c r="BA110" s="6">
        <v>-4.4630000000000001</v>
      </c>
      <c r="BB110" s="6">
        <v>-4.6619999999999999</v>
      </c>
    </row>
    <row r="111" spans="1:54" x14ac:dyDescent="0.2">
      <c r="A111" s="3">
        <v>0.95</v>
      </c>
      <c r="B111" s="6">
        <v>-1.0999999999999999E-2</v>
      </c>
      <c r="C111" s="6">
        <v>-2.8000000000000001E-2</v>
      </c>
      <c r="D111" s="6">
        <v>-5.6000000000000001E-2</v>
      </c>
      <c r="E111" s="6">
        <v>-8.4000000000000005E-2</v>
      </c>
      <c r="F111" s="6">
        <v>-0.113</v>
      </c>
      <c r="G111" s="6">
        <v>-0.3</v>
      </c>
      <c r="H111" s="6">
        <v>-0.68400000000000005</v>
      </c>
      <c r="I111" s="6">
        <v>-0.88500000000000001</v>
      </c>
      <c r="J111" s="6">
        <v>-1.1499999999999999</v>
      </c>
      <c r="K111" s="6">
        <v>-3.7629999999999999</v>
      </c>
      <c r="L111" s="6">
        <v>-3.798</v>
      </c>
      <c r="M111" s="6">
        <v>-3.8250000000000002</v>
      </c>
      <c r="N111" s="6">
        <v>-3.847</v>
      </c>
      <c r="O111" s="6">
        <v>-3.8650000000000002</v>
      </c>
      <c r="P111" s="6">
        <v>-3.88</v>
      </c>
      <c r="Q111" s="6">
        <v>-3.8929999999999998</v>
      </c>
      <c r="R111" s="6">
        <v>-3.9039999999999999</v>
      </c>
      <c r="S111" s="6">
        <v>-3.9249999999999998</v>
      </c>
      <c r="T111" s="6">
        <v>-3.9390000000000001</v>
      </c>
      <c r="U111" s="6">
        <v>-3.9550000000000001</v>
      </c>
      <c r="V111" s="6">
        <v>-3.9580000000000002</v>
      </c>
      <c r="W111" s="6">
        <v>-3.9430000000000001</v>
      </c>
      <c r="X111" s="6">
        <v>-3.91</v>
      </c>
      <c r="Y111" s="6">
        <v>-3.7879999999999998</v>
      </c>
      <c r="Z111" s="6">
        <v>-3.6339999999999999</v>
      </c>
      <c r="AC111" s="3">
        <v>0.95</v>
      </c>
      <c r="AD111" s="6">
        <v>-1.0999999999999999E-2</v>
      </c>
      <c r="AE111" s="6">
        <v>-2.8000000000000001E-2</v>
      </c>
      <c r="AF111" s="6">
        <v>-5.6000000000000001E-2</v>
      </c>
      <c r="AG111" s="6">
        <v>-8.5000000000000006E-2</v>
      </c>
      <c r="AH111" s="6">
        <v>-0.115</v>
      </c>
      <c r="AI111" s="6">
        <v>-0.309</v>
      </c>
      <c r="AJ111" s="6">
        <v>-0.73599999999999999</v>
      </c>
      <c r="AK111" s="6">
        <v>-0.99399999999999999</v>
      </c>
      <c r="AL111" s="6">
        <v>-1.448</v>
      </c>
      <c r="AM111" s="6">
        <v>-3.7370000000000001</v>
      </c>
      <c r="AN111" s="6">
        <v>-3.72</v>
      </c>
      <c r="AO111" s="6">
        <v>-3.7130000000000001</v>
      </c>
      <c r="AP111" s="6">
        <v>-3.7109999999999999</v>
      </c>
      <c r="AQ111" s="6">
        <v>-3.7130000000000001</v>
      </c>
      <c r="AR111" s="6">
        <v>-3.7170000000000001</v>
      </c>
      <c r="AS111" s="6">
        <v>-3.7229999999999999</v>
      </c>
      <c r="AT111" s="6">
        <v>-3.73</v>
      </c>
      <c r="AU111" s="6">
        <v>-3.75</v>
      </c>
      <c r="AV111" s="6">
        <v>-3.7730000000000001</v>
      </c>
      <c r="AW111" s="6">
        <v>-3.8220000000000001</v>
      </c>
      <c r="AX111" s="6">
        <v>-3.8730000000000002</v>
      </c>
      <c r="AY111" s="6">
        <v>-3.972</v>
      </c>
      <c r="AZ111" s="6">
        <v>-4.0679999999999996</v>
      </c>
      <c r="BA111" s="6">
        <v>-4.2910000000000004</v>
      </c>
      <c r="BB111" s="6">
        <v>-4.4980000000000002</v>
      </c>
    </row>
    <row r="112" spans="1:54" x14ac:dyDescent="0.2">
      <c r="A112" s="3">
        <v>0.97</v>
      </c>
      <c r="B112" s="6">
        <v>-1.0999999999999999E-2</v>
      </c>
      <c r="C112" s="6">
        <v>-2.7E-2</v>
      </c>
      <c r="D112" s="6">
        <v>-5.3999999999999999E-2</v>
      </c>
      <c r="E112" s="6">
        <v>-8.1000000000000003E-2</v>
      </c>
      <c r="F112" s="6">
        <v>-0.109</v>
      </c>
      <c r="G112" s="6">
        <v>-0.28699999999999998</v>
      </c>
      <c r="H112" s="6">
        <v>-0.64500000000000002</v>
      </c>
      <c r="I112" s="6">
        <v>-0.82399999999999995</v>
      </c>
      <c r="J112" s="6">
        <v>-1.044</v>
      </c>
      <c r="K112" s="6">
        <v>-1.3560000000000001</v>
      </c>
      <c r="L112" s="6">
        <v>-3.5990000000000002</v>
      </c>
      <c r="M112" s="6">
        <v>-3.6579999999999999</v>
      </c>
      <c r="N112" s="6">
        <v>-3.7</v>
      </c>
      <c r="O112" s="6">
        <v>-3.7320000000000002</v>
      </c>
      <c r="P112" s="6">
        <v>-3.758</v>
      </c>
      <c r="Q112" s="6">
        <v>-3.7789999999999999</v>
      </c>
      <c r="R112" s="6">
        <v>-3.7959999999999998</v>
      </c>
      <c r="S112" s="6">
        <v>-3.83</v>
      </c>
      <c r="T112" s="6">
        <v>-3.8530000000000002</v>
      </c>
      <c r="U112" s="6">
        <v>-3.879</v>
      </c>
      <c r="V112" s="6">
        <v>-3.89</v>
      </c>
      <c r="W112" s="6">
        <v>-3.883</v>
      </c>
      <c r="X112" s="6">
        <v>-3.8559999999999999</v>
      </c>
      <c r="Y112" s="6">
        <v>-3.7410000000000001</v>
      </c>
      <c r="Z112" s="6">
        <v>-3.5910000000000002</v>
      </c>
      <c r="AC112" s="3">
        <v>0.97</v>
      </c>
      <c r="AD112" s="6">
        <v>-0.01</v>
      </c>
      <c r="AE112" s="6">
        <v>-2.5999999999999999E-2</v>
      </c>
      <c r="AF112" s="6">
        <v>-5.1999999999999998E-2</v>
      </c>
      <c r="AG112" s="6">
        <v>-7.8E-2</v>
      </c>
      <c r="AH112" s="6">
        <v>-0.105</v>
      </c>
      <c r="AI112" s="6">
        <v>-0.28000000000000003</v>
      </c>
      <c r="AJ112" s="6">
        <v>-0.64300000000000002</v>
      </c>
      <c r="AK112" s="6">
        <v>-0.83699999999999997</v>
      </c>
      <c r="AL112" s="6">
        <v>-1.1000000000000001</v>
      </c>
      <c r="AM112" s="6">
        <v>-1.6160000000000001</v>
      </c>
      <c r="AN112" s="6">
        <v>-3.496</v>
      </c>
      <c r="AO112" s="6">
        <v>-3.4710000000000001</v>
      </c>
      <c r="AP112" s="6">
        <v>-3.4649999999999999</v>
      </c>
      <c r="AQ112" s="6">
        <v>-3.4670000000000001</v>
      </c>
      <c r="AR112" s="6">
        <v>-3.4729999999999999</v>
      </c>
      <c r="AS112" s="6">
        <v>-3.4820000000000002</v>
      </c>
      <c r="AT112" s="6">
        <v>-3.492</v>
      </c>
      <c r="AU112" s="6">
        <v>-3.5209999999999999</v>
      </c>
      <c r="AV112" s="6">
        <v>-3.5510000000000002</v>
      </c>
      <c r="AW112" s="6">
        <v>-3.6110000000000002</v>
      </c>
      <c r="AX112" s="6">
        <v>-3.67</v>
      </c>
      <c r="AY112" s="6">
        <v>-3.782</v>
      </c>
      <c r="AZ112" s="6">
        <v>-3.8860000000000001</v>
      </c>
      <c r="BA112" s="6">
        <v>-4.1219999999999999</v>
      </c>
      <c r="BB112" s="6">
        <v>-4.3360000000000003</v>
      </c>
    </row>
    <row r="113" spans="1:54" x14ac:dyDescent="0.2">
      <c r="A113" s="3">
        <v>0.98</v>
      </c>
      <c r="B113" s="6">
        <v>-0.01</v>
      </c>
      <c r="C113" s="6">
        <v>-2.5999999999999999E-2</v>
      </c>
      <c r="D113" s="6">
        <v>-5.2999999999999999E-2</v>
      </c>
      <c r="E113" s="6">
        <v>-7.9000000000000001E-2</v>
      </c>
      <c r="F113" s="6">
        <v>-0.107</v>
      </c>
      <c r="G113" s="6">
        <v>-0.28100000000000003</v>
      </c>
      <c r="H113" s="6">
        <v>-0.627</v>
      </c>
      <c r="I113" s="6">
        <v>-0.79700000000000004</v>
      </c>
      <c r="J113" s="6">
        <v>-1.002</v>
      </c>
      <c r="K113" s="6">
        <v>-1.2729999999999999</v>
      </c>
      <c r="L113" s="6">
        <v>-3.4340000000000002</v>
      </c>
      <c r="M113" s="6">
        <v>-3.544</v>
      </c>
      <c r="N113" s="6">
        <v>-3.6070000000000002</v>
      </c>
      <c r="O113" s="6">
        <v>-3.6520000000000001</v>
      </c>
      <c r="P113" s="6">
        <v>-3.6859999999999999</v>
      </c>
      <c r="Q113" s="6">
        <v>-3.714</v>
      </c>
      <c r="R113" s="6">
        <v>-3.7360000000000002</v>
      </c>
      <c r="S113" s="6">
        <v>-3.778</v>
      </c>
      <c r="T113" s="6">
        <v>-3.806</v>
      </c>
      <c r="U113" s="6">
        <v>-3.84</v>
      </c>
      <c r="V113" s="6">
        <v>-3.8540000000000001</v>
      </c>
      <c r="W113" s="6">
        <v>-3.8530000000000002</v>
      </c>
      <c r="X113" s="6">
        <v>-3.8290000000000002</v>
      </c>
      <c r="Y113" s="6">
        <v>-3.7170000000000001</v>
      </c>
      <c r="Z113" s="6">
        <v>-3.569</v>
      </c>
      <c r="AC113" s="3">
        <v>0.98</v>
      </c>
      <c r="AD113" s="6">
        <v>-0.01</v>
      </c>
      <c r="AE113" s="6">
        <v>-2.5000000000000001E-2</v>
      </c>
      <c r="AF113" s="6">
        <v>-0.05</v>
      </c>
      <c r="AG113" s="6">
        <v>-7.4999999999999997E-2</v>
      </c>
      <c r="AH113" s="6">
        <v>-0.10100000000000001</v>
      </c>
      <c r="AI113" s="6">
        <v>-0.26700000000000002</v>
      </c>
      <c r="AJ113" s="6">
        <v>-0.60299999999999998</v>
      </c>
      <c r="AK113" s="6">
        <v>-0.77600000000000002</v>
      </c>
      <c r="AL113" s="6">
        <v>-0.99399999999999999</v>
      </c>
      <c r="AM113" s="6">
        <v>-1.3240000000000001</v>
      </c>
      <c r="AN113" s="6">
        <v>-3.3969999999999998</v>
      </c>
      <c r="AO113" s="6">
        <v>-3.3319999999999999</v>
      </c>
      <c r="AP113" s="6">
        <v>-3.3220000000000001</v>
      </c>
      <c r="AQ113" s="6">
        <v>-3.327</v>
      </c>
      <c r="AR113" s="6">
        <v>-3.3370000000000002</v>
      </c>
      <c r="AS113" s="6">
        <v>-3.3490000000000002</v>
      </c>
      <c r="AT113" s="6">
        <v>-3.363</v>
      </c>
      <c r="AU113" s="6">
        <v>-3.399</v>
      </c>
      <c r="AV113" s="6">
        <v>-3.4340000000000002</v>
      </c>
      <c r="AW113" s="6">
        <v>-3.5030000000000001</v>
      </c>
      <c r="AX113" s="6">
        <v>-3.5680000000000001</v>
      </c>
      <c r="AY113" s="6">
        <v>-3.6859999999999999</v>
      </c>
      <c r="AZ113" s="6">
        <v>-3.7949999999999999</v>
      </c>
      <c r="BA113" s="6">
        <v>-4.0389999999999997</v>
      </c>
      <c r="BB113" s="6">
        <v>-4.2569999999999997</v>
      </c>
    </row>
    <row r="114" spans="1:54" x14ac:dyDescent="0.2">
      <c r="A114" s="3">
        <v>0.99</v>
      </c>
      <c r="B114" s="6">
        <v>-0.01</v>
      </c>
      <c r="C114" s="6">
        <v>-2.5999999999999999E-2</v>
      </c>
      <c r="D114" s="6">
        <v>-5.1999999999999998E-2</v>
      </c>
      <c r="E114" s="6">
        <v>-7.8E-2</v>
      </c>
      <c r="F114" s="6">
        <v>-0.105</v>
      </c>
      <c r="G114" s="6">
        <v>-0.27500000000000002</v>
      </c>
      <c r="H114" s="6">
        <v>-0.61</v>
      </c>
      <c r="I114" s="6">
        <v>-0.77300000000000002</v>
      </c>
      <c r="J114" s="6">
        <v>-0.96399999999999997</v>
      </c>
      <c r="K114" s="6">
        <v>-1.206</v>
      </c>
      <c r="L114" s="6">
        <v>-1.579</v>
      </c>
      <c r="M114" s="6">
        <v>-3.3759999999999999</v>
      </c>
      <c r="N114" s="6">
        <v>-3.4910000000000001</v>
      </c>
      <c r="O114" s="6">
        <v>-3.5579999999999998</v>
      </c>
      <c r="P114" s="6">
        <v>-3.605</v>
      </c>
      <c r="Q114" s="6">
        <v>-3.641</v>
      </c>
      <c r="R114" s="6">
        <v>-3.67</v>
      </c>
      <c r="S114" s="6">
        <v>-3.7229999999999999</v>
      </c>
      <c r="T114" s="6">
        <v>-3.758</v>
      </c>
      <c r="U114" s="6">
        <v>-3.7989999999999999</v>
      </c>
      <c r="V114" s="6">
        <v>-3.8180000000000001</v>
      </c>
      <c r="W114" s="6">
        <v>-3.823</v>
      </c>
      <c r="X114" s="6">
        <v>-3.8010000000000002</v>
      </c>
      <c r="Y114" s="6">
        <v>-3.694</v>
      </c>
      <c r="Z114" s="6">
        <v>-3.548</v>
      </c>
      <c r="AC114" s="3">
        <v>0.99</v>
      </c>
      <c r="AD114" s="6">
        <v>-8.9999999999999993E-3</v>
      </c>
      <c r="AE114" s="6">
        <v>-2.4E-2</v>
      </c>
      <c r="AF114" s="6">
        <v>-4.8000000000000001E-2</v>
      </c>
      <c r="AG114" s="6">
        <v>-7.1999999999999995E-2</v>
      </c>
      <c r="AH114" s="6">
        <v>-9.7000000000000003E-2</v>
      </c>
      <c r="AI114" s="6">
        <v>-0.254</v>
      </c>
      <c r="AJ114" s="6">
        <v>-0.56799999999999995</v>
      </c>
      <c r="AK114" s="6">
        <v>-0.72199999999999998</v>
      </c>
      <c r="AL114" s="6">
        <v>-0.90800000000000003</v>
      </c>
      <c r="AM114" s="6">
        <v>-1.1539999999999999</v>
      </c>
      <c r="AN114" s="6">
        <v>-1.6180000000000001</v>
      </c>
      <c r="AO114" s="6">
        <v>-3.1640000000000001</v>
      </c>
      <c r="AP114" s="6">
        <v>-3.15</v>
      </c>
      <c r="AQ114" s="6">
        <v>-3.1640000000000001</v>
      </c>
      <c r="AR114" s="6">
        <v>-3.1829999999999998</v>
      </c>
      <c r="AS114" s="6">
        <v>-3.2029999999999998</v>
      </c>
      <c r="AT114" s="6">
        <v>-3.222</v>
      </c>
      <c r="AU114" s="6">
        <v>-3.27</v>
      </c>
      <c r="AV114" s="6">
        <v>-3.3130000000000002</v>
      </c>
      <c r="AW114" s="6">
        <v>-3.3919999999999999</v>
      </c>
      <c r="AX114" s="6">
        <v>-3.464</v>
      </c>
      <c r="AY114" s="6">
        <v>-3.5910000000000002</v>
      </c>
      <c r="AZ114" s="6">
        <v>-3.7050000000000001</v>
      </c>
      <c r="BA114" s="6">
        <v>-3.956</v>
      </c>
      <c r="BB114" s="6">
        <v>-4.1779999999999999</v>
      </c>
    </row>
    <row r="115" spans="1:54" x14ac:dyDescent="0.2">
      <c r="A115" s="3">
        <v>1</v>
      </c>
      <c r="B115" s="6">
        <v>-0.01</v>
      </c>
      <c r="C115" s="6">
        <v>-2.5000000000000001E-2</v>
      </c>
      <c r="D115" s="6">
        <v>-5.0999999999999997E-2</v>
      </c>
      <c r="E115" s="6">
        <v>-7.5999999999999998E-2</v>
      </c>
      <c r="F115" s="6">
        <v>-0.10299999999999999</v>
      </c>
      <c r="G115" s="6">
        <v>-0.26900000000000002</v>
      </c>
      <c r="H115" s="6">
        <v>-0.59399999999999997</v>
      </c>
      <c r="I115" s="6">
        <v>-0.75</v>
      </c>
      <c r="J115" s="6">
        <v>-0.93</v>
      </c>
      <c r="K115" s="6">
        <v>-1.151</v>
      </c>
      <c r="L115" s="6">
        <v>-1.4550000000000001</v>
      </c>
      <c r="M115" s="6">
        <v>-2.5739999999999998</v>
      </c>
      <c r="N115" s="6">
        <v>-3.3260000000000001</v>
      </c>
      <c r="O115" s="6">
        <v>-3.4409999999999998</v>
      </c>
      <c r="P115" s="6">
        <v>-3.51</v>
      </c>
      <c r="Q115" s="6">
        <v>-3.56</v>
      </c>
      <c r="R115" s="6">
        <v>-3.5979999999999999</v>
      </c>
      <c r="S115" s="6">
        <v>-3.6640000000000001</v>
      </c>
      <c r="T115" s="6">
        <v>-3.706</v>
      </c>
      <c r="U115" s="6">
        <v>-3.7570000000000001</v>
      </c>
      <c r="V115" s="6">
        <v>-3.782</v>
      </c>
      <c r="W115" s="6">
        <v>-3.7919999999999998</v>
      </c>
      <c r="X115" s="6">
        <v>-3.774</v>
      </c>
      <c r="Y115" s="6">
        <v>-3.67</v>
      </c>
      <c r="Z115" s="6">
        <v>-3.5259999999999998</v>
      </c>
      <c r="AC115" s="3">
        <v>1</v>
      </c>
      <c r="AD115" s="6">
        <v>-8.9999999999999993E-3</v>
      </c>
      <c r="AE115" s="6">
        <v>-2.3E-2</v>
      </c>
      <c r="AF115" s="6">
        <v>-4.5999999999999999E-2</v>
      </c>
      <c r="AG115" s="6">
        <v>-6.9000000000000006E-2</v>
      </c>
      <c r="AH115" s="6">
        <v>-9.2999999999999999E-2</v>
      </c>
      <c r="AI115" s="6">
        <v>-0.24299999999999999</v>
      </c>
      <c r="AJ115" s="6">
        <v>-0.53500000000000003</v>
      </c>
      <c r="AK115" s="6">
        <v>-0.67500000000000004</v>
      </c>
      <c r="AL115" s="6">
        <v>-0.83599999999999997</v>
      </c>
      <c r="AM115" s="6">
        <v>-1.034</v>
      </c>
      <c r="AN115" s="6">
        <v>-1.3069999999999999</v>
      </c>
      <c r="AO115" s="6">
        <v>-2.3820000000000001</v>
      </c>
      <c r="AP115" s="6">
        <v>-2.8879999999999999</v>
      </c>
      <c r="AQ115" s="6">
        <v>-2.952</v>
      </c>
      <c r="AR115" s="6">
        <v>-2.9969999999999999</v>
      </c>
      <c r="AS115" s="6">
        <v>-3.0329999999999999</v>
      </c>
      <c r="AT115" s="6">
        <v>-3.0649999999999999</v>
      </c>
      <c r="AU115" s="6">
        <v>-3.1309999999999998</v>
      </c>
      <c r="AV115" s="6">
        <v>-3.1859999999999999</v>
      </c>
      <c r="AW115" s="6">
        <v>-3.2789999999999999</v>
      </c>
      <c r="AX115" s="6">
        <v>-3.3580000000000001</v>
      </c>
      <c r="AY115" s="6">
        <v>-3.4950000000000001</v>
      </c>
      <c r="AZ115" s="6">
        <v>-3.6150000000000002</v>
      </c>
      <c r="BA115" s="6">
        <v>-3.8740000000000001</v>
      </c>
      <c r="BB115" s="6">
        <v>-4.0999999999999996</v>
      </c>
    </row>
    <row r="116" spans="1:54" x14ac:dyDescent="0.2">
      <c r="A116" s="3">
        <v>1.01</v>
      </c>
      <c r="B116" s="6">
        <v>-0.01</v>
      </c>
      <c r="C116" s="6">
        <v>-2.5000000000000001E-2</v>
      </c>
      <c r="D116" s="6">
        <v>-0.05</v>
      </c>
      <c r="E116" s="6">
        <v>-7.4999999999999997E-2</v>
      </c>
      <c r="F116" s="6">
        <v>-0.10100000000000001</v>
      </c>
      <c r="G116" s="6">
        <v>-0.26400000000000001</v>
      </c>
      <c r="H116" s="6">
        <v>-0.57899999999999996</v>
      </c>
      <c r="I116" s="6">
        <v>-0.72799999999999998</v>
      </c>
      <c r="J116" s="6">
        <v>-0.89900000000000002</v>
      </c>
      <c r="K116" s="6">
        <v>-1.1020000000000001</v>
      </c>
      <c r="L116" s="6">
        <v>-1.3660000000000001</v>
      </c>
      <c r="M116" s="6">
        <v>-1.796</v>
      </c>
      <c r="N116" s="6">
        <v>-3.0139999999999998</v>
      </c>
      <c r="O116" s="6">
        <v>-3.2829999999999999</v>
      </c>
      <c r="P116" s="6">
        <v>-3.395</v>
      </c>
      <c r="Q116" s="6">
        <v>-3.4649999999999999</v>
      </c>
      <c r="R116" s="6">
        <v>-3.516</v>
      </c>
      <c r="S116" s="6">
        <v>-3.6</v>
      </c>
      <c r="T116" s="6">
        <v>-3.6520000000000001</v>
      </c>
      <c r="U116" s="6">
        <v>-3.7130000000000001</v>
      </c>
      <c r="V116" s="6">
        <v>-3.7440000000000002</v>
      </c>
      <c r="W116" s="6">
        <v>-3.76</v>
      </c>
      <c r="X116" s="6">
        <v>-3.746</v>
      </c>
      <c r="Y116" s="6">
        <v>-3.6469999999999998</v>
      </c>
      <c r="Z116" s="6">
        <v>-3.5049999999999999</v>
      </c>
      <c r="AC116" s="3">
        <v>1.01</v>
      </c>
      <c r="AD116" s="6">
        <v>-8.9999999999999993E-3</v>
      </c>
      <c r="AE116" s="6">
        <v>-2.1999999999999999E-2</v>
      </c>
      <c r="AF116" s="6">
        <v>-4.3999999999999997E-2</v>
      </c>
      <c r="AG116" s="6">
        <v>-6.6000000000000003E-2</v>
      </c>
      <c r="AH116" s="6">
        <v>-8.8999999999999996E-2</v>
      </c>
      <c r="AI116" s="6">
        <v>-0.23200000000000001</v>
      </c>
      <c r="AJ116" s="6">
        <v>-0.505</v>
      </c>
      <c r="AK116" s="6">
        <v>-0.63200000000000001</v>
      </c>
      <c r="AL116" s="6">
        <v>-0.77500000000000002</v>
      </c>
      <c r="AM116" s="6">
        <v>-0.94</v>
      </c>
      <c r="AN116" s="6">
        <v>-1.1379999999999999</v>
      </c>
      <c r="AO116" s="6">
        <v>-1.375</v>
      </c>
      <c r="AP116" s="6">
        <v>-1.8660000000000001</v>
      </c>
      <c r="AQ116" s="6">
        <v>-2.5950000000000002</v>
      </c>
      <c r="AR116" s="6">
        <v>-2.7429999999999999</v>
      </c>
      <c r="AS116" s="6">
        <v>-2.8239999999999998</v>
      </c>
      <c r="AT116" s="6">
        <v>-2.88</v>
      </c>
      <c r="AU116" s="6">
        <v>-2.9790000000000001</v>
      </c>
      <c r="AV116" s="6">
        <v>-3.0510000000000002</v>
      </c>
      <c r="AW116" s="6">
        <v>-3.1619999999999999</v>
      </c>
      <c r="AX116" s="6">
        <v>-3.2509999999999999</v>
      </c>
      <c r="AY116" s="6">
        <v>-3.399</v>
      </c>
      <c r="AZ116" s="6">
        <v>-3.5249999999999999</v>
      </c>
      <c r="BA116" s="6">
        <v>-3.7919999999999998</v>
      </c>
      <c r="BB116" s="6">
        <v>-4.0229999999999997</v>
      </c>
    </row>
    <row r="117" spans="1:54" x14ac:dyDescent="0.2">
      <c r="A117" s="3">
        <v>1.02</v>
      </c>
      <c r="B117" s="6">
        <v>0.01</v>
      </c>
      <c r="C117" s="6">
        <v>-2.4E-2</v>
      </c>
      <c r="D117" s="6">
        <v>-4.9000000000000002E-2</v>
      </c>
      <c r="E117" s="6">
        <v>-7.3999999999999996E-2</v>
      </c>
      <c r="F117" s="6">
        <v>-9.9000000000000005E-2</v>
      </c>
      <c r="G117" s="6">
        <v>-0.25800000000000001</v>
      </c>
      <c r="H117" s="6">
        <v>-0.56499999999999995</v>
      </c>
      <c r="I117" s="6">
        <v>-0.70799999999999996</v>
      </c>
      <c r="J117" s="6">
        <v>-0.87</v>
      </c>
      <c r="K117" s="6">
        <v>-1.06</v>
      </c>
      <c r="L117" s="6">
        <v>-1.2949999999999999</v>
      </c>
      <c r="M117" s="6">
        <v>-1.627</v>
      </c>
      <c r="N117" s="6">
        <v>-2.3180000000000001</v>
      </c>
      <c r="O117" s="6">
        <v>-3.0390000000000001</v>
      </c>
      <c r="P117" s="6">
        <v>-3.246</v>
      </c>
      <c r="Q117" s="6">
        <v>-3.3519999999999999</v>
      </c>
      <c r="R117" s="6">
        <v>-3.4220000000000002</v>
      </c>
      <c r="S117" s="6">
        <v>-3.53</v>
      </c>
      <c r="T117" s="6">
        <v>-3.5950000000000002</v>
      </c>
      <c r="U117" s="6">
        <v>-3.6680000000000001</v>
      </c>
      <c r="V117" s="6">
        <v>-3.7050000000000001</v>
      </c>
      <c r="W117" s="6">
        <v>-3.7290000000000001</v>
      </c>
      <c r="X117" s="6">
        <v>-3.718</v>
      </c>
      <c r="Y117" s="6">
        <v>-3.6240000000000001</v>
      </c>
      <c r="Z117" s="6">
        <v>-3.484</v>
      </c>
      <c r="AC117" s="3">
        <v>1.02</v>
      </c>
      <c r="AD117" s="6">
        <v>-8.0000000000000002E-3</v>
      </c>
      <c r="AE117" s="6">
        <v>-2.1000000000000001E-2</v>
      </c>
      <c r="AF117" s="6">
        <v>-4.2000000000000003E-2</v>
      </c>
      <c r="AG117" s="6">
        <v>-6.3E-2</v>
      </c>
      <c r="AH117" s="6">
        <v>-8.5000000000000006E-2</v>
      </c>
      <c r="AI117" s="6">
        <v>-0.221</v>
      </c>
      <c r="AJ117" s="6">
        <v>-0.47799999999999998</v>
      </c>
      <c r="AK117" s="6">
        <v>-0.59399999999999997</v>
      </c>
      <c r="AL117" s="6">
        <v>-0.72099999999999997</v>
      </c>
      <c r="AM117" s="6">
        <v>-0.86299999999999999</v>
      </c>
      <c r="AN117" s="6">
        <v>-1.02</v>
      </c>
      <c r="AO117" s="6">
        <v>-1.18</v>
      </c>
      <c r="AP117" s="6">
        <v>-1.0780000000000001</v>
      </c>
      <c r="AQ117" s="6">
        <v>-1.7230000000000001</v>
      </c>
      <c r="AR117" s="6">
        <v>-2.3260000000000001</v>
      </c>
      <c r="AS117" s="6">
        <v>-2.5369999999999999</v>
      </c>
      <c r="AT117" s="6">
        <v>-2.65</v>
      </c>
      <c r="AU117" s="6">
        <v>-2.8090000000000002</v>
      </c>
      <c r="AV117" s="6">
        <v>-2.9060000000000001</v>
      </c>
      <c r="AW117" s="6">
        <v>-3.0409999999999999</v>
      </c>
      <c r="AX117" s="6">
        <v>-3.1419999999999999</v>
      </c>
      <c r="AY117" s="6">
        <v>-3.3029999999999999</v>
      </c>
      <c r="AZ117" s="6">
        <v>-3.4350000000000001</v>
      </c>
      <c r="BA117" s="6">
        <v>-3.7109999999999999</v>
      </c>
      <c r="BB117" s="6">
        <v>-3.9470000000000001</v>
      </c>
    </row>
    <row r="118" spans="1:54" x14ac:dyDescent="0.2">
      <c r="A118" s="3">
        <v>1.03</v>
      </c>
      <c r="B118" s="6">
        <v>-8.9999999999999993E-3</v>
      </c>
      <c r="C118" s="6">
        <v>-2.4E-2</v>
      </c>
      <c r="D118" s="6">
        <v>-4.8000000000000001E-2</v>
      </c>
      <c r="E118" s="6">
        <v>-7.1999999999999995E-2</v>
      </c>
      <c r="F118" s="6">
        <v>-9.7000000000000003E-2</v>
      </c>
      <c r="G118" s="6">
        <v>-0.253</v>
      </c>
      <c r="H118" s="6">
        <v>-0.55100000000000005</v>
      </c>
      <c r="I118" s="6">
        <v>-0.68899999999999995</v>
      </c>
      <c r="J118" s="6">
        <v>-0.84399999999999997</v>
      </c>
      <c r="K118" s="6">
        <v>-1.022</v>
      </c>
      <c r="L118" s="6">
        <v>-1.2350000000000001</v>
      </c>
      <c r="M118" s="6">
        <v>-1.5149999999999999</v>
      </c>
      <c r="N118" s="6">
        <v>-1.9530000000000001</v>
      </c>
      <c r="O118" s="6">
        <v>-2.657</v>
      </c>
      <c r="P118" s="6">
        <v>-3.0430000000000001</v>
      </c>
      <c r="Q118" s="6">
        <v>-3.2130000000000001</v>
      </c>
      <c r="R118" s="6">
        <v>-3.3130000000000002</v>
      </c>
      <c r="S118" s="6">
        <v>-3.4540000000000002</v>
      </c>
      <c r="T118" s="6">
        <v>-3.5339999999999998</v>
      </c>
      <c r="U118" s="6">
        <v>-3.621</v>
      </c>
      <c r="V118" s="6">
        <v>-3.665</v>
      </c>
      <c r="W118" s="6">
        <v>-3.6960000000000002</v>
      </c>
      <c r="X118" s="6">
        <v>-3.69</v>
      </c>
      <c r="Y118" s="6">
        <v>-3.6</v>
      </c>
      <c r="Z118" s="6">
        <v>-3.4620000000000002</v>
      </c>
      <c r="AC118" s="3">
        <v>1.03</v>
      </c>
      <c r="AD118" s="6">
        <v>-8.0000000000000002E-3</v>
      </c>
      <c r="AE118" s="6">
        <v>-0.02</v>
      </c>
      <c r="AF118" s="6">
        <v>-0.04</v>
      </c>
      <c r="AG118" s="6">
        <v>-6.0999999999999999E-2</v>
      </c>
      <c r="AH118" s="6">
        <v>-8.2000000000000003E-2</v>
      </c>
      <c r="AI118" s="6">
        <v>-0.21099999999999999</v>
      </c>
      <c r="AJ118" s="6">
        <v>-0.45200000000000001</v>
      </c>
      <c r="AK118" s="6">
        <v>-0.55900000000000005</v>
      </c>
      <c r="AL118" s="6">
        <v>-0.67400000000000004</v>
      </c>
      <c r="AM118" s="6">
        <v>-0.79700000000000004</v>
      </c>
      <c r="AN118" s="6">
        <v>-0.92800000000000005</v>
      </c>
      <c r="AO118" s="6">
        <v>-1.052</v>
      </c>
      <c r="AP118" s="6">
        <v>-1.08</v>
      </c>
      <c r="AQ118" s="6">
        <v>-0.97799999999999998</v>
      </c>
      <c r="AR118" s="6">
        <v>-1.63</v>
      </c>
      <c r="AS118" s="6">
        <v>-2.1080000000000001</v>
      </c>
      <c r="AT118" s="6">
        <v>-2.3450000000000002</v>
      </c>
      <c r="AU118" s="6">
        <v>-2.6120000000000001</v>
      </c>
      <c r="AV118" s="6">
        <v>-2.7480000000000002</v>
      </c>
      <c r="AW118" s="6">
        <v>-2.915</v>
      </c>
      <c r="AX118" s="6">
        <v>-3.0310000000000001</v>
      </c>
      <c r="AY118" s="6">
        <v>-3.206</v>
      </c>
      <c r="AZ118" s="6">
        <v>-3.3460000000000001</v>
      </c>
      <c r="BA118" s="6">
        <v>-3.6309999999999998</v>
      </c>
      <c r="BB118" s="6">
        <v>-3.871</v>
      </c>
    </row>
    <row r="119" spans="1:54" x14ac:dyDescent="0.2">
      <c r="A119" s="3">
        <v>1.05</v>
      </c>
      <c r="B119" s="6">
        <v>-8.9999999999999993E-3</v>
      </c>
      <c r="C119" s="6">
        <v>-2.3E-2</v>
      </c>
      <c r="D119" s="6">
        <v>-4.5999999999999999E-2</v>
      </c>
      <c r="E119" s="6">
        <v>-7.0000000000000007E-2</v>
      </c>
      <c r="F119" s="6">
        <v>-9.4E-2</v>
      </c>
      <c r="G119" s="6">
        <v>-0.24299999999999999</v>
      </c>
      <c r="H119" s="6">
        <v>-0.52500000000000002</v>
      </c>
      <c r="I119" s="6">
        <v>-0.65400000000000003</v>
      </c>
      <c r="J119" s="6">
        <v>-0.79600000000000004</v>
      </c>
      <c r="K119" s="6">
        <v>-0.95499999999999996</v>
      </c>
      <c r="L119" s="6">
        <v>-1.1379999999999999</v>
      </c>
      <c r="M119" s="6">
        <v>-1.359</v>
      </c>
      <c r="N119" s="6">
        <v>-1.6419999999999999</v>
      </c>
      <c r="O119" s="6">
        <v>-2.0339999999999998</v>
      </c>
      <c r="P119" s="6">
        <v>-2.4969999999999999</v>
      </c>
      <c r="Q119" s="6">
        <v>-2.831</v>
      </c>
      <c r="R119" s="6">
        <v>-3.03</v>
      </c>
      <c r="S119" s="6">
        <v>-3.2770000000000001</v>
      </c>
      <c r="T119" s="6">
        <v>-3.3980000000000001</v>
      </c>
      <c r="U119" s="6">
        <v>-3.5209999999999999</v>
      </c>
      <c r="V119" s="6">
        <v>-3.5830000000000002</v>
      </c>
      <c r="W119" s="6">
        <v>-3.63</v>
      </c>
      <c r="X119" s="6">
        <v>-3.6320000000000001</v>
      </c>
      <c r="Y119" s="6">
        <v>-3.5529999999999999</v>
      </c>
      <c r="Z119" s="6">
        <v>-3.42</v>
      </c>
      <c r="AC119" s="3">
        <v>1.05</v>
      </c>
      <c r="AD119" s="6">
        <v>-7.0000000000000001E-3</v>
      </c>
      <c r="AE119" s="6">
        <v>-1.9E-2</v>
      </c>
      <c r="AF119" s="6">
        <v>-3.6999999999999998E-2</v>
      </c>
      <c r="AG119" s="6">
        <v>-5.6000000000000001E-2</v>
      </c>
      <c r="AH119" s="6">
        <v>-7.4999999999999997E-2</v>
      </c>
      <c r="AI119" s="6">
        <v>-0.193</v>
      </c>
      <c r="AJ119" s="6">
        <v>-0.40600000000000003</v>
      </c>
      <c r="AK119" s="6">
        <v>-0.498</v>
      </c>
      <c r="AL119" s="6">
        <v>-0.59299999999999997</v>
      </c>
      <c r="AM119" s="6">
        <v>-0.69099999999999995</v>
      </c>
      <c r="AN119" s="6">
        <v>-0.78900000000000003</v>
      </c>
      <c r="AO119" s="6">
        <v>-0.877</v>
      </c>
      <c r="AP119" s="6">
        <v>-0.92800000000000005</v>
      </c>
      <c r="AQ119" s="6">
        <v>-0.878</v>
      </c>
      <c r="AR119" s="6">
        <v>-0.83499999999999996</v>
      </c>
      <c r="AS119" s="6">
        <v>-1.113</v>
      </c>
      <c r="AT119" s="6">
        <v>-1.496</v>
      </c>
      <c r="AU119" s="6">
        <v>-2.11</v>
      </c>
      <c r="AV119" s="6">
        <v>-2.3809999999999998</v>
      </c>
      <c r="AW119" s="6">
        <v>-2.645</v>
      </c>
      <c r="AX119" s="6">
        <v>-2.8</v>
      </c>
      <c r="AY119" s="6">
        <v>-3.01</v>
      </c>
      <c r="AZ119" s="6">
        <v>-3.1669999999999998</v>
      </c>
      <c r="BA119" s="6">
        <v>-3.4729999999999999</v>
      </c>
      <c r="BB119" s="6">
        <v>-3.722</v>
      </c>
    </row>
    <row r="120" spans="1:54" x14ac:dyDescent="0.2">
      <c r="A120" s="3">
        <v>1.1000000000000001</v>
      </c>
      <c r="B120" s="6">
        <v>-8.0000000000000002E-3</v>
      </c>
      <c r="C120" s="6">
        <v>-2.1000000000000001E-2</v>
      </c>
      <c r="D120" s="6">
        <v>-4.2000000000000003E-2</v>
      </c>
      <c r="E120" s="6">
        <v>-6.4000000000000001E-2</v>
      </c>
      <c r="F120" s="6">
        <v>-8.5999999999999993E-2</v>
      </c>
      <c r="G120" s="6">
        <v>-0.221</v>
      </c>
      <c r="H120" s="6">
        <v>-0.47099999999999997</v>
      </c>
      <c r="I120" s="6">
        <v>-0.58099999999999996</v>
      </c>
      <c r="J120" s="6">
        <v>-0.69899999999999995</v>
      </c>
      <c r="K120" s="6">
        <v>-0.82699999999999996</v>
      </c>
      <c r="L120" s="6">
        <v>-0.96599999999999997</v>
      </c>
      <c r="M120" s="6">
        <v>-1.1200000000000001</v>
      </c>
      <c r="N120" s="6">
        <v>-1.292</v>
      </c>
      <c r="O120" s="6">
        <v>-1.4870000000000001</v>
      </c>
      <c r="P120" s="6">
        <v>-1.7090000000000001</v>
      </c>
      <c r="Q120" s="6">
        <v>-1.9550000000000001</v>
      </c>
      <c r="R120" s="6">
        <v>-2.2029999999999998</v>
      </c>
      <c r="S120" s="6">
        <v>-2.6859999999999999</v>
      </c>
      <c r="T120" s="6">
        <v>-2.9649999999999999</v>
      </c>
      <c r="U120" s="6">
        <v>-3.2309999999999999</v>
      </c>
      <c r="V120" s="6">
        <v>-3.3530000000000002</v>
      </c>
      <c r="W120" s="6">
        <v>-3.456</v>
      </c>
      <c r="X120" s="6">
        <v>-3.484</v>
      </c>
      <c r="Y120" s="6">
        <v>-3.4350000000000001</v>
      </c>
      <c r="Z120" s="6">
        <v>-3.3149999999999999</v>
      </c>
      <c r="AC120" s="3">
        <v>1.1000000000000001</v>
      </c>
      <c r="AD120" s="6">
        <v>-6.0000000000000001E-3</v>
      </c>
      <c r="AE120" s="6">
        <v>-1.4999999999999999E-2</v>
      </c>
      <c r="AF120" s="6">
        <v>-0.03</v>
      </c>
      <c r="AG120" s="6">
        <v>-4.5999999999999999E-2</v>
      </c>
      <c r="AH120" s="6">
        <v>-6.0999999999999999E-2</v>
      </c>
      <c r="AI120" s="6">
        <v>-0.155</v>
      </c>
      <c r="AJ120" s="6">
        <v>-0.316</v>
      </c>
      <c r="AK120" s="6">
        <v>-0.38100000000000001</v>
      </c>
      <c r="AL120" s="6">
        <v>-0.44500000000000001</v>
      </c>
      <c r="AM120" s="6">
        <v>-0.50700000000000001</v>
      </c>
      <c r="AN120" s="6">
        <v>-0.56599999999999995</v>
      </c>
      <c r="AO120" s="6">
        <v>-0.61699999999999999</v>
      </c>
      <c r="AP120" s="6">
        <v>-0.65500000000000003</v>
      </c>
      <c r="AQ120" s="6">
        <v>-0.67300000000000004</v>
      </c>
      <c r="AR120" s="6">
        <v>-0.66200000000000003</v>
      </c>
      <c r="AS120" s="6">
        <v>-0.63100000000000001</v>
      </c>
      <c r="AT120" s="6">
        <v>-0.61699999999999999</v>
      </c>
      <c r="AU120" s="6">
        <v>-0.85399999999999998</v>
      </c>
      <c r="AV120" s="6">
        <v>-1.2609999999999999</v>
      </c>
      <c r="AW120" s="6">
        <v>-1.853</v>
      </c>
      <c r="AX120" s="6">
        <v>-2.1669999999999998</v>
      </c>
      <c r="AY120" s="6">
        <v>-2.5070000000000001</v>
      </c>
      <c r="AZ120" s="6">
        <v>-2.72</v>
      </c>
      <c r="BA120" s="6">
        <v>-3.0859999999999999</v>
      </c>
      <c r="BB120" s="6">
        <v>-3.3620000000000001</v>
      </c>
    </row>
    <row r="121" spans="1:54" x14ac:dyDescent="0.2">
      <c r="A121" s="3">
        <v>1.1499999999999999</v>
      </c>
      <c r="B121" s="6">
        <v>-8.0000000000000002E-3</v>
      </c>
      <c r="C121" s="6">
        <v>-1.9E-2</v>
      </c>
      <c r="D121" s="6">
        <v>-3.9E-2</v>
      </c>
      <c r="E121" s="6">
        <v>-5.8999999999999997E-2</v>
      </c>
      <c r="F121" s="6">
        <v>-7.9000000000000001E-2</v>
      </c>
      <c r="G121" s="6">
        <v>-0.20200000000000001</v>
      </c>
      <c r="H121" s="6">
        <v>-0.42599999999999999</v>
      </c>
      <c r="I121" s="6">
        <v>-0.52300000000000002</v>
      </c>
      <c r="J121" s="6">
        <v>-0.625</v>
      </c>
      <c r="K121" s="6">
        <v>-0.73199999999999998</v>
      </c>
      <c r="L121" s="6">
        <v>-0.84599999999999997</v>
      </c>
      <c r="M121" s="6">
        <v>-0.96799999999999997</v>
      </c>
      <c r="N121" s="6">
        <v>-1.0980000000000001</v>
      </c>
      <c r="O121" s="6">
        <v>-1.2390000000000001</v>
      </c>
      <c r="P121" s="6">
        <v>-1.389</v>
      </c>
      <c r="Q121" s="6">
        <v>-1.55</v>
      </c>
      <c r="R121" s="6">
        <v>-1.7190000000000001</v>
      </c>
      <c r="S121" s="6">
        <v>-2.1389999999999998</v>
      </c>
      <c r="T121" s="6">
        <v>-2.4790000000000001</v>
      </c>
      <c r="U121" s="6">
        <v>-2.8879999999999999</v>
      </c>
      <c r="V121" s="6">
        <v>-3.0910000000000002</v>
      </c>
      <c r="W121" s="6">
        <v>-3.2679999999999998</v>
      </c>
      <c r="X121" s="6">
        <v>-3.3290000000000002</v>
      </c>
      <c r="Y121" s="6">
        <v>-3.3149999999999999</v>
      </c>
      <c r="Z121" s="6">
        <v>-3.2109999999999999</v>
      </c>
      <c r="AC121" s="3">
        <v>1.1499999999999999</v>
      </c>
      <c r="AD121" s="6">
        <v>-5.0000000000000001E-3</v>
      </c>
      <c r="AE121" s="6">
        <v>-1.2E-2</v>
      </c>
      <c r="AF121" s="6">
        <v>-2.5000000000000001E-2</v>
      </c>
      <c r="AG121" s="6">
        <v>-3.6999999999999998E-2</v>
      </c>
      <c r="AH121" s="6">
        <v>-0.05</v>
      </c>
      <c r="AI121" s="6">
        <v>-0.124</v>
      </c>
      <c r="AJ121" s="6">
        <v>-0.248</v>
      </c>
      <c r="AK121" s="6">
        <v>-0.29599999999999999</v>
      </c>
      <c r="AL121" s="6">
        <v>-0.34200000000000003</v>
      </c>
      <c r="AM121" s="6">
        <v>-0.38500000000000001</v>
      </c>
      <c r="AN121" s="6">
        <v>-0.42499999999999999</v>
      </c>
      <c r="AO121" s="6">
        <v>-0.45900000000000002</v>
      </c>
      <c r="AP121" s="6">
        <v>-0.48599999999999999</v>
      </c>
      <c r="AQ121" s="6">
        <v>-0.503</v>
      </c>
      <c r="AR121" s="6">
        <v>-0.50900000000000001</v>
      </c>
      <c r="AS121" s="6">
        <v>-0.502</v>
      </c>
      <c r="AT121" s="6">
        <v>-0.48699999999999999</v>
      </c>
      <c r="AU121" s="6">
        <v>-0.47399999999999998</v>
      </c>
      <c r="AV121" s="6">
        <v>-0.60399999999999998</v>
      </c>
      <c r="AW121" s="6">
        <v>-1.083</v>
      </c>
      <c r="AX121" s="6">
        <v>-1.4970000000000001</v>
      </c>
      <c r="AY121" s="6">
        <v>-1.99</v>
      </c>
      <c r="AZ121" s="6">
        <v>-2.2749999999999999</v>
      </c>
      <c r="BA121" s="6">
        <v>-2.7130000000000001</v>
      </c>
      <c r="BB121" s="6">
        <v>-3.0190000000000001</v>
      </c>
    </row>
    <row r="122" spans="1:54" x14ac:dyDescent="0.2">
      <c r="A122" s="3">
        <v>1.2</v>
      </c>
      <c r="B122" s="6">
        <v>-7.0000000000000001E-3</v>
      </c>
      <c r="C122" s="6">
        <v>-1.7999999999999999E-2</v>
      </c>
      <c r="D122" s="6">
        <v>-3.5999999999999997E-2</v>
      </c>
      <c r="E122" s="6">
        <v>-5.3999999999999999E-2</v>
      </c>
      <c r="F122" s="6">
        <v>-7.2999999999999995E-2</v>
      </c>
      <c r="G122" s="6">
        <v>-0.186</v>
      </c>
      <c r="H122" s="6">
        <v>-0.38800000000000001</v>
      </c>
      <c r="I122" s="6">
        <v>-0.47399999999999998</v>
      </c>
      <c r="J122" s="6">
        <v>-0.56399999999999995</v>
      </c>
      <c r="K122" s="6">
        <v>-0.65700000000000003</v>
      </c>
      <c r="L122" s="6">
        <v>-0.755</v>
      </c>
      <c r="M122" s="6">
        <v>-0.85699999999999998</v>
      </c>
      <c r="N122" s="6">
        <v>-0.96399999999999997</v>
      </c>
      <c r="O122" s="6">
        <v>-1.0760000000000001</v>
      </c>
      <c r="P122" s="6">
        <v>-1.1930000000000001</v>
      </c>
      <c r="Q122" s="6">
        <v>-1.3149999999999999</v>
      </c>
      <c r="R122" s="6">
        <v>-1.4430000000000001</v>
      </c>
      <c r="S122" s="6">
        <v>-1.77</v>
      </c>
      <c r="T122" s="6">
        <v>-2.0790000000000002</v>
      </c>
      <c r="U122" s="6">
        <v>-2.5369999999999999</v>
      </c>
      <c r="V122" s="6">
        <v>-2.8069999999999999</v>
      </c>
      <c r="W122" s="6">
        <v>-3.0649999999999999</v>
      </c>
      <c r="X122" s="6">
        <v>-3.1659999999999999</v>
      </c>
      <c r="Y122" s="6">
        <v>-3.194</v>
      </c>
      <c r="Z122" s="6">
        <v>-3.1070000000000002</v>
      </c>
      <c r="AC122" s="3">
        <v>1.2</v>
      </c>
      <c r="AD122" s="6">
        <v>-4.0000000000000001E-3</v>
      </c>
      <c r="AE122" s="6">
        <v>-0.01</v>
      </c>
      <c r="AF122" s="6">
        <v>-0.02</v>
      </c>
      <c r="AG122" s="6">
        <v>-0.03</v>
      </c>
      <c r="AH122" s="6">
        <v>-0.04</v>
      </c>
      <c r="AI122" s="6">
        <v>-0.1</v>
      </c>
      <c r="AJ122" s="6">
        <v>-0.19600000000000001</v>
      </c>
      <c r="AK122" s="6">
        <v>-0.23200000000000001</v>
      </c>
      <c r="AL122" s="6">
        <v>-0.26600000000000001</v>
      </c>
      <c r="AM122" s="6">
        <v>-0.29699999999999999</v>
      </c>
      <c r="AN122" s="6">
        <v>-0.32500000000000001</v>
      </c>
      <c r="AO122" s="6">
        <v>-0.34899999999999998</v>
      </c>
      <c r="AP122" s="6">
        <v>-0.36799999999999999</v>
      </c>
      <c r="AQ122" s="6">
        <v>-0.38100000000000001</v>
      </c>
      <c r="AR122" s="6">
        <v>-0.38800000000000001</v>
      </c>
      <c r="AS122" s="6">
        <v>-0.38800000000000001</v>
      </c>
      <c r="AT122" s="6">
        <v>-0.38100000000000001</v>
      </c>
      <c r="AU122" s="6">
        <v>-0.35299999999999998</v>
      </c>
      <c r="AV122" s="6">
        <v>-0.36099999999999999</v>
      </c>
      <c r="AW122" s="6">
        <v>-0.59099999999999997</v>
      </c>
      <c r="AX122" s="6">
        <v>-0.93400000000000005</v>
      </c>
      <c r="AY122" s="6">
        <v>-1.4890000000000001</v>
      </c>
      <c r="AZ122" s="6">
        <v>-1.84</v>
      </c>
      <c r="BA122" s="6">
        <v>-2.355</v>
      </c>
      <c r="BB122" s="6">
        <v>-2.6920000000000002</v>
      </c>
    </row>
    <row r="123" spans="1:54" x14ac:dyDescent="0.2">
      <c r="A123" s="3">
        <v>1.3</v>
      </c>
      <c r="B123" s="6">
        <v>-6.0000000000000001E-3</v>
      </c>
      <c r="C123" s="6">
        <v>-1.6E-2</v>
      </c>
      <c r="D123" s="6">
        <v>-3.1E-2</v>
      </c>
      <c r="E123" s="6">
        <v>-4.7E-2</v>
      </c>
      <c r="F123" s="6">
        <v>-6.3E-2</v>
      </c>
      <c r="G123" s="6">
        <v>-0.159</v>
      </c>
      <c r="H123" s="6">
        <v>-0.32800000000000001</v>
      </c>
      <c r="I123" s="6">
        <v>-0.39900000000000002</v>
      </c>
      <c r="J123" s="6">
        <v>-0.47099999999999997</v>
      </c>
      <c r="K123" s="6">
        <v>-0.54500000000000004</v>
      </c>
      <c r="L123" s="6">
        <v>-0.62</v>
      </c>
      <c r="M123" s="6">
        <v>-0.69799999999999995</v>
      </c>
      <c r="N123" s="6">
        <v>-0.77800000000000002</v>
      </c>
      <c r="O123" s="6">
        <v>-0.86</v>
      </c>
      <c r="P123" s="6">
        <v>-0.94299999999999995</v>
      </c>
      <c r="Q123" s="6">
        <v>-1.0289999999999999</v>
      </c>
      <c r="R123" s="6">
        <v>-1.1160000000000001</v>
      </c>
      <c r="S123" s="6">
        <v>-1.3380000000000001</v>
      </c>
      <c r="T123" s="6">
        <v>-1.56</v>
      </c>
      <c r="U123" s="6">
        <v>-1.964</v>
      </c>
      <c r="V123" s="6">
        <v>-2.274</v>
      </c>
      <c r="W123" s="6">
        <v>-2.645</v>
      </c>
      <c r="X123" s="6">
        <v>-2.8250000000000002</v>
      </c>
      <c r="Y123" s="6">
        <v>-2.9470000000000001</v>
      </c>
      <c r="Z123" s="6">
        <v>-2.899</v>
      </c>
      <c r="AC123" s="3">
        <v>1.3</v>
      </c>
      <c r="AD123" s="6">
        <v>-3.0000000000000001E-3</v>
      </c>
      <c r="AE123" s="6">
        <v>-7.0000000000000001E-3</v>
      </c>
      <c r="AF123" s="6">
        <v>-1.2999999999999999E-2</v>
      </c>
      <c r="AG123" s="6">
        <v>-0.02</v>
      </c>
      <c r="AH123" s="6">
        <v>-2.5999999999999999E-2</v>
      </c>
      <c r="AI123" s="6">
        <v>-6.4000000000000001E-2</v>
      </c>
      <c r="AJ123" s="6">
        <v>-0.122</v>
      </c>
      <c r="AK123" s="6">
        <v>-0.14199999999999999</v>
      </c>
      <c r="AL123" s="6">
        <v>-0.161</v>
      </c>
      <c r="AM123" s="6">
        <v>-0.17699999999999999</v>
      </c>
      <c r="AN123" s="6">
        <v>-0.191</v>
      </c>
      <c r="AO123" s="6">
        <v>-0.20300000000000001</v>
      </c>
      <c r="AP123" s="6">
        <v>-0.21199999999999999</v>
      </c>
      <c r="AQ123" s="6">
        <v>-0.218</v>
      </c>
      <c r="AR123" s="6">
        <v>-0.221</v>
      </c>
      <c r="AS123" s="6">
        <v>-0.221</v>
      </c>
      <c r="AT123" s="6">
        <v>-0.218</v>
      </c>
      <c r="AU123" s="6">
        <v>-0.2</v>
      </c>
      <c r="AV123" s="6">
        <v>-0.17799999999999999</v>
      </c>
      <c r="AW123" s="6">
        <v>-0.182</v>
      </c>
      <c r="AX123" s="6">
        <v>-0.3</v>
      </c>
      <c r="AY123" s="6">
        <v>-0.69299999999999995</v>
      </c>
      <c r="AZ123" s="6">
        <v>-1.0660000000000001</v>
      </c>
      <c r="BA123" s="6">
        <v>-1.6910000000000001</v>
      </c>
      <c r="BB123" s="6">
        <v>-2.0859999999999999</v>
      </c>
    </row>
    <row r="124" spans="1:54" x14ac:dyDescent="0.2">
      <c r="A124" s="3">
        <v>1.4</v>
      </c>
      <c r="B124" s="6">
        <v>-5.0000000000000001E-3</v>
      </c>
      <c r="C124" s="6">
        <v>-1.4E-2</v>
      </c>
      <c r="D124" s="6">
        <v>-2.7E-2</v>
      </c>
      <c r="E124" s="6">
        <v>-4.1000000000000002E-2</v>
      </c>
      <c r="F124" s="6">
        <v>-5.5E-2</v>
      </c>
      <c r="G124" s="6">
        <v>-0.13800000000000001</v>
      </c>
      <c r="H124" s="6">
        <v>-0.28199999999999997</v>
      </c>
      <c r="I124" s="6">
        <v>-0.34100000000000003</v>
      </c>
      <c r="J124" s="6">
        <v>-0.40200000000000002</v>
      </c>
      <c r="K124" s="6">
        <v>-0.46300000000000002</v>
      </c>
      <c r="L124" s="6">
        <v>-0.52500000000000002</v>
      </c>
      <c r="M124" s="6">
        <v>-0.58799999999999997</v>
      </c>
      <c r="N124" s="6">
        <v>-0.65200000000000002</v>
      </c>
      <c r="O124" s="6">
        <v>-0.71599999999999997</v>
      </c>
      <c r="P124" s="6">
        <v>-0.78200000000000003</v>
      </c>
      <c r="Q124" s="6">
        <v>-0.84799999999999998</v>
      </c>
      <c r="R124" s="6">
        <v>-0.91500000000000004</v>
      </c>
      <c r="S124" s="6">
        <v>-1.0840000000000001</v>
      </c>
      <c r="T124" s="6">
        <v>-1.2529999999999999</v>
      </c>
      <c r="U124" s="6">
        <v>-1.5760000000000001</v>
      </c>
      <c r="V124" s="6">
        <v>-1.857</v>
      </c>
      <c r="W124" s="6">
        <v>-2.2549999999999999</v>
      </c>
      <c r="X124" s="6">
        <v>-2.4860000000000002</v>
      </c>
      <c r="Y124" s="6">
        <v>-2.6960000000000002</v>
      </c>
      <c r="Z124" s="6">
        <v>-2.6920000000000002</v>
      </c>
      <c r="AC124" s="3">
        <v>1.4</v>
      </c>
      <c r="AD124" s="6">
        <v>-2E-3</v>
      </c>
      <c r="AE124" s="6">
        <v>-4.0000000000000001E-3</v>
      </c>
      <c r="AF124" s="6">
        <v>-8.0000000000000002E-3</v>
      </c>
      <c r="AG124" s="6">
        <v>-1.2E-2</v>
      </c>
      <c r="AH124" s="6">
        <v>-1.6E-2</v>
      </c>
      <c r="AI124" s="6">
        <v>-3.9E-2</v>
      </c>
      <c r="AJ124" s="6">
        <v>-7.1999999999999995E-2</v>
      </c>
      <c r="AK124" s="6">
        <v>-8.3000000000000004E-2</v>
      </c>
      <c r="AL124" s="6">
        <v>-9.2999999999999999E-2</v>
      </c>
      <c r="AM124" s="6">
        <v>-0.1</v>
      </c>
      <c r="AN124" s="6">
        <v>-0.107</v>
      </c>
      <c r="AO124" s="6">
        <v>-0.111</v>
      </c>
      <c r="AP124" s="6">
        <v>-0.114</v>
      </c>
      <c r="AQ124" s="6">
        <v>-0.115</v>
      </c>
      <c r="AR124" s="6">
        <v>-0.115</v>
      </c>
      <c r="AS124" s="6">
        <v>-0.112</v>
      </c>
      <c r="AT124" s="6">
        <v>-0.108</v>
      </c>
      <c r="AU124" s="6">
        <v>-9.1999999999999998E-2</v>
      </c>
      <c r="AV124" s="6">
        <v>-7.0000000000000007E-2</v>
      </c>
      <c r="AW124" s="6">
        <v>-3.4000000000000002E-2</v>
      </c>
      <c r="AX124" s="6">
        <v>-4.3999999999999997E-2</v>
      </c>
      <c r="AY124" s="6">
        <v>-0.22800000000000001</v>
      </c>
      <c r="AZ124" s="6">
        <v>-0.504</v>
      </c>
      <c r="BA124" s="6">
        <v>-1.117</v>
      </c>
      <c r="BB124" s="6">
        <v>-1.5469999999999999</v>
      </c>
    </row>
    <row r="125" spans="1:54" x14ac:dyDescent="0.2">
      <c r="A125" s="3">
        <v>1.5</v>
      </c>
      <c r="B125" s="6">
        <v>-5.0000000000000001E-3</v>
      </c>
      <c r="C125" s="6">
        <v>-1.2E-2</v>
      </c>
      <c r="D125" s="6">
        <v>-2.4E-2</v>
      </c>
      <c r="E125" s="6">
        <v>-3.5999999999999997E-2</v>
      </c>
      <c r="F125" s="6">
        <v>-4.8000000000000001E-2</v>
      </c>
      <c r="G125" s="6">
        <v>-0.121</v>
      </c>
      <c r="H125" s="6">
        <v>-0.246</v>
      </c>
      <c r="I125" s="6">
        <v>-0.29699999999999999</v>
      </c>
      <c r="J125" s="6">
        <v>-0.34799999999999998</v>
      </c>
      <c r="K125" s="6">
        <v>-0.4</v>
      </c>
      <c r="L125" s="6">
        <v>-0.45200000000000001</v>
      </c>
      <c r="M125" s="6">
        <v>-0.505</v>
      </c>
      <c r="N125" s="6">
        <v>-0.55800000000000005</v>
      </c>
      <c r="O125" s="6">
        <v>-0.61099999999999999</v>
      </c>
      <c r="P125" s="6">
        <v>-0.66500000000000004</v>
      </c>
      <c r="Q125" s="6">
        <v>-0.71899999999999997</v>
      </c>
      <c r="R125" s="6">
        <v>-0.77400000000000002</v>
      </c>
      <c r="S125" s="6">
        <v>-0.91</v>
      </c>
      <c r="T125" s="6">
        <v>-1.046</v>
      </c>
      <c r="U125" s="6">
        <v>-1.3089999999999999</v>
      </c>
      <c r="V125" s="6">
        <v>-1.5489999999999999</v>
      </c>
      <c r="W125" s="6">
        <v>-1.9259999999999999</v>
      </c>
      <c r="X125" s="6">
        <v>-2.1749999999999998</v>
      </c>
      <c r="Y125" s="6">
        <v>-2.4489999999999998</v>
      </c>
      <c r="Z125" s="6">
        <v>-2.4860000000000002</v>
      </c>
      <c r="AC125" s="3">
        <v>1.5</v>
      </c>
      <c r="AD125" s="6">
        <v>-1E-3</v>
      </c>
      <c r="AE125" s="6">
        <v>-2E-3</v>
      </c>
      <c r="AF125" s="6">
        <v>-5.0000000000000001E-3</v>
      </c>
      <c r="AG125" s="6">
        <v>-7.0000000000000001E-3</v>
      </c>
      <c r="AH125" s="6">
        <v>-8.9999999999999993E-3</v>
      </c>
      <c r="AI125" s="6">
        <v>-2.1999999999999999E-2</v>
      </c>
      <c r="AJ125" s="6">
        <v>-3.7999999999999999E-2</v>
      </c>
      <c r="AK125" s="6">
        <v>-4.2000000000000003E-2</v>
      </c>
      <c r="AL125" s="6">
        <v>-4.5999999999999999E-2</v>
      </c>
      <c r="AM125" s="6">
        <v>-4.8000000000000001E-2</v>
      </c>
      <c r="AN125" s="6">
        <v>-4.9000000000000002E-2</v>
      </c>
      <c r="AO125" s="6">
        <v>-4.9000000000000002E-2</v>
      </c>
      <c r="AP125" s="6">
        <v>-4.8000000000000001E-2</v>
      </c>
      <c r="AQ125" s="6">
        <v>-4.5999999999999999E-2</v>
      </c>
      <c r="AR125" s="6">
        <v>-4.2000000000000003E-2</v>
      </c>
      <c r="AS125" s="6">
        <v>-3.7999999999999999E-2</v>
      </c>
      <c r="AT125" s="6">
        <v>-3.2000000000000001E-2</v>
      </c>
      <c r="AU125" s="6">
        <v>-1.4E-2</v>
      </c>
      <c r="AV125" s="6">
        <v>8.0000000000000002E-3</v>
      </c>
      <c r="AW125" s="6">
        <v>5.1999999999999998E-2</v>
      </c>
      <c r="AX125" s="6">
        <v>7.8E-2</v>
      </c>
      <c r="AY125" s="6">
        <v>2.3E-2</v>
      </c>
      <c r="AZ125" s="6">
        <v>-0.14199999999999999</v>
      </c>
      <c r="BA125" s="6">
        <v>-0.65400000000000003</v>
      </c>
      <c r="BB125" s="6">
        <v>-1.08</v>
      </c>
    </row>
    <row r="126" spans="1:54" x14ac:dyDescent="0.2">
      <c r="A126" s="3">
        <v>1.6</v>
      </c>
      <c r="B126" s="6">
        <v>-4.0000000000000001E-3</v>
      </c>
      <c r="C126" s="6">
        <v>-1.0999999999999999E-2</v>
      </c>
      <c r="D126" s="6">
        <v>-2.1000000000000001E-2</v>
      </c>
      <c r="E126" s="6">
        <v>-3.4000000000000002E-2</v>
      </c>
      <c r="F126" s="6">
        <v>-4.2999999999999997E-2</v>
      </c>
      <c r="G126" s="6">
        <v>-0.107</v>
      </c>
      <c r="H126" s="6">
        <v>-0.216</v>
      </c>
      <c r="I126" s="6">
        <v>-0.26100000000000001</v>
      </c>
      <c r="J126" s="6">
        <v>-0.30499999999999999</v>
      </c>
      <c r="K126" s="6">
        <v>-0.35</v>
      </c>
      <c r="L126" s="6">
        <v>-0.39500000000000002</v>
      </c>
      <c r="M126" s="6">
        <v>-0.44</v>
      </c>
      <c r="N126" s="6">
        <v>-0.48499999999999999</v>
      </c>
      <c r="O126" s="6">
        <v>-0.53100000000000003</v>
      </c>
      <c r="P126" s="6">
        <v>-0.57599999999999996</v>
      </c>
      <c r="Q126" s="6">
        <v>-0.622</v>
      </c>
      <c r="R126" s="6">
        <v>-0.66700000000000004</v>
      </c>
      <c r="S126" s="6">
        <v>-0.78100000000000003</v>
      </c>
      <c r="T126" s="6">
        <v>-0.89400000000000002</v>
      </c>
      <c r="U126" s="6">
        <v>-1.1140000000000001</v>
      </c>
      <c r="V126" s="6">
        <v>-1.3180000000000001</v>
      </c>
      <c r="W126" s="6">
        <v>-1.659</v>
      </c>
      <c r="X126" s="6">
        <v>-1.9039999999999999</v>
      </c>
      <c r="Y126" s="6">
        <v>-2.2130000000000001</v>
      </c>
      <c r="Z126" s="6">
        <v>-2.2850000000000001</v>
      </c>
      <c r="AC126" s="3">
        <v>1.6</v>
      </c>
      <c r="AD126" s="6">
        <v>0</v>
      </c>
      <c r="AE126" s="6">
        <v>-1E-3</v>
      </c>
      <c r="AF126" s="6">
        <v>-2E-3</v>
      </c>
      <c r="AG126" s="6">
        <v>-3.0000000000000001E-3</v>
      </c>
      <c r="AH126" s="6">
        <v>-4.0000000000000001E-3</v>
      </c>
      <c r="AI126" s="6">
        <v>-8.9999999999999993E-3</v>
      </c>
      <c r="AJ126" s="6">
        <v>-1.2999999999999999E-2</v>
      </c>
      <c r="AK126" s="6">
        <v>-1.2999999999999999E-2</v>
      </c>
      <c r="AL126" s="6">
        <v>-1.2E-2</v>
      </c>
      <c r="AM126" s="6">
        <v>-1.0999999999999999E-2</v>
      </c>
      <c r="AN126" s="6">
        <v>-8.0000000000000002E-3</v>
      </c>
      <c r="AO126" s="6">
        <v>-5.0000000000000001E-3</v>
      </c>
      <c r="AP126" s="6">
        <v>-1E-3</v>
      </c>
      <c r="AQ126" s="6">
        <v>4.0000000000000001E-3</v>
      </c>
      <c r="AR126" s="6">
        <v>8.9999999999999993E-3</v>
      </c>
      <c r="AS126" s="6">
        <v>1.6E-2</v>
      </c>
      <c r="AT126" s="6">
        <v>2.3E-2</v>
      </c>
      <c r="AU126" s="6">
        <v>4.2999999999999997E-2</v>
      </c>
      <c r="AV126" s="6">
        <v>6.5000000000000002E-2</v>
      </c>
      <c r="AW126" s="6">
        <v>0.113</v>
      </c>
      <c r="AX126" s="6">
        <v>0.151</v>
      </c>
      <c r="AY126" s="6">
        <v>0.16300000000000001</v>
      </c>
      <c r="AZ126" s="6">
        <v>8.2000000000000003E-2</v>
      </c>
      <c r="BA126" s="6">
        <v>-0.29899999999999999</v>
      </c>
      <c r="BB126" s="6">
        <v>-0.68899999999999995</v>
      </c>
    </row>
    <row r="127" spans="1:54" x14ac:dyDescent="0.2">
      <c r="A127" s="3">
        <v>1.7</v>
      </c>
      <c r="B127" s="6">
        <v>-4.0000000000000001E-3</v>
      </c>
      <c r="C127" s="6">
        <v>-0.01</v>
      </c>
      <c r="D127" s="6">
        <v>-1.9E-2</v>
      </c>
      <c r="E127" s="6">
        <v>-2.9000000000000001E-2</v>
      </c>
      <c r="F127" s="6">
        <v>-3.7999999999999999E-2</v>
      </c>
      <c r="G127" s="6">
        <v>-9.6000000000000002E-2</v>
      </c>
      <c r="H127" s="6">
        <v>-0.192</v>
      </c>
      <c r="I127" s="6">
        <v>-0.23100000000000001</v>
      </c>
      <c r="J127" s="6">
        <v>-0.27</v>
      </c>
      <c r="K127" s="6">
        <v>-0.309</v>
      </c>
      <c r="L127" s="6">
        <v>-0.34799999999999998</v>
      </c>
      <c r="M127" s="6">
        <v>-0.38700000000000001</v>
      </c>
      <c r="N127" s="6">
        <v>-0.42699999999999999</v>
      </c>
      <c r="O127" s="6">
        <v>-0.46600000000000003</v>
      </c>
      <c r="P127" s="6">
        <v>-0.505</v>
      </c>
      <c r="Q127" s="6">
        <v>-0.54400000000000004</v>
      </c>
      <c r="R127" s="6">
        <v>-0.58299999999999996</v>
      </c>
      <c r="S127" s="6">
        <v>-0.68100000000000005</v>
      </c>
      <c r="T127" s="6">
        <v>-0.77700000000000002</v>
      </c>
      <c r="U127" s="6">
        <v>-0.96399999999999997</v>
      </c>
      <c r="V127" s="6">
        <v>-1.139</v>
      </c>
      <c r="W127" s="6">
        <v>-1.4410000000000001</v>
      </c>
      <c r="X127" s="6">
        <v>-1.6719999999999999</v>
      </c>
      <c r="Y127" s="6">
        <v>-1.994</v>
      </c>
      <c r="Z127" s="6">
        <v>-2.0910000000000002</v>
      </c>
      <c r="AC127" s="3">
        <v>1.7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1E-3</v>
      </c>
      <c r="AJ127" s="6">
        <v>6.0000000000000001E-3</v>
      </c>
      <c r="AK127" s="6">
        <v>8.9999999999999993E-3</v>
      </c>
      <c r="AL127" s="6">
        <v>1.2E-2</v>
      </c>
      <c r="AM127" s="6">
        <v>1.7000000000000001E-2</v>
      </c>
      <c r="AN127" s="6">
        <v>2.1000000000000001E-2</v>
      </c>
      <c r="AO127" s="6">
        <v>2.7E-2</v>
      </c>
      <c r="AP127" s="6">
        <v>3.3000000000000002E-2</v>
      </c>
      <c r="AQ127" s="6">
        <v>0.04</v>
      </c>
      <c r="AR127" s="6">
        <v>4.7E-2</v>
      </c>
      <c r="AS127" s="6">
        <v>5.5E-2</v>
      </c>
      <c r="AT127" s="6">
        <v>6.3E-2</v>
      </c>
      <c r="AU127" s="6">
        <v>8.5000000000000006E-2</v>
      </c>
      <c r="AV127" s="6">
        <v>0.109</v>
      </c>
      <c r="AW127" s="6">
        <v>0.158</v>
      </c>
      <c r="AX127" s="6">
        <v>0.20200000000000001</v>
      </c>
      <c r="AY127" s="6">
        <v>0.248</v>
      </c>
      <c r="AZ127" s="6">
        <v>0.223</v>
      </c>
      <c r="BA127" s="6">
        <v>-3.5999999999999997E-2</v>
      </c>
      <c r="BB127" s="6">
        <v>-0.36899999999999999</v>
      </c>
    </row>
    <row r="128" spans="1:54" x14ac:dyDescent="0.2">
      <c r="A128" s="3">
        <v>1.8</v>
      </c>
      <c r="B128" s="6">
        <v>-3.0000000000000001E-3</v>
      </c>
      <c r="C128" s="6">
        <v>-8.9999999999999993E-3</v>
      </c>
      <c r="D128" s="6">
        <v>-1.7000000000000001E-2</v>
      </c>
      <c r="E128" s="6">
        <v>-2.5999999999999999E-2</v>
      </c>
      <c r="F128" s="6">
        <v>-3.4000000000000002E-2</v>
      </c>
      <c r="G128" s="6">
        <v>-8.5999999999999993E-2</v>
      </c>
      <c r="H128" s="6">
        <v>-0.17199999999999999</v>
      </c>
      <c r="I128" s="6">
        <v>-0.20599999999999999</v>
      </c>
      <c r="J128" s="6">
        <v>-0.24</v>
      </c>
      <c r="K128" s="6">
        <v>-0.27500000000000002</v>
      </c>
      <c r="L128" s="6">
        <v>-0.309</v>
      </c>
      <c r="M128" s="6">
        <v>-0.34399999999999997</v>
      </c>
      <c r="N128" s="6">
        <v>-0.378</v>
      </c>
      <c r="O128" s="6">
        <v>-0.41299999999999998</v>
      </c>
      <c r="P128" s="6">
        <v>-0.44700000000000001</v>
      </c>
      <c r="Q128" s="6">
        <v>-0.48099999999999998</v>
      </c>
      <c r="R128" s="6">
        <v>-0.51500000000000001</v>
      </c>
      <c r="S128" s="6">
        <v>-0.6</v>
      </c>
      <c r="T128" s="6">
        <v>-0.68300000000000005</v>
      </c>
      <c r="U128" s="6">
        <v>-0.84399999999999997</v>
      </c>
      <c r="V128" s="6">
        <v>-0.996</v>
      </c>
      <c r="W128" s="6">
        <v>-1.264</v>
      </c>
      <c r="X128" s="6">
        <v>-1.476</v>
      </c>
      <c r="Y128" s="6">
        <v>-1.794</v>
      </c>
      <c r="Z128" s="6">
        <v>-1.9079999999999999</v>
      </c>
      <c r="AC128" s="3">
        <v>1.8</v>
      </c>
      <c r="AD128" s="6">
        <v>0</v>
      </c>
      <c r="AE128" s="6">
        <v>1E-3</v>
      </c>
      <c r="AF128" s="6">
        <v>1E-3</v>
      </c>
      <c r="AG128" s="6">
        <v>2E-3</v>
      </c>
      <c r="AH128" s="6">
        <v>3.0000000000000001E-3</v>
      </c>
      <c r="AI128" s="6">
        <v>8.0000000000000002E-3</v>
      </c>
      <c r="AJ128" s="6">
        <v>1.9E-2</v>
      </c>
      <c r="AK128" s="6">
        <v>2.5000000000000001E-2</v>
      </c>
      <c r="AL128" s="6">
        <v>3.1E-2</v>
      </c>
      <c r="AM128" s="6">
        <v>3.6999999999999998E-2</v>
      </c>
      <c r="AN128" s="6">
        <v>4.3999999999999997E-2</v>
      </c>
      <c r="AO128" s="6">
        <v>5.0999999999999997E-2</v>
      </c>
      <c r="AP128" s="6">
        <v>5.8999999999999997E-2</v>
      </c>
      <c r="AQ128" s="6">
        <v>6.7000000000000004E-2</v>
      </c>
      <c r="AR128" s="6">
        <v>7.5999999999999998E-2</v>
      </c>
      <c r="AS128" s="6">
        <v>8.4000000000000005E-2</v>
      </c>
      <c r="AT128" s="6">
        <v>9.4E-2</v>
      </c>
      <c r="AU128" s="6">
        <v>0.11700000000000001</v>
      </c>
      <c r="AV128" s="6">
        <v>0.14299999999999999</v>
      </c>
      <c r="AW128" s="6">
        <v>0.19400000000000001</v>
      </c>
      <c r="AX128" s="6">
        <v>0.24099999999999999</v>
      </c>
      <c r="AY128" s="6">
        <v>0.30599999999999999</v>
      </c>
      <c r="AZ128" s="6">
        <v>0.317</v>
      </c>
      <c r="BA128" s="6">
        <v>0.157</v>
      </c>
      <c r="BB128" s="6">
        <v>-0.112</v>
      </c>
    </row>
    <row r="129" spans="1:54" x14ac:dyDescent="0.2">
      <c r="A129" s="3">
        <v>1.9</v>
      </c>
      <c r="B129" s="6">
        <v>-3.0000000000000001E-3</v>
      </c>
      <c r="C129" s="6">
        <v>-8.0000000000000002E-3</v>
      </c>
      <c r="D129" s="6">
        <v>-1.4999999999999999E-2</v>
      </c>
      <c r="E129" s="6">
        <v>-2.3E-2</v>
      </c>
      <c r="F129" s="6">
        <v>-3.1E-2</v>
      </c>
      <c r="G129" s="6">
        <v>-7.6999999999999999E-2</v>
      </c>
      <c r="H129" s="6">
        <v>-0.154</v>
      </c>
      <c r="I129" s="6">
        <v>-0.185</v>
      </c>
      <c r="J129" s="6">
        <v>-0.216</v>
      </c>
      <c r="K129" s="6">
        <v>-0.246</v>
      </c>
      <c r="L129" s="6">
        <v>-0.27700000000000002</v>
      </c>
      <c r="M129" s="6">
        <v>-0.307</v>
      </c>
      <c r="N129" s="6">
        <v>-0.33800000000000002</v>
      </c>
      <c r="O129" s="6">
        <v>-0.36799999999999999</v>
      </c>
      <c r="P129" s="6">
        <v>-0.39800000000000002</v>
      </c>
      <c r="Q129" s="6">
        <v>-0.42899999999999999</v>
      </c>
      <c r="R129" s="6">
        <v>-0.45800000000000002</v>
      </c>
      <c r="S129" s="6">
        <v>-0.53300000000000003</v>
      </c>
      <c r="T129" s="6">
        <v>-0.60599999999999998</v>
      </c>
      <c r="U129" s="6">
        <v>-0.747</v>
      </c>
      <c r="V129" s="6">
        <v>-0.88</v>
      </c>
      <c r="W129" s="6">
        <v>-1.117</v>
      </c>
      <c r="X129" s="6">
        <v>-1.3089999999999999</v>
      </c>
      <c r="Y129" s="6">
        <v>-1.6140000000000001</v>
      </c>
      <c r="Z129" s="6">
        <v>-1.736</v>
      </c>
      <c r="AC129" s="3">
        <v>1.9</v>
      </c>
      <c r="AD129" s="6">
        <v>1E-3</v>
      </c>
      <c r="AE129" s="6">
        <v>1E-3</v>
      </c>
      <c r="AF129" s="6">
        <v>3.0000000000000001E-3</v>
      </c>
      <c r="AG129" s="6">
        <v>4.0000000000000001E-3</v>
      </c>
      <c r="AH129" s="6">
        <v>5.0000000000000001E-3</v>
      </c>
      <c r="AI129" s="6">
        <v>1.4E-2</v>
      </c>
      <c r="AJ129" s="6">
        <v>0.03</v>
      </c>
      <c r="AK129" s="6">
        <v>3.6999999999999998E-2</v>
      </c>
      <c r="AL129" s="6">
        <v>4.4999999999999998E-2</v>
      </c>
      <c r="AM129" s="6">
        <v>5.2999999999999999E-2</v>
      </c>
      <c r="AN129" s="6">
        <v>6.0999999999999999E-2</v>
      </c>
      <c r="AO129" s="6">
        <v>7.0000000000000007E-2</v>
      </c>
      <c r="AP129" s="6">
        <v>7.9000000000000001E-2</v>
      </c>
      <c r="AQ129" s="6">
        <v>8.7999999999999995E-2</v>
      </c>
      <c r="AR129" s="6">
        <v>9.8000000000000004E-2</v>
      </c>
      <c r="AS129" s="6">
        <v>0.107</v>
      </c>
      <c r="AT129" s="6">
        <v>0.11700000000000001</v>
      </c>
      <c r="AU129" s="6">
        <v>0.14299999999999999</v>
      </c>
      <c r="AV129" s="6">
        <v>0.16900000000000001</v>
      </c>
      <c r="AW129" s="6">
        <v>0.221</v>
      </c>
      <c r="AX129" s="6">
        <v>0.27100000000000002</v>
      </c>
      <c r="AY129" s="6">
        <v>0.34699999999999998</v>
      </c>
      <c r="AZ129" s="6">
        <v>0.38100000000000001</v>
      </c>
      <c r="BA129" s="6">
        <v>0.29899999999999999</v>
      </c>
      <c r="BB129" s="6">
        <v>9.1999999999999998E-2</v>
      </c>
    </row>
    <row r="130" spans="1:54" x14ac:dyDescent="0.2">
      <c r="A130" s="3">
        <v>2</v>
      </c>
      <c r="B130" s="6">
        <v>-3.0000000000000001E-3</v>
      </c>
      <c r="C130" s="6">
        <v>-7.0000000000000001E-3</v>
      </c>
      <c r="D130" s="6">
        <v>-1.4E-2</v>
      </c>
      <c r="E130" s="6">
        <v>-2.1000000000000001E-2</v>
      </c>
      <c r="F130" s="6">
        <v>-2.8000000000000001E-2</v>
      </c>
      <c r="G130" s="6">
        <v>-7.0000000000000007E-2</v>
      </c>
      <c r="H130" s="6">
        <v>-0.13900000000000001</v>
      </c>
      <c r="I130" s="6">
        <v>-0.16700000000000001</v>
      </c>
      <c r="J130" s="6">
        <v>-0.19400000000000001</v>
      </c>
      <c r="K130" s="6">
        <v>-0.222</v>
      </c>
      <c r="L130" s="6">
        <v>-0.249</v>
      </c>
      <c r="M130" s="6">
        <v>-0.27600000000000002</v>
      </c>
      <c r="N130" s="6">
        <v>-0.30299999999999999</v>
      </c>
      <c r="O130" s="6">
        <v>-0.33</v>
      </c>
      <c r="P130" s="6">
        <v>-0.35699999999999998</v>
      </c>
      <c r="Q130" s="6">
        <v>-0.38400000000000001</v>
      </c>
      <c r="R130" s="6">
        <v>-0.41099999999999998</v>
      </c>
      <c r="S130" s="6">
        <v>-0.47599999999999998</v>
      </c>
      <c r="T130" s="6">
        <v>-0.54100000000000004</v>
      </c>
      <c r="U130" s="6">
        <v>-0.66500000000000004</v>
      </c>
      <c r="V130" s="6">
        <v>-0.78200000000000003</v>
      </c>
      <c r="W130" s="6">
        <v>-0.99299999999999999</v>
      </c>
      <c r="X130" s="6">
        <v>-1.167</v>
      </c>
      <c r="Y130" s="6">
        <v>-1.4530000000000001</v>
      </c>
      <c r="Z130" s="6">
        <v>-1.577</v>
      </c>
      <c r="AC130" s="3">
        <v>2</v>
      </c>
      <c r="AD130" s="6">
        <v>1E-3</v>
      </c>
      <c r="AE130" s="6">
        <v>2E-3</v>
      </c>
      <c r="AF130" s="6">
        <v>4.0000000000000001E-3</v>
      </c>
      <c r="AG130" s="6">
        <v>5.0000000000000001E-3</v>
      </c>
      <c r="AH130" s="6">
        <v>7.0000000000000001E-3</v>
      </c>
      <c r="AI130" s="6">
        <v>1.7999999999999999E-2</v>
      </c>
      <c r="AJ130" s="6">
        <v>3.9E-2</v>
      </c>
      <c r="AK130" s="6">
        <v>4.7E-2</v>
      </c>
      <c r="AL130" s="6">
        <v>5.6000000000000001E-2</v>
      </c>
      <c r="AM130" s="6">
        <v>6.5000000000000002E-2</v>
      </c>
      <c r="AN130" s="6">
        <v>7.4999999999999997E-2</v>
      </c>
      <c r="AO130" s="6">
        <v>8.5000000000000006E-2</v>
      </c>
      <c r="AP130" s="6">
        <v>9.4E-2</v>
      </c>
      <c r="AQ130" s="6">
        <v>0.105</v>
      </c>
      <c r="AR130" s="6">
        <v>0.115</v>
      </c>
      <c r="AS130" s="6">
        <v>0.125</v>
      </c>
      <c r="AT130" s="6">
        <v>0.13600000000000001</v>
      </c>
      <c r="AU130" s="6">
        <v>0.16300000000000001</v>
      </c>
      <c r="AV130" s="6">
        <v>0.19</v>
      </c>
      <c r="AW130" s="6">
        <v>0.24399999999999999</v>
      </c>
      <c r="AX130" s="6">
        <v>0.29499999999999998</v>
      </c>
      <c r="AY130" s="6">
        <v>0.379</v>
      </c>
      <c r="AZ130" s="6">
        <v>0.42799999999999999</v>
      </c>
      <c r="BA130" s="6">
        <v>0.40600000000000003</v>
      </c>
      <c r="BB130" s="6">
        <v>0.255</v>
      </c>
    </row>
    <row r="131" spans="1:54" x14ac:dyDescent="0.2">
      <c r="A131" s="3">
        <v>2.25</v>
      </c>
      <c r="B131" s="6">
        <v>-2E-3</v>
      </c>
      <c r="C131" s="6">
        <v>-6.0000000000000001E-3</v>
      </c>
      <c r="D131" s="6">
        <v>-1.0999999999999999E-2</v>
      </c>
      <c r="E131" s="6">
        <v>-1.7000000000000001E-2</v>
      </c>
      <c r="F131" s="6">
        <v>-2.1999999999999999E-2</v>
      </c>
      <c r="G131" s="6">
        <v>-5.5E-2</v>
      </c>
      <c r="H131" s="6">
        <v>-0.109</v>
      </c>
      <c r="I131" s="6">
        <v>-0.13</v>
      </c>
      <c r="J131" s="6">
        <v>-0.152</v>
      </c>
      <c r="K131" s="6">
        <v>-0.17299999999999999</v>
      </c>
      <c r="L131" s="6">
        <v>-0.19400000000000001</v>
      </c>
      <c r="M131" s="6">
        <v>-0.216</v>
      </c>
      <c r="N131" s="6">
        <v>-0.23599999999999999</v>
      </c>
      <c r="O131" s="6">
        <v>-0.25700000000000001</v>
      </c>
      <c r="P131" s="6">
        <v>-0.27700000000000002</v>
      </c>
      <c r="Q131" s="6">
        <v>-0.29699999999999999</v>
      </c>
      <c r="R131" s="6">
        <v>-0.318</v>
      </c>
      <c r="S131" s="6">
        <v>-0.36699999999999999</v>
      </c>
      <c r="T131" s="6">
        <v>-0.41599999999999998</v>
      </c>
      <c r="U131" s="6">
        <v>-0.50900000000000001</v>
      </c>
      <c r="V131" s="6">
        <v>-0.59699999999999998</v>
      </c>
      <c r="W131" s="6">
        <v>-0.755</v>
      </c>
      <c r="X131" s="6">
        <v>-0.88900000000000001</v>
      </c>
      <c r="Y131" s="6">
        <v>-1.1200000000000001</v>
      </c>
      <c r="Z131" s="6">
        <v>-1.232</v>
      </c>
      <c r="AC131" s="3">
        <v>2.25</v>
      </c>
      <c r="AD131" s="6">
        <v>1E-3</v>
      </c>
      <c r="AE131" s="6">
        <v>3.0000000000000001E-3</v>
      </c>
      <c r="AF131" s="6">
        <v>5.0000000000000001E-3</v>
      </c>
      <c r="AG131" s="6">
        <v>8.0000000000000002E-3</v>
      </c>
      <c r="AH131" s="6">
        <v>0.01</v>
      </c>
      <c r="AI131" s="6">
        <v>2.5999999999999999E-2</v>
      </c>
      <c r="AJ131" s="6">
        <v>5.2999999999999999E-2</v>
      </c>
      <c r="AK131" s="6">
        <v>6.4000000000000001E-2</v>
      </c>
      <c r="AL131" s="6">
        <v>7.4999999999999997E-2</v>
      </c>
      <c r="AM131" s="6">
        <v>8.6999999999999994E-2</v>
      </c>
      <c r="AN131" s="6">
        <v>9.8000000000000004E-2</v>
      </c>
      <c r="AO131" s="6">
        <v>0.11</v>
      </c>
      <c r="AP131" s="6">
        <v>0.121</v>
      </c>
      <c r="AQ131" s="6">
        <v>0.13300000000000001</v>
      </c>
      <c r="AR131" s="6">
        <v>0.14499999999999999</v>
      </c>
      <c r="AS131" s="6">
        <v>0.156</v>
      </c>
      <c r="AT131" s="6">
        <v>0.16800000000000001</v>
      </c>
      <c r="AU131" s="6">
        <v>0.19700000000000001</v>
      </c>
      <c r="AV131" s="6">
        <v>0.22700000000000001</v>
      </c>
      <c r="AW131" s="6">
        <v>0.28399999999999997</v>
      </c>
      <c r="AX131" s="6">
        <v>0.33800000000000002</v>
      </c>
      <c r="AY131" s="6">
        <v>0.433</v>
      </c>
      <c r="AZ131" s="6">
        <v>0.505</v>
      </c>
      <c r="BA131" s="6">
        <v>0.57799999999999996</v>
      </c>
      <c r="BB131" s="6">
        <v>0.53400000000000003</v>
      </c>
    </row>
    <row r="132" spans="1:54" x14ac:dyDescent="0.2">
      <c r="A132" s="3">
        <v>2.5</v>
      </c>
      <c r="B132" s="6">
        <v>-2E-3</v>
      </c>
      <c r="C132" s="6">
        <v>-4.0000000000000001E-3</v>
      </c>
      <c r="D132" s="6">
        <v>-8.9999999999999993E-3</v>
      </c>
      <c r="E132" s="6">
        <v>-1.2999999999999999E-2</v>
      </c>
      <c r="F132" s="6">
        <v>-1.7999999999999999E-2</v>
      </c>
      <c r="G132" s="6">
        <v>-4.3999999999999997E-2</v>
      </c>
      <c r="H132" s="6">
        <v>-8.6999999999999994E-2</v>
      </c>
      <c r="I132" s="6">
        <v>-0.104</v>
      </c>
      <c r="J132" s="6">
        <v>-0.121</v>
      </c>
      <c r="K132" s="6">
        <v>-0.13700000000000001</v>
      </c>
      <c r="L132" s="6">
        <v>-0.154</v>
      </c>
      <c r="M132" s="6">
        <v>-0.17</v>
      </c>
      <c r="N132" s="6">
        <v>-0.187</v>
      </c>
      <c r="O132" s="6">
        <v>-0.20300000000000001</v>
      </c>
      <c r="P132" s="6">
        <v>-0.219</v>
      </c>
      <c r="Q132" s="6">
        <v>-0.23400000000000001</v>
      </c>
      <c r="R132" s="6">
        <v>-0.25</v>
      </c>
      <c r="S132" s="6">
        <v>-0.28899999999999998</v>
      </c>
      <c r="T132" s="6">
        <v>-0.32600000000000001</v>
      </c>
      <c r="U132" s="6">
        <v>-0.39800000000000002</v>
      </c>
      <c r="V132" s="6">
        <v>-0.46500000000000002</v>
      </c>
      <c r="W132" s="6">
        <v>-0.58499999999999996</v>
      </c>
      <c r="X132" s="6">
        <v>-0.68700000000000006</v>
      </c>
      <c r="Y132" s="6">
        <v>-0.86599999999999999</v>
      </c>
      <c r="Z132" s="6">
        <v>-0.95399999999999996</v>
      </c>
      <c r="AC132" s="3">
        <v>2.5</v>
      </c>
      <c r="AD132" s="6">
        <v>1E-3</v>
      </c>
      <c r="AE132" s="6">
        <v>3.0000000000000001E-3</v>
      </c>
      <c r="AF132" s="6">
        <v>6.0000000000000001E-3</v>
      </c>
      <c r="AG132" s="6">
        <v>8.9999999999999993E-3</v>
      </c>
      <c r="AH132" s="6">
        <v>1.2E-2</v>
      </c>
      <c r="AI132" s="6">
        <v>3.1E-2</v>
      </c>
      <c r="AJ132" s="6">
        <v>6.2E-2</v>
      </c>
      <c r="AK132" s="6">
        <v>7.4999999999999997E-2</v>
      </c>
      <c r="AL132" s="6">
        <v>8.6999999999999994E-2</v>
      </c>
      <c r="AM132" s="6">
        <v>0.1</v>
      </c>
      <c r="AN132" s="6">
        <v>0.112</v>
      </c>
      <c r="AO132" s="6">
        <v>0.125</v>
      </c>
      <c r="AP132" s="6">
        <v>0.13800000000000001</v>
      </c>
      <c r="AQ132" s="6">
        <v>0.15</v>
      </c>
      <c r="AR132" s="6">
        <v>0.16300000000000001</v>
      </c>
      <c r="AS132" s="6">
        <v>0.17599999999999999</v>
      </c>
      <c r="AT132" s="6">
        <v>0.188</v>
      </c>
      <c r="AU132" s="6">
        <v>0.219</v>
      </c>
      <c r="AV132" s="6">
        <v>0.25</v>
      </c>
      <c r="AW132" s="6">
        <v>0.31</v>
      </c>
      <c r="AX132" s="6">
        <v>0.36699999999999999</v>
      </c>
      <c r="AY132" s="6">
        <v>0.46899999999999997</v>
      </c>
      <c r="AZ132" s="6">
        <v>0.55200000000000005</v>
      </c>
      <c r="BA132" s="6">
        <v>0.67800000000000005</v>
      </c>
      <c r="BB132" s="6">
        <v>0.70399999999999996</v>
      </c>
    </row>
    <row r="133" spans="1:54" x14ac:dyDescent="0.2">
      <c r="A133" s="3">
        <v>2.75</v>
      </c>
      <c r="B133" s="6">
        <v>-1E-3</v>
      </c>
      <c r="C133" s="6">
        <v>-4.0000000000000001E-3</v>
      </c>
      <c r="D133" s="6">
        <v>-7.0000000000000001E-3</v>
      </c>
      <c r="E133" s="6">
        <v>-1.0999999999999999E-2</v>
      </c>
      <c r="F133" s="6">
        <v>-1.4E-2</v>
      </c>
      <c r="G133" s="6">
        <v>-3.5000000000000003E-2</v>
      </c>
      <c r="H133" s="6">
        <v>-7.0000000000000007E-2</v>
      </c>
      <c r="I133" s="6">
        <v>-8.3000000000000004E-2</v>
      </c>
      <c r="J133" s="6">
        <v>-9.7000000000000003E-2</v>
      </c>
      <c r="K133" s="6">
        <v>-0.11</v>
      </c>
      <c r="L133" s="6">
        <v>-0.123</v>
      </c>
      <c r="M133" s="6">
        <v>-0.13600000000000001</v>
      </c>
      <c r="N133" s="6">
        <v>-0.14899999999999999</v>
      </c>
      <c r="O133" s="6">
        <v>-0.16200000000000001</v>
      </c>
      <c r="P133" s="6">
        <v>-0.17399999999999999</v>
      </c>
      <c r="Q133" s="6">
        <v>-0.187</v>
      </c>
      <c r="R133" s="6">
        <v>-0.19900000000000001</v>
      </c>
      <c r="S133" s="6">
        <v>-0.22900000000000001</v>
      </c>
      <c r="T133" s="6">
        <v>-0.25800000000000001</v>
      </c>
      <c r="U133" s="6">
        <v>-0.314</v>
      </c>
      <c r="V133" s="6">
        <v>-0.36499999999999999</v>
      </c>
      <c r="W133" s="6">
        <v>-0.45700000000000002</v>
      </c>
      <c r="X133" s="6">
        <v>-0.53400000000000003</v>
      </c>
      <c r="Y133" s="6">
        <v>-0.66700000000000004</v>
      </c>
      <c r="Z133" s="6">
        <v>-0.72899999999999998</v>
      </c>
      <c r="AC133" s="3">
        <v>2.75</v>
      </c>
      <c r="AD133" s="6">
        <v>1E-3</v>
      </c>
      <c r="AE133" s="6">
        <v>3.0000000000000001E-3</v>
      </c>
      <c r="AF133" s="6">
        <v>7.0000000000000001E-3</v>
      </c>
      <c r="AG133" s="6">
        <v>0.01</v>
      </c>
      <c r="AH133" s="6">
        <v>1.4E-2</v>
      </c>
      <c r="AI133" s="6">
        <v>3.4000000000000002E-2</v>
      </c>
      <c r="AJ133" s="6">
        <v>6.8000000000000005E-2</v>
      </c>
      <c r="AK133" s="6">
        <v>8.1000000000000003E-2</v>
      </c>
      <c r="AL133" s="6">
        <v>9.5000000000000001E-2</v>
      </c>
      <c r="AM133" s="6">
        <v>0.108</v>
      </c>
      <c r="AN133" s="6">
        <v>0.122</v>
      </c>
      <c r="AO133" s="6">
        <v>0.13500000000000001</v>
      </c>
      <c r="AP133" s="6">
        <v>0.14899999999999999</v>
      </c>
      <c r="AQ133" s="6">
        <v>0.16200000000000001</v>
      </c>
      <c r="AR133" s="6">
        <v>0.17499999999999999</v>
      </c>
      <c r="AS133" s="6">
        <v>0.189</v>
      </c>
      <c r="AT133" s="6">
        <v>0.20200000000000001</v>
      </c>
      <c r="AU133" s="6">
        <v>0.23400000000000001</v>
      </c>
      <c r="AV133" s="6">
        <v>0.26600000000000001</v>
      </c>
      <c r="AW133" s="6">
        <v>0.32800000000000001</v>
      </c>
      <c r="AX133" s="6">
        <v>0.38700000000000001</v>
      </c>
      <c r="AY133" s="6">
        <v>0.49399999999999999</v>
      </c>
      <c r="AZ133" s="6">
        <v>0.58499999999999996</v>
      </c>
      <c r="BA133" s="6">
        <v>0.74399999999999999</v>
      </c>
      <c r="BB133" s="6">
        <v>0.81699999999999995</v>
      </c>
    </row>
    <row r="134" spans="1:54" x14ac:dyDescent="0.2">
      <c r="A134" s="3">
        <v>3</v>
      </c>
      <c r="B134" s="6">
        <v>-1E-3</v>
      </c>
      <c r="C134" s="6">
        <v>-3.0000000000000001E-3</v>
      </c>
      <c r="D134" s="6">
        <v>-6.0000000000000001E-3</v>
      </c>
      <c r="E134" s="6">
        <v>-8.9999999999999993E-3</v>
      </c>
      <c r="F134" s="6">
        <v>-1.0999999999999999E-2</v>
      </c>
      <c r="G134" s="6">
        <v>-2.8000000000000001E-2</v>
      </c>
      <c r="H134" s="6">
        <v>-5.6000000000000001E-2</v>
      </c>
      <c r="I134" s="6">
        <v>-6.7000000000000004E-2</v>
      </c>
      <c r="J134" s="6">
        <v>-7.8E-2</v>
      </c>
      <c r="K134" s="6">
        <v>-8.7999999999999995E-2</v>
      </c>
      <c r="L134" s="6">
        <v>-9.9000000000000005E-2</v>
      </c>
      <c r="M134" s="6">
        <v>-0.109</v>
      </c>
      <c r="N134" s="6">
        <v>-0.11899999999999999</v>
      </c>
      <c r="O134" s="6">
        <v>-0.129</v>
      </c>
      <c r="P134" s="6">
        <v>-0.13900000000000001</v>
      </c>
      <c r="Q134" s="6">
        <v>-0.14899999999999999</v>
      </c>
      <c r="R134" s="6">
        <v>-0.159</v>
      </c>
      <c r="S134" s="6">
        <v>-0.182</v>
      </c>
      <c r="T134" s="6">
        <v>-0.20499999999999999</v>
      </c>
      <c r="U134" s="6">
        <v>-0.248</v>
      </c>
      <c r="V134" s="6">
        <v>-0.28799999999999998</v>
      </c>
      <c r="W134" s="6">
        <v>-0.35699999999999998</v>
      </c>
      <c r="X134" s="6">
        <v>-0.41499999999999998</v>
      </c>
      <c r="Y134" s="6">
        <v>-0.50900000000000001</v>
      </c>
      <c r="Z134" s="6">
        <v>-0.54500000000000004</v>
      </c>
      <c r="AC134" s="3">
        <v>3</v>
      </c>
      <c r="AD134" s="6">
        <v>1E-3</v>
      </c>
      <c r="AE134" s="6">
        <v>4.0000000000000001E-3</v>
      </c>
      <c r="AF134" s="6">
        <v>7.0000000000000001E-3</v>
      </c>
      <c r="AG134" s="6">
        <v>1.0999999999999999E-2</v>
      </c>
      <c r="AH134" s="6">
        <v>1.4E-2</v>
      </c>
      <c r="AI134" s="6">
        <v>3.5999999999999997E-2</v>
      </c>
      <c r="AJ134" s="6">
        <v>7.1999999999999995E-2</v>
      </c>
      <c r="AK134" s="6">
        <v>8.5999999999999993E-2</v>
      </c>
      <c r="AL134" s="6">
        <v>0.1</v>
      </c>
      <c r="AM134" s="6">
        <v>0.114</v>
      </c>
      <c r="AN134" s="6">
        <v>0.128</v>
      </c>
      <c r="AO134" s="6">
        <v>0.14199999999999999</v>
      </c>
      <c r="AP134" s="6">
        <v>0.156</v>
      </c>
      <c r="AQ134" s="6">
        <v>0.17</v>
      </c>
      <c r="AR134" s="6">
        <v>0.184</v>
      </c>
      <c r="AS134" s="6">
        <v>0.19800000000000001</v>
      </c>
      <c r="AT134" s="6">
        <v>0.21099999999999999</v>
      </c>
      <c r="AU134" s="6">
        <v>0.245</v>
      </c>
      <c r="AV134" s="6">
        <v>0.27800000000000002</v>
      </c>
      <c r="AW134" s="6">
        <v>0.34200000000000003</v>
      </c>
      <c r="AX134" s="6">
        <v>0.40300000000000002</v>
      </c>
      <c r="AY134" s="6">
        <v>0.51400000000000001</v>
      </c>
      <c r="AZ134" s="6">
        <v>0.61099999999999999</v>
      </c>
      <c r="BA134" s="6">
        <v>0.79300000000000004</v>
      </c>
      <c r="BB134" s="6">
        <v>0.89900000000000002</v>
      </c>
    </row>
    <row r="135" spans="1:54" x14ac:dyDescent="0.2">
      <c r="A135" s="3">
        <v>3.5</v>
      </c>
      <c r="B135" s="6">
        <v>-1E-3</v>
      </c>
      <c r="C135" s="6">
        <v>-2E-3</v>
      </c>
      <c r="D135" s="6">
        <v>-4.0000000000000001E-3</v>
      </c>
      <c r="E135" s="6">
        <v>-6.0000000000000001E-3</v>
      </c>
      <c r="F135" s="6">
        <v>-7.0000000000000001E-3</v>
      </c>
      <c r="G135" s="6">
        <v>-1.7999999999999999E-2</v>
      </c>
      <c r="H135" s="6">
        <v>-3.5999999999999997E-2</v>
      </c>
      <c r="I135" s="6">
        <v>-4.2999999999999997E-2</v>
      </c>
      <c r="J135" s="6">
        <v>-4.9000000000000002E-2</v>
      </c>
      <c r="K135" s="6">
        <v>-5.6000000000000001E-2</v>
      </c>
      <c r="L135" s="6">
        <v>-6.3E-2</v>
      </c>
      <c r="M135" s="6">
        <v>-6.9000000000000006E-2</v>
      </c>
      <c r="N135" s="6">
        <v>-7.4999999999999997E-2</v>
      </c>
      <c r="O135" s="6">
        <v>-8.1000000000000003E-2</v>
      </c>
      <c r="P135" s="6">
        <v>-8.6999999999999994E-2</v>
      </c>
      <c r="Q135" s="6">
        <v>-9.2999999999999999E-2</v>
      </c>
      <c r="R135" s="6">
        <v>-9.9000000000000005E-2</v>
      </c>
      <c r="S135" s="6">
        <v>-0.113</v>
      </c>
      <c r="T135" s="6">
        <v>-0.127</v>
      </c>
      <c r="U135" s="6">
        <v>-0.152</v>
      </c>
      <c r="V135" s="6">
        <v>-0.17399999999999999</v>
      </c>
      <c r="W135" s="6">
        <v>-0.21099999999999999</v>
      </c>
      <c r="X135" s="6">
        <v>-0.23899999999999999</v>
      </c>
      <c r="Y135" s="6">
        <v>-0.27200000000000002</v>
      </c>
      <c r="Z135" s="6">
        <v>-0.26400000000000001</v>
      </c>
      <c r="AC135" s="3">
        <v>3.5</v>
      </c>
      <c r="AD135" s="6">
        <v>2E-3</v>
      </c>
      <c r="AE135" s="6">
        <v>4.0000000000000001E-3</v>
      </c>
      <c r="AF135" s="6">
        <v>8.0000000000000002E-3</v>
      </c>
      <c r="AG135" s="6">
        <v>1.2E-2</v>
      </c>
      <c r="AH135" s="6">
        <v>1.6E-2</v>
      </c>
      <c r="AI135" s="6">
        <v>3.9E-2</v>
      </c>
      <c r="AJ135" s="6">
        <v>7.6999999999999999E-2</v>
      </c>
      <c r="AK135" s="6">
        <v>9.1999999999999998E-2</v>
      </c>
      <c r="AL135" s="6">
        <v>0.107</v>
      </c>
      <c r="AM135" s="6">
        <v>0.122</v>
      </c>
      <c r="AN135" s="6">
        <v>0.13700000000000001</v>
      </c>
      <c r="AO135" s="6">
        <v>0.152</v>
      </c>
      <c r="AP135" s="6">
        <v>0.16700000000000001</v>
      </c>
      <c r="AQ135" s="6">
        <v>0.18099999999999999</v>
      </c>
      <c r="AR135" s="6">
        <v>0.19600000000000001</v>
      </c>
      <c r="AS135" s="6">
        <v>0.21</v>
      </c>
      <c r="AT135" s="6">
        <v>0.224</v>
      </c>
      <c r="AU135" s="6">
        <v>0.26</v>
      </c>
      <c r="AV135" s="6">
        <v>0.29399999999999998</v>
      </c>
      <c r="AW135" s="6">
        <v>0.36099999999999999</v>
      </c>
      <c r="AX135" s="6">
        <v>0.42499999999999999</v>
      </c>
      <c r="AY135" s="6">
        <v>0.54400000000000004</v>
      </c>
      <c r="AZ135" s="6">
        <v>0.65</v>
      </c>
      <c r="BA135" s="6">
        <v>0.86399999999999999</v>
      </c>
      <c r="BB135" s="6">
        <v>1.0149999999999999</v>
      </c>
    </row>
    <row r="136" spans="1:54" x14ac:dyDescent="0.2">
      <c r="A136" s="3">
        <v>4</v>
      </c>
      <c r="B136" s="6">
        <v>0</v>
      </c>
      <c r="C136" s="6">
        <v>-1E-3</v>
      </c>
      <c r="D136" s="6">
        <v>-2E-3</v>
      </c>
      <c r="E136" s="6">
        <v>-3.0000000000000001E-3</v>
      </c>
      <c r="F136" s="6">
        <v>-5.0000000000000001E-3</v>
      </c>
      <c r="G136" s="6">
        <v>-1.0999999999999999E-2</v>
      </c>
      <c r="H136" s="6">
        <v>-2.1999999999999999E-2</v>
      </c>
      <c r="I136" s="6">
        <v>-2.5999999999999999E-2</v>
      </c>
      <c r="J136" s="6">
        <v>-0.03</v>
      </c>
      <c r="K136" s="6">
        <v>-3.3000000000000002E-2</v>
      </c>
      <c r="L136" s="6">
        <v>-3.6999999999999998E-2</v>
      </c>
      <c r="M136" s="6">
        <v>-4.1000000000000002E-2</v>
      </c>
      <c r="N136" s="6">
        <v>-4.3999999999999997E-2</v>
      </c>
      <c r="O136" s="6">
        <v>-4.8000000000000001E-2</v>
      </c>
      <c r="P136" s="6">
        <v>-5.0999999999999997E-2</v>
      </c>
      <c r="Q136" s="6">
        <v>-5.3999999999999999E-2</v>
      </c>
      <c r="R136" s="6">
        <v>-5.8000000000000003E-2</v>
      </c>
      <c r="S136" s="6">
        <v>-6.5000000000000002E-2</v>
      </c>
      <c r="T136" s="6">
        <v>-7.1999999999999995E-2</v>
      </c>
      <c r="U136" s="6">
        <v>-8.5000000000000006E-2</v>
      </c>
      <c r="V136" s="6">
        <v>-9.5000000000000001E-2</v>
      </c>
      <c r="W136" s="6">
        <v>-0.109</v>
      </c>
      <c r="X136" s="6">
        <v>-0.11600000000000001</v>
      </c>
      <c r="Y136" s="6">
        <v>-0.105</v>
      </c>
      <c r="Z136" s="6">
        <v>-6.0999999999999999E-2</v>
      </c>
      <c r="AC136" s="3">
        <v>4</v>
      </c>
      <c r="AD136" s="6">
        <v>2E-3</v>
      </c>
      <c r="AE136" s="6">
        <v>4.0000000000000001E-3</v>
      </c>
      <c r="AF136" s="6">
        <v>8.0000000000000002E-3</v>
      </c>
      <c r="AG136" s="6">
        <v>1.2E-2</v>
      </c>
      <c r="AH136" s="6">
        <v>1.6E-2</v>
      </c>
      <c r="AI136" s="6">
        <v>0.04</v>
      </c>
      <c r="AJ136" s="6">
        <v>0.08</v>
      </c>
      <c r="AK136" s="6">
        <v>9.6000000000000002E-2</v>
      </c>
      <c r="AL136" s="6">
        <v>0.112</v>
      </c>
      <c r="AM136" s="6">
        <v>0.127</v>
      </c>
      <c r="AN136" s="6">
        <v>0.14299999999999999</v>
      </c>
      <c r="AO136" s="6">
        <v>0.158</v>
      </c>
      <c r="AP136" s="6">
        <v>0.17299999999999999</v>
      </c>
      <c r="AQ136" s="6">
        <v>0.188</v>
      </c>
      <c r="AR136" s="6">
        <v>0.20300000000000001</v>
      </c>
      <c r="AS136" s="6">
        <v>0.218</v>
      </c>
      <c r="AT136" s="6">
        <v>0.23300000000000001</v>
      </c>
      <c r="AU136" s="6">
        <v>0.27</v>
      </c>
      <c r="AV136" s="6">
        <v>0.30599999999999999</v>
      </c>
      <c r="AW136" s="6">
        <v>0.375</v>
      </c>
      <c r="AX136" s="6">
        <v>0.442</v>
      </c>
      <c r="AY136" s="6">
        <v>0.56699999999999995</v>
      </c>
      <c r="AZ136" s="6">
        <v>0.68</v>
      </c>
      <c r="BA136" s="6">
        <v>0.91700000000000004</v>
      </c>
      <c r="BB136" s="6">
        <v>1.097</v>
      </c>
    </row>
    <row r="137" spans="1:54" x14ac:dyDescent="0.2">
      <c r="A137" s="3">
        <v>5</v>
      </c>
      <c r="B137" s="6">
        <v>0</v>
      </c>
      <c r="C137" s="6">
        <v>0</v>
      </c>
      <c r="D137" s="6">
        <v>0</v>
      </c>
      <c r="E137" s="6">
        <v>-1E-3</v>
      </c>
      <c r="F137" s="6">
        <v>-1E-3</v>
      </c>
      <c r="G137" s="6">
        <v>-2E-3</v>
      </c>
      <c r="H137" s="6">
        <v>-3.0000000000000001E-3</v>
      </c>
      <c r="I137" s="6">
        <v>-3.0000000000000001E-3</v>
      </c>
      <c r="J137" s="6">
        <v>-4.0000000000000001E-3</v>
      </c>
      <c r="K137" s="6">
        <v>-4.0000000000000001E-3</v>
      </c>
      <c r="L137" s="6">
        <v>-4.0000000000000001E-3</v>
      </c>
      <c r="M137" s="6">
        <v>-4.0000000000000001E-3</v>
      </c>
      <c r="N137" s="6">
        <v>-4.0000000000000001E-3</v>
      </c>
      <c r="O137" s="6">
        <v>-4.0000000000000001E-3</v>
      </c>
      <c r="P137" s="6">
        <v>-4.0000000000000001E-3</v>
      </c>
      <c r="Q137" s="6">
        <v>-4.0000000000000001E-3</v>
      </c>
      <c r="R137" s="6">
        <v>-3.0000000000000001E-3</v>
      </c>
      <c r="S137" s="6">
        <v>-2E-3</v>
      </c>
      <c r="T137" s="6">
        <v>-1E-3</v>
      </c>
      <c r="U137" s="6">
        <v>3.0000000000000001E-3</v>
      </c>
      <c r="V137" s="6">
        <v>8.9999999999999993E-3</v>
      </c>
      <c r="W137" s="6">
        <v>2.4E-2</v>
      </c>
      <c r="X137" s="6">
        <v>4.4999999999999998E-2</v>
      </c>
      <c r="Y137" s="6">
        <v>0.11700000000000001</v>
      </c>
      <c r="Z137" s="6">
        <v>0.21299999999999999</v>
      </c>
      <c r="AC137" s="3">
        <v>5</v>
      </c>
      <c r="AD137" s="6">
        <v>2E-3</v>
      </c>
      <c r="AE137" s="6">
        <v>4.0000000000000001E-3</v>
      </c>
      <c r="AF137" s="6">
        <v>8.9999999999999993E-3</v>
      </c>
      <c r="AG137" s="6">
        <v>1.2999999999999999E-2</v>
      </c>
      <c r="AH137" s="6">
        <v>1.7000000000000001E-2</v>
      </c>
      <c r="AI137" s="6">
        <v>4.2000000000000003E-2</v>
      </c>
      <c r="AJ137" s="6">
        <v>8.4000000000000005E-2</v>
      </c>
      <c r="AK137" s="6">
        <v>0.10100000000000001</v>
      </c>
      <c r="AL137" s="6">
        <v>0.11700000000000001</v>
      </c>
      <c r="AM137" s="6">
        <v>0.13300000000000001</v>
      </c>
      <c r="AN137" s="6">
        <v>0.15</v>
      </c>
      <c r="AO137" s="6">
        <v>0.16600000000000001</v>
      </c>
      <c r="AP137" s="6">
        <v>0.182</v>
      </c>
      <c r="AQ137" s="6">
        <v>0.19800000000000001</v>
      </c>
      <c r="AR137" s="6">
        <v>0.214</v>
      </c>
      <c r="AS137" s="6">
        <v>0.22900000000000001</v>
      </c>
      <c r="AT137" s="6">
        <v>0.245</v>
      </c>
      <c r="AU137" s="6">
        <v>0.28299999999999997</v>
      </c>
      <c r="AV137" s="6">
        <v>0.32100000000000001</v>
      </c>
      <c r="AW137" s="6">
        <v>0.39500000000000002</v>
      </c>
      <c r="AX137" s="6">
        <v>0.46600000000000003</v>
      </c>
      <c r="AY137" s="6">
        <v>0.60099999999999998</v>
      </c>
      <c r="AZ137" s="6">
        <v>0.72599999999999998</v>
      </c>
      <c r="BA137" s="6">
        <v>0.997</v>
      </c>
      <c r="BB137" s="6">
        <v>1.2190000000000001</v>
      </c>
    </row>
    <row r="140" spans="1:54" ht="20" x14ac:dyDescent="0.2">
      <c r="A140" s="8">
        <v>0</v>
      </c>
      <c r="B140" s="2">
        <v>0.01</v>
      </c>
      <c r="C140" s="2">
        <v>2.5000000000000001E-2</v>
      </c>
      <c r="D140" s="2">
        <v>0.05</v>
      </c>
      <c r="E140" s="2">
        <v>7.4999999999999997E-2</v>
      </c>
      <c r="F140" s="2">
        <v>0.1</v>
      </c>
      <c r="G140" s="2">
        <v>0.25</v>
      </c>
      <c r="H140" s="2">
        <v>0.5</v>
      </c>
      <c r="I140" s="2">
        <v>0.6</v>
      </c>
      <c r="J140" s="2">
        <v>0.7</v>
      </c>
      <c r="K140" s="2">
        <v>0.8</v>
      </c>
      <c r="L140" s="2">
        <v>0.9</v>
      </c>
      <c r="M140" s="2">
        <v>1</v>
      </c>
      <c r="N140" s="2">
        <v>1.1000000000000001</v>
      </c>
      <c r="O140" s="2">
        <v>1.2</v>
      </c>
      <c r="P140" s="2">
        <v>1.3</v>
      </c>
      <c r="Q140" s="2">
        <v>1.4</v>
      </c>
      <c r="R140" s="2">
        <v>1.5</v>
      </c>
      <c r="S140" s="2">
        <v>1.75</v>
      </c>
      <c r="T140" s="2">
        <v>2</v>
      </c>
      <c r="U140" s="2">
        <v>2.5</v>
      </c>
      <c r="V140" s="2">
        <v>3</v>
      </c>
      <c r="W140" s="2">
        <v>4</v>
      </c>
      <c r="X140" s="2">
        <v>5</v>
      </c>
      <c r="Y140" s="2">
        <v>7.5</v>
      </c>
      <c r="Z140" s="2">
        <v>10</v>
      </c>
      <c r="AC140" s="8">
        <v>0</v>
      </c>
      <c r="AD140" s="2">
        <v>0.01</v>
      </c>
      <c r="AE140" s="2">
        <v>2.5000000000000001E-2</v>
      </c>
      <c r="AF140" s="2">
        <v>0.05</v>
      </c>
      <c r="AG140" s="2">
        <v>7.4999999999999997E-2</v>
      </c>
      <c r="AH140" s="2">
        <v>0.1</v>
      </c>
      <c r="AI140" s="2">
        <v>0.25</v>
      </c>
      <c r="AJ140" s="2">
        <v>0.5</v>
      </c>
      <c r="AK140" s="2">
        <v>0.6</v>
      </c>
      <c r="AL140" s="2">
        <v>0.7</v>
      </c>
      <c r="AM140" s="2">
        <v>0.8</v>
      </c>
      <c r="AN140" s="2">
        <v>0.9</v>
      </c>
      <c r="AO140" s="2">
        <v>1</v>
      </c>
      <c r="AP140" s="2">
        <v>1.1000000000000001</v>
      </c>
      <c r="AQ140" s="2">
        <v>1.2</v>
      </c>
      <c r="AR140" s="2">
        <v>1.3</v>
      </c>
      <c r="AS140" s="2">
        <v>1.4</v>
      </c>
      <c r="AT140" s="2">
        <v>1.5</v>
      </c>
      <c r="AU140" s="2">
        <v>1.75</v>
      </c>
      <c r="AV140" s="2">
        <v>2</v>
      </c>
      <c r="AW140" s="2">
        <v>2.5</v>
      </c>
      <c r="AX140" s="2">
        <v>3</v>
      </c>
      <c r="AY140" s="2">
        <v>4</v>
      </c>
      <c r="AZ140" s="2">
        <v>5</v>
      </c>
      <c r="BA140" s="2">
        <v>7.5</v>
      </c>
      <c r="BB140" s="2">
        <v>10</v>
      </c>
    </row>
    <row r="141" spans="1:54" x14ac:dyDescent="0.2">
      <c r="A141" s="3">
        <v>0.3</v>
      </c>
      <c r="B141" s="6">
        <v>-11.613</v>
      </c>
      <c r="C141" s="6">
        <v>-10.699</v>
      </c>
      <c r="D141" s="6">
        <v>-10.007999999999999</v>
      </c>
      <c r="E141" s="6">
        <v>-9.6050000000000004</v>
      </c>
      <c r="F141" s="6">
        <v>-9.3190000000000008</v>
      </c>
      <c r="G141" s="6">
        <v>-8.4169999999999998</v>
      </c>
      <c r="H141" s="6">
        <v>-7.7469999999999999</v>
      </c>
      <c r="I141" s="6">
        <v>-7.5739999999999998</v>
      </c>
      <c r="J141" s="6">
        <v>-7.4290000000000003</v>
      </c>
      <c r="K141" s="6">
        <v>-7.3040000000000003</v>
      </c>
      <c r="L141" s="6">
        <v>-7.1959999999999997</v>
      </c>
      <c r="M141" s="6">
        <v>-7.0990000000000002</v>
      </c>
      <c r="N141" s="6">
        <v>-7.0129999999999999</v>
      </c>
      <c r="O141" s="6">
        <v>-6.9349999999999996</v>
      </c>
      <c r="P141" s="6">
        <v>-6.8639999999999999</v>
      </c>
      <c r="Q141" s="6">
        <v>-6.7990000000000004</v>
      </c>
      <c r="R141" s="6">
        <v>-6.74</v>
      </c>
      <c r="S141" s="6">
        <v>-6.6079999999999997</v>
      </c>
      <c r="T141" s="6">
        <v>-6.4969999999999999</v>
      </c>
      <c r="U141" s="6">
        <v>-6.319</v>
      </c>
      <c r="V141" s="6">
        <v>-6.1820000000000004</v>
      </c>
      <c r="W141" s="6">
        <v>-5.9829999999999997</v>
      </c>
      <c r="X141" s="6">
        <v>-5.8470000000000004</v>
      </c>
      <c r="Y141" s="6">
        <v>-5.657</v>
      </c>
      <c r="Z141" s="6">
        <v>-5.5780000000000003</v>
      </c>
      <c r="AC141" s="3">
        <v>0.3</v>
      </c>
      <c r="AD141" s="6">
        <v>-16.79</v>
      </c>
      <c r="AE141" s="6">
        <v>-16.786999999999999</v>
      </c>
      <c r="AF141" s="6">
        <v>-16.783000000000001</v>
      </c>
      <c r="AG141" s="6">
        <v>-16.777999999999999</v>
      </c>
      <c r="AH141" s="6">
        <v>-16.773</v>
      </c>
      <c r="AI141" s="6">
        <v>-16.744</v>
      </c>
      <c r="AJ141" s="6">
        <v>-16.695</v>
      </c>
      <c r="AK141" s="6">
        <v>-16.675000000000001</v>
      </c>
      <c r="AL141" s="6">
        <v>-16.655999999999999</v>
      </c>
      <c r="AM141" s="6"/>
      <c r="AN141" s="6">
        <v>-16.617000000000001</v>
      </c>
      <c r="AO141" s="6">
        <v>-16.597999999999999</v>
      </c>
      <c r="AP141" s="6">
        <v>-16.577999999999999</v>
      </c>
      <c r="AQ141" s="6">
        <v>-16.559000000000001</v>
      </c>
      <c r="AR141" s="6" t="s">
        <v>5</v>
      </c>
      <c r="AS141" s="6">
        <v>-16.521000000000001</v>
      </c>
      <c r="AT141" s="6">
        <v>-16.501000000000001</v>
      </c>
      <c r="AU141" s="6">
        <v>-16.452999999999999</v>
      </c>
      <c r="AV141" s="6">
        <v>-16.405000000000001</v>
      </c>
      <c r="AW141" s="6">
        <v>-16.309999999999999</v>
      </c>
      <c r="AX141" s="6">
        <v>-16.213999999999999</v>
      </c>
      <c r="AY141" s="6">
        <v>-16.024999999999999</v>
      </c>
      <c r="AZ141" s="6">
        <v>-15.837999999999999</v>
      </c>
      <c r="BA141" s="6">
        <v>-15.377000000000001</v>
      </c>
      <c r="BB141" s="6">
        <v>-14.927</v>
      </c>
    </row>
    <row r="142" spans="1:54" x14ac:dyDescent="0.2">
      <c r="A142" s="3">
        <v>0.35</v>
      </c>
      <c r="B142" s="6">
        <v>-11.185</v>
      </c>
      <c r="C142" s="6">
        <v>-10.27</v>
      </c>
      <c r="D142" s="6">
        <v>-9.5790000000000006</v>
      </c>
      <c r="E142" s="6">
        <v>-9.1760000000000002</v>
      </c>
      <c r="F142" s="6">
        <v>-8.89</v>
      </c>
      <c r="G142" s="6">
        <v>-7.9859999999999998</v>
      </c>
      <c r="H142" s="6">
        <v>-7.3140000000000001</v>
      </c>
      <c r="I142" s="6">
        <v>-7.14</v>
      </c>
      <c r="J142" s="6">
        <v>-6.9950000000000001</v>
      </c>
      <c r="K142" s="6">
        <v>-6.8689999999999998</v>
      </c>
      <c r="L142" s="6">
        <v>-6.76</v>
      </c>
      <c r="M142" s="6">
        <v>-6.6630000000000003</v>
      </c>
      <c r="N142" s="6">
        <v>-6.5759999999999996</v>
      </c>
      <c r="O142" s="6">
        <v>-6.4969999999999999</v>
      </c>
      <c r="P142" s="6">
        <v>-6.4260000000000002</v>
      </c>
      <c r="Q142" s="6">
        <v>-6.36</v>
      </c>
      <c r="R142" s="6">
        <v>-6.2990000000000004</v>
      </c>
      <c r="S142" s="6">
        <v>-6.165</v>
      </c>
      <c r="T142" s="6">
        <v>-6.0519999999999996</v>
      </c>
      <c r="U142" s="6">
        <v>-5.87</v>
      </c>
      <c r="V142" s="6">
        <v>-5.7279999999999998</v>
      </c>
      <c r="W142" s="6">
        <v>-5.5209999999999999</v>
      </c>
      <c r="X142" s="6">
        <v>-5.3760000000000003</v>
      </c>
      <c r="Y142" s="6">
        <v>-5.1630000000000003</v>
      </c>
      <c r="Z142" s="6">
        <v>-5.0599999999999996</v>
      </c>
      <c r="AC142" s="3">
        <v>0.35</v>
      </c>
      <c r="AD142" s="6">
        <v>-15.407999999999999</v>
      </c>
      <c r="AE142" s="6">
        <v>-15.406000000000001</v>
      </c>
      <c r="AF142" s="6">
        <v>-15.401999999999999</v>
      </c>
      <c r="AG142" s="6">
        <v>-15.398999999999999</v>
      </c>
      <c r="AH142" s="6">
        <v>-15.395</v>
      </c>
      <c r="AI142" s="6">
        <v>-15.375</v>
      </c>
      <c r="AJ142" s="6">
        <v>-15.340999999999999</v>
      </c>
      <c r="AK142" s="6">
        <v>-15.327999999999999</v>
      </c>
      <c r="AL142" s="6">
        <v>-15.314</v>
      </c>
      <c r="AM142" s="6">
        <v>-15.301</v>
      </c>
      <c r="AN142" s="6">
        <v>-15.288</v>
      </c>
      <c r="AO142" s="6">
        <v>-15.273999999999999</v>
      </c>
      <c r="AP142" s="6">
        <v>-15.260999999999999</v>
      </c>
      <c r="AQ142" s="6">
        <v>-15.247999999999999</v>
      </c>
      <c r="AR142" s="6">
        <v>-15.23</v>
      </c>
      <c r="AS142" s="6">
        <v>-15.221</v>
      </c>
      <c r="AT142" s="6">
        <v>-15.208</v>
      </c>
      <c r="AU142" s="6">
        <v>-15.175000000000001</v>
      </c>
      <c r="AV142" s="6">
        <v>-15.141999999999999</v>
      </c>
      <c r="AW142" s="6">
        <v>-15.077</v>
      </c>
      <c r="AX142" s="6">
        <v>-15.012</v>
      </c>
      <c r="AY142" s="6">
        <v>-14.884</v>
      </c>
      <c r="AZ142" s="6">
        <v>-14.757</v>
      </c>
      <c r="BA142" s="6">
        <v>-14.45</v>
      </c>
      <c r="BB142" s="6">
        <v>-14.154</v>
      </c>
    </row>
    <row r="143" spans="1:54" x14ac:dyDescent="0.2">
      <c r="A143" s="3">
        <v>0.4</v>
      </c>
      <c r="B143" s="6">
        <v>-10.802</v>
      </c>
      <c r="C143" s="6">
        <v>-9.8870000000000005</v>
      </c>
      <c r="D143" s="6">
        <v>-9.1959999999999997</v>
      </c>
      <c r="E143" s="6">
        <v>-8.7919999999999998</v>
      </c>
      <c r="F143" s="6">
        <v>-8.5060000000000002</v>
      </c>
      <c r="G143" s="6">
        <v>-7.6020000000000003</v>
      </c>
      <c r="H143" s="6">
        <v>-6.9290000000000003</v>
      </c>
      <c r="I143" s="6">
        <v>-6.7549999999999999</v>
      </c>
      <c r="J143" s="6">
        <v>-6.6079999999999997</v>
      </c>
      <c r="K143" s="6">
        <v>-6.4829999999999997</v>
      </c>
      <c r="L143" s="6">
        <v>-6.3730000000000002</v>
      </c>
      <c r="M143" s="6">
        <v>-6.2750000000000004</v>
      </c>
      <c r="N143" s="6">
        <v>-6.1879999999999997</v>
      </c>
      <c r="O143" s="6">
        <v>-6.109</v>
      </c>
      <c r="P143" s="6">
        <v>-6.0359999999999996</v>
      </c>
      <c r="Q143" s="6">
        <v>-5.97</v>
      </c>
      <c r="R143" s="6">
        <v>-5.9089999999999998</v>
      </c>
      <c r="S143" s="6">
        <v>-5.774</v>
      </c>
      <c r="T143" s="6">
        <v>-5.66</v>
      </c>
      <c r="U143" s="6">
        <v>-5.4749999999999996</v>
      </c>
      <c r="V143" s="6">
        <v>-5.33</v>
      </c>
      <c r="W143" s="6">
        <v>-5.117</v>
      </c>
      <c r="X143" s="6">
        <v>-4.9669999999999996</v>
      </c>
      <c r="Y143" s="6">
        <v>-4.7380000000000004</v>
      </c>
      <c r="Z143" s="6">
        <v>-4.6189999999999998</v>
      </c>
      <c r="AC143" s="3">
        <v>0.4</v>
      </c>
      <c r="AD143" s="6">
        <v>-13.989000000000001</v>
      </c>
      <c r="AE143" s="6">
        <v>-13.987</v>
      </c>
      <c r="AF143" s="6">
        <v>-13.984999999999999</v>
      </c>
      <c r="AG143" s="6">
        <v>-13.983000000000001</v>
      </c>
      <c r="AH143" s="6">
        <v>-13.98</v>
      </c>
      <c r="AI143" s="6">
        <v>-13.965999999999999</v>
      </c>
      <c r="AJ143" s="6">
        <v>-13.942</v>
      </c>
      <c r="AK143" s="6">
        <v>-13.932</v>
      </c>
      <c r="AL143" s="6">
        <v>-13.923</v>
      </c>
      <c r="AM143" s="6">
        <v>-13.914</v>
      </c>
      <c r="AN143" s="6">
        <v>-13.904</v>
      </c>
      <c r="AO143" s="6">
        <v>-13.895</v>
      </c>
      <c r="AP143" s="6">
        <v>-13.885</v>
      </c>
      <c r="AQ143" s="6">
        <v>-13.875999999999999</v>
      </c>
      <c r="AR143" s="6" t="s">
        <v>5</v>
      </c>
      <c r="AS143" s="6">
        <v>-13.858000000000001</v>
      </c>
      <c r="AT143" s="6">
        <v>-13.848000000000001</v>
      </c>
      <c r="AU143" s="6">
        <v>-13.824999999999999</v>
      </c>
      <c r="AV143" s="6">
        <v>-13.803000000000001</v>
      </c>
      <c r="AW143" s="6">
        <v>-13.757</v>
      </c>
      <c r="AX143" s="6">
        <v>-13.712999999999999</v>
      </c>
      <c r="AY143" s="6">
        <v>-13.625999999999999</v>
      </c>
      <c r="AZ143" s="6">
        <v>-13.54</v>
      </c>
      <c r="BA143" s="6">
        <v>-18.337</v>
      </c>
      <c r="BB143" s="6">
        <v>-13.144</v>
      </c>
    </row>
    <row r="144" spans="1:54" x14ac:dyDescent="0.2">
      <c r="A144" s="3">
        <v>0.45</v>
      </c>
      <c r="B144" s="6">
        <v>-10.452999999999999</v>
      </c>
      <c r="C144" s="6">
        <v>-9.5380000000000003</v>
      </c>
      <c r="D144" s="6">
        <v>-8.8469999999999995</v>
      </c>
      <c r="E144" s="6">
        <v>-8.4429999999999996</v>
      </c>
      <c r="F144" s="6">
        <v>-8.1579999999999995</v>
      </c>
      <c r="G144" s="6">
        <v>-7.2530000000000001</v>
      </c>
      <c r="H144" s="6">
        <v>-6.5789999999999997</v>
      </c>
      <c r="I144" s="6">
        <v>-6.4050000000000002</v>
      </c>
      <c r="J144" s="6">
        <v>-6.258</v>
      </c>
      <c r="K144" s="6">
        <v>-6.1319999999999997</v>
      </c>
      <c r="L144" s="6">
        <v>-6.0220000000000002</v>
      </c>
      <c r="M144" s="6">
        <v>-5.9240000000000004</v>
      </c>
      <c r="N144" s="6">
        <v>-5.8369999999999997</v>
      </c>
      <c r="O144" s="6">
        <v>-5.7569999999999997</v>
      </c>
      <c r="P144" s="6">
        <v>-5.6849999999999996</v>
      </c>
      <c r="Q144" s="6">
        <v>-5.6180000000000003</v>
      </c>
      <c r="R144" s="6">
        <v>-5.5570000000000004</v>
      </c>
      <c r="S144" s="6">
        <v>-5.4210000000000003</v>
      </c>
      <c r="T144" s="6">
        <v>-5.306</v>
      </c>
      <c r="U144" s="6">
        <v>-5.12</v>
      </c>
      <c r="V144" s="6">
        <v>-4.9740000000000002</v>
      </c>
      <c r="W144" s="6">
        <v>-4.7569999999999997</v>
      </c>
      <c r="X144" s="6">
        <v>-4.6029999999999998</v>
      </c>
      <c r="Y144" s="6">
        <v>-4.3639999999999999</v>
      </c>
      <c r="Z144" s="6">
        <v>-4.234</v>
      </c>
      <c r="AC144" s="3">
        <v>0.45</v>
      </c>
      <c r="AD144" s="6">
        <v>-12.561999999999999</v>
      </c>
      <c r="AE144" s="6">
        <v>-12.561</v>
      </c>
      <c r="AF144" s="6">
        <v>-12.558999999999999</v>
      </c>
      <c r="AG144" s="6">
        <v>-12.557</v>
      </c>
      <c r="AH144" s="6">
        <v>-12.555999999999999</v>
      </c>
      <c r="AI144" s="6">
        <v>-12.545</v>
      </c>
      <c r="AJ144" s="6">
        <v>-12.528</v>
      </c>
      <c r="AK144" s="6">
        <v>-12.521000000000001</v>
      </c>
      <c r="AL144" s="6">
        <v>-12.513999999999999</v>
      </c>
      <c r="AM144" s="6"/>
      <c r="AN144" s="6">
        <v>-12.500999999999999</v>
      </c>
      <c r="AO144" s="6">
        <v>-12.494</v>
      </c>
      <c r="AP144" s="6">
        <v>-12.488</v>
      </c>
      <c r="AQ144" s="6">
        <v>-12.481</v>
      </c>
      <c r="AR144" s="6" t="s">
        <v>5</v>
      </c>
      <c r="AS144" s="6">
        <v>-12.468</v>
      </c>
      <c r="AT144" s="6">
        <v>-12.461</v>
      </c>
      <c r="AU144" s="6">
        <v>-12.445</v>
      </c>
      <c r="AV144" s="6">
        <v>-12.429</v>
      </c>
      <c r="AW144" s="6">
        <v>-12.398</v>
      </c>
      <c r="AX144" s="6">
        <v>-12.367000000000001</v>
      </c>
      <c r="AY144" s="6">
        <v>-12.308</v>
      </c>
      <c r="AZ144" s="6">
        <v>-12.250999999999999</v>
      </c>
      <c r="BA144" s="6">
        <v>-12.119</v>
      </c>
      <c r="BB144" s="6">
        <v>-11.997999999999999</v>
      </c>
    </row>
    <row r="145" spans="1:54" x14ac:dyDescent="0.2">
      <c r="A145" s="3">
        <v>0.5</v>
      </c>
      <c r="B145" s="6">
        <v>-10.137</v>
      </c>
      <c r="C145" s="6">
        <v>-9.2219999999999995</v>
      </c>
      <c r="D145" s="6">
        <v>-8.5310000000000006</v>
      </c>
      <c r="E145" s="6">
        <v>-8.1270000000000007</v>
      </c>
      <c r="F145" s="6">
        <v>-7.8419999999999996</v>
      </c>
      <c r="G145" s="6">
        <v>-6.9370000000000003</v>
      </c>
      <c r="H145" s="6">
        <v>-6.2629999999999999</v>
      </c>
      <c r="I145" s="6">
        <v>-6.0890000000000004</v>
      </c>
      <c r="J145" s="6">
        <v>-5.9420000000000002</v>
      </c>
      <c r="K145" s="6">
        <v>-5.8159999999999998</v>
      </c>
      <c r="L145" s="6">
        <v>-5.7060000000000004</v>
      </c>
      <c r="M145" s="6">
        <v>-5.6079999999999997</v>
      </c>
      <c r="N145" s="6">
        <v>-5.52</v>
      </c>
      <c r="O145" s="6">
        <v>-5.4409999999999998</v>
      </c>
      <c r="P145" s="6">
        <v>-5.3680000000000003</v>
      </c>
      <c r="Q145" s="6">
        <v>-5.3019999999999996</v>
      </c>
      <c r="R145" s="6">
        <v>-5.24</v>
      </c>
      <c r="S145" s="6">
        <v>-5.1050000000000004</v>
      </c>
      <c r="T145" s="6">
        <v>-4.9889999999999999</v>
      </c>
      <c r="U145" s="6">
        <v>-4.8019999999999996</v>
      </c>
      <c r="V145" s="6">
        <v>-4.6559999999999997</v>
      </c>
      <c r="W145" s="6">
        <v>-4.4379999999999997</v>
      </c>
      <c r="X145" s="6">
        <v>-4.282</v>
      </c>
      <c r="Y145" s="6">
        <v>-4.0359999999999996</v>
      </c>
      <c r="Z145" s="6">
        <v>-3.899</v>
      </c>
      <c r="AC145" s="3">
        <v>0.5</v>
      </c>
      <c r="AD145" s="6">
        <v>-11.201000000000001</v>
      </c>
      <c r="AE145" s="6">
        <v>-11.2</v>
      </c>
      <c r="AF145" s="6">
        <v>-11.198</v>
      </c>
      <c r="AG145" s="6">
        <v>-11.196999999999999</v>
      </c>
      <c r="AH145" s="6">
        <v>-11.196</v>
      </c>
      <c r="AI145" s="6">
        <v>-11.188000000000001</v>
      </c>
      <c r="AJ145" s="6">
        <v>-11.176</v>
      </c>
      <c r="AK145" s="6">
        <v>-11.170999999999999</v>
      </c>
      <c r="AL145" s="6">
        <v>-11.166</v>
      </c>
      <c r="AM145" s="6">
        <v>-11.161</v>
      </c>
      <c r="AN145" s="6">
        <v>-11.156000000000001</v>
      </c>
      <c r="AO145" s="6">
        <v>-11.151</v>
      </c>
      <c r="AP145" s="6">
        <v>-11.146000000000001</v>
      </c>
      <c r="AQ145" s="6">
        <v>-11.141999999999999</v>
      </c>
      <c r="AR145" s="6" t="s">
        <v>5</v>
      </c>
      <c r="AS145" s="6">
        <v>-11.132</v>
      </c>
      <c r="AT145" s="6">
        <v>-11.128</v>
      </c>
      <c r="AU145" s="6">
        <v>-11.116</v>
      </c>
      <c r="AV145" s="6">
        <v>-11.105</v>
      </c>
      <c r="AW145" s="6">
        <v>-11.083</v>
      </c>
      <c r="AX145" s="6">
        <v>-11.063000000000001</v>
      </c>
      <c r="AY145" s="6">
        <v>-11.023</v>
      </c>
      <c r="AZ145" s="6">
        <v>-10.986000000000001</v>
      </c>
      <c r="BA145" s="6">
        <v>-10.904999999999999</v>
      </c>
      <c r="BB145" s="6">
        <v>-10.836</v>
      </c>
    </row>
    <row r="146" spans="1:54" x14ac:dyDescent="0.2">
      <c r="A146" s="3">
        <v>0.55000000000000004</v>
      </c>
      <c r="B146" s="6">
        <v>-3.7999999999999999E-2</v>
      </c>
      <c r="C146" s="6">
        <v>-8.9359999999999999</v>
      </c>
      <c r="D146" s="6">
        <v>-8.2449999999999992</v>
      </c>
      <c r="E146" s="6">
        <v>-7.8410000000000002</v>
      </c>
      <c r="F146" s="6">
        <v>-7.5549999999999997</v>
      </c>
      <c r="G146" s="6">
        <v>-6.6509999999999998</v>
      </c>
      <c r="H146" s="6">
        <v>-5.9779999999999998</v>
      </c>
      <c r="I146" s="6">
        <v>-5.8029999999999999</v>
      </c>
      <c r="J146" s="6">
        <v>-5.657</v>
      </c>
      <c r="K146" s="6">
        <v>-5.5309999999999997</v>
      </c>
      <c r="L146" s="6">
        <v>-5.4210000000000003</v>
      </c>
      <c r="M146" s="6">
        <v>-5.3239999999999998</v>
      </c>
      <c r="N146" s="6">
        <v>-5.2359999999999998</v>
      </c>
      <c r="O146" s="6">
        <v>-5.157</v>
      </c>
      <c r="P146" s="6">
        <v>-5.0839999999999996</v>
      </c>
      <c r="Q146" s="6">
        <v>-5.0179999999999998</v>
      </c>
      <c r="R146" s="6">
        <v>-4.9560000000000004</v>
      </c>
      <c r="S146" s="6">
        <v>-4.8209999999999997</v>
      </c>
      <c r="T146" s="6">
        <v>-4.7060000000000004</v>
      </c>
      <c r="U146" s="6">
        <v>-4.5190000000000001</v>
      </c>
      <c r="V146" s="6">
        <v>-4.3730000000000002</v>
      </c>
      <c r="W146" s="6">
        <v>-4.1539999999999999</v>
      </c>
      <c r="X146" s="6">
        <v>-3.9980000000000002</v>
      </c>
      <c r="Y146" s="6">
        <v>-3.75</v>
      </c>
      <c r="Z146" s="6">
        <v>-3.6070000000000002</v>
      </c>
      <c r="AC146" s="3">
        <v>0.55000000000000004</v>
      </c>
      <c r="AD146" s="6">
        <v>-0.115</v>
      </c>
      <c r="AE146" s="6">
        <v>-9.9499999999999993</v>
      </c>
      <c r="AF146" s="6">
        <v>-9.9489999999999998</v>
      </c>
      <c r="AG146" s="6">
        <v>-9.9480000000000004</v>
      </c>
      <c r="AH146" s="6">
        <v>-9.9469999999999992</v>
      </c>
      <c r="AI146" s="6">
        <v>-9.9410000000000007</v>
      </c>
      <c r="AJ146" s="6">
        <v>-9.9320000000000004</v>
      </c>
      <c r="AK146" s="6">
        <v>-9.9280000000000008</v>
      </c>
      <c r="AL146" s="6">
        <v>-9.9239999999999995</v>
      </c>
      <c r="AM146" s="6">
        <v>-9.9209999999999994</v>
      </c>
      <c r="AN146" s="6">
        <v>-9.9169999999999998</v>
      </c>
      <c r="AO146" s="6">
        <v>-9.9139999999999997</v>
      </c>
      <c r="AP146" s="6">
        <v>-9.91</v>
      </c>
      <c r="AQ146" s="6">
        <v>-9.907</v>
      </c>
      <c r="AR146" s="6">
        <v>-9.9030000000000005</v>
      </c>
      <c r="AS146" s="6">
        <v>-9.9</v>
      </c>
      <c r="AT146" s="6">
        <v>-9.8970000000000002</v>
      </c>
      <c r="AU146" s="6">
        <v>-9.8889999999999993</v>
      </c>
      <c r="AV146" s="6">
        <v>-9.8810000000000002</v>
      </c>
      <c r="AW146" s="6">
        <v>-9.8659999999999997</v>
      </c>
      <c r="AX146" s="6">
        <v>-9.8529999999999998</v>
      </c>
      <c r="AY146" s="6">
        <v>-9.8279999999999994</v>
      </c>
      <c r="AZ146" s="6">
        <v>-9.8059999999999992</v>
      </c>
      <c r="BA146" s="6">
        <v>-9.7629999999999999</v>
      </c>
      <c r="BB146" s="6">
        <v>-9.7319999999999993</v>
      </c>
    </row>
    <row r="147" spans="1:54" x14ac:dyDescent="0.2">
      <c r="A147" s="3">
        <v>0.6</v>
      </c>
      <c r="B147" s="6">
        <v>-2.9000000000000001E-2</v>
      </c>
      <c r="C147" s="6">
        <v>-7.4999999999999997E-2</v>
      </c>
      <c r="D147" s="6">
        <v>-7.9829999999999997</v>
      </c>
      <c r="E147" s="6">
        <v>-7.58</v>
      </c>
      <c r="F147" s="6">
        <v>-7.2939999999999996</v>
      </c>
      <c r="G147" s="6">
        <v>-6.391</v>
      </c>
      <c r="H147" s="6">
        <v>-5.7190000000000003</v>
      </c>
      <c r="I147" s="6">
        <v>-5.5439999999999996</v>
      </c>
      <c r="J147" s="6">
        <v>-5.399</v>
      </c>
      <c r="K147" s="6">
        <v>-5.2729999999999997</v>
      </c>
      <c r="L147" s="6">
        <v>-5.1630000000000003</v>
      </c>
      <c r="M147" s="6">
        <v>-5.0659999999999998</v>
      </c>
      <c r="N147" s="6">
        <f>--4.979</f>
        <v>4.9790000000000001</v>
      </c>
      <c r="O147" s="6">
        <v>-4.9000000000000004</v>
      </c>
      <c r="P147" s="6">
        <v>-4.8280000000000003</v>
      </c>
      <c r="Q147" s="6">
        <v>-4.7619999999999996</v>
      </c>
      <c r="R147" s="6">
        <v>-4.7</v>
      </c>
      <c r="S147" s="6">
        <v>-4.5659999999999998</v>
      </c>
      <c r="T147" s="6">
        <v>-4.4509999999999996</v>
      </c>
      <c r="U147" s="6">
        <v>-4.266</v>
      </c>
      <c r="V147" s="6">
        <v>-4.12</v>
      </c>
      <c r="W147" s="6">
        <v>-3.9020000000000001</v>
      </c>
      <c r="X147" s="6">
        <v>-3.7469999999999999</v>
      </c>
      <c r="Y147" s="6">
        <v>-3.4980000000000002</v>
      </c>
      <c r="Z147" s="6">
        <v>-3.3530000000000002</v>
      </c>
      <c r="AC147" s="3">
        <v>0.6</v>
      </c>
      <c r="AD147" s="6">
        <v>-7.8E-2</v>
      </c>
      <c r="AE147" s="6">
        <v>-0.20699999999999999</v>
      </c>
      <c r="AF147" s="6">
        <v>-8.8279999999999994</v>
      </c>
      <c r="AG147" s="6">
        <v>-8.827</v>
      </c>
      <c r="AH147" s="6">
        <v>-8.827</v>
      </c>
      <c r="AI147" s="6">
        <v>-8.8219999999999992</v>
      </c>
      <c r="AJ147" s="6">
        <v>-8.8140000000000001</v>
      </c>
      <c r="AK147" s="6">
        <v>-8.8109999999999999</v>
      </c>
      <c r="AL147" s="6">
        <v>-8.8079999999999998</v>
      </c>
      <c r="AM147" s="6">
        <v>-8.8059999999999992</v>
      </c>
      <c r="AN147" s="6">
        <v>-8.8030000000000008</v>
      </c>
      <c r="AO147" s="6">
        <v>-8.8000000000000007</v>
      </c>
      <c r="AP147" s="6">
        <v>-8.798</v>
      </c>
      <c r="AQ147" s="6">
        <v>-8.7949999999999999</v>
      </c>
      <c r="AR147" s="6">
        <v>-8.7929999999999993</v>
      </c>
      <c r="AS147" s="6">
        <v>-8.7899999999999991</v>
      </c>
      <c r="AT147" s="6">
        <v>-8.7880000000000003</v>
      </c>
      <c r="AU147" s="6">
        <v>-8.7880000000000003</v>
      </c>
      <c r="AV147" s="6">
        <v>-8.7769999999999992</v>
      </c>
      <c r="AW147" s="6">
        <v>-8.7680000000000007</v>
      </c>
      <c r="AX147" s="6">
        <v>-8.7590000000000003</v>
      </c>
      <c r="AY147" s="6">
        <v>-8.7460000000000004</v>
      </c>
      <c r="AZ147" s="6">
        <v>-8.7349999999999994</v>
      </c>
      <c r="BA147" s="6">
        <v>-8.7210000000000001</v>
      </c>
      <c r="BB147" s="6">
        <v>-8.7200000000000006</v>
      </c>
    </row>
    <row r="148" spans="1:54" x14ac:dyDescent="0.2">
      <c r="A148" s="3">
        <v>0.65</v>
      </c>
      <c r="B148" s="6">
        <v>-2.3E-2</v>
      </c>
      <c r="C148" s="6">
        <v>-5.8999999999999997E-2</v>
      </c>
      <c r="D148" s="6">
        <v>-0.122</v>
      </c>
      <c r="E148" s="6">
        <v>-7.3380000000000001</v>
      </c>
      <c r="F148" s="6">
        <v>-7.0519999999999996</v>
      </c>
      <c r="G148" s="6">
        <v>-6.15</v>
      </c>
      <c r="H148" s="6">
        <v>-5.4790000000000001</v>
      </c>
      <c r="I148" s="6">
        <v>-5.306</v>
      </c>
      <c r="J148" s="6">
        <v>-5.1609999999999996</v>
      </c>
      <c r="K148" s="6">
        <v>-5.0359999999999996</v>
      </c>
      <c r="L148" s="6">
        <v>-4.9269999999999996</v>
      </c>
      <c r="M148" s="6">
        <v>-4.83</v>
      </c>
      <c r="N148" s="6">
        <v>-4.7430000000000003</v>
      </c>
      <c r="O148" s="6">
        <v>-4.665</v>
      </c>
      <c r="P148" s="6">
        <v>-4.593</v>
      </c>
      <c r="Q148" s="6">
        <v>-4.5270000000000001</v>
      </c>
      <c r="R148" s="6">
        <v>-4.4669999999999996</v>
      </c>
      <c r="S148" s="6">
        <v>-4.3330000000000002</v>
      </c>
      <c r="T148" s="6">
        <v>-4.22</v>
      </c>
      <c r="U148" s="6">
        <v>-4.0359999999999996</v>
      </c>
      <c r="V148" s="6">
        <v>-3.8919999999999999</v>
      </c>
      <c r="W148" s="6">
        <v>-3.677</v>
      </c>
      <c r="X148" s="6">
        <v>-3.5230000000000001</v>
      </c>
      <c r="Y148" s="6">
        <v>-3.2759999999999998</v>
      </c>
      <c r="Z148" s="6">
        <v>-3.1309999999999998</v>
      </c>
      <c r="AC148" s="3">
        <v>0.65</v>
      </c>
      <c r="AD148" s="6">
        <v>-5.5E-2</v>
      </c>
      <c r="AE148" s="6">
        <v>-0.14299999999999999</v>
      </c>
      <c r="AF148" s="6">
        <v>-0.309</v>
      </c>
      <c r="AG148" s="6">
        <v>-7.8330000000000002</v>
      </c>
      <c r="AH148" s="6">
        <v>-7.8319999999999999</v>
      </c>
      <c r="AI148" s="6">
        <v>-7.8280000000000003</v>
      </c>
      <c r="AJ148" s="6">
        <v>-7.8220000000000001</v>
      </c>
      <c r="AK148" s="6">
        <v>-7.819</v>
      </c>
      <c r="AL148" s="6">
        <v>-7.8170000000000002</v>
      </c>
      <c r="AM148" s="6">
        <v>-7.8150000000000004</v>
      </c>
      <c r="AN148" s="6">
        <v>-7.8120000000000003</v>
      </c>
      <c r="AO148" s="6">
        <v>-7.81</v>
      </c>
      <c r="AP148" s="6">
        <v>-7.8079999999999998</v>
      </c>
      <c r="AQ148" s="6">
        <v>-7.8070000000000004</v>
      </c>
      <c r="AR148" s="6">
        <v>-7.8049999999999997</v>
      </c>
      <c r="AS148" s="6">
        <v>-7.8029999999999999</v>
      </c>
      <c r="AT148" s="6">
        <v>-7.8010000000000002</v>
      </c>
      <c r="AU148" s="6">
        <v>-7.798</v>
      </c>
      <c r="AV148" s="6">
        <v>-7.7939999999999996</v>
      </c>
      <c r="AW148" s="6">
        <v>-7.7889999999999997</v>
      </c>
      <c r="AX148" s="6">
        <v>-7.7839999999999998</v>
      </c>
      <c r="AY148" s="6">
        <v>-7.7789999999999999</v>
      </c>
      <c r="AZ148" s="6">
        <v>-7.7779999999999996</v>
      </c>
      <c r="BA148" s="6">
        <v>-7.7880000000000003</v>
      </c>
      <c r="BB148" s="6">
        <v>-7.8109999999999999</v>
      </c>
    </row>
    <row r="149" spans="1:54" x14ac:dyDescent="0.2">
      <c r="A149" s="3">
        <v>0.7</v>
      </c>
      <c r="B149" s="6">
        <v>-1.7999999999999999E-2</v>
      </c>
      <c r="C149" s="6">
        <v>-4.7E-2</v>
      </c>
      <c r="D149" s="6">
        <v>-9.6000000000000002E-2</v>
      </c>
      <c r="E149" s="6">
        <v>-0.14899999999999999</v>
      </c>
      <c r="F149" s="6">
        <v>-0.20599999999999999</v>
      </c>
      <c r="G149" s="6">
        <v>-5.9219999999999997</v>
      </c>
      <c r="H149" s="6">
        <v>-5.2539999999999996</v>
      </c>
      <c r="I149" s="6">
        <v>-5.0819999999999999</v>
      </c>
      <c r="J149" s="6">
        <v>-4.9379999999999997</v>
      </c>
      <c r="K149" s="6">
        <v>-4.8140000000000001</v>
      </c>
      <c r="L149" s="6">
        <v>-4.7060000000000004</v>
      </c>
      <c r="M149" s="6">
        <v>-4.6100000000000003</v>
      </c>
      <c r="N149" s="6">
        <v>-4.524</v>
      </c>
      <c r="O149" s="6">
        <v>-4.4459999999999997</v>
      </c>
      <c r="P149" s="6">
        <v>-4.375</v>
      </c>
      <c r="Q149" s="6">
        <v>-4.3099999999999996</v>
      </c>
      <c r="R149" s="6">
        <v>-4.25</v>
      </c>
      <c r="S149" s="6">
        <v>-4.1180000000000003</v>
      </c>
      <c r="T149" s="6">
        <v>-4.0069999999999997</v>
      </c>
      <c r="U149" s="6">
        <v>-3.8260000000000001</v>
      </c>
      <c r="V149" s="6">
        <v>-3.6840000000000002</v>
      </c>
      <c r="W149" s="6">
        <v>-3.4729999999999999</v>
      </c>
      <c r="X149" s="6">
        <v>-3.3220000000000001</v>
      </c>
      <c r="Y149" s="6">
        <v>-3.0790000000000002</v>
      </c>
      <c r="Z149" s="6">
        <v>-2.9350000000000001</v>
      </c>
      <c r="AC149" s="3">
        <v>0.7</v>
      </c>
      <c r="AD149" s="6">
        <v>-0.04</v>
      </c>
      <c r="AE149" s="6">
        <v>-0.10199999999999999</v>
      </c>
      <c r="AF149" s="6">
        <v>-0.216</v>
      </c>
      <c r="AG149" s="6">
        <v>-0.34300000000000003</v>
      </c>
      <c r="AH149" s="6">
        <v>-0.49099999999999999</v>
      </c>
      <c r="AI149" s="6">
        <v>-6.9489999999999998</v>
      </c>
      <c r="AJ149" s="6">
        <v>-6.9429999999999996</v>
      </c>
      <c r="AK149" s="6">
        <v>-6.9409999999999998</v>
      </c>
      <c r="AL149" s="6">
        <v>-6.9390000000000001</v>
      </c>
      <c r="AM149" s="6">
        <v>-6.9370000000000003</v>
      </c>
      <c r="AN149" s="6">
        <v>-6.9349999999999996</v>
      </c>
      <c r="AO149" s="6">
        <v>-6.9329999999999998</v>
      </c>
      <c r="AP149" s="6">
        <v>-6.9320000000000004</v>
      </c>
      <c r="AQ149" s="6">
        <v>-6.93</v>
      </c>
      <c r="AR149" s="6">
        <v>-6.9290000000000003</v>
      </c>
      <c r="AS149" s="6">
        <v>-6.9279999999999999</v>
      </c>
      <c r="AT149" s="6">
        <v>-6.9260000000000002</v>
      </c>
      <c r="AU149" s="6">
        <v>-6.9240000000000004</v>
      </c>
      <c r="AV149" s="6">
        <v>-6.9219999999999997</v>
      </c>
      <c r="AW149" s="6">
        <v>-6.9189999999999996</v>
      </c>
      <c r="AX149" s="6">
        <v>-6.9189999999999996</v>
      </c>
      <c r="AY149" s="6">
        <v>-6.9210000000000003</v>
      </c>
      <c r="AZ149" s="6">
        <v>-6.9279999999999999</v>
      </c>
      <c r="BA149" s="6">
        <v>-6.9589999999999996</v>
      </c>
      <c r="BB149" s="6">
        <v>-7.0019999999999998</v>
      </c>
    </row>
    <row r="150" spans="1:54" x14ac:dyDescent="0.2">
      <c r="A150" s="3">
        <v>0.75</v>
      </c>
      <c r="B150" s="6">
        <v>-1.4999999999999999E-2</v>
      </c>
      <c r="C150" s="6">
        <v>-3.7999999999999999E-2</v>
      </c>
      <c r="D150" s="6">
        <v>-7.8E-2</v>
      </c>
      <c r="E150" s="6">
        <v>-0.12</v>
      </c>
      <c r="F150" s="6">
        <v>-0.16400000000000001</v>
      </c>
      <c r="G150" s="6">
        <v>-5.7</v>
      </c>
      <c r="H150" s="6">
        <v>-5.0359999999999996</v>
      </c>
      <c r="I150" s="6">
        <v>-4.8659999999999997</v>
      </c>
      <c r="J150" s="6">
        <v>-4.7229999999999999</v>
      </c>
      <c r="K150" s="6">
        <v>-4.5999999999999996</v>
      </c>
      <c r="L150" s="6">
        <v>-4.4939999999999998</v>
      </c>
      <c r="M150" s="6">
        <v>-4.399</v>
      </c>
      <c r="N150" s="6">
        <v>-4.3140000000000001</v>
      </c>
      <c r="O150" s="6">
        <v>-4.2380000000000004</v>
      </c>
      <c r="P150" s="6">
        <v>-4.1680000000000001</v>
      </c>
      <c r="Q150" s="6">
        <v>-4.1040000000000001</v>
      </c>
      <c r="R150" s="6">
        <v>-4.0460000000000003</v>
      </c>
      <c r="S150" s="6">
        <v>-3.9159999999999999</v>
      </c>
      <c r="T150" s="6">
        <v>-3.8069999999999999</v>
      </c>
      <c r="U150" s="6">
        <v>-3.63</v>
      </c>
      <c r="V150" s="6">
        <v>-3.4910000000000001</v>
      </c>
      <c r="W150" s="6">
        <v>-3.286</v>
      </c>
      <c r="X150" s="6">
        <v>-3.1379999999999999</v>
      </c>
      <c r="Y150" s="6">
        <v>-2.9020000000000001</v>
      </c>
      <c r="Z150" s="6">
        <v>-2.7610000000000001</v>
      </c>
      <c r="AC150" s="3">
        <v>0.75</v>
      </c>
      <c r="AD150" s="6">
        <v>-2.9000000000000001E-2</v>
      </c>
      <c r="AE150" s="6">
        <v>-7.4999999999999997E-2</v>
      </c>
      <c r="AF150" s="6">
        <v>-0.156</v>
      </c>
      <c r="AG150" s="6">
        <v>-0.24399999999999999</v>
      </c>
      <c r="AH150" s="6">
        <v>-0.34</v>
      </c>
      <c r="AI150" s="6">
        <v>-6.1719999999999997</v>
      </c>
      <c r="AJ150" s="6">
        <v>-6.165</v>
      </c>
      <c r="AK150" s="6">
        <v>-6.1619999999999999</v>
      </c>
      <c r="AL150" s="6">
        <v>-6.16</v>
      </c>
      <c r="AM150" s="6">
        <v>-6.1580000000000004</v>
      </c>
      <c r="AN150" s="6">
        <v>-6.1559999999999997</v>
      </c>
      <c r="AO150" s="6">
        <v>-6.1550000000000002</v>
      </c>
      <c r="AP150" s="6">
        <v>-6.1529999999999996</v>
      </c>
      <c r="AQ150" s="6">
        <v>-6.1520000000000001</v>
      </c>
      <c r="AR150" s="6">
        <v>-6.1509999999999998</v>
      </c>
      <c r="AS150" s="6">
        <v>-6.15</v>
      </c>
      <c r="AT150" s="6">
        <v>-6.149</v>
      </c>
      <c r="AU150" s="6">
        <v>-6.1470000000000002</v>
      </c>
      <c r="AV150" s="6">
        <v>-6.1459999999999999</v>
      </c>
      <c r="AW150" s="6">
        <v>-6.1470000000000002</v>
      </c>
      <c r="AX150" s="6">
        <v>-6.149</v>
      </c>
      <c r="AY150" s="6">
        <v>-6.1589999999999998</v>
      </c>
      <c r="AZ150" s="6">
        <v>-6.1740000000000004</v>
      </c>
      <c r="BA150" s="6">
        <v>-6.2240000000000002</v>
      </c>
      <c r="BB150" s="6">
        <v>-6.2850000000000001</v>
      </c>
    </row>
    <row r="151" spans="1:54" x14ac:dyDescent="0.2">
      <c r="A151" s="3">
        <v>0.8</v>
      </c>
      <c r="B151" s="6">
        <v>-1.2999999999999999E-2</v>
      </c>
      <c r="C151" s="6">
        <v>-3.2000000000000001E-2</v>
      </c>
      <c r="D151" s="6">
        <v>-6.4000000000000001E-2</v>
      </c>
      <c r="E151" s="6">
        <v>-9.8000000000000004E-2</v>
      </c>
      <c r="F151" s="6">
        <v>-0.13400000000000001</v>
      </c>
      <c r="G151" s="6">
        <v>-0.39</v>
      </c>
      <c r="H151" s="6">
        <v>-4.8170000000000002</v>
      </c>
      <c r="I151" s="6">
        <v>-4.649</v>
      </c>
      <c r="J151" s="6">
        <v>-4.508</v>
      </c>
      <c r="K151" s="6">
        <v>-4.3879999999999999</v>
      </c>
      <c r="L151" s="6">
        <v>-4.2830000000000004</v>
      </c>
      <c r="M151" s="6">
        <v>-4.1929999999999996</v>
      </c>
      <c r="N151" s="6">
        <v>-4.1079999999999997</v>
      </c>
      <c r="O151" s="6">
        <v>-4.0339999999999998</v>
      </c>
      <c r="P151" s="6">
        <v>-3.9660000000000002</v>
      </c>
      <c r="Q151" s="6">
        <v>-3.9039999999999999</v>
      </c>
      <c r="R151" s="6">
        <v>-3.8460000000000001</v>
      </c>
      <c r="S151" s="6">
        <v>-3.7210000000000001</v>
      </c>
      <c r="T151" s="6">
        <v>-3.6150000000000002</v>
      </c>
      <c r="U151" s="6">
        <v>-3.444</v>
      </c>
      <c r="V151" s="6">
        <v>-3.31</v>
      </c>
      <c r="W151" s="6">
        <v>-3.1120000000000001</v>
      </c>
      <c r="X151" s="6">
        <v>-2.97</v>
      </c>
      <c r="Y151" s="6">
        <v>-2.7410000000000001</v>
      </c>
      <c r="Z151" s="6">
        <v>-2.605</v>
      </c>
      <c r="AC151" s="3">
        <v>0.8</v>
      </c>
      <c r="AD151" s="6">
        <v>-2.1999999999999999E-2</v>
      </c>
      <c r="AE151" s="6">
        <v>-5.6000000000000001E-2</v>
      </c>
      <c r="AF151" s="6">
        <v>-0.11600000000000001</v>
      </c>
      <c r="AG151" s="6">
        <v>-0.17899999999999999</v>
      </c>
      <c r="AH151" s="6">
        <v>-0.246</v>
      </c>
      <c r="AI151" s="6">
        <v>-0.81200000000000006</v>
      </c>
      <c r="AJ151" s="6">
        <v>-5.4710000000000001</v>
      </c>
      <c r="AK151" s="6">
        <v>-5.4669999999999996</v>
      </c>
      <c r="AL151" s="6">
        <v>-5.4649999999999999</v>
      </c>
      <c r="AM151" s="6">
        <v>-5.4619999999999997</v>
      </c>
      <c r="AN151" s="6">
        <v>-5.46</v>
      </c>
      <c r="AO151" s="6">
        <v>-5.4580000000000002</v>
      </c>
      <c r="AP151" s="6">
        <v>-5.4560000000000004</v>
      </c>
      <c r="AQ151" s="6">
        <v>-5.4550000000000001</v>
      </c>
      <c r="AR151" s="6">
        <v>-5.4539999999999997</v>
      </c>
      <c r="AS151" s="6">
        <v>-5.4530000000000003</v>
      </c>
      <c r="AT151" s="6">
        <v>-5.452</v>
      </c>
      <c r="AU151" s="6">
        <v>-5.452</v>
      </c>
      <c r="AV151" s="6">
        <v>-5.452</v>
      </c>
      <c r="AW151" s="6">
        <v>-5.4550000000000001</v>
      </c>
      <c r="AX151" s="6">
        <v>-5.4610000000000003</v>
      </c>
      <c r="AY151" s="6">
        <v>-5.4779999999999998</v>
      </c>
      <c r="AZ151" s="6">
        <v>-5.5010000000000003</v>
      </c>
      <c r="BA151" s="6">
        <v>-5.57</v>
      </c>
      <c r="BB151" s="6">
        <v>-5.6479999999999997</v>
      </c>
    </row>
    <row r="152" spans="1:54" x14ac:dyDescent="0.2">
      <c r="A152" s="3">
        <v>0.85</v>
      </c>
      <c r="B152" s="6">
        <v>-1.0999999999999999E-2</v>
      </c>
      <c r="C152" s="6">
        <v>-2.7E-2</v>
      </c>
      <c r="D152" s="6">
        <v>-5.3999999999999999E-2</v>
      </c>
      <c r="E152" s="6">
        <v>-8.2000000000000003E-2</v>
      </c>
      <c r="F152" s="6">
        <v>-0.111</v>
      </c>
      <c r="G152" s="6">
        <v>-0.312</v>
      </c>
      <c r="H152" s="6">
        <v>-4.5810000000000004</v>
      </c>
      <c r="I152" s="6">
        <v>-4.4180000000000001</v>
      </c>
      <c r="J152" s="6">
        <v>-4.282</v>
      </c>
      <c r="K152" s="6">
        <v>-4.1660000000000004</v>
      </c>
      <c r="L152" s="6">
        <v>-4.0650000000000004</v>
      </c>
      <c r="M152" s="6">
        <v>-3.976</v>
      </c>
      <c r="N152" s="6">
        <v>-3.8969999999999998</v>
      </c>
      <c r="O152" s="6">
        <v>-3.8250000000000002</v>
      </c>
      <c r="P152" s="6">
        <v>-3.76</v>
      </c>
      <c r="Q152" s="6">
        <v>-3.7010000000000001</v>
      </c>
      <c r="R152" s="6">
        <v>-3.6459999999999999</v>
      </c>
      <c r="S152" s="6">
        <v>-3.5259999999999998</v>
      </c>
      <c r="T152" s="6">
        <v>-3.4249999999999998</v>
      </c>
      <c r="U152" s="6">
        <v>-3.262</v>
      </c>
      <c r="V152" s="6">
        <v>-3.1349999999999998</v>
      </c>
      <c r="W152" s="6">
        <v>-2.9470000000000001</v>
      </c>
      <c r="X152" s="6">
        <v>-2.8119999999999998</v>
      </c>
      <c r="Y152" s="6">
        <v>-2.5939999999999999</v>
      </c>
      <c r="Z152" s="6">
        <v>-2.4630000000000001</v>
      </c>
      <c r="AC152" s="3">
        <v>0.85</v>
      </c>
      <c r="AD152" s="6">
        <v>-1.7000000000000001E-2</v>
      </c>
      <c r="AE152" s="6">
        <v>-4.2999999999999997E-2</v>
      </c>
      <c r="AF152" s="6">
        <v>-8.7999999999999995E-2</v>
      </c>
      <c r="AG152" s="6">
        <v>-0.13500000000000001</v>
      </c>
      <c r="AH152" s="6">
        <v>-0.183</v>
      </c>
      <c r="AI152" s="6">
        <v>-0.54500000000000004</v>
      </c>
      <c r="AJ152" s="6">
        <v>-4.8460000000000001</v>
      </c>
      <c r="AK152" s="6">
        <v>-4.8410000000000002</v>
      </c>
      <c r="AL152" s="6">
        <v>-4.8360000000000003</v>
      </c>
      <c r="AM152" s="6">
        <v>-4.8319999999999999</v>
      </c>
      <c r="AN152" s="6">
        <v>-4.8289999999999997</v>
      </c>
      <c r="AO152" s="6">
        <v>-4.8259999999999996</v>
      </c>
      <c r="AP152" s="6">
        <v>-4.8239999999999998</v>
      </c>
      <c r="AQ152" s="6">
        <v>-4.8220000000000001</v>
      </c>
      <c r="AR152" s="6">
        <v>-4.8209999999999997</v>
      </c>
      <c r="AS152" s="6">
        <v>-4.82</v>
      </c>
      <c r="AT152" s="6">
        <v>-4.82</v>
      </c>
      <c r="AU152" s="6">
        <v>-4.82</v>
      </c>
      <c r="AV152" s="6">
        <v>-4.8220000000000001</v>
      </c>
      <c r="AW152" s="6">
        <v>-4.8280000000000003</v>
      </c>
      <c r="AX152" s="6">
        <v>-4.8390000000000004</v>
      </c>
      <c r="AY152" s="6">
        <v>-4.8659999999999997</v>
      </c>
      <c r="AZ152" s="6">
        <v>-4.8979999999999997</v>
      </c>
      <c r="BA152" s="6">
        <v>-4.9880000000000004</v>
      </c>
      <c r="BB152" s="6">
        <v>-5.0830000000000002</v>
      </c>
    </row>
    <row r="153" spans="1:54" x14ac:dyDescent="0.2">
      <c r="A153" s="3">
        <v>0.9</v>
      </c>
      <c r="B153" s="6">
        <v>-8.9999999999999993E-3</v>
      </c>
      <c r="C153" s="6">
        <v>-2.3E-2</v>
      </c>
      <c r="D153" s="6">
        <v>-4.5999999999999999E-2</v>
      </c>
      <c r="E153" s="6">
        <v>-6.9000000000000006E-2</v>
      </c>
      <c r="F153" s="6">
        <v>-9.4E-2</v>
      </c>
      <c r="G153" s="6">
        <v>-0.25700000000000001</v>
      </c>
      <c r="H153" s="6">
        <v>-0.64800000000000002</v>
      </c>
      <c r="I153" s="6">
        <v>-4.1449999999999996</v>
      </c>
      <c r="J153" s="6">
        <v>-4.0190000000000001</v>
      </c>
      <c r="K153" s="6">
        <v>-3.9119999999999999</v>
      </c>
      <c r="L153" s="6">
        <v>-3.82</v>
      </c>
      <c r="M153" s="6">
        <v>-3.738</v>
      </c>
      <c r="N153" s="6">
        <v>-3.665</v>
      </c>
      <c r="O153" s="6">
        <v>-3.5990000000000002</v>
      </c>
      <c r="P153" s="6">
        <v>-3.5390000000000001</v>
      </c>
      <c r="Q153" s="6">
        <v>-3.484</v>
      </c>
      <c r="R153" s="6">
        <v>-3.4340000000000002</v>
      </c>
      <c r="S153" s="6">
        <v>-3.3239999999999998</v>
      </c>
      <c r="T153" s="6">
        <v>-3.2309999999999999</v>
      </c>
      <c r="U153" s="6">
        <v>-3.081</v>
      </c>
      <c r="V153" s="6">
        <v>-2.9630000000000001</v>
      </c>
      <c r="W153" s="6">
        <v>-2.7890000000000001</v>
      </c>
      <c r="X153" s="6">
        <v>-2.6629999999999998</v>
      </c>
      <c r="Y153" s="6">
        <v>-2.4580000000000002</v>
      </c>
      <c r="Z153" s="6">
        <v>-2.3340000000000001</v>
      </c>
      <c r="AC153" s="3">
        <v>0.9</v>
      </c>
      <c r="AD153" s="6">
        <v>-1.2999999999999999E-2</v>
      </c>
      <c r="AE153" s="6">
        <v>-3.3000000000000002E-2</v>
      </c>
      <c r="AF153" s="6">
        <v>-6.8000000000000005E-2</v>
      </c>
      <c r="AG153" s="6">
        <v>-0.10299999999999999</v>
      </c>
      <c r="AH153" s="6">
        <v>-0.14000000000000001</v>
      </c>
      <c r="AI153" s="6">
        <v>-0.39200000000000002</v>
      </c>
      <c r="AJ153" s="6">
        <v>-1.137</v>
      </c>
      <c r="AK153" s="6">
        <v>-4.2690000000000001</v>
      </c>
      <c r="AL153" s="6">
        <v>-4.258</v>
      </c>
      <c r="AM153" s="6">
        <v>-4.25</v>
      </c>
      <c r="AN153" s="6">
        <v>-4.2430000000000003</v>
      </c>
      <c r="AO153" s="6">
        <v>-4.2380000000000004</v>
      </c>
      <c r="AP153" s="6">
        <v>-4.2350000000000003</v>
      </c>
      <c r="AQ153" s="6">
        <v>-4.2320000000000002</v>
      </c>
      <c r="AR153" s="6">
        <v>-4.2309999999999999</v>
      </c>
      <c r="AS153" s="6">
        <v>-4.2300000000000004</v>
      </c>
      <c r="AT153" s="6">
        <v>-4.2300000000000004</v>
      </c>
      <c r="AU153" s="6">
        <v>-4.2320000000000002</v>
      </c>
      <c r="AV153" s="6">
        <v>-4.2359999999999998</v>
      </c>
      <c r="AW153" s="6">
        <v>-4.25</v>
      </c>
      <c r="AX153" s="6">
        <v>-4.2670000000000003</v>
      </c>
      <c r="AY153" s="6">
        <v>-4.3070000000000004</v>
      </c>
      <c r="AZ153" s="6">
        <v>-4.351</v>
      </c>
      <c r="BA153" s="6">
        <v>-4.4649999999999999</v>
      </c>
      <c r="BB153" s="6">
        <v>-4.5780000000000003</v>
      </c>
    </row>
    <row r="154" spans="1:54" x14ac:dyDescent="0.2">
      <c r="A154" s="3">
        <v>0.93</v>
      </c>
      <c r="B154" s="6">
        <v>-8.0000000000000002E-3</v>
      </c>
      <c r="C154" s="6">
        <v>-2.1000000000000001E-2</v>
      </c>
      <c r="D154" s="6">
        <v>-4.2000000000000003E-2</v>
      </c>
      <c r="E154" s="6">
        <v>-6.3E-2</v>
      </c>
      <c r="F154" s="6">
        <v>-8.5000000000000006E-2</v>
      </c>
      <c r="G154" s="6">
        <v>-0.23100000000000001</v>
      </c>
      <c r="H154" s="6">
        <v>-0.55600000000000005</v>
      </c>
      <c r="I154" s="6">
        <v>-0.75</v>
      </c>
      <c r="J154" s="6">
        <v>-3.8149999999999999</v>
      </c>
      <c r="K154" s="6">
        <v>-3.7229999999999999</v>
      </c>
      <c r="L154" s="6">
        <v>-3.641</v>
      </c>
      <c r="M154" s="6">
        <v>-3.569</v>
      </c>
      <c r="N154" s="6">
        <v>-3.5030000000000001</v>
      </c>
      <c r="O154" s="6">
        <v>-3.444</v>
      </c>
      <c r="P154" s="6">
        <v>-3.39</v>
      </c>
      <c r="Q154" s="6">
        <v>-3.3410000000000002</v>
      </c>
      <c r="R154" s="6">
        <v>-3.2949999999999999</v>
      </c>
      <c r="S154" s="6">
        <v>-3.194</v>
      </c>
      <c r="T154" s="6">
        <v>-3.1080000000000001</v>
      </c>
      <c r="U154" s="6">
        <v>-2.9689999999999999</v>
      </c>
      <c r="V154" s="6">
        <v>-2.86</v>
      </c>
      <c r="W154" s="6">
        <v>-2.6960000000000002</v>
      </c>
      <c r="X154" s="6">
        <v>-2.577</v>
      </c>
      <c r="Y154" s="6">
        <v>-2.3809999999999998</v>
      </c>
      <c r="Z154" s="6">
        <v>-2.262</v>
      </c>
      <c r="AC154" s="3">
        <v>0.93</v>
      </c>
      <c r="AD154" s="6">
        <v>-1.0999999999999999E-2</v>
      </c>
      <c r="AE154" s="6">
        <v>-2.9000000000000001E-2</v>
      </c>
      <c r="AF154" s="6">
        <v>-5.8000000000000003E-2</v>
      </c>
      <c r="AG154" s="6">
        <v>-8.8999999999999996E-2</v>
      </c>
      <c r="AH154" s="6">
        <v>-0.12</v>
      </c>
      <c r="AI154" s="6">
        <v>-0.32800000000000001</v>
      </c>
      <c r="AJ154" s="6">
        <v>-0.83399999999999996</v>
      </c>
      <c r="AK154" s="6">
        <v>-1.2190000000000001</v>
      </c>
      <c r="AL154" s="6">
        <v>-3.9329999999999998</v>
      </c>
      <c r="AM154" s="6">
        <v>-3.9140000000000001</v>
      </c>
      <c r="AN154" s="6">
        <v>-3.9020000000000001</v>
      </c>
      <c r="AO154" s="6">
        <v>-3.8929999999999998</v>
      </c>
      <c r="AP154" s="6">
        <v>-3.8879999999999999</v>
      </c>
      <c r="AQ154" s="6">
        <v>-3.8849999999999998</v>
      </c>
      <c r="AR154" s="6">
        <v>-3.883</v>
      </c>
      <c r="AS154" s="6">
        <v>-3.883</v>
      </c>
      <c r="AT154" s="6">
        <v>-3.883</v>
      </c>
      <c r="AU154" s="6">
        <v>-3.8879999999999999</v>
      </c>
      <c r="AV154" s="6">
        <v>-3.8959999999999999</v>
      </c>
      <c r="AW154" s="6">
        <v>-3.9169999999999998</v>
      </c>
      <c r="AX154" s="6">
        <v>-3.9409999999999998</v>
      </c>
      <c r="AY154" s="6">
        <v>-3.9929999999999999</v>
      </c>
      <c r="AZ154" s="6">
        <v>-4.0460000000000003</v>
      </c>
      <c r="BA154" s="6">
        <v>-4.1769999999999996</v>
      </c>
      <c r="BB154" s="6">
        <v>-4.3</v>
      </c>
    </row>
    <row r="155" spans="1:54" x14ac:dyDescent="0.2">
      <c r="A155" s="3">
        <v>0.95</v>
      </c>
      <c r="B155" s="6">
        <v>-8.0000000000000002E-3</v>
      </c>
      <c r="C155" s="6">
        <v>-1.9E-2</v>
      </c>
      <c r="D155" s="6">
        <v>-3.9E-2</v>
      </c>
      <c r="E155" s="6">
        <v>-5.8999999999999997E-2</v>
      </c>
      <c r="F155" s="6">
        <v>-0.08</v>
      </c>
      <c r="G155" s="6">
        <v>-0.215</v>
      </c>
      <c r="H155" s="6">
        <v>-0.50800000000000001</v>
      </c>
      <c r="I155" s="6">
        <v>-0.67100000000000004</v>
      </c>
      <c r="J155" s="6">
        <v>-0.89700000000000002</v>
      </c>
      <c r="K155" s="6">
        <v>-3.556</v>
      </c>
      <c r="L155" s="6">
        <v>-3.4929999999999999</v>
      </c>
      <c r="M155" s="6">
        <v>-3.4329999999999998</v>
      </c>
      <c r="N155" s="6">
        <v>-3.3780000000000001</v>
      </c>
      <c r="O155" s="6">
        <v>-3.3260000000000001</v>
      </c>
      <c r="P155" s="6">
        <v>-3.2789999999999999</v>
      </c>
      <c r="Q155" s="6">
        <v>-3.2349999999999999</v>
      </c>
      <c r="R155" s="6">
        <v>-3.1930000000000001</v>
      </c>
      <c r="S155" s="6">
        <v>-3.1019999999999999</v>
      </c>
      <c r="T155" s="6">
        <v>-3.0230000000000001</v>
      </c>
      <c r="U155" s="6">
        <v>-2.8929999999999998</v>
      </c>
      <c r="V155" s="6">
        <v>-2.79</v>
      </c>
      <c r="W155" s="6">
        <v>-2.6339999999999999</v>
      </c>
      <c r="X155" s="6">
        <v>-2.52</v>
      </c>
      <c r="Y155" s="6">
        <v>-2.331</v>
      </c>
      <c r="Z155" s="6">
        <v>-2.2149999999999999</v>
      </c>
      <c r="AC155" s="3">
        <v>0.95</v>
      </c>
      <c r="AD155" s="6">
        <v>-0.01</v>
      </c>
      <c r="AE155" s="6">
        <v>-2.5999999999999999E-2</v>
      </c>
      <c r="AF155" s="6">
        <v>-5.2999999999999999E-2</v>
      </c>
      <c r="AG155" s="6">
        <v>-8.1000000000000003E-2</v>
      </c>
      <c r="AH155" s="6">
        <v>-0.109</v>
      </c>
      <c r="AI155" s="6">
        <v>-0.29299999999999998</v>
      </c>
      <c r="AJ155" s="6">
        <v>-0.70599999999999996</v>
      </c>
      <c r="AK155" s="6">
        <v>-0.96099999999999997</v>
      </c>
      <c r="AL155" s="6">
        <v>-1.4179999999999999</v>
      </c>
      <c r="AM155" s="6">
        <v>-3.6970000000000001</v>
      </c>
      <c r="AN155" s="6">
        <v>-3.6720000000000002</v>
      </c>
      <c r="AO155" s="6">
        <v>-3.6579999999999999</v>
      </c>
      <c r="AP155" s="6">
        <v>-3.65</v>
      </c>
      <c r="AQ155" s="6">
        <v>-3.6469999999999998</v>
      </c>
      <c r="AR155" s="6">
        <v>-3.6459999999999999</v>
      </c>
      <c r="AS155" s="6">
        <v>-3.6459999999999999</v>
      </c>
      <c r="AT155" s="6">
        <v>-3.6480000000000001</v>
      </c>
      <c r="AU155" s="6">
        <v>-3.657</v>
      </c>
      <c r="AV155" s="6">
        <v>-3.669</v>
      </c>
      <c r="AW155" s="6">
        <v>-3.6970000000000001</v>
      </c>
      <c r="AX155" s="6">
        <v>-3.7280000000000002</v>
      </c>
      <c r="AY155" s="6">
        <v>-3.79</v>
      </c>
      <c r="AZ155" s="6">
        <v>-3.851</v>
      </c>
      <c r="BA155" s="6">
        <v>-3.9940000000000002</v>
      </c>
      <c r="BB155" s="6">
        <v>-4.125</v>
      </c>
    </row>
    <row r="156" spans="1:54" x14ac:dyDescent="0.2">
      <c r="A156" s="3">
        <v>0.97</v>
      </c>
      <c r="B156" s="6">
        <v>-7.0000000000000001E-3</v>
      </c>
      <c r="C156" s="6">
        <v>-1.7999999999999999E-2</v>
      </c>
      <c r="D156" s="6">
        <v>-3.6999999999999998E-2</v>
      </c>
      <c r="E156" s="6">
        <v>-5.6000000000000001E-2</v>
      </c>
      <c r="F156" s="6">
        <v>-7.4999999999999997E-2</v>
      </c>
      <c r="G156" s="6">
        <v>-0.20200000000000001</v>
      </c>
      <c r="H156" s="6">
        <v>-0.46700000000000003</v>
      </c>
      <c r="I156" s="6">
        <v>-0.60699999999999998</v>
      </c>
      <c r="J156" s="6">
        <v>-0.78700000000000003</v>
      </c>
      <c r="K156" s="6">
        <v>-1.056</v>
      </c>
      <c r="L156" s="6">
        <v>-3.286</v>
      </c>
      <c r="M156" s="6">
        <v>-3.2589999999999999</v>
      </c>
      <c r="N156" s="6">
        <v>-3.2240000000000002</v>
      </c>
      <c r="O156" s="6">
        <v>-3.1880000000000002</v>
      </c>
      <c r="P156" s="6">
        <v>-3.1509999999999998</v>
      </c>
      <c r="Q156" s="6">
        <v>-3.1150000000000002</v>
      </c>
      <c r="R156" s="6">
        <v>-3.081</v>
      </c>
      <c r="S156" s="6">
        <v>-3.0019999999999998</v>
      </c>
      <c r="T156" s="6">
        <v>-2.9319999999999999</v>
      </c>
      <c r="U156" s="6">
        <v>-2.8140000000000001</v>
      </c>
      <c r="V156" s="6">
        <v>-2.7189999999999999</v>
      </c>
      <c r="W156" s="6">
        <v>-2.5720000000000001</v>
      </c>
      <c r="X156" s="6">
        <v>-2.4630000000000001</v>
      </c>
      <c r="Y156" s="6">
        <v>-2.2829999999999999</v>
      </c>
      <c r="Z156" s="6">
        <v>-2.17</v>
      </c>
      <c r="AC156" s="3">
        <v>0.97</v>
      </c>
      <c r="AD156" s="6">
        <v>-0.01</v>
      </c>
      <c r="AE156" s="6">
        <v>-2.4E-2</v>
      </c>
      <c r="AF156" s="6">
        <v>-4.8000000000000001E-2</v>
      </c>
      <c r="AG156" s="6">
        <v>-7.2999999999999995E-2</v>
      </c>
      <c r="AH156" s="6">
        <v>-9.9000000000000005E-2</v>
      </c>
      <c r="AI156" s="6">
        <v>-0.26300000000000001</v>
      </c>
      <c r="AJ156" s="6">
        <v>-0.60899999999999999</v>
      </c>
      <c r="AK156" s="6">
        <v>-0.79700000000000004</v>
      </c>
      <c r="AL156" s="6">
        <v>-1.0549999999999999</v>
      </c>
      <c r="AM156" s="6">
        <v>-1.57</v>
      </c>
      <c r="AN156" s="6">
        <v>-3.4380000000000002</v>
      </c>
      <c r="AO156" s="6">
        <v>-3.4060000000000001</v>
      </c>
      <c r="AP156" s="6">
        <v>-3.3940000000000001</v>
      </c>
      <c r="AQ156" s="6">
        <v>-3.391</v>
      </c>
      <c r="AR156" s="6">
        <v>-3.3919999999999999</v>
      </c>
      <c r="AS156" s="6">
        <v>-3.3959999999999999</v>
      </c>
      <c r="AT156" s="6">
        <v>-3.4009999999999998</v>
      </c>
      <c r="AU156" s="6">
        <v>-3.4180000000000001</v>
      </c>
      <c r="AV156" s="6">
        <v>-3.4369999999999998</v>
      </c>
      <c r="AW156" s="6">
        <v>-3.4769999999999999</v>
      </c>
      <c r="AX156" s="6">
        <v>-3.5169999999999999</v>
      </c>
      <c r="AY156" s="6">
        <v>-3.5920000000000001</v>
      </c>
      <c r="AZ156" s="6">
        <v>-3.661</v>
      </c>
      <c r="BA156" s="6">
        <v>-3.8180000000000001</v>
      </c>
      <c r="BB156" s="6">
        <v>-3.9569999999999999</v>
      </c>
    </row>
    <row r="157" spans="1:54" x14ac:dyDescent="0.2">
      <c r="A157" s="3">
        <v>0.98</v>
      </c>
      <c r="B157" s="6">
        <v>-7.0000000000000001E-3</v>
      </c>
      <c r="C157" s="6">
        <v>-1.7999999999999999E-2</v>
      </c>
      <c r="D157" s="6">
        <v>-3.5999999999999997E-2</v>
      </c>
      <c r="E157" s="6">
        <v>-5.3999999999999999E-2</v>
      </c>
      <c r="F157" s="6">
        <v>-7.2999999999999995E-2</v>
      </c>
      <c r="G157" s="6">
        <v>-0.19500000000000001</v>
      </c>
      <c r="H157" s="6">
        <v>-0.44900000000000001</v>
      </c>
      <c r="I157" s="6">
        <v>-0.57999999999999996</v>
      </c>
      <c r="J157" s="6">
        <v>-0.74299999999999999</v>
      </c>
      <c r="K157" s="6">
        <v>-0.97099999999999997</v>
      </c>
      <c r="L157" s="6">
        <v>-3.1160000000000001</v>
      </c>
      <c r="M157" s="6">
        <v>-3.1419999999999999</v>
      </c>
      <c r="N157" s="6">
        <v>-3.129</v>
      </c>
      <c r="O157" s="6">
        <v>-3.1059999999999999</v>
      </c>
      <c r="P157" s="6">
        <v>-3.0779999999999998</v>
      </c>
      <c r="Q157" s="6">
        <v>-3.0489999999999999</v>
      </c>
      <c r="R157" s="6">
        <v>-3.0190000000000001</v>
      </c>
      <c r="S157" s="6">
        <v>-2.9489999999999998</v>
      </c>
      <c r="T157" s="6">
        <v>-2.8839999999999999</v>
      </c>
      <c r="U157" s="6">
        <v>-2.774</v>
      </c>
      <c r="V157" s="6">
        <v>-2.6819999999999999</v>
      </c>
      <c r="W157" s="6">
        <v>-2.5409999999999999</v>
      </c>
      <c r="X157" s="6">
        <v>-2.4359999999999999</v>
      </c>
      <c r="Y157" s="6">
        <v>-2.2589999999999999</v>
      </c>
      <c r="Z157" s="6">
        <v>-2.1480000000000001</v>
      </c>
      <c r="AC157" s="3">
        <v>0.98</v>
      </c>
      <c r="AD157" s="6">
        <v>-8.9999999999999993E-3</v>
      </c>
      <c r="AE157" s="6">
        <v>-2.3E-2</v>
      </c>
      <c r="AF157" s="6">
        <v>-4.5999999999999999E-2</v>
      </c>
      <c r="AG157" s="6">
        <v>-7.0000000000000007E-2</v>
      </c>
      <c r="AH157" s="6">
        <v>-9.4E-2</v>
      </c>
      <c r="AI157" s="6">
        <v>-0.25</v>
      </c>
      <c r="AJ157" s="6">
        <v>-0.56899999999999995</v>
      </c>
      <c r="AK157" s="6">
        <v>-0.73399999999999999</v>
      </c>
      <c r="AL157" s="6">
        <v>-0.94599999999999995</v>
      </c>
      <c r="AM157" s="6">
        <v>-1.27</v>
      </c>
      <c r="AN157" s="6">
        <v>-3.3370000000000002</v>
      </c>
      <c r="AO157" s="6">
        <v>-3.2639999999999998</v>
      </c>
      <c r="AP157" s="6">
        <v>-3.2480000000000002</v>
      </c>
      <c r="AQ157" s="6">
        <v>-3.2469999999999999</v>
      </c>
      <c r="AR157" s="6">
        <v>-3.2519999999999998</v>
      </c>
      <c r="AS157" s="6">
        <v>-3.2589999999999999</v>
      </c>
      <c r="AT157" s="6">
        <v>-3.2679999999999998</v>
      </c>
      <c r="AU157" s="6">
        <v>-3.2930000000000001</v>
      </c>
      <c r="AV157" s="6">
        <v>-3.3180000000000001</v>
      </c>
      <c r="AW157" s="6">
        <v>-3.3660000000000001</v>
      </c>
      <c r="AX157" s="6">
        <v>-3.4119999999999999</v>
      </c>
      <c r="AY157" s="6">
        <v>-3.4940000000000002</v>
      </c>
      <c r="AZ157" s="6">
        <v>-3.569</v>
      </c>
      <c r="BA157" s="6">
        <v>-3.7320000000000002</v>
      </c>
      <c r="BB157" s="6">
        <v>-3.875</v>
      </c>
    </row>
    <row r="158" spans="1:54" x14ac:dyDescent="0.2">
      <c r="A158" s="3">
        <v>0.99</v>
      </c>
      <c r="B158" s="6">
        <v>-7.0000000000000001E-3</v>
      </c>
      <c r="C158" s="6">
        <v>-1.7000000000000001E-2</v>
      </c>
      <c r="D158" s="6">
        <v>-3.5000000000000003E-2</v>
      </c>
      <c r="E158" s="6">
        <v>-5.2999999999999999E-2</v>
      </c>
      <c r="F158" s="6">
        <v>-7.0999999999999994E-2</v>
      </c>
      <c r="G158" s="6">
        <v>-0.189</v>
      </c>
      <c r="H158" s="6">
        <v>-0.432</v>
      </c>
      <c r="I158" s="6">
        <v>-0.55500000000000005</v>
      </c>
      <c r="J158" s="6">
        <v>-0.70499999999999996</v>
      </c>
      <c r="K158" s="6">
        <v>-0.90300000000000002</v>
      </c>
      <c r="L158" s="6">
        <v>-1.228</v>
      </c>
      <c r="M158" s="6">
        <v>-2.972</v>
      </c>
      <c r="N158" s="6">
        <v>-3.0110000000000001</v>
      </c>
      <c r="O158" s="6">
        <v>-3.01</v>
      </c>
      <c r="P158" s="6">
        <v>-2.9950000000000001</v>
      </c>
      <c r="Q158" s="6">
        <v>-2.9750000000000001</v>
      </c>
      <c r="R158" s="6">
        <v>-2.9529999999999998</v>
      </c>
      <c r="S158" s="6">
        <v>-2.8929999999999998</v>
      </c>
      <c r="T158" s="6">
        <v>-2.835</v>
      </c>
      <c r="U158" s="6">
        <v>-2.7320000000000002</v>
      </c>
      <c r="V158" s="6">
        <v>-2.6459999999999999</v>
      </c>
      <c r="W158" s="6">
        <v>-2.5099999999999998</v>
      </c>
      <c r="X158" s="6">
        <v>-2.4079999999999999</v>
      </c>
      <c r="Y158" s="6">
        <v>-2.2349999999999999</v>
      </c>
      <c r="Z158" s="6">
        <v>-2.1259999999999999</v>
      </c>
      <c r="AC158" s="3">
        <v>0.99</v>
      </c>
      <c r="AD158" s="6">
        <v>-8.9999999999999993E-3</v>
      </c>
      <c r="AE158" s="6">
        <v>-2.1999999999999999E-2</v>
      </c>
      <c r="AF158" s="6">
        <v>-4.3999999999999997E-2</v>
      </c>
      <c r="AG158" s="6">
        <v>-6.7000000000000004E-2</v>
      </c>
      <c r="AH158" s="6">
        <v>-0.09</v>
      </c>
      <c r="AI158" s="6">
        <v>-0.23699999999999999</v>
      </c>
      <c r="AJ158" s="6">
        <v>-0.53300000000000003</v>
      </c>
      <c r="AK158" s="6">
        <v>-0.68</v>
      </c>
      <c r="AL158" s="6">
        <v>-0.85899999999999999</v>
      </c>
      <c r="AM158" s="6">
        <v>-1.0980000000000001</v>
      </c>
      <c r="AN158" s="6">
        <v>-1.556</v>
      </c>
      <c r="AO158" s="6">
        <v>-3.093</v>
      </c>
      <c r="AP158" s="6">
        <v>-3.073</v>
      </c>
      <c r="AQ158" s="6">
        <v>-3.0819999999999999</v>
      </c>
      <c r="AR158" s="6">
        <v>-3.0960000000000001</v>
      </c>
      <c r="AS158" s="6">
        <v>-3.1110000000000002</v>
      </c>
      <c r="AT158" s="6">
        <v>-3.1259999999999999</v>
      </c>
      <c r="AU158" s="6">
        <v>-3.1619999999999999</v>
      </c>
      <c r="AV158" s="6">
        <v>-3.1949999999999998</v>
      </c>
      <c r="AW158" s="6">
        <v>-3.2541000000000002</v>
      </c>
      <c r="AX158" s="6">
        <v>-3.306</v>
      </c>
      <c r="AY158" s="6">
        <v>-3.3969999999999998</v>
      </c>
      <c r="AZ158" s="6">
        <v>-3.4769999999999999</v>
      </c>
      <c r="BA158" s="6">
        <v>-3.6480000000000001</v>
      </c>
      <c r="BB158" s="6">
        <v>-3.7949999999999999</v>
      </c>
    </row>
    <row r="159" spans="1:54" x14ac:dyDescent="0.2">
      <c r="A159" s="3">
        <v>1</v>
      </c>
      <c r="B159" s="6">
        <v>-7.0000000000000001E-3</v>
      </c>
      <c r="C159" s="6">
        <v>-1.7000000000000001E-2</v>
      </c>
      <c r="D159" s="6">
        <v>-3.4000000000000002E-2</v>
      </c>
      <c r="E159" s="6">
        <v>-5.0999999999999997E-2</v>
      </c>
      <c r="F159" s="6">
        <v>-6.9000000000000006E-2</v>
      </c>
      <c r="G159" s="6">
        <v>-0.183</v>
      </c>
      <c r="H159" s="6">
        <v>-0.41599999999999998</v>
      </c>
      <c r="I159" s="6">
        <v>-0.53200000000000003</v>
      </c>
      <c r="J159" s="6">
        <v>-0.67100000000000004</v>
      </c>
      <c r="K159" s="6">
        <v>-0.84699999999999998</v>
      </c>
      <c r="L159" s="6">
        <v>-1.1040000000000001</v>
      </c>
      <c r="M159" s="6">
        <v>-2.1669999999999998</v>
      </c>
      <c r="N159" s="6">
        <v>-2.8460000000000001</v>
      </c>
      <c r="O159" s="6">
        <v>-2.8929999999999998</v>
      </c>
      <c r="P159" s="6">
        <v>-2.9</v>
      </c>
      <c r="Q159" s="6">
        <v>-2.8929999999999998</v>
      </c>
      <c r="R159" s="6">
        <v>-2.879</v>
      </c>
      <c r="S159" s="6">
        <v>-2.8340000000000001</v>
      </c>
      <c r="T159" s="6">
        <v>-2.7839999999999998</v>
      </c>
      <c r="U159" s="6">
        <v>-2.69</v>
      </c>
      <c r="V159" s="6">
        <v>-2.609</v>
      </c>
      <c r="W159" s="6">
        <v>-2.4790000000000001</v>
      </c>
      <c r="X159" s="6">
        <v>-2.38</v>
      </c>
      <c r="Y159" s="6">
        <v>-2.2109999999999999</v>
      </c>
      <c r="Z159" s="6">
        <v>-2.105</v>
      </c>
      <c r="AC159" s="3">
        <v>1</v>
      </c>
      <c r="AD159" s="6">
        <v>-8.0000000000000002E-3</v>
      </c>
      <c r="AE159" s="6">
        <v>-2.1000000000000001E-2</v>
      </c>
      <c r="AF159" s="6">
        <v>-4.2000000000000003E-2</v>
      </c>
      <c r="AG159" s="6">
        <v>-6.4000000000000001E-2</v>
      </c>
      <c r="AH159" s="6">
        <v>-8.5999999999999993E-2</v>
      </c>
      <c r="AI159" s="6">
        <v>-0.22500000000000001</v>
      </c>
      <c r="AJ159" s="6">
        <v>-0.5</v>
      </c>
      <c r="AK159" s="6">
        <v>-0.63200000000000001</v>
      </c>
      <c r="AL159" s="6">
        <v>-0.78700000000000003</v>
      </c>
      <c r="AM159" s="6">
        <v>-0.97699999999999998</v>
      </c>
      <c r="AN159" s="6">
        <v>-1.242</v>
      </c>
      <c r="AO159" s="6">
        <v>-2.3109999999999999</v>
      </c>
      <c r="AP159" s="6">
        <v>-2.81</v>
      </c>
      <c r="AQ159" s="6">
        <v>-2.8679999999999999</v>
      </c>
      <c r="AR159" s="6">
        <v>-2.9079999999999999</v>
      </c>
      <c r="AS159" s="6">
        <v>-2.94</v>
      </c>
      <c r="AT159" s="6">
        <v>-2.9670000000000001</v>
      </c>
      <c r="AU159" s="6">
        <v>-3.0219999999999998</v>
      </c>
      <c r="AV159" s="6">
        <v>-3.0670000000000002</v>
      </c>
      <c r="AW159" s="6">
        <v>-3.14</v>
      </c>
      <c r="AX159" s="6">
        <v>-3.2</v>
      </c>
      <c r="AY159" s="6">
        <v>-3.3010000000000002</v>
      </c>
      <c r="AZ159" s="6">
        <v>-3.387</v>
      </c>
      <c r="BA159" s="6">
        <v>-3.5649999999999999</v>
      </c>
      <c r="BB159" s="6">
        <v>-3.7170000000000001</v>
      </c>
    </row>
    <row r="160" spans="1:54" x14ac:dyDescent="0.2">
      <c r="A160" s="3">
        <v>1.01</v>
      </c>
      <c r="B160" s="6">
        <v>-7.0000000000000001E-3</v>
      </c>
      <c r="C160" s="6">
        <v>-1.6E-2</v>
      </c>
      <c r="D160" s="6">
        <v>-3.3000000000000002E-2</v>
      </c>
      <c r="E160" s="6">
        <v>-0.05</v>
      </c>
      <c r="F160" s="6">
        <v>-6.7000000000000004E-2</v>
      </c>
      <c r="G160" s="6">
        <v>-0.17799999999999999</v>
      </c>
      <c r="H160" s="6">
        <v>-0.40100000000000002</v>
      </c>
      <c r="I160" s="6">
        <v>-0.51</v>
      </c>
      <c r="J160" s="6">
        <v>-0.64</v>
      </c>
      <c r="K160" s="6">
        <v>-0.79900000000000004</v>
      </c>
      <c r="L160" s="6">
        <v>-1.0149999999999999</v>
      </c>
      <c r="M160" s="6">
        <v>-1.391</v>
      </c>
      <c r="N160" s="6">
        <v>-2.5350000000000001</v>
      </c>
      <c r="O160" s="6">
        <v>-2.7360000000000002</v>
      </c>
      <c r="P160" s="6">
        <v>-2.7850000000000001</v>
      </c>
      <c r="Q160" s="6">
        <v>-2.7989999999999999</v>
      </c>
      <c r="R160" s="6">
        <v>-2.798</v>
      </c>
      <c r="S160" s="6">
        <v>-2.77</v>
      </c>
      <c r="T160" s="6">
        <v>-2.73</v>
      </c>
      <c r="U160" s="6">
        <v>-2.6469999999999998</v>
      </c>
      <c r="V160" s="6">
        <v>-2.5710000000000002</v>
      </c>
      <c r="W160" s="6">
        <v>-2.448</v>
      </c>
      <c r="X160" s="6">
        <v>-2.3519999999999999</v>
      </c>
      <c r="Y160" s="6">
        <v>-2.1880000000000002</v>
      </c>
      <c r="Z160" s="6">
        <v>-2.0830000000000002</v>
      </c>
      <c r="AC160" s="3">
        <v>1.01</v>
      </c>
      <c r="AD160" s="6">
        <v>-8.0000000000000002E-3</v>
      </c>
      <c r="AE160" s="6">
        <v>-0.02</v>
      </c>
      <c r="AF160" s="6">
        <v>-0.04</v>
      </c>
      <c r="AG160" s="6">
        <v>-6.0999999999999999E-2</v>
      </c>
      <c r="AH160" s="6">
        <v>-8.2000000000000003E-2</v>
      </c>
      <c r="AI160" s="6">
        <v>-0.214</v>
      </c>
      <c r="AJ160" s="6">
        <v>-0.47</v>
      </c>
      <c r="AK160" s="6">
        <v>-0.59</v>
      </c>
      <c r="AL160" s="6">
        <v>-0.72599999999999998</v>
      </c>
      <c r="AM160" s="6">
        <v>-0.88300000000000001</v>
      </c>
      <c r="AN160" s="6">
        <v>-1.0740000000000001</v>
      </c>
      <c r="AO160" s="6">
        <v>-1.306</v>
      </c>
      <c r="AP160" s="6">
        <v>-1.7949999999999999</v>
      </c>
      <c r="AQ160" s="6">
        <v>-2.5129999999999999</v>
      </c>
      <c r="AR160" s="6">
        <v>-2.657</v>
      </c>
      <c r="AS160" s="6">
        <v>-2.7320000000000002</v>
      </c>
      <c r="AT160" s="6">
        <v>-2.7839999999999998</v>
      </c>
      <c r="AU160" s="6">
        <v>-2.871</v>
      </c>
      <c r="AV160" s="6">
        <v>-2.9329999999999998</v>
      </c>
      <c r="AW160" s="6">
        <v>-3.024</v>
      </c>
      <c r="AX160" s="6">
        <v>-3.0939999999999999</v>
      </c>
      <c r="AY160" s="6">
        <v>-3.206</v>
      </c>
      <c r="AZ160" s="6">
        <v>-3.2970000000000002</v>
      </c>
      <c r="BA160" s="6">
        <v>-3.484</v>
      </c>
      <c r="BB160" s="6">
        <v>-3.64</v>
      </c>
    </row>
    <row r="161" spans="1:54" x14ac:dyDescent="0.2">
      <c r="A161" s="3">
        <v>1.02</v>
      </c>
      <c r="B161" s="6">
        <v>-6.0000000000000001E-3</v>
      </c>
      <c r="C161" s="6">
        <v>-1.6E-2</v>
      </c>
      <c r="D161" s="6">
        <v>-3.2000000000000001E-2</v>
      </c>
      <c r="E161" s="6">
        <v>-4.9000000000000002E-2</v>
      </c>
      <c r="F161" s="6">
        <v>-6.5000000000000002E-2</v>
      </c>
      <c r="G161" s="6">
        <v>-0.17199999999999999</v>
      </c>
      <c r="H161" s="6">
        <v>-0.38600000000000001</v>
      </c>
      <c r="I161" s="6">
        <v>-0.49099999999999999</v>
      </c>
      <c r="J161" s="6">
        <v>-0.61099999999999999</v>
      </c>
      <c r="K161" s="6">
        <v>-0.75700000000000001</v>
      </c>
      <c r="L161" s="6">
        <v>-0.94499999999999995</v>
      </c>
      <c r="M161" s="6">
        <v>-1.2250000000000001</v>
      </c>
      <c r="N161" s="6">
        <v>-1.85</v>
      </c>
      <c r="O161" s="6">
        <v>-2.4950000000000001</v>
      </c>
      <c r="P161" s="6">
        <v>-2.6389999999999998</v>
      </c>
      <c r="Q161" s="6">
        <v>-2.6880000000000002</v>
      </c>
      <c r="R161" s="6">
        <v>-2.706</v>
      </c>
      <c r="S161" s="6">
        <v>-2.702</v>
      </c>
      <c r="T161" s="6">
        <v>-2.673</v>
      </c>
      <c r="U161" s="6">
        <v>-2.6019999999999999</v>
      </c>
      <c r="V161" s="6">
        <v>-2.5329999999999999</v>
      </c>
      <c r="W161" s="6">
        <v>-2.4159999999999999</v>
      </c>
      <c r="X161" s="6">
        <v>-2.3250000000000002</v>
      </c>
      <c r="Y161" s="6">
        <v>-2.165</v>
      </c>
      <c r="Z161" s="6">
        <v>-2.0619999999999998</v>
      </c>
      <c r="AC161" s="3">
        <v>1.02</v>
      </c>
      <c r="AD161" s="6">
        <v>-8.0000000000000002E-3</v>
      </c>
      <c r="AE161" s="6">
        <v>-1.9E-2</v>
      </c>
      <c r="AF161" s="6">
        <v>-3.9E-2</v>
      </c>
      <c r="AG161" s="6">
        <v>-5.8000000000000003E-2</v>
      </c>
      <c r="AH161" s="6">
        <v>-7.8E-2</v>
      </c>
      <c r="AI161" s="6">
        <v>-0.20399999999999999</v>
      </c>
      <c r="AJ161" s="6">
        <v>-0.443</v>
      </c>
      <c r="AK161" s="6">
        <v>-0.55200000000000005</v>
      </c>
      <c r="AL161" s="6">
        <v>-0.67300000000000004</v>
      </c>
      <c r="AM161" s="6">
        <v>-0.80700000000000005</v>
      </c>
      <c r="AN161" s="6">
        <v>-0.95799999999999996</v>
      </c>
      <c r="AO161" s="6">
        <v>-1.113</v>
      </c>
      <c r="AP161" s="6">
        <v>-1.0149999999999999</v>
      </c>
      <c r="AQ161" s="6">
        <v>-1.655</v>
      </c>
      <c r="AR161" s="6">
        <v>-2.246</v>
      </c>
      <c r="AS161" s="6">
        <v>-2.4500000000000002</v>
      </c>
      <c r="AT161" s="6">
        <v>-2.5569999999999999</v>
      </c>
      <c r="AU161" s="6">
        <v>-2.7029999999999998</v>
      </c>
      <c r="AV161" s="6">
        <v>-2.79</v>
      </c>
      <c r="AW161" s="6">
        <v>-2.9039999999999999</v>
      </c>
      <c r="AX161" s="6">
        <v>-2.9860000000000002</v>
      </c>
      <c r="AY161" s="6">
        <v>-3.11</v>
      </c>
      <c r="AZ161" s="6">
        <v>-3.2090000000000001</v>
      </c>
      <c r="BA161" s="6">
        <v>-3.4049999999999998</v>
      </c>
      <c r="BB161" s="6">
        <v>-3.5649999999999999</v>
      </c>
    </row>
    <row r="162" spans="1:54" x14ac:dyDescent="0.2">
      <c r="A162" s="3">
        <v>1.03</v>
      </c>
      <c r="B162" s="6">
        <v>-6.0000000000000001E-3</v>
      </c>
      <c r="C162" s="6">
        <v>-1.4999999999999999E-2</v>
      </c>
      <c r="D162" s="6">
        <v>-3.1E-2</v>
      </c>
      <c r="E162" s="6">
        <v>-4.7E-2</v>
      </c>
      <c r="F162" s="6">
        <v>-6.3E-2</v>
      </c>
      <c r="G162" s="6">
        <v>-0.16700000000000001</v>
      </c>
      <c r="H162" s="6">
        <v>-0.373</v>
      </c>
      <c r="I162" s="6">
        <v>-0.47199999999999998</v>
      </c>
      <c r="J162" s="6">
        <v>-0.58599999999999997</v>
      </c>
      <c r="K162" s="6">
        <v>-0.72</v>
      </c>
      <c r="L162" s="6">
        <v>-0.88700000000000001</v>
      </c>
      <c r="M162" s="6">
        <v>-1.1160000000000001</v>
      </c>
      <c r="N162" s="6">
        <v>-1.4930000000000001</v>
      </c>
      <c r="O162" s="6">
        <v>-2.1219999999999999</v>
      </c>
      <c r="P162" s="6">
        <v>-2.4409999999999998</v>
      </c>
      <c r="Q162" s="6">
        <v>-2.552</v>
      </c>
      <c r="R162" s="6">
        <v>-2.5990000000000002</v>
      </c>
      <c r="S162" s="6">
        <v>-2.6280000000000001</v>
      </c>
      <c r="T162" s="6">
        <v>-2.6139999999999999</v>
      </c>
      <c r="U162" s="6">
        <v>-2.556</v>
      </c>
      <c r="V162" s="6">
        <v>-2.4940000000000002</v>
      </c>
      <c r="W162" s="6">
        <v>-2.3849999999999998</v>
      </c>
      <c r="X162" s="6">
        <v>-2.2970000000000002</v>
      </c>
      <c r="Y162" s="6">
        <v>-2.1419999999999999</v>
      </c>
      <c r="Z162" s="6">
        <v>-2.0419999999999998</v>
      </c>
      <c r="AC162" s="3">
        <v>1.03</v>
      </c>
      <c r="AD162" s="6">
        <v>-7.0000000000000001E-3</v>
      </c>
      <c r="AE162" s="6">
        <v>-1.7999999999999999E-2</v>
      </c>
      <c r="AF162" s="6">
        <v>-3.6999999999999998E-2</v>
      </c>
      <c r="AG162" s="6">
        <v>-5.6000000000000001E-2</v>
      </c>
      <c r="AH162" s="6">
        <v>-7.4999999999999997E-2</v>
      </c>
      <c r="AI162" s="6">
        <v>-0.19400000000000001</v>
      </c>
      <c r="AJ162" s="6">
        <v>-0.41799999999999998</v>
      </c>
      <c r="AK162" s="6">
        <v>-0.51800000000000002</v>
      </c>
      <c r="AL162" s="6">
        <v>-0.627</v>
      </c>
      <c r="AM162" s="6">
        <v>-0.74399999999999999</v>
      </c>
      <c r="AN162" s="6">
        <v>-0.86799999999999999</v>
      </c>
      <c r="AO162" s="6">
        <v>-0.98899999999999999</v>
      </c>
      <c r="AP162" s="6">
        <v>-1.0169999999999999</v>
      </c>
      <c r="AQ162" s="6">
        <v>-0.92700000000000005</v>
      </c>
      <c r="AR162" s="6">
        <v>-1.5669999999999999</v>
      </c>
      <c r="AS162" s="6">
        <v>-2.0310000000000001</v>
      </c>
      <c r="AT162" s="6">
        <v>-2.2589999999999999</v>
      </c>
      <c r="AU162" s="6">
        <v>-2.512</v>
      </c>
      <c r="AV162" s="6">
        <v>-2.6360000000000001</v>
      </c>
      <c r="AW162" s="6">
        <v>-2.7810000000000001</v>
      </c>
      <c r="AX162" s="6">
        <v>-2.8780000000000001</v>
      </c>
      <c r="AY162" s="6">
        <v>-3.016</v>
      </c>
      <c r="AZ162" s="6">
        <v>-3.121</v>
      </c>
      <c r="BA162" s="6">
        <v>-3.3260000000000001</v>
      </c>
      <c r="BB162" s="6">
        <v>-3.492</v>
      </c>
    </row>
    <row r="163" spans="1:54" x14ac:dyDescent="0.2">
      <c r="A163" s="3">
        <v>1.05</v>
      </c>
      <c r="B163" s="6">
        <v>-6.0000000000000001E-3</v>
      </c>
      <c r="C163" s="6">
        <v>-1.4999999999999999E-2</v>
      </c>
      <c r="D163" s="6">
        <v>-0.03</v>
      </c>
      <c r="E163" s="6">
        <v>-4.4999999999999998E-2</v>
      </c>
      <c r="F163" s="6">
        <v>-0.06</v>
      </c>
      <c r="G163" s="6">
        <v>-0.158</v>
      </c>
      <c r="H163" s="6">
        <v>-0.34899999999999998</v>
      </c>
      <c r="I163" s="6">
        <v>-0.439</v>
      </c>
      <c r="J163" s="6">
        <v>-0.54</v>
      </c>
      <c r="K163" s="6">
        <v>-0.65600000000000003</v>
      </c>
      <c r="L163" s="6">
        <v>-0.79400000000000004</v>
      </c>
      <c r="M163" s="6">
        <v>-0.96499999999999997</v>
      </c>
      <c r="N163" s="6">
        <v>-1.194</v>
      </c>
      <c r="O163" s="6">
        <v>-1.5229999999999999</v>
      </c>
      <c r="P163" s="6">
        <v>-1.915</v>
      </c>
      <c r="Q163" s="6">
        <v>-2.1850000000000001</v>
      </c>
      <c r="R163" s="6">
        <v>-2.3279999999999998</v>
      </c>
      <c r="S163" s="6">
        <v>-2.4569999999999999</v>
      </c>
      <c r="T163" s="6">
        <v>-2.4830000000000001</v>
      </c>
      <c r="U163" s="6">
        <v>-2.4609999999999999</v>
      </c>
      <c r="V163" s="6">
        <v>-2.415</v>
      </c>
      <c r="W163" s="6">
        <v>-2.3220000000000001</v>
      </c>
      <c r="X163" s="6">
        <v>-2.242</v>
      </c>
      <c r="Y163" s="6">
        <v>-2.097</v>
      </c>
      <c r="Z163" s="6">
        <v>-2.0009999999999999</v>
      </c>
      <c r="AC163" s="3">
        <v>1.05</v>
      </c>
      <c r="AD163" s="6">
        <v>-7.0000000000000001E-3</v>
      </c>
      <c r="AE163" s="6">
        <v>-1.7000000000000001E-2</v>
      </c>
      <c r="AF163" s="6">
        <v>-3.4000000000000002E-2</v>
      </c>
      <c r="AG163" s="6">
        <v>-5.0999999999999997E-2</v>
      </c>
      <c r="AH163" s="6">
        <v>-6.9000000000000006E-2</v>
      </c>
      <c r="AI163" s="6">
        <v>-0.17699999999999999</v>
      </c>
      <c r="AJ163" s="6">
        <v>-0.374</v>
      </c>
      <c r="AK163" s="6">
        <v>-0.46</v>
      </c>
      <c r="AL163" s="6">
        <v>-0.54900000000000004</v>
      </c>
      <c r="AM163" s="6">
        <v>-0.64200000000000002</v>
      </c>
      <c r="AN163" s="6">
        <v>-0.73499999999999999</v>
      </c>
      <c r="AO163" s="6">
        <v>-0.82</v>
      </c>
      <c r="AP163" s="6">
        <v>-0.872</v>
      </c>
      <c r="AQ163" s="6">
        <v>-0.83099999999999996</v>
      </c>
      <c r="AR163" s="6">
        <v>-0.8</v>
      </c>
      <c r="AS163" s="6">
        <v>-1.073</v>
      </c>
      <c r="AT163" s="6">
        <v>-1.4430000000000001</v>
      </c>
      <c r="AU163" s="6">
        <v>-2.0299999999999998</v>
      </c>
      <c r="AV163" s="6">
        <v>-2.2829999999999999</v>
      </c>
      <c r="AW163" s="6">
        <v>-2.5219999999999998</v>
      </c>
      <c r="AX163" s="6">
        <v>-2.6549999999999998</v>
      </c>
      <c r="AY163" s="6">
        <v>-2.827</v>
      </c>
      <c r="AZ163" s="6">
        <v>-2.9489999999999998</v>
      </c>
      <c r="BA163" s="6">
        <v>-3.1739999999999999</v>
      </c>
      <c r="BB163" s="6">
        <v>-3.3479999999999999</v>
      </c>
    </row>
    <row r="164" spans="1:54" x14ac:dyDescent="0.2">
      <c r="A164" s="3">
        <v>1.1000000000000001</v>
      </c>
      <c r="B164" s="6">
        <v>-5.0000000000000001E-3</v>
      </c>
      <c r="C164" s="6">
        <v>-1.2999999999999999E-2</v>
      </c>
      <c r="D164" s="6">
        <v>-2.5999999999999999E-2</v>
      </c>
      <c r="E164" s="6">
        <v>-3.9E-2</v>
      </c>
      <c r="F164" s="6">
        <v>-5.2999999999999999E-2</v>
      </c>
      <c r="G164" s="6">
        <v>-0.13800000000000001</v>
      </c>
      <c r="H164" s="6">
        <v>-0.29799999999999999</v>
      </c>
      <c r="I164" s="6">
        <v>-0.371</v>
      </c>
      <c r="J164" s="6">
        <v>-0.45</v>
      </c>
      <c r="K164" s="6">
        <v>-0.53700000000000003</v>
      </c>
      <c r="L164" s="6">
        <v>-0.63300000000000001</v>
      </c>
      <c r="M164" s="6">
        <v>-0.74199999999999999</v>
      </c>
      <c r="N164" s="6">
        <v>-0.86699999999999999</v>
      </c>
      <c r="O164" s="6">
        <v>-1.012</v>
      </c>
      <c r="P164" s="6">
        <v>-1.18</v>
      </c>
      <c r="Q164" s="6">
        <v>-1.3680000000000001</v>
      </c>
      <c r="R164" s="6">
        <v>-1.5569999999999999</v>
      </c>
      <c r="S164" s="6">
        <v>-1.9079999999999999</v>
      </c>
      <c r="T164" s="6">
        <v>-2.081</v>
      </c>
      <c r="U164" s="6">
        <v>-2.1909999999999998</v>
      </c>
      <c r="V164" s="6">
        <v>-2.202</v>
      </c>
      <c r="W164" s="6">
        <v>-2.1589999999999998</v>
      </c>
      <c r="X164" s="6">
        <v>-2.1040000000000001</v>
      </c>
      <c r="Y164" s="6">
        <v>-1.9870000000000001</v>
      </c>
      <c r="Z164" s="6">
        <v>-1.903</v>
      </c>
      <c r="AC164" s="3">
        <v>1.1000000000000001</v>
      </c>
      <c r="AD164" s="6">
        <v>-5.0000000000000001E-3</v>
      </c>
      <c r="AE164" s="6">
        <v>-1.4E-2</v>
      </c>
      <c r="AF164" s="6">
        <v>-2.8000000000000001E-2</v>
      </c>
      <c r="AG164" s="6">
        <v>-4.1000000000000002E-2</v>
      </c>
      <c r="AH164" s="6">
        <v>-5.5E-2</v>
      </c>
      <c r="AI164" s="6">
        <v>-0.14099999999999999</v>
      </c>
      <c r="AJ164" s="6">
        <v>-0.28899999999999998</v>
      </c>
      <c r="AK164" s="6">
        <v>-0.35</v>
      </c>
      <c r="AL164" s="6">
        <v>-0.41099999999999998</v>
      </c>
      <c r="AM164" s="6">
        <v>-0.47</v>
      </c>
      <c r="AN164" s="6">
        <v>-0.52700000000000002</v>
      </c>
      <c r="AO164" s="6">
        <v>-0.57699999999999996</v>
      </c>
      <c r="AP164" s="6">
        <v>-0.61699999999999999</v>
      </c>
      <c r="AQ164" s="6">
        <v>-0.64</v>
      </c>
      <c r="AR164" s="6">
        <v>-0.63900000000000001</v>
      </c>
      <c r="AS164" s="6">
        <v>-0.62</v>
      </c>
      <c r="AT164" s="6">
        <v>-0.61799999999999999</v>
      </c>
      <c r="AU164" s="6">
        <v>-0.85699999999999998</v>
      </c>
      <c r="AV164" s="6">
        <v>-1.2410000000000001</v>
      </c>
      <c r="AW164" s="6">
        <v>-1.786</v>
      </c>
      <c r="AX164" s="6">
        <v>-2.0670000000000002</v>
      </c>
      <c r="AY164" s="6">
        <v>-2.36</v>
      </c>
      <c r="AZ164" s="6">
        <v>-2.5339999999999998</v>
      </c>
      <c r="BA164" s="6">
        <v>-2.8140000000000001</v>
      </c>
      <c r="BB164" s="6">
        <v>-3.0129999999999999</v>
      </c>
    </row>
    <row r="165" spans="1:54" x14ac:dyDescent="0.2">
      <c r="A165" s="3">
        <v>1.1499999999999999</v>
      </c>
      <c r="B165" s="6">
        <v>-5.0000000000000001E-3</v>
      </c>
      <c r="C165" s="6">
        <v>-1.0999999999999999E-2</v>
      </c>
      <c r="D165" s="6">
        <v>-2.3E-2</v>
      </c>
      <c r="E165" s="6">
        <v>-3.5000000000000003E-2</v>
      </c>
      <c r="F165" s="6">
        <v>-4.7E-2</v>
      </c>
      <c r="G165" s="6">
        <v>-0.121</v>
      </c>
      <c r="H165" s="6">
        <v>-0.25800000000000001</v>
      </c>
      <c r="I165" s="6">
        <v>-0.31900000000000001</v>
      </c>
      <c r="J165" s="6">
        <v>-0.38300000000000001</v>
      </c>
      <c r="K165" s="6">
        <v>-0.45200000000000001</v>
      </c>
      <c r="L165" s="6">
        <v>-0.52700000000000002</v>
      </c>
      <c r="M165" s="6">
        <v>-0.60699999999999998</v>
      </c>
      <c r="N165" s="6">
        <v>-0.69499999999999995</v>
      </c>
      <c r="O165" s="6">
        <v>-0.79</v>
      </c>
      <c r="P165" s="6">
        <v>-0.89400000000000002</v>
      </c>
      <c r="Q165" s="6">
        <v>-1.0069999999999999</v>
      </c>
      <c r="R165" s="6">
        <v>-1.1259999999999999</v>
      </c>
      <c r="S165" s="6">
        <v>-1.421</v>
      </c>
      <c r="T165" s="6">
        <v>-1.649</v>
      </c>
      <c r="U165" s="6">
        <v>-1.885</v>
      </c>
      <c r="V165" s="6">
        <v>-1.968</v>
      </c>
      <c r="W165" s="6">
        <v>-1.992</v>
      </c>
      <c r="X165" s="6">
        <v>-1.966</v>
      </c>
      <c r="Y165" s="6">
        <v>-1.881</v>
      </c>
      <c r="Z165" s="6">
        <v>-1.81</v>
      </c>
      <c r="AC165" s="3">
        <v>1.1499999999999999</v>
      </c>
      <c r="AD165" s="6">
        <v>-5.0000000000000001E-3</v>
      </c>
      <c r="AE165" s="6">
        <v>-1.0999999999999999E-2</v>
      </c>
      <c r="AF165" s="6">
        <v>-2.3E-2</v>
      </c>
      <c r="AG165" s="6">
        <v>-3.4000000000000002E-2</v>
      </c>
      <c r="AH165" s="6">
        <v>-4.4999999999999998E-2</v>
      </c>
      <c r="AI165" s="6">
        <v>-0.114</v>
      </c>
      <c r="AJ165" s="6">
        <v>-0.22900000000000001</v>
      </c>
      <c r="AK165" s="6">
        <v>-0.27500000000000002</v>
      </c>
      <c r="AL165" s="6">
        <v>-0.31900000000000001</v>
      </c>
      <c r="AM165" s="6">
        <v>-0.36099999999999999</v>
      </c>
      <c r="AN165" s="6">
        <v>-0.40100000000000002</v>
      </c>
      <c r="AO165" s="6">
        <v>-0.437</v>
      </c>
      <c r="AP165" s="6">
        <v>-0.46700000000000003</v>
      </c>
      <c r="AQ165" s="6">
        <v>-0.48899999999999999</v>
      </c>
      <c r="AR165" s="6">
        <v>-0.502</v>
      </c>
      <c r="AS165" s="6">
        <v>-0.50600000000000001</v>
      </c>
      <c r="AT165" s="6">
        <v>-0.502</v>
      </c>
      <c r="AU165" s="6">
        <v>-0.51800000000000002</v>
      </c>
      <c r="AV165" s="6">
        <v>-0.65400000000000003</v>
      </c>
      <c r="AW165" s="6">
        <v>-1.1000000000000001</v>
      </c>
      <c r="AX165" s="6">
        <v>-1.4710000000000001</v>
      </c>
      <c r="AY165" s="6">
        <v>-1.9</v>
      </c>
      <c r="AZ165" s="6">
        <v>-2.1379999999999999</v>
      </c>
      <c r="BA165" s="6">
        <v>-2.4830000000000001</v>
      </c>
      <c r="BB165" s="6">
        <v>-2.7080000000000002</v>
      </c>
    </row>
    <row r="166" spans="1:54" x14ac:dyDescent="0.2">
      <c r="A166" s="3">
        <v>1.2</v>
      </c>
      <c r="B166" s="6">
        <v>-4.0000000000000001E-3</v>
      </c>
      <c r="C166" s="6">
        <v>-0.01</v>
      </c>
      <c r="D166" s="6">
        <v>-2.1000000000000001E-2</v>
      </c>
      <c r="E166" s="6">
        <v>-3.1E-2</v>
      </c>
      <c r="F166" s="6">
        <v>-4.2000000000000003E-2</v>
      </c>
      <c r="G166" s="6">
        <v>-0.107</v>
      </c>
      <c r="H166" s="6">
        <v>-0.22600000000000001</v>
      </c>
      <c r="I166" s="6">
        <v>-0.27700000000000002</v>
      </c>
      <c r="J166" s="6">
        <v>-0.33100000000000002</v>
      </c>
      <c r="K166" s="6">
        <v>-0.38900000000000001</v>
      </c>
      <c r="L166" s="6">
        <v>-0.44900000000000001</v>
      </c>
      <c r="M166" s="6">
        <v>-0.51200000000000001</v>
      </c>
      <c r="N166" s="6">
        <v>-0.57999999999999996</v>
      </c>
      <c r="O166" s="6">
        <v>-0.65100000000000002</v>
      </c>
      <c r="P166" s="6">
        <v>-0.72699999999999998</v>
      </c>
      <c r="Q166" s="6">
        <v>-0.80700000000000005</v>
      </c>
      <c r="R166" s="6">
        <v>-0.89</v>
      </c>
      <c r="S166" s="6">
        <v>-1.1060000000000001</v>
      </c>
      <c r="T166" s="6">
        <v>-1.3080000000000001</v>
      </c>
      <c r="U166" s="6">
        <v>-1.587</v>
      </c>
      <c r="V166" s="6">
        <v>-1.7270000000000001</v>
      </c>
      <c r="W166" s="6">
        <v>-1.82</v>
      </c>
      <c r="X166" s="6">
        <v>-1.827</v>
      </c>
      <c r="Y166" s="6">
        <v>-1.7769999999999999</v>
      </c>
      <c r="Z166" s="6">
        <v>-1.722</v>
      </c>
      <c r="AC166" s="3">
        <v>1.2</v>
      </c>
      <c r="AD166" s="6">
        <v>-4.0000000000000001E-3</v>
      </c>
      <c r="AE166" s="6">
        <v>-8.9999999999999993E-3</v>
      </c>
      <c r="AF166" s="6">
        <v>-1.9E-2</v>
      </c>
      <c r="AG166" s="6">
        <v>-2.8000000000000001E-2</v>
      </c>
      <c r="AH166" s="6">
        <v>-3.6999999999999998E-2</v>
      </c>
      <c r="AI166" s="6">
        <v>-9.4E-2</v>
      </c>
      <c r="AJ166" s="6">
        <v>-0.185</v>
      </c>
      <c r="AK166" s="6">
        <v>-0.22</v>
      </c>
      <c r="AL166" s="6">
        <v>-0.254</v>
      </c>
      <c r="AM166" s="6">
        <v>-0.28599999999999998</v>
      </c>
      <c r="AN166" s="6">
        <v>-0.316</v>
      </c>
      <c r="AO166" s="6">
        <v>-0.34300000000000003</v>
      </c>
      <c r="AP166" s="6">
        <v>-0.36599999999999999</v>
      </c>
      <c r="AQ166" s="6">
        <v>-0.38500000000000001</v>
      </c>
      <c r="AR166" s="6">
        <v>-0.39900000000000002</v>
      </c>
      <c r="AS166" s="6">
        <v>-0.40799999999999997</v>
      </c>
      <c r="AT166" s="6">
        <v>-0.41199999999999998</v>
      </c>
      <c r="AU166" s="6">
        <v>-0.41499999999999998</v>
      </c>
      <c r="AV166" s="6">
        <v>-0.44700000000000001</v>
      </c>
      <c r="AW166" s="6">
        <v>-0.68</v>
      </c>
      <c r="AX166" s="6">
        <v>-0.99099999999999999</v>
      </c>
      <c r="AY166" s="6">
        <v>-1.4730000000000001</v>
      </c>
      <c r="AZ166" s="6">
        <v>-1.7669999999999999</v>
      </c>
      <c r="BA166" s="6">
        <v>-2.1779999999999999</v>
      </c>
      <c r="BB166" s="6">
        <v>-2.4300000000000002</v>
      </c>
    </row>
    <row r="167" spans="1:54" x14ac:dyDescent="0.2">
      <c r="A167" s="3">
        <v>1.3</v>
      </c>
      <c r="B167" s="6">
        <v>-3.0000000000000001E-3</v>
      </c>
      <c r="C167" s="6">
        <v>-8.0000000000000002E-3</v>
      </c>
      <c r="D167" s="6">
        <v>-1.7000000000000001E-2</v>
      </c>
      <c r="E167" s="6">
        <v>-2.5000000000000001E-2</v>
      </c>
      <c r="F167" s="6">
        <v>-3.3000000000000002E-2</v>
      </c>
      <c r="G167" s="6">
        <v>-8.5999999999999993E-2</v>
      </c>
      <c r="H167" s="6">
        <v>-0.17799999999999999</v>
      </c>
      <c r="I167" s="6">
        <v>-0.217</v>
      </c>
      <c r="J167" s="6">
        <v>-0.25700000000000001</v>
      </c>
      <c r="K167" s="6">
        <v>-0.29799999999999999</v>
      </c>
      <c r="L167" s="6">
        <v>-0.34100000000000003</v>
      </c>
      <c r="M167" s="6">
        <v>-0.38500000000000001</v>
      </c>
      <c r="N167" s="6">
        <v>-0.43099999999999999</v>
      </c>
      <c r="O167" s="6">
        <v>-0.47799999999999998</v>
      </c>
      <c r="P167" s="6">
        <v>-0.52700000000000002</v>
      </c>
      <c r="Q167" s="6">
        <v>-0.57599999999999996</v>
      </c>
      <c r="R167" s="6">
        <v>-0.628</v>
      </c>
      <c r="S167" s="6">
        <v>-0.75900000000000001</v>
      </c>
      <c r="T167" s="6">
        <v>-0.89100000000000001</v>
      </c>
      <c r="U167" s="6">
        <v>-1.127</v>
      </c>
      <c r="V167" s="6">
        <v>-1.2989999999999999</v>
      </c>
      <c r="W167" s="6">
        <v>-1.484</v>
      </c>
      <c r="X167" s="6">
        <v>-1.554</v>
      </c>
      <c r="Y167" s="6">
        <v>-1.58</v>
      </c>
      <c r="Z167" s="6">
        <v>-1.556</v>
      </c>
      <c r="AC167" s="3">
        <v>1.3</v>
      </c>
      <c r="AD167" s="6">
        <v>-3.0000000000000001E-3</v>
      </c>
      <c r="AE167" s="6">
        <v>-7.0000000000000001E-3</v>
      </c>
      <c r="AF167" s="6">
        <v>-1.2999999999999999E-2</v>
      </c>
      <c r="AG167" s="6">
        <v>-0.02</v>
      </c>
      <c r="AH167" s="6">
        <v>-2.5999999999999999E-2</v>
      </c>
      <c r="AI167" s="6">
        <v>-6.5000000000000002E-2</v>
      </c>
      <c r="AJ167" s="6">
        <v>-0.125</v>
      </c>
      <c r="AK167" s="6">
        <v>-0.14799999999999999</v>
      </c>
      <c r="AL167" s="6">
        <v>-0.17</v>
      </c>
      <c r="AM167" s="6">
        <v>-0.19</v>
      </c>
      <c r="AN167" s="6">
        <v>-0.20899999999999999</v>
      </c>
      <c r="AO167" s="6">
        <v>-0.22600000000000001</v>
      </c>
      <c r="AP167" s="6">
        <v>-0.24099999999999999</v>
      </c>
      <c r="AQ167" s="6">
        <v>-0.254</v>
      </c>
      <c r="AR167" s="6">
        <v>-0.26500000000000001</v>
      </c>
      <c r="AS167" s="6">
        <v>-0.27500000000000002</v>
      </c>
      <c r="AT167" s="6">
        <v>-0.28199999999999997</v>
      </c>
      <c r="AU167" s="6">
        <v>-0.29199999999999998</v>
      </c>
      <c r="AV167" s="6">
        <v>-0.3</v>
      </c>
      <c r="AW167" s="6">
        <v>-0.35099999999999998</v>
      </c>
      <c r="AX167" s="6">
        <v>-0.48099999999999998</v>
      </c>
      <c r="AY167" s="6">
        <v>-0.83499999999999996</v>
      </c>
      <c r="AZ167" s="6">
        <v>-1.147</v>
      </c>
      <c r="BA167" s="6">
        <v>-1.6459999999999999</v>
      </c>
      <c r="BB167" s="6">
        <v>-1.944</v>
      </c>
    </row>
    <row r="168" spans="1:54" x14ac:dyDescent="0.2">
      <c r="A168" s="3">
        <v>1.4</v>
      </c>
      <c r="B168" s="6">
        <v>-3.0000000000000001E-3</v>
      </c>
      <c r="C168" s="6">
        <v>-7.0000000000000001E-3</v>
      </c>
      <c r="D168" s="6">
        <v>-1.4E-2</v>
      </c>
      <c r="E168" s="6">
        <v>-2.1000000000000001E-2</v>
      </c>
      <c r="F168" s="6">
        <v>-2.7E-2</v>
      </c>
      <c r="G168" s="6">
        <v>-7.0000000000000007E-2</v>
      </c>
      <c r="H168" s="6">
        <v>-0.14399999999999999</v>
      </c>
      <c r="I168" s="6">
        <v>-0.17399999999999999</v>
      </c>
      <c r="J168" s="6">
        <v>-0.20499999999999999</v>
      </c>
      <c r="K168" s="6">
        <v>-0.23699999999999999</v>
      </c>
      <c r="L168" s="6">
        <v>-0.27</v>
      </c>
      <c r="M168" s="6">
        <v>-0.30299999999999999</v>
      </c>
      <c r="N168" s="6">
        <v>-0.33700000000000002</v>
      </c>
      <c r="O168" s="6">
        <v>-0.372</v>
      </c>
      <c r="P168" s="6">
        <v>-0.40699999999999997</v>
      </c>
      <c r="Q168" s="6">
        <v>-0.442</v>
      </c>
      <c r="R168" s="6">
        <v>-0.47799999999999998</v>
      </c>
      <c r="S168" s="6">
        <v>-0.56999999999999995</v>
      </c>
      <c r="T168" s="6">
        <v>-0.66300000000000003</v>
      </c>
      <c r="U168" s="6">
        <v>-0.83899999999999997</v>
      </c>
      <c r="V168" s="6">
        <v>-0.99</v>
      </c>
      <c r="W168" s="6">
        <v>-1.194</v>
      </c>
      <c r="X168" s="6">
        <v>-1.3029999999999999</v>
      </c>
      <c r="Y168" s="6">
        <v>-1.3939999999999999</v>
      </c>
      <c r="Z168" s="6">
        <v>-1.4019999999999999</v>
      </c>
      <c r="AC168" s="3">
        <v>1.4</v>
      </c>
      <c r="AD168" s="6">
        <v>-2E-3</v>
      </c>
      <c r="AE168" s="6">
        <v>-5.0000000000000001E-3</v>
      </c>
      <c r="AF168" s="6">
        <v>-0.01</v>
      </c>
      <c r="AG168" s="6">
        <v>-1.4E-2</v>
      </c>
      <c r="AH168" s="6">
        <v>-1.9E-2</v>
      </c>
      <c r="AI168" s="6">
        <v>-4.5999999999999999E-2</v>
      </c>
      <c r="AJ168" s="6">
        <v>-8.8999999999999996E-2</v>
      </c>
      <c r="AK168" s="6">
        <v>-0.104</v>
      </c>
      <c r="AL168" s="6">
        <v>-0.11899999999999999</v>
      </c>
      <c r="AM168" s="6">
        <v>-0.13300000000000001</v>
      </c>
      <c r="AN168" s="6">
        <v>-0.14599999999999999</v>
      </c>
      <c r="AO168" s="6">
        <v>-0.158</v>
      </c>
      <c r="AP168" s="6">
        <v>-0.16800000000000001</v>
      </c>
      <c r="AQ168" s="6">
        <v>-0.17799999999999999</v>
      </c>
      <c r="AR168" s="6">
        <v>-0.186</v>
      </c>
      <c r="AS168" s="6">
        <v>-0.19400000000000001</v>
      </c>
      <c r="AT168" s="6">
        <v>-0.2</v>
      </c>
      <c r="AU168" s="6">
        <v>-0.21199999999999999</v>
      </c>
      <c r="AV168" s="6">
        <v>-0.22</v>
      </c>
      <c r="AW168" s="6">
        <v>-0.24</v>
      </c>
      <c r="AX168" s="6">
        <v>-0.28999999999999998</v>
      </c>
      <c r="AY168" s="6">
        <v>-0.48799999999999999</v>
      </c>
      <c r="AZ168" s="6">
        <v>-0.73</v>
      </c>
      <c r="BA168" s="6">
        <v>-1.22</v>
      </c>
      <c r="BB168" s="6">
        <v>-1.544</v>
      </c>
    </row>
    <row r="169" spans="1:54" x14ac:dyDescent="0.2">
      <c r="A169" s="3">
        <v>1.5</v>
      </c>
      <c r="B169" s="6">
        <v>-2E-3</v>
      </c>
      <c r="C169" s="6">
        <v>-6.0000000000000001E-3</v>
      </c>
      <c r="D169" s="6">
        <v>-1.0999999999999999E-2</v>
      </c>
      <c r="E169" s="6">
        <v>-1.7000000000000001E-2</v>
      </c>
      <c r="F169" s="6">
        <v>-2.3E-2</v>
      </c>
      <c r="G169" s="6">
        <v>-5.8000000000000003E-2</v>
      </c>
      <c r="H169" s="6">
        <v>-0.11799999999999999</v>
      </c>
      <c r="I169" s="6">
        <v>-0.14299999999999999</v>
      </c>
      <c r="J169" s="6">
        <v>-0.16800000000000001</v>
      </c>
      <c r="K169" s="6">
        <v>-0.19400000000000001</v>
      </c>
      <c r="L169" s="6">
        <v>-0.22</v>
      </c>
      <c r="M169" s="6">
        <v>-0.246</v>
      </c>
      <c r="N169" s="6">
        <v>-0.27200000000000002</v>
      </c>
      <c r="O169" s="6">
        <v>-0.29899999999999999</v>
      </c>
      <c r="P169" s="6">
        <v>-0.32600000000000001</v>
      </c>
      <c r="Q169" s="6">
        <v>-0.35299999999999998</v>
      </c>
      <c r="R169" s="6">
        <v>-0.38100000000000001</v>
      </c>
      <c r="S169" s="6">
        <v>-0.45</v>
      </c>
      <c r="T169" s="6">
        <v>-0.52</v>
      </c>
      <c r="U169" s="6">
        <v>-0.65400000000000003</v>
      </c>
      <c r="V169" s="6">
        <v>-0.77700000000000002</v>
      </c>
      <c r="W169" s="6">
        <v>-0.96699999999999997</v>
      </c>
      <c r="X169" s="6">
        <v>-1.0880000000000001</v>
      </c>
      <c r="Y169" s="6">
        <v>-1.2230000000000001</v>
      </c>
      <c r="Z169" s="6">
        <v>-1.26</v>
      </c>
      <c r="AC169" s="3">
        <v>1.5</v>
      </c>
      <c r="AD169" s="6">
        <v>-1E-3</v>
      </c>
      <c r="AE169" s="6">
        <v>-4.0000000000000001E-3</v>
      </c>
      <c r="AF169" s="6">
        <v>-7.0000000000000001E-3</v>
      </c>
      <c r="AG169" s="6">
        <v>-1.0999999999999999E-2</v>
      </c>
      <c r="AH169" s="6">
        <v>-1.4E-2</v>
      </c>
      <c r="AI169" s="6">
        <v>-3.4000000000000002E-2</v>
      </c>
      <c r="AJ169" s="6">
        <v>-6.5000000000000002E-2</v>
      </c>
      <c r="AK169" s="6">
        <v>-7.5999999999999998E-2</v>
      </c>
      <c r="AL169" s="6">
        <v>-8.6999999999999994E-2</v>
      </c>
      <c r="AM169" s="6">
        <v>-9.7000000000000003E-2</v>
      </c>
      <c r="AN169" s="6">
        <v>-0.106</v>
      </c>
      <c r="AO169" s="6">
        <v>-0.115</v>
      </c>
      <c r="AP169" s="6">
        <v>-0.123</v>
      </c>
      <c r="AQ169" s="6">
        <v>-0.13</v>
      </c>
      <c r="AR169" s="6">
        <v>-0.13600000000000001</v>
      </c>
      <c r="AS169" s="6">
        <v>-0.14199999999999999</v>
      </c>
      <c r="AT169" s="6">
        <v>-0.14699999999999999</v>
      </c>
      <c r="AU169" s="6">
        <v>-0.158</v>
      </c>
      <c r="AV169" s="6">
        <v>-0.16600000000000001</v>
      </c>
      <c r="AW169" s="6">
        <v>-0.18099999999999999</v>
      </c>
      <c r="AX169" s="6">
        <v>-0.20599999999999999</v>
      </c>
      <c r="AY169" s="6">
        <v>-0.315</v>
      </c>
      <c r="AZ169" s="6">
        <v>-0.47899999999999998</v>
      </c>
      <c r="BA169" s="6">
        <v>-0.9</v>
      </c>
      <c r="BB169" s="6">
        <v>-1.222</v>
      </c>
    </row>
    <row r="170" spans="1:54" x14ac:dyDescent="0.2">
      <c r="A170" s="3">
        <v>1.6</v>
      </c>
      <c r="B170" s="6">
        <v>-2E-3</v>
      </c>
      <c r="C170" s="6">
        <v>-5.0000000000000001E-3</v>
      </c>
      <c r="D170" s="6">
        <v>-0.01</v>
      </c>
      <c r="E170" s="6">
        <v>-1.4999999999999999E-2</v>
      </c>
      <c r="F170" s="6">
        <v>-1.9E-2</v>
      </c>
      <c r="G170" s="6">
        <v>-4.9000000000000002E-2</v>
      </c>
      <c r="H170" s="6">
        <v>-9.9000000000000005E-2</v>
      </c>
      <c r="I170" s="6">
        <v>-0.12</v>
      </c>
      <c r="J170" s="6">
        <v>-0.14099999999999999</v>
      </c>
      <c r="K170" s="6">
        <v>-0.16200000000000001</v>
      </c>
      <c r="L170" s="6">
        <v>-0.183</v>
      </c>
      <c r="M170" s="6">
        <v>-0.20399999999999999</v>
      </c>
      <c r="N170" s="6">
        <v>-0.22500000000000001</v>
      </c>
      <c r="O170" s="6">
        <v>-0.247</v>
      </c>
      <c r="P170" s="6">
        <v>-0.26800000000000002</v>
      </c>
      <c r="Q170" s="6">
        <v>-0.28999999999999998</v>
      </c>
      <c r="R170" s="6">
        <v>-0.312</v>
      </c>
      <c r="S170" s="6">
        <v>-0.36699999999999999</v>
      </c>
      <c r="T170" s="6">
        <v>-0.42099999999999999</v>
      </c>
      <c r="U170" s="6">
        <v>-0.52800000000000002</v>
      </c>
      <c r="V170" s="6">
        <v>-0.628</v>
      </c>
      <c r="W170" s="6">
        <v>-0.79400000000000004</v>
      </c>
      <c r="X170" s="6">
        <v>-0.91300000000000003</v>
      </c>
      <c r="Y170" s="6">
        <v>-1.071</v>
      </c>
      <c r="Z170" s="6">
        <v>-1.1299999999999999</v>
      </c>
      <c r="AC170" s="3">
        <v>1.6</v>
      </c>
      <c r="AD170" s="6">
        <v>-1E-3</v>
      </c>
      <c r="AE170" s="6">
        <v>-3.0000000000000001E-3</v>
      </c>
      <c r="AF170" s="6">
        <v>-5.0000000000000001E-3</v>
      </c>
      <c r="AG170" s="6">
        <v>-8.0000000000000002E-3</v>
      </c>
      <c r="AH170" s="6">
        <v>-1.0999999999999999E-2</v>
      </c>
      <c r="AI170" s="6">
        <v>-2.5999999999999999E-2</v>
      </c>
      <c r="AJ170" s="6">
        <v>-4.9000000000000002E-2</v>
      </c>
      <c r="AK170" s="6">
        <v>-5.7000000000000002E-2</v>
      </c>
      <c r="AL170" s="6">
        <v>-6.5000000000000002E-2</v>
      </c>
      <c r="AM170" s="6">
        <v>-7.2999999999999995E-2</v>
      </c>
      <c r="AN170" s="6">
        <v>-0.08</v>
      </c>
      <c r="AO170" s="6">
        <v>-8.5999999999999993E-2</v>
      </c>
      <c r="AP170" s="6">
        <v>-9.1999999999999998E-2</v>
      </c>
      <c r="AQ170" s="6">
        <v>-9.8000000000000004E-2</v>
      </c>
      <c r="AR170" s="6">
        <v>-0.10299999999999999</v>
      </c>
      <c r="AS170" s="6">
        <v>-0.108</v>
      </c>
      <c r="AT170" s="6">
        <v>-0.112</v>
      </c>
      <c r="AU170" s="6">
        <v>-0.121</v>
      </c>
      <c r="AV170" s="6">
        <v>-0.129</v>
      </c>
      <c r="AW170" s="6">
        <v>-0.14199999999999999</v>
      </c>
      <c r="AX170" s="6">
        <v>-0.159</v>
      </c>
      <c r="AY170" s="6">
        <v>-0.224</v>
      </c>
      <c r="AZ170" s="6">
        <v>-0.33400000000000002</v>
      </c>
      <c r="BA170" s="6">
        <v>-0.67100000000000004</v>
      </c>
      <c r="BB170" s="6">
        <v>-0.96899999999999997</v>
      </c>
    </row>
    <row r="171" spans="1:54" x14ac:dyDescent="0.2">
      <c r="A171" s="3">
        <v>1.7</v>
      </c>
      <c r="B171" s="6">
        <v>-2E-3</v>
      </c>
      <c r="C171" s="6">
        <v>-4.0000000000000001E-3</v>
      </c>
      <c r="D171" s="6">
        <v>-8.0000000000000002E-3</v>
      </c>
      <c r="E171" s="6">
        <v>-1.2E-2</v>
      </c>
      <c r="F171" s="6">
        <v>-1.7000000000000001E-2</v>
      </c>
      <c r="G171" s="6">
        <v>-4.2000000000000003E-2</v>
      </c>
      <c r="H171" s="6">
        <v>-8.5000000000000006E-2</v>
      </c>
      <c r="I171" s="6">
        <v>-0.10199999999999999</v>
      </c>
      <c r="J171" s="6">
        <v>-0.11899999999999999</v>
      </c>
      <c r="K171" s="6">
        <v>-0.13700000000000001</v>
      </c>
      <c r="L171" s="6">
        <v>-0.154</v>
      </c>
      <c r="M171" s="6">
        <v>-0.17199999999999999</v>
      </c>
      <c r="N171" s="6">
        <v>-0.19</v>
      </c>
      <c r="O171" s="6">
        <v>-0.20799999999999999</v>
      </c>
      <c r="P171" s="6">
        <v>-0.22500000000000001</v>
      </c>
      <c r="Q171" s="6">
        <v>-0.24299999999999999</v>
      </c>
      <c r="R171" s="6">
        <v>-0.26100000000000001</v>
      </c>
      <c r="S171" s="6">
        <v>-0.30599999999999999</v>
      </c>
      <c r="T171" s="6">
        <v>-0.35</v>
      </c>
      <c r="U171" s="6">
        <v>-0.437</v>
      </c>
      <c r="V171" s="6">
        <v>-0.51900000000000002</v>
      </c>
      <c r="W171" s="6">
        <v>-0.66200000000000003</v>
      </c>
      <c r="X171" s="6">
        <v>-0.77300000000000002</v>
      </c>
      <c r="Y171" s="6">
        <v>-0.93799999999999994</v>
      </c>
      <c r="Z171" s="6">
        <v>-1.0129999999999999</v>
      </c>
      <c r="AC171" s="3">
        <v>1.7</v>
      </c>
      <c r="AD171" s="6">
        <v>-1E-3</v>
      </c>
      <c r="AE171" s="6">
        <v>-2E-3</v>
      </c>
      <c r="AF171" s="6">
        <v>-4.0000000000000001E-3</v>
      </c>
      <c r="AG171" s="6">
        <v>-6.0000000000000001E-3</v>
      </c>
      <c r="AH171" s="6">
        <v>-8.0000000000000002E-3</v>
      </c>
      <c r="AI171" s="6">
        <v>-0.02</v>
      </c>
      <c r="AJ171" s="6">
        <v>-3.7999999999999999E-2</v>
      </c>
      <c r="AK171" s="6">
        <v>-4.3999999999999997E-2</v>
      </c>
      <c r="AL171" s="6">
        <v>-0.05</v>
      </c>
      <c r="AM171" s="6">
        <v>-5.6000000000000001E-2</v>
      </c>
      <c r="AN171" s="6">
        <v>-6.0999999999999999E-2</v>
      </c>
      <c r="AO171" s="6">
        <v>-6.7000000000000004E-2</v>
      </c>
      <c r="AP171" s="6">
        <v>-7.0999999999999994E-2</v>
      </c>
      <c r="AQ171" s="6">
        <v>-7.5999999999999998E-2</v>
      </c>
      <c r="AR171" s="6">
        <v>-0.08</v>
      </c>
      <c r="AS171" s="6">
        <v>-8.4000000000000005E-2</v>
      </c>
      <c r="AT171" s="6">
        <v>-8.6999999999999994E-2</v>
      </c>
      <c r="AU171" s="6">
        <v>-9.5000000000000001E-2</v>
      </c>
      <c r="AV171" s="6">
        <v>-0.10199999999999999</v>
      </c>
      <c r="AW171" s="6">
        <v>-0.114</v>
      </c>
      <c r="AX171" s="6">
        <v>-0.127</v>
      </c>
      <c r="AY171" s="6">
        <v>-0.17299999999999999</v>
      </c>
      <c r="AZ171" s="6">
        <v>-0.248</v>
      </c>
      <c r="BA171" s="6">
        <v>-0.51100000000000001</v>
      </c>
      <c r="BB171" s="6">
        <v>-0.77500000000000002</v>
      </c>
    </row>
    <row r="172" spans="1:54" x14ac:dyDescent="0.2">
      <c r="A172" s="3">
        <v>1.8</v>
      </c>
      <c r="B172" s="6">
        <v>-1E-3</v>
      </c>
      <c r="C172" s="6">
        <v>-4.0000000000000001E-3</v>
      </c>
      <c r="D172" s="6">
        <v>-7.0000000000000001E-3</v>
      </c>
      <c r="E172" s="6">
        <v>-1.0999999999999999E-2</v>
      </c>
      <c r="F172" s="6">
        <v>-1.4E-2</v>
      </c>
      <c r="G172" s="6">
        <v>-3.5999999999999997E-2</v>
      </c>
      <c r="H172" s="6">
        <v>-7.2999999999999995E-2</v>
      </c>
      <c r="I172" s="6">
        <v>-8.7999999999999995E-2</v>
      </c>
      <c r="J172" s="6">
        <v>-0.10199999999999999</v>
      </c>
      <c r="K172" s="6">
        <v>-0.11700000000000001</v>
      </c>
      <c r="L172" s="6">
        <v>-0.13200000000000001</v>
      </c>
      <c r="M172" s="6">
        <v>-0.14699999999999999</v>
      </c>
      <c r="N172" s="6">
        <v>-0.16200000000000001</v>
      </c>
      <c r="O172" s="6">
        <v>-0.17699999999999999</v>
      </c>
      <c r="P172" s="6">
        <v>-0.192</v>
      </c>
      <c r="Q172" s="6">
        <v>-0.20699999999999999</v>
      </c>
      <c r="R172" s="6">
        <v>-0.222</v>
      </c>
      <c r="S172" s="6">
        <v>-0.25900000000000001</v>
      </c>
      <c r="T172" s="6">
        <v>-0.29599999999999999</v>
      </c>
      <c r="U172" s="6">
        <v>-0.36899999999999999</v>
      </c>
      <c r="V172" s="6">
        <v>-0.438</v>
      </c>
      <c r="W172" s="6">
        <v>-0.56100000000000005</v>
      </c>
      <c r="X172" s="6">
        <v>-0.66100000000000003</v>
      </c>
      <c r="Y172" s="6">
        <v>-0.82399999999999995</v>
      </c>
      <c r="Z172" s="6">
        <v>-0.90800000000000003</v>
      </c>
      <c r="AC172" s="3">
        <v>1.8</v>
      </c>
      <c r="AD172" s="6">
        <v>1E-3</v>
      </c>
      <c r="AE172" s="6">
        <v>-2E-3</v>
      </c>
      <c r="AF172" s="6">
        <v>-3.0000000000000001E-3</v>
      </c>
      <c r="AG172" s="6">
        <v>-5.0000000000000001E-3</v>
      </c>
      <c r="AH172" s="6">
        <v>-6.0000000000000001E-3</v>
      </c>
      <c r="AI172" s="6">
        <v>-1.6E-2</v>
      </c>
      <c r="AJ172" s="6">
        <v>-0.03</v>
      </c>
      <c r="AK172" s="6">
        <v>-3.5000000000000003E-2</v>
      </c>
      <c r="AL172" s="6">
        <v>-0.04</v>
      </c>
      <c r="AM172" s="6">
        <v>-4.3999999999999997E-2</v>
      </c>
      <c r="AN172" s="6">
        <v>-4.9000000000000002E-2</v>
      </c>
      <c r="AO172" s="6">
        <v>-5.2999999999999999E-2</v>
      </c>
      <c r="AP172" s="6">
        <v>-5.7000000000000002E-2</v>
      </c>
      <c r="AQ172" s="6">
        <v>-0.06</v>
      </c>
      <c r="AR172" s="6">
        <v>-6.4000000000000001E-2</v>
      </c>
      <c r="AS172" s="6">
        <v>-6.7000000000000004E-2</v>
      </c>
      <c r="AT172" s="6">
        <v>-7.0000000000000007E-2</v>
      </c>
      <c r="AU172" s="6">
        <v>-7.6999999999999999E-2</v>
      </c>
      <c r="AV172" s="6">
        <v>-8.3000000000000004E-2</v>
      </c>
      <c r="AW172" s="6">
        <v>-9.4E-2</v>
      </c>
      <c r="AX172" s="6">
        <v>-0.105</v>
      </c>
      <c r="AY172" s="6">
        <v>-0.14000000000000001</v>
      </c>
      <c r="AZ172" s="6">
        <v>-0.19500000000000001</v>
      </c>
      <c r="BA172" s="6">
        <v>-0.40100000000000002</v>
      </c>
      <c r="BB172" s="6">
        <v>-0.628</v>
      </c>
    </row>
    <row r="173" spans="1:54" x14ac:dyDescent="0.2">
      <c r="A173" s="3">
        <v>1.9</v>
      </c>
      <c r="B173" s="6">
        <v>-1E-3</v>
      </c>
      <c r="C173" s="6">
        <v>-3.0000000000000001E-3</v>
      </c>
      <c r="D173" s="6">
        <v>-6.0000000000000001E-3</v>
      </c>
      <c r="E173" s="6">
        <v>-8.9999999999999993E-3</v>
      </c>
      <c r="F173" s="6">
        <v>-1.2999999999999999E-2</v>
      </c>
      <c r="G173" s="6">
        <v>-3.2000000000000001E-2</v>
      </c>
      <c r="H173" s="6">
        <v>-6.3E-2</v>
      </c>
      <c r="I173" s="6">
        <v>-7.5999999999999998E-2</v>
      </c>
      <c r="J173" s="6">
        <v>-8.8999999999999996E-2</v>
      </c>
      <c r="K173" s="6">
        <v>-0.10199999999999999</v>
      </c>
      <c r="L173" s="6">
        <v>-0.115</v>
      </c>
      <c r="M173" s="6">
        <v>-0.127</v>
      </c>
      <c r="N173" s="6">
        <v>-0.14000000000000001</v>
      </c>
      <c r="O173" s="6">
        <v>-0.153</v>
      </c>
      <c r="P173" s="6">
        <v>-0.16600000000000001</v>
      </c>
      <c r="Q173" s="6">
        <v>-0.17899999999999999</v>
      </c>
      <c r="R173" s="6">
        <v>-0.191</v>
      </c>
      <c r="S173" s="6">
        <v>-0.223</v>
      </c>
      <c r="T173" s="6">
        <v>-0.255</v>
      </c>
      <c r="U173" s="6">
        <v>-0.316</v>
      </c>
      <c r="V173" s="6">
        <v>-0.375</v>
      </c>
      <c r="W173" s="6">
        <v>-0.48099999999999998</v>
      </c>
      <c r="X173" s="6">
        <v>-0.56999999999999995</v>
      </c>
      <c r="Y173" s="6">
        <v>-0.72599999999999998</v>
      </c>
      <c r="Z173" s="6">
        <v>-0.81499999999999995</v>
      </c>
      <c r="AC173" s="3">
        <v>1.9</v>
      </c>
      <c r="AD173" s="6">
        <v>1E-3</v>
      </c>
      <c r="AE173" s="6">
        <v>-1E-3</v>
      </c>
      <c r="AF173" s="6">
        <v>-3.0000000000000001E-3</v>
      </c>
      <c r="AG173" s="6">
        <v>-4.0000000000000001E-3</v>
      </c>
      <c r="AH173" s="6">
        <v>-5.0000000000000001E-3</v>
      </c>
      <c r="AI173" s="6">
        <v>-1.2999999999999999E-2</v>
      </c>
      <c r="AJ173" s="6">
        <v>-2.4E-2</v>
      </c>
      <c r="AK173" s="6">
        <v>-2.8000000000000001E-2</v>
      </c>
      <c r="AL173" s="6">
        <v>-3.2000000000000001E-2</v>
      </c>
      <c r="AM173" s="6">
        <v>-3.5999999999999997E-2</v>
      </c>
      <c r="AN173" s="6">
        <v>-3.9E-2</v>
      </c>
      <c r="AO173" s="6">
        <v>-4.2999999999999997E-2</v>
      </c>
      <c r="AP173" s="6">
        <v>-4.5999999999999999E-2</v>
      </c>
      <c r="AQ173" s="6">
        <v>-4.9000000000000002E-2</v>
      </c>
      <c r="AR173" s="6">
        <v>-5.1999999999999998E-2</v>
      </c>
      <c r="AS173" s="6">
        <v>-5.3999999999999999E-2</v>
      </c>
      <c r="AT173" s="6">
        <v>-5.7000000000000002E-2</v>
      </c>
      <c r="AU173" s="6">
        <v>-6.3E-2</v>
      </c>
      <c r="AV173" s="6">
        <v>-6.9000000000000006E-2</v>
      </c>
      <c r="AW173" s="6">
        <v>-7.9000000000000001E-2</v>
      </c>
      <c r="AX173" s="6">
        <v>-8.8999999999999996E-2</v>
      </c>
      <c r="AY173" s="6">
        <v>-0.11700000000000001</v>
      </c>
      <c r="AZ173" s="6">
        <v>-0.16</v>
      </c>
      <c r="BA173" s="6">
        <v>-0.32300000000000001</v>
      </c>
      <c r="BB173" s="6">
        <v>-0.51800000000000002</v>
      </c>
    </row>
    <row r="174" spans="1:54" x14ac:dyDescent="0.2">
      <c r="A174" s="3">
        <v>2</v>
      </c>
      <c r="B174" s="6">
        <v>-1E-3</v>
      </c>
      <c r="C174" s="6">
        <v>-3.0000000000000001E-3</v>
      </c>
      <c r="D174" s="6">
        <v>-6.0000000000000001E-3</v>
      </c>
      <c r="E174" s="6">
        <v>-8.0000000000000002E-3</v>
      </c>
      <c r="F174" s="6">
        <v>-1.0999999999999999E-2</v>
      </c>
      <c r="G174" s="6">
        <v>-2.8000000000000001E-2</v>
      </c>
      <c r="H174" s="6">
        <v>-5.6000000000000001E-2</v>
      </c>
      <c r="I174" s="6">
        <v>-6.7000000000000004E-2</v>
      </c>
      <c r="J174" s="6">
        <v>-7.8E-2</v>
      </c>
      <c r="K174" s="6">
        <v>-8.8999999999999996E-2</v>
      </c>
      <c r="L174" s="6">
        <v>-0.1</v>
      </c>
      <c r="M174" s="6">
        <v>-0.111</v>
      </c>
      <c r="N174" s="6">
        <v>-0.123</v>
      </c>
      <c r="O174" s="6">
        <v>-0.13400000000000001</v>
      </c>
      <c r="P174" s="6">
        <v>-0.14499999999999999</v>
      </c>
      <c r="Q174" s="6">
        <v>-0.156</v>
      </c>
      <c r="R174" s="6">
        <v>-0.16700000000000001</v>
      </c>
      <c r="S174" s="6">
        <v>-0.19400000000000001</v>
      </c>
      <c r="T174" s="6">
        <v>-0.221</v>
      </c>
      <c r="U174" s="6">
        <v>-0.27400000000000002</v>
      </c>
      <c r="V174" s="6">
        <v>-0.32500000000000001</v>
      </c>
      <c r="W174" s="6">
        <v>-0.41699999999999998</v>
      </c>
      <c r="X174" s="6">
        <v>-0.497</v>
      </c>
      <c r="Y174" s="6">
        <v>-0.64400000000000002</v>
      </c>
      <c r="Z174" s="6">
        <v>-0.73299999999999998</v>
      </c>
      <c r="AC174" s="3">
        <v>2</v>
      </c>
      <c r="AD174" s="6">
        <v>0</v>
      </c>
      <c r="AE174" s="6">
        <v>-1E-3</v>
      </c>
      <c r="AF174" s="6">
        <v>-2E-3</v>
      </c>
      <c r="AG174" s="6">
        <v>-3.0000000000000001E-3</v>
      </c>
      <c r="AH174" s="6">
        <v>-4.0000000000000001E-3</v>
      </c>
      <c r="AI174" s="6">
        <v>-0.01</v>
      </c>
      <c r="AJ174" s="6">
        <v>-1.9E-2</v>
      </c>
      <c r="AK174" s="6">
        <v>-2.3E-2</v>
      </c>
      <c r="AL174" s="6">
        <v>-2.5999999999999999E-2</v>
      </c>
      <c r="AM174" s="6">
        <v>-2.9000000000000001E-2</v>
      </c>
      <c r="AN174" s="6">
        <v>-3.2000000000000001E-2</v>
      </c>
      <c r="AO174" s="6">
        <v>-3.5000000000000003E-2</v>
      </c>
      <c r="AP174" s="6">
        <v>-3.7999999999999999E-2</v>
      </c>
      <c r="AQ174" s="6">
        <v>-0.04</v>
      </c>
      <c r="AR174" s="6">
        <v>-4.2999999999999997E-2</v>
      </c>
      <c r="AS174" s="6">
        <v>-4.4999999999999998E-2</v>
      </c>
      <c r="AT174" s="6">
        <v>-4.8000000000000001E-2</v>
      </c>
      <c r="AU174" s="6">
        <v>-5.2999999999999999E-2</v>
      </c>
      <c r="AV174" s="6">
        <v>-5.8000000000000003E-2</v>
      </c>
      <c r="AW174" s="6">
        <v>-6.7000000000000004E-2</v>
      </c>
      <c r="AX174" s="6">
        <v>-7.6999999999999999E-2</v>
      </c>
      <c r="AY174" s="6">
        <v>-0.10100000000000001</v>
      </c>
      <c r="AZ174" s="6">
        <v>-0.13600000000000001</v>
      </c>
      <c r="BA174" s="6">
        <v>-0.26900000000000002</v>
      </c>
      <c r="BB174" s="6">
        <v>-0.434</v>
      </c>
    </row>
    <row r="175" spans="1:54" x14ac:dyDescent="0.2">
      <c r="A175" s="3">
        <v>2.25</v>
      </c>
      <c r="B175" s="6">
        <v>-1E-3</v>
      </c>
      <c r="C175" s="6">
        <v>-2E-3</v>
      </c>
      <c r="D175" s="6">
        <v>-4.0000000000000001E-3</v>
      </c>
      <c r="E175" s="6">
        <v>-6.0000000000000001E-3</v>
      </c>
      <c r="F175" s="6">
        <v>-8.0000000000000002E-3</v>
      </c>
      <c r="G175" s="6">
        <v>-2.1000000000000001E-2</v>
      </c>
      <c r="H175" s="6">
        <v>-4.1000000000000002E-2</v>
      </c>
      <c r="I175" s="6">
        <v>-0.05</v>
      </c>
      <c r="J175" s="6">
        <v>-5.8000000000000003E-2</v>
      </c>
      <c r="K175" s="6">
        <v>-6.6000000000000003E-2</v>
      </c>
      <c r="L175" s="6">
        <v>-7.3999999999999996E-2</v>
      </c>
      <c r="M175" s="6">
        <v>-8.3000000000000004E-2</v>
      </c>
      <c r="N175" s="6">
        <v>-9.0999999999999998E-2</v>
      </c>
      <c r="O175" s="6">
        <v>-9.9000000000000005E-2</v>
      </c>
      <c r="P175" s="6">
        <v>-0.107</v>
      </c>
      <c r="Q175" s="6">
        <v>-0.115</v>
      </c>
      <c r="R175" s="6">
        <v>-0.123</v>
      </c>
      <c r="S175" s="6">
        <v>-0.14299999999999999</v>
      </c>
      <c r="T175" s="6">
        <v>-0.16200000000000001</v>
      </c>
      <c r="U175" s="6">
        <v>-0.2</v>
      </c>
      <c r="V175" s="6">
        <v>-0.23699999999999999</v>
      </c>
      <c r="W175" s="6">
        <v>-0.30499999999999999</v>
      </c>
      <c r="X175" s="6">
        <v>-0.36599999999999999</v>
      </c>
      <c r="Y175" s="6">
        <v>-0.48599999999999999</v>
      </c>
      <c r="Z175" s="6">
        <v>-0.56999999999999995</v>
      </c>
      <c r="AC175" s="3">
        <v>2.25</v>
      </c>
      <c r="AD175" s="6">
        <v>0</v>
      </c>
      <c r="AE175" s="6">
        <v>-1E-3</v>
      </c>
      <c r="AF175" s="6">
        <v>-1E-3</v>
      </c>
      <c r="AG175" s="6">
        <v>-2E-3</v>
      </c>
      <c r="AH175" s="6">
        <v>-3.0000000000000001E-3</v>
      </c>
      <c r="AI175" s="6">
        <v>-7.0000000000000001E-3</v>
      </c>
      <c r="AJ175" s="6">
        <v>-1.2999999999999999E-2</v>
      </c>
      <c r="AK175" s="6">
        <v>-1.4999999999999999E-2</v>
      </c>
      <c r="AL175" s="6">
        <v>-1.7000000000000001E-2</v>
      </c>
      <c r="AM175" s="6">
        <v>-1.9E-2</v>
      </c>
      <c r="AN175" s="6">
        <v>-2.1000000000000001E-2</v>
      </c>
      <c r="AO175" s="6">
        <v>-2.3E-2</v>
      </c>
      <c r="AP175" s="6">
        <v>-2.5000000000000001E-2</v>
      </c>
      <c r="AQ175" s="6">
        <v>-2.7E-2</v>
      </c>
      <c r="AR175" s="6">
        <v>-2.9000000000000001E-2</v>
      </c>
      <c r="AS175" s="6">
        <v>-3.1E-2</v>
      </c>
      <c r="AT175" s="6">
        <v>-3.2000000000000001E-2</v>
      </c>
      <c r="AU175" s="6">
        <v>-3.5999999999999997E-2</v>
      </c>
      <c r="AV175" s="6">
        <v>-0.04</v>
      </c>
      <c r="AW175" s="6">
        <v>-4.8000000000000001E-2</v>
      </c>
      <c r="AX175" s="6">
        <v>-5.6000000000000001E-2</v>
      </c>
      <c r="AY175" s="6">
        <v>-7.4999999999999997E-2</v>
      </c>
      <c r="AZ175" s="6">
        <v>-0.1</v>
      </c>
      <c r="BA175" s="6">
        <v>-0.187</v>
      </c>
      <c r="BB175" s="6">
        <v>-0.30199999999999999</v>
      </c>
    </row>
    <row r="176" spans="1:54" x14ac:dyDescent="0.2">
      <c r="A176" s="3">
        <v>2.5</v>
      </c>
      <c r="B176" s="6">
        <v>-1E-3</v>
      </c>
      <c r="C176" s="6">
        <v>-2E-3</v>
      </c>
      <c r="D176" s="6">
        <v>-3.0000000000000001E-3</v>
      </c>
      <c r="E176" s="6">
        <v>-5.0000000000000001E-3</v>
      </c>
      <c r="F176" s="6">
        <v>-6.0000000000000001E-3</v>
      </c>
      <c r="G176" s="6">
        <v>-1.6E-2</v>
      </c>
      <c r="H176" s="6">
        <v>-3.2000000000000001E-2</v>
      </c>
      <c r="I176" s="6">
        <v>-3.7999999999999999E-2</v>
      </c>
      <c r="J176" s="6">
        <v>-4.4999999999999998E-2</v>
      </c>
      <c r="K176" s="6">
        <v>-5.0999999999999997E-2</v>
      </c>
      <c r="L176" s="6">
        <v>-5.7000000000000002E-2</v>
      </c>
      <c r="M176" s="6">
        <v>-6.4000000000000001E-2</v>
      </c>
      <c r="N176" s="6">
        <v>-7.0000000000000007E-2</v>
      </c>
      <c r="O176" s="6">
        <v>-7.5999999999999998E-2</v>
      </c>
      <c r="P176" s="6">
        <v>-8.2000000000000003E-2</v>
      </c>
      <c r="Q176" s="6">
        <v>-8.7999999999999995E-2</v>
      </c>
      <c r="R176" s="6">
        <v>-9.4E-2</v>
      </c>
      <c r="S176" s="6">
        <v>-0.109</v>
      </c>
      <c r="T176" s="6">
        <v>-0.124</v>
      </c>
      <c r="U176" s="6">
        <v>-0.153</v>
      </c>
      <c r="V176" s="6">
        <v>-0.18099999999999999</v>
      </c>
      <c r="W176" s="6">
        <v>-0.23300000000000001</v>
      </c>
      <c r="X176" s="6">
        <v>-0.28100000000000003</v>
      </c>
      <c r="Y176" s="6">
        <v>-0.379</v>
      </c>
      <c r="Z176" s="6">
        <v>-0.45300000000000001</v>
      </c>
      <c r="AC176" s="3">
        <v>2.5</v>
      </c>
      <c r="AD176" s="6">
        <v>0</v>
      </c>
      <c r="AE176" s="6">
        <v>0</v>
      </c>
      <c r="AF176" s="6">
        <v>-1E-3</v>
      </c>
      <c r="AG176" s="6">
        <v>-1E-3</v>
      </c>
      <c r="AH176" s="6">
        <v>-2E-3</v>
      </c>
      <c r="AI176" s="6">
        <v>-5.0000000000000001E-3</v>
      </c>
      <c r="AJ176" s="6">
        <v>-8.9999999999999993E-3</v>
      </c>
      <c r="AK176" s="6">
        <v>-0.01</v>
      </c>
      <c r="AL176" s="6">
        <v>-1.2E-2</v>
      </c>
      <c r="AM176" s="6">
        <v>-1.4E-2</v>
      </c>
      <c r="AN176" s="6">
        <v>-1.4999999999999999E-2</v>
      </c>
      <c r="AO176" s="6">
        <v>-1.7000000000000001E-2</v>
      </c>
      <c r="AP176" s="6">
        <v>-1.7999999999999999E-2</v>
      </c>
      <c r="AQ176" s="6">
        <v>-0.02</v>
      </c>
      <c r="AR176" s="6">
        <v>-2.1000000000000001E-2</v>
      </c>
      <c r="AS176" s="6">
        <v>-2.1999999999999999E-2</v>
      </c>
      <c r="AT176" s="6">
        <v>-2.4E-2</v>
      </c>
      <c r="AU176" s="6">
        <v>-2.7E-2</v>
      </c>
      <c r="AV176" s="6">
        <v>-3.1E-2</v>
      </c>
      <c r="AW176" s="6">
        <v>-3.6999999999999998E-2</v>
      </c>
      <c r="AX176" s="6">
        <v>-4.3999999999999997E-2</v>
      </c>
      <c r="AY176" s="6">
        <v>-0.06</v>
      </c>
      <c r="AZ176" s="6">
        <v>-0.08</v>
      </c>
      <c r="BA176" s="6">
        <v>-0.14499999999999999</v>
      </c>
      <c r="BB176" s="6">
        <v>-0.23</v>
      </c>
    </row>
    <row r="177" spans="1:54" x14ac:dyDescent="0.2">
      <c r="A177" s="3">
        <v>2.75</v>
      </c>
      <c r="B177" s="6">
        <v>-1E-3</v>
      </c>
      <c r="C177" s="6">
        <v>-1E-3</v>
      </c>
      <c r="D177" s="6">
        <v>-3.0000000000000001E-3</v>
      </c>
      <c r="E177" s="6">
        <v>-4.0000000000000001E-3</v>
      </c>
      <c r="F177" s="6">
        <v>-5.0000000000000001E-3</v>
      </c>
      <c r="G177" s="6">
        <v>-1.2999999999999999E-2</v>
      </c>
      <c r="H177" s="6">
        <v>-2.5999999999999999E-2</v>
      </c>
      <c r="I177" s="6">
        <v>-3.1E-2</v>
      </c>
      <c r="J177" s="6">
        <v>-3.5999999999999997E-2</v>
      </c>
      <c r="K177" s="6">
        <v>-4.1000000000000002E-2</v>
      </c>
      <c r="L177" s="6">
        <v>-4.5999999999999999E-2</v>
      </c>
      <c r="M177" s="6">
        <v>-0.05</v>
      </c>
      <c r="N177" s="6">
        <v>-5.5E-2</v>
      </c>
      <c r="O177" s="6">
        <v>-0.06</v>
      </c>
      <c r="P177" s="6">
        <v>-6.5000000000000002E-2</v>
      </c>
      <c r="Q177" s="6">
        <v>-7.0000000000000007E-2</v>
      </c>
      <c r="R177" s="6">
        <v>-7.4999999999999997E-2</v>
      </c>
      <c r="S177" s="6">
        <v>-8.6999999999999994E-2</v>
      </c>
      <c r="T177" s="6">
        <v>-9.8000000000000004E-2</v>
      </c>
      <c r="U177" s="6">
        <v>-0.121</v>
      </c>
      <c r="V177" s="6">
        <v>-0.14299999999999999</v>
      </c>
      <c r="W177" s="6">
        <v>-0.184</v>
      </c>
      <c r="X177" s="6">
        <v>-0.222</v>
      </c>
      <c r="Y177" s="6">
        <v>-0.30299999999999999</v>
      </c>
      <c r="Z177" s="6">
        <v>-0.36699999999999999</v>
      </c>
      <c r="AC177" s="3">
        <v>2.75</v>
      </c>
      <c r="AD177" s="6">
        <v>0</v>
      </c>
      <c r="AE177" s="6">
        <v>0</v>
      </c>
      <c r="AF177" s="6">
        <v>-1E-3</v>
      </c>
      <c r="AG177" s="6">
        <v>-1E-3</v>
      </c>
      <c r="AH177" s="6">
        <v>-1E-3</v>
      </c>
      <c r="AI177" s="6">
        <v>-3.0000000000000001E-3</v>
      </c>
      <c r="AJ177" s="6">
        <v>-7.0000000000000001E-3</v>
      </c>
      <c r="AK177" s="6">
        <v>-8.0000000000000002E-3</v>
      </c>
      <c r="AL177" s="6">
        <v>-8.9999999999999993E-3</v>
      </c>
      <c r="AM177" s="6">
        <v>-0.01</v>
      </c>
      <c r="AN177" s="6">
        <v>-1.2E-2</v>
      </c>
      <c r="AO177" s="6">
        <v>-1.2999999999999999E-2</v>
      </c>
      <c r="AP177" s="6">
        <v>-1.4E-2</v>
      </c>
      <c r="AQ177" s="6">
        <v>-1.4999999999999999E-2</v>
      </c>
      <c r="AR177" s="6">
        <v>-1.6E-2</v>
      </c>
      <c r="AS177" s="6">
        <v>-1.7000000000000001E-2</v>
      </c>
      <c r="AT177" s="6">
        <v>-1.9E-2</v>
      </c>
      <c r="AU177" s="6">
        <v>-2.1000000000000001E-2</v>
      </c>
      <c r="AV177" s="6">
        <v>-2.4E-2</v>
      </c>
      <c r="AW177" s="6">
        <v>-0.03</v>
      </c>
      <c r="AX177" s="6">
        <v>-3.6999999999999998E-2</v>
      </c>
      <c r="AY177" s="6">
        <v>-0.05</v>
      </c>
      <c r="AZ177" s="6">
        <v>-6.7000000000000004E-2</v>
      </c>
      <c r="BA177" s="6">
        <v>-0.12</v>
      </c>
      <c r="BB177" s="6">
        <v>-0.187</v>
      </c>
    </row>
    <row r="178" spans="1:54" x14ac:dyDescent="0.2">
      <c r="A178" s="3">
        <v>3</v>
      </c>
      <c r="B178" s="6">
        <v>0</v>
      </c>
      <c r="C178" s="6">
        <v>-1E-3</v>
      </c>
      <c r="D178" s="6">
        <v>-2E-3</v>
      </c>
      <c r="E178" s="6">
        <v>-3.0000000000000001E-3</v>
      </c>
      <c r="F178" s="6">
        <v>-4.0000000000000001E-3</v>
      </c>
      <c r="G178" s="6">
        <v>-0.01</v>
      </c>
      <c r="H178" s="6">
        <v>-2.1000000000000001E-2</v>
      </c>
      <c r="I178" s="6">
        <v>-2.5000000000000001E-2</v>
      </c>
      <c r="J178" s="6">
        <v>-2.9000000000000001E-2</v>
      </c>
      <c r="K178" s="6">
        <v>-3.3000000000000002E-2</v>
      </c>
      <c r="L178" s="6">
        <v>-3.6999999999999998E-2</v>
      </c>
      <c r="M178" s="6">
        <v>-4.1000000000000002E-2</v>
      </c>
      <c r="N178" s="6">
        <v>-4.4999999999999998E-2</v>
      </c>
      <c r="O178" s="6">
        <v>-4.9000000000000002E-2</v>
      </c>
      <c r="P178" s="6">
        <v>-5.2999999999999999E-2</v>
      </c>
      <c r="Q178" s="6">
        <v>-5.7000000000000002E-2</v>
      </c>
      <c r="R178" s="6">
        <v>-6.0999999999999999E-2</v>
      </c>
      <c r="S178" s="6">
        <v>-7.0000000000000007E-2</v>
      </c>
      <c r="T178" s="6">
        <v>-0.08</v>
      </c>
      <c r="U178" s="6">
        <v>-9.8000000000000004E-2</v>
      </c>
      <c r="V178" s="6">
        <v>-0.11600000000000001</v>
      </c>
      <c r="W178" s="6">
        <v>-0.15</v>
      </c>
      <c r="X178" s="6">
        <v>-0.18099999999999999</v>
      </c>
      <c r="Y178" s="6">
        <v>-0.248</v>
      </c>
      <c r="Z178" s="6">
        <v>-0.30299999999999999</v>
      </c>
      <c r="AC178" s="3">
        <v>3</v>
      </c>
      <c r="AD178" s="6">
        <v>0</v>
      </c>
      <c r="AE178" s="6">
        <v>0</v>
      </c>
      <c r="AF178" s="6">
        <v>-1E-3</v>
      </c>
      <c r="AG178" s="6">
        <v>-1E-3</v>
      </c>
      <c r="AH178" s="6">
        <v>-1E-3</v>
      </c>
      <c r="AI178" s="6">
        <v>-3.0000000000000001E-3</v>
      </c>
      <c r="AJ178" s="6">
        <v>-5.0000000000000001E-3</v>
      </c>
      <c r="AK178" s="6">
        <v>-6.0000000000000001E-3</v>
      </c>
      <c r="AL178" s="6">
        <v>-7.0000000000000001E-3</v>
      </c>
      <c r="AM178" s="6">
        <v>-8.0000000000000002E-3</v>
      </c>
      <c r="AN178" s="6">
        <v>-8.9999999999999993E-3</v>
      </c>
      <c r="AO178" s="6">
        <v>-0.01</v>
      </c>
      <c r="AP178" s="6">
        <v>-1.0999999999999999E-2</v>
      </c>
      <c r="AQ178" s="6">
        <v>-1.2E-2</v>
      </c>
      <c r="AR178" s="6">
        <v>-1.2999999999999999E-2</v>
      </c>
      <c r="AS178" s="6">
        <v>-1.4E-2</v>
      </c>
      <c r="AT178" s="6">
        <v>-1.4999999999999999E-2</v>
      </c>
      <c r="AU178" s="6">
        <v>-1.7999999999999999E-2</v>
      </c>
      <c r="AV178" s="6">
        <v>-0.02</v>
      </c>
      <c r="AW178" s="6">
        <v>-2.5999999999999999E-2</v>
      </c>
      <c r="AX178" s="6">
        <v>-3.1E-2</v>
      </c>
      <c r="AY178" s="6">
        <v>-4.3999999999999997E-2</v>
      </c>
      <c r="AZ178" s="6">
        <v>-5.8000000000000003E-2</v>
      </c>
      <c r="BA178" s="6">
        <v>-0.10299999999999999</v>
      </c>
      <c r="BB178" s="6">
        <v>-0.158</v>
      </c>
    </row>
    <row r="179" spans="1:54" x14ac:dyDescent="0.2">
      <c r="A179" s="3">
        <v>3.5</v>
      </c>
      <c r="B179" s="6">
        <v>0</v>
      </c>
      <c r="C179" s="6">
        <v>-1E-3</v>
      </c>
      <c r="D179" s="6">
        <v>-1E-3</v>
      </c>
      <c r="E179" s="6">
        <v>-2E-3</v>
      </c>
      <c r="F179" s="6">
        <v>-3.0000000000000001E-3</v>
      </c>
      <c r="G179" s="6">
        <v>-7.0000000000000001E-3</v>
      </c>
      <c r="H179" s="6">
        <v>-1.4999999999999999E-2</v>
      </c>
      <c r="I179" s="6">
        <v>-1.7000000000000001E-2</v>
      </c>
      <c r="J179" s="6">
        <v>-0.02</v>
      </c>
      <c r="K179" s="6">
        <v>-2.3E-2</v>
      </c>
      <c r="L179" s="6">
        <v>-2.5999999999999999E-2</v>
      </c>
      <c r="M179" s="6">
        <v>-2.9000000000000001E-2</v>
      </c>
      <c r="N179" s="6">
        <v>-3.1E-2</v>
      </c>
      <c r="O179" s="6">
        <v>-3.4000000000000002E-2</v>
      </c>
      <c r="P179" s="6">
        <v>-3.6999999999999998E-2</v>
      </c>
      <c r="Q179" s="6">
        <v>-0.04</v>
      </c>
      <c r="R179" s="6">
        <v>-4.2000000000000003E-2</v>
      </c>
      <c r="S179" s="6">
        <v>-4.9000000000000002E-2</v>
      </c>
      <c r="T179" s="6">
        <v>-5.6000000000000001E-2</v>
      </c>
      <c r="U179" s="6">
        <v>-6.8000000000000005E-2</v>
      </c>
      <c r="V179" s="6">
        <v>-8.1000000000000003E-2</v>
      </c>
      <c r="W179" s="6">
        <v>-0.104</v>
      </c>
      <c r="X179" s="6">
        <v>-0.126</v>
      </c>
      <c r="Y179" s="6">
        <v>-0.17499999999999999</v>
      </c>
      <c r="Z179" s="6">
        <v>-0.216</v>
      </c>
      <c r="AC179" s="3">
        <v>3.5</v>
      </c>
      <c r="AD179" s="6">
        <v>0</v>
      </c>
      <c r="AE179" s="6">
        <v>0</v>
      </c>
      <c r="AF179" s="6">
        <v>0</v>
      </c>
      <c r="AG179" s="6">
        <v>-1E-3</v>
      </c>
      <c r="AH179" s="6">
        <v>-1E-3</v>
      </c>
      <c r="AI179" s="6">
        <v>-2E-3</v>
      </c>
      <c r="AJ179" s="6">
        <v>-4.0000000000000001E-3</v>
      </c>
      <c r="AK179" s="6">
        <v>-4.0000000000000001E-3</v>
      </c>
      <c r="AL179" s="6">
        <v>-5.0000000000000001E-3</v>
      </c>
      <c r="AM179" s="6">
        <v>-6.0000000000000001E-3</v>
      </c>
      <c r="AN179" s="6">
        <v>-7.0000000000000001E-3</v>
      </c>
      <c r="AO179" s="6">
        <v>-7.0000000000000001E-3</v>
      </c>
      <c r="AP179" s="6">
        <v>-8.0000000000000002E-3</v>
      </c>
      <c r="AQ179" s="6">
        <v>-8.9999999999999993E-3</v>
      </c>
      <c r="AR179" s="6">
        <v>-0.01</v>
      </c>
      <c r="AS179" s="6">
        <v>-0.01</v>
      </c>
      <c r="AT179" s="6">
        <v>-1.0999999999999999E-2</v>
      </c>
      <c r="AU179" s="6">
        <v>-1.2999999999999999E-2</v>
      </c>
      <c r="AV179" s="6">
        <v>-1.4999999999999999E-2</v>
      </c>
      <c r="AW179" s="6">
        <v>-1.9E-2</v>
      </c>
      <c r="AX179" s="6">
        <v>-2.4E-2</v>
      </c>
      <c r="AY179" s="6">
        <v>-3.4000000000000002E-2</v>
      </c>
      <c r="AZ179" s="6">
        <v>-4.5999999999999999E-2</v>
      </c>
      <c r="BA179" s="6">
        <v>-8.1000000000000003E-2</v>
      </c>
      <c r="BB179" s="6">
        <v>-0.122</v>
      </c>
    </row>
    <row r="180" spans="1:54" ht="21" customHeight="1" x14ac:dyDescent="0.2">
      <c r="A180" s="3">
        <v>4</v>
      </c>
      <c r="B180" s="6">
        <v>0</v>
      </c>
      <c r="C180" s="6">
        <v>-1E-3</v>
      </c>
      <c r="D180" s="6">
        <v>-1E-3</v>
      </c>
      <c r="E180" s="6">
        <v>-2E-3</v>
      </c>
      <c r="F180" s="6">
        <v>-2E-3</v>
      </c>
      <c r="G180" s="6">
        <v>-5.0000000000000001E-3</v>
      </c>
      <c r="H180" s="6">
        <v>-1.0999999999999999E-2</v>
      </c>
      <c r="I180" s="6">
        <v>-1.2999999999999999E-2</v>
      </c>
      <c r="J180" s="6">
        <v>-1.4999999999999999E-2</v>
      </c>
      <c r="K180" s="6">
        <v>-1.7000000000000001E-2</v>
      </c>
      <c r="L180" s="6">
        <v>-1.9E-2</v>
      </c>
      <c r="M180" s="6">
        <v>-2.1000000000000001E-2</v>
      </c>
      <c r="N180" s="6">
        <v>-2.3E-2</v>
      </c>
      <c r="O180" s="6">
        <v>-2.5000000000000001E-2</v>
      </c>
      <c r="P180" s="6">
        <v>-2.7E-2</v>
      </c>
      <c r="Q180" s="6">
        <v>-2.9000000000000001E-2</v>
      </c>
      <c r="R180" s="6">
        <v>-3.1E-2</v>
      </c>
      <c r="S180" s="6">
        <v>-3.5999999999999997E-2</v>
      </c>
      <c r="T180" s="6">
        <v>-4.1000000000000002E-2</v>
      </c>
      <c r="U180" s="6">
        <v>-0.05</v>
      </c>
      <c r="V180" s="6">
        <v>-5.8999999999999997E-2</v>
      </c>
      <c r="W180" s="6">
        <v>-7.6999999999999999E-2</v>
      </c>
      <c r="X180" s="6">
        <v>-9.2999999999999999E-2</v>
      </c>
      <c r="Y180" s="6">
        <v>-0.13</v>
      </c>
      <c r="Z180" s="6">
        <v>-0.16200000000000001</v>
      </c>
      <c r="AC180" s="3">
        <v>4</v>
      </c>
      <c r="AD180" s="6">
        <v>0</v>
      </c>
      <c r="AE180" s="6">
        <v>0</v>
      </c>
      <c r="AF180" s="6">
        <v>0</v>
      </c>
      <c r="AG180" s="6">
        <v>0</v>
      </c>
      <c r="AH180" s="6">
        <v>-1E-3</v>
      </c>
      <c r="AI180" s="6">
        <v>0</v>
      </c>
      <c r="AJ180" s="6">
        <v>-3.0000000000000001E-3</v>
      </c>
      <c r="AK180" s="6">
        <v>-3.0000000000000001E-3</v>
      </c>
      <c r="AL180" s="6">
        <v>-4.0000000000000001E-3</v>
      </c>
      <c r="AM180" s="6">
        <v>-5.0000000000000001E-3</v>
      </c>
      <c r="AN180" s="6">
        <v>-5.0000000000000001E-3</v>
      </c>
      <c r="AO180" s="6">
        <v>-6.0000000000000001E-3</v>
      </c>
      <c r="AP180" s="6">
        <v>-6.0000000000000001E-3</v>
      </c>
      <c r="AQ180" s="6">
        <v>-7.0000000000000001E-3</v>
      </c>
      <c r="AR180" s="6">
        <v>-8.0000000000000002E-3</v>
      </c>
      <c r="AS180" s="6">
        <v>-8.0000000000000002E-3</v>
      </c>
      <c r="AT180" s="6">
        <v>-8.9999999999999993E-3</v>
      </c>
      <c r="AU180" s="6">
        <v>-0.01</v>
      </c>
      <c r="AV180" s="6">
        <v>-1.2E-2</v>
      </c>
      <c r="AW180" s="6">
        <v>-1.6E-2</v>
      </c>
      <c r="AX180" s="6">
        <v>-0.02</v>
      </c>
      <c r="AY180" s="6">
        <v>-2.8000000000000001E-2</v>
      </c>
      <c r="AZ180" s="6">
        <v>-3.7999999999999999E-2</v>
      </c>
      <c r="BA180" s="6">
        <v>-6.6000000000000003E-2</v>
      </c>
      <c r="BB180" s="6">
        <v>-0.1</v>
      </c>
    </row>
    <row r="181" spans="1:54" ht="19" customHeight="1" x14ac:dyDescent="0.2">
      <c r="A181" s="3">
        <v>5</v>
      </c>
      <c r="B181" s="6">
        <v>0</v>
      </c>
      <c r="C181" s="6">
        <v>0</v>
      </c>
      <c r="D181" s="6">
        <v>-1E-3</v>
      </c>
      <c r="E181" s="6">
        <v>-1E-3</v>
      </c>
      <c r="F181" s="6">
        <v>-1E-3</v>
      </c>
      <c r="G181" s="6">
        <v>-3.0000000000000001E-3</v>
      </c>
      <c r="H181" s="6">
        <v>-7.0000000000000001E-3</v>
      </c>
      <c r="I181" s="6">
        <v>-8.0000000000000002E-3</v>
      </c>
      <c r="J181" s="6">
        <v>-8.9999999999999993E-3</v>
      </c>
      <c r="K181" s="6">
        <v>-0.01</v>
      </c>
      <c r="L181" s="6">
        <v>-1.2E-2</v>
      </c>
      <c r="M181" s="6">
        <v>-1.2999999999999999E-2</v>
      </c>
      <c r="N181" s="6">
        <v>-1.4E-2</v>
      </c>
      <c r="O181" s="6">
        <v>-1.4999999999999999E-2</v>
      </c>
      <c r="P181" s="6">
        <v>-1.7000000000000001E-2</v>
      </c>
      <c r="Q181" s="6">
        <v>-1.7999999999999999E-2</v>
      </c>
      <c r="R181" s="6">
        <v>-1.9E-2</v>
      </c>
      <c r="S181" s="6">
        <v>-2.1999999999999999E-2</v>
      </c>
      <c r="T181" s="6">
        <v>-2.5000000000000001E-2</v>
      </c>
      <c r="U181" s="6">
        <v>-3.1E-2</v>
      </c>
      <c r="V181" s="6">
        <v>-3.5999999999999997E-2</v>
      </c>
      <c r="W181" s="6">
        <v>-4.7E-2</v>
      </c>
      <c r="X181" s="6">
        <v>-5.7000000000000002E-2</v>
      </c>
      <c r="Y181" s="6">
        <v>-0.08</v>
      </c>
      <c r="Z181" s="6">
        <v>-0.1</v>
      </c>
      <c r="AC181" s="3">
        <v>5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-1E-3</v>
      </c>
      <c r="AJ181" s="6">
        <v>-2E-3</v>
      </c>
      <c r="AK181" s="6">
        <v>-2E-3</v>
      </c>
      <c r="AL181" s="6">
        <v>-3.0000000000000001E-3</v>
      </c>
      <c r="AM181" s="6">
        <v>-3.0000000000000001E-3</v>
      </c>
      <c r="AN181" s="6">
        <v>-4.0000000000000001E-3</v>
      </c>
      <c r="AO181" s="6">
        <v>-4.0000000000000001E-3</v>
      </c>
      <c r="AP181" s="6">
        <v>-4.0000000000000001E-3</v>
      </c>
      <c r="AQ181" s="6">
        <v>-5.0000000000000001E-3</v>
      </c>
      <c r="AR181" s="6">
        <v>-5.0000000000000001E-3</v>
      </c>
      <c r="AS181" s="6">
        <v>-6.0000000000000001E-3</v>
      </c>
      <c r="AT181" s="6">
        <v>-6.0000000000000001E-3</v>
      </c>
      <c r="AU181" s="6">
        <v>-7.0000000000000001E-3</v>
      </c>
      <c r="AV181" s="6">
        <v>-8.9999999999999993E-3</v>
      </c>
      <c r="AW181" s="6">
        <v>-1.0999999999999999E-2</v>
      </c>
      <c r="AX181" s="6">
        <v>-1.4E-2</v>
      </c>
      <c r="AY181" s="6">
        <v>-0.02</v>
      </c>
      <c r="AZ181" s="6">
        <v>-2.8000000000000001E-2</v>
      </c>
      <c r="BA181" s="6">
        <v>-4.8000000000000001E-2</v>
      </c>
      <c r="BB181" s="6">
        <v>-7.2999999999999995E-2</v>
      </c>
    </row>
    <row r="182" spans="1:54" ht="20" x14ac:dyDescent="0.2">
      <c r="AT182" s="8"/>
    </row>
    <row r="183" spans="1:54" ht="20" x14ac:dyDescent="0.2">
      <c r="AT183" s="8"/>
    </row>
    <row r="184" spans="1:54" ht="20" x14ac:dyDescent="0.2">
      <c r="AT184" s="8"/>
    </row>
  </sheetData>
  <mergeCells count="13">
    <mergeCell ref="M28:N28"/>
    <mergeCell ref="E5:G6"/>
    <mergeCell ref="H5:I6"/>
    <mergeCell ref="M16:N16"/>
    <mergeCell ref="M20:N20"/>
    <mergeCell ref="A15:H15"/>
    <mergeCell ref="E1:I1"/>
    <mergeCell ref="A2:B2"/>
    <mergeCell ref="AA2:AD3"/>
    <mergeCell ref="AA19:AD20"/>
    <mergeCell ref="M24:N24"/>
    <mergeCell ref="E2:G3"/>
    <mergeCell ref="H2:I3"/>
  </mergeCells>
  <pageMargins left="0.7" right="0.7" top="0.75" bottom="0.75" header="0.3" footer="0.3"/>
  <pageSetup orientation="portrait" horizontalDpi="0" verticalDpi="0"/>
  <ignoredErrors>
    <ignoredError sqref="Q17:R18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23</vt:i4>
      </vt:variant>
    </vt:vector>
  </HeadingPairs>
  <TitlesOfParts>
    <vt:vector size="24" baseType="lpstr">
      <vt:lpstr>Sheet1</vt:lpstr>
      <vt:lpstr>Sheet1!Print_Area</vt:lpstr>
      <vt:lpstr>Q_11</vt:lpstr>
      <vt:lpstr>Q_12</vt:lpstr>
      <vt:lpstr>Q_21</vt:lpstr>
      <vt:lpstr>Q_22</vt:lpstr>
      <vt:lpstr>R_11</vt:lpstr>
      <vt:lpstr>R_12</vt:lpstr>
      <vt:lpstr>R_21</vt:lpstr>
      <vt:lpstr>R_22</vt:lpstr>
      <vt:lpstr>S_11</vt:lpstr>
      <vt:lpstr>S_12</vt:lpstr>
      <vt:lpstr>S_21</vt:lpstr>
      <vt:lpstr>S_22</vt:lpstr>
      <vt:lpstr>V_11</vt:lpstr>
      <vt:lpstr>V_12</vt:lpstr>
      <vt:lpstr>V_21</vt:lpstr>
      <vt:lpstr>V_22</vt:lpstr>
      <vt:lpstr>x_1</vt:lpstr>
      <vt:lpstr>x_2</vt:lpstr>
      <vt:lpstr>xGiven</vt:lpstr>
      <vt:lpstr>y_1</vt:lpstr>
      <vt:lpstr>y_2</vt:lpstr>
      <vt:lpstr>yGiven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2023-04-15T21:27:39Z</dcterms:created>
  <dcterms:modified xsi:type="dcterms:W3CDTF">2023-05-11T02:24:25Z</dcterms:modified>
</cp:coreProperties>
</file>