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badsiddiqui/Desktop/Semester 1/Intro to Engineering/isiddiq5P2/"/>
    </mc:Choice>
  </mc:AlternateContent>
  <xr:revisionPtr revIDLastSave="0" documentId="13_ncr:1_{CABDD914-EB83-034B-94EF-A493F88A2A14}" xr6:coauthVersionLast="47" xr6:coauthVersionMax="47" xr10:uidLastSave="{00000000-0000-0000-0000-000000000000}"/>
  <bookViews>
    <workbookView xWindow="0" yWindow="500" windowWidth="28800" windowHeight="16140" activeTab="1" xr2:uid="{51088FFB-34D1-9A4E-B496-454E4A9DD129}"/>
  </bookViews>
  <sheets>
    <sheet name="Stocks" sheetId="1" r:id="rId1"/>
    <sheet name="Data" sheetId="2" r:id="rId2"/>
    <sheet name="Mileage" sheetId="6" r:id="rId3"/>
    <sheet name="Inductan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6" i="2" a="1"/>
  <c r="F6" i="2" s="1"/>
  <c r="K8" i="2" s="1"/>
  <c r="F5" i="2" a="1"/>
  <c r="F5" i="2" s="1"/>
  <c r="K6" i="2" s="1"/>
  <c r="D14" i="1"/>
  <c r="F14" i="1"/>
  <c r="L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<sst xmlns="http://schemas.openxmlformats.org/spreadsheetml/2006/main" count="76" uniqueCount="54">
  <si>
    <t>Table 1: 5-Year Stock Growth</t>
  </si>
  <si>
    <t xml:space="preserve">Table 3: Apple </t>
  </si>
  <si>
    <t>Table 4: Microsoft</t>
  </si>
  <si>
    <t>Risk Level</t>
  </si>
  <si>
    <t>Company</t>
  </si>
  <si>
    <t xml:space="preserve">Year Founded </t>
  </si>
  <si>
    <t>Average 5-Year Stock Growth (A) [%]</t>
  </si>
  <si>
    <t>Year</t>
  </si>
  <si>
    <t>Growth (G) [%}</t>
  </si>
  <si>
    <t>Low</t>
  </si>
  <si>
    <t>Microsoft</t>
  </si>
  <si>
    <t>P&amp;G</t>
  </si>
  <si>
    <t>Moderate</t>
  </si>
  <si>
    <t>Apple</t>
  </si>
  <si>
    <t>Facebook</t>
  </si>
  <si>
    <t>High</t>
  </si>
  <si>
    <t>Tesla</t>
  </si>
  <si>
    <t>Very High</t>
  </si>
  <si>
    <t>GameStop</t>
  </si>
  <si>
    <t>Table 2: Company Data Dashboard</t>
  </si>
  <si>
    <t>No Data</t>
  </si>
  <si>
    <t>Inductor #3 Energy (E3) [J]</t>
  </si>
  <si>
    <t>Inductor #2 Energy (E2) [J]</t>
  </si>
  <si>
    <t>Inductor #1 Energy(E1) [J]</t>
  </si>
  <si>
    <t>Current (I) [A]</t>
  </si>
  <si>
    <t>Table 2: Inductor Data</t>
  </si>
  <si>
    <t>Car 2</t>
  </si>
  <si>
    <t>Car 1</t>
  </si>
  <si>
    <t>Time (t) [hours]</t>
  </si>
  <si>
    <t>Distance (D) [mi]</t>
  </si>
  <si>
    <t>Table 1: Mileage Data</t>
  </si>
  <si>
    <t>Single-Year Growth (G) [%]</t>
  </si>
  <si>
    <t xml:space="preserve">Table 5: Proctor and Gamble </t>
  </si>
  <si>
    <t xml:space="preserve">Table 6: Tesla </t>
  </si>
  <si>
    <t xml:space="preserve">Table 7: Facebook </t>
  </si>
  <si>
    <t xml:space="preserve">Table 8: GameStop </t>
  </si>
  <si>
    <t>Name: Ibad Siddiqui</t>
  </si>
  <si>
    <t>UHID: 2053648</t>
  </si>
  <si>
    <t>Email: ibadsiddiqui03@gmail.com</t>
  </si>
  <si>
    <t>Car 1 was traveling at an average speed of:</t>
  </si>
  <si>
    <t>mph</t>
  </si>
  <si>
    <t>Car 2 was traveling at an average speed of:</t>
  </si>
  <si>
    <t xml:space="preserve">Thus, </t>
  </si>
  <si>
    <t>was traveling at a faster average speed.</t>
  </si>
  <si>
    <t>Assumptions</t>
  </si>
  <si>
    <t>E = 1/2 LI^2</t>
  </si>
  <si>
    <t>Select highest inductance, L</t>
  </si>
  <si>
    <t>2E/I^2 = L</t>
  </si>
  <si>
    <t>Task 4.2 Answers:</t>
  </si>
  <si>
    <t>Task 4.3 Answers</t>
  </si>
  <si>
    <t xml:space="preserve">Inductor 2 has the highest inductance with an inductance of .0042 J/A^2. </t>
  </si>
  <si>
    <t>Slope of Car 1 and 2 graph based on Tredline</t>
  </si>
  <si>
    <t xml:space="preserve">The inductance of Inductor 1 is caculated to be .00142 J/A^2 and the inductance of Inductor 3 is calculated to be .0026 J/A^2. Since .0042 is greater than both of these numbers, the inductance of inductor 2 is the greatest. To calculate the inductance from the graph, i multiplied the coefficient of the equation of the trendline by 2. This is because 1/2 L = .0021, and thus to solve for L. you would multiply the inductance by 2. Thus .0021 * 2  = .0042. The units are calculated by solving for L in the equation. You would divide E (units of J) by I^2 (units of Amperes). Doing this will get you units of J/A^2. </t>
  </si>
  <si>
    <t>Date: 9/23/2021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</si>
</sst>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6" fontId="0" fillId="0" borderId="0" xfId="0" applyNumberFormat="1" applyBorder="1"/>
    <xf numFmtId="0" fontId="0" fillId="0" borderId="0" xfId="0"/>
    <xf numFmtId="0" fontId="5" fillId="0" borderId="0" xfId="0" applyFont="1"/>
    <xf numFmtId="10" fontId="0" fillId="0" borderId="14" xfId="1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ont="1"/>
    <xf numFmtId="0" fontId="0" fillId="0" borderId="16" xfId="0" applyBorder="1"/>
    <xf numFmtId="0" fontId="1" fillId="0" borderId="0" xfId="0" applyFont="1" applyBorder="1"/>
    <xf numFmtId="0" fontId="1" fillId="0" borderId="16" xfId="0" applyFont="1" applyBorder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4" borderId="1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4472C4"/>
      <color rgb="FFEC7D3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of Two Cars Traveled over a Period of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Car1 Trendline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3.8550398817726213E-3"/>
                  <c:y val="6.969919610832936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D = 46.967t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Data!$B$6:$B$11</c:f>
              <c:numCache>
                <c:formatCode>0.0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Data!$C$6:$C$11</c:f>
              <c:numCache>
                <c:formatCode>General</c:formatCode>
                <c:ptCount val="6"/>
                <c:pt idx="0">
                  <c:v>60</c:v>
                </c:pt>
                <c:pt idx="1">
                  <c:v>92</c:v>
                </c:pt>
                <c:pt idx="2">
                  <c:v>130</c:v>
                </c:pt>
                <c:pt idx="3">
                  <c:v>200</c:v>
                </c:pt>
                <c:pt idx="4">
                  <c:v>220</c:v>
                </c:pt>
                <c:pt idx="5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22-BE4F-8584-EE4C05DA1768}"/>
            </c:ext>
          </c:extLst>
        </c:ser>
        <c:ser>
          <c:idx val="1"/>
          <c:order val="1"/>
          <c:tx>
            <c:v>Car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Car 2 Trendline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D = 57.923t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Data!$B$6:$B$11</c:f>
              <c:numCache>
                <c:formatCode>0.0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Data!$D$6:$D$11</c:f>
              <c:numCache>
                <c:formatCode>General</c:formatCode>
                <c:ptCount val="6"/>
                <c:pt idx="0">
                  <c:v>68</c:v>
                </c:pt>
                <c:pt idx="1">
                  <c:v>120</c:v>
                </c:pt>
                <c:pt idx="2">
                  <c:v>177</c:v>
                </c:pt>
                <c:pt idx="3">
                  <c:v>250</c:v>
                </c:pt>
                <c:pt idx="4">
                  <c:v>270</c:v>
                </c:pt>
                <c:pt idx="5">
                  <c:v>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22-BE4F-8584-EE4C05DA1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143648"/>
        <c:axId val="1516014159"/>
      </c:scatterChart>
      <c:valAx>
        <c:axId val="112414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14159"/>
        <c:crosses val="autoZero"/>
        <c:crossBetween val="midCat"/>
      </c:valAx>
      <c:valAx>
        <c:axId val="15160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D (mi)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14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Inductor</a:t>
            </a:r>
            <a:r>
              <a:rPr lang="en-US" baseline="0"/>
              <a:t> Effectivity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Data!$B$15</c:f>
              <c:strCache>
                <c:ptCount val="1"/>
                <c:pt idx="0">
                  <c:v>Inductor #1 Energy(E1) [J]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Inductor #1 Trendline</c:name>
            <c:spPr>
              <a:ln w="19050" cap="rnd">
                <a:solidFill>
                  <a:schemeClr val="accent1"/>
                </a:solidFill>
                <a:prstDash val="sysDot"/>
                <a:headEnd type="diamon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2979718082934401E-2"/>
                  <c:y val="-4.16091210767696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rgbClr val="4472C4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4472C4"/>
                        </a:solidFill>
                      </a:rPr>
                      <a:t>E = 0.0007I</a:t>
                    </a:r>
                    <a:r>
                      <a:rPr lang="en-US" baseline="30000">
                        <a:solidFill>
                          <a:srgbClr val="4472C4"/>
                        </a:solidFill>
                      </a:rPr>
                      <a:t>1.9208</a:t>
                    </a:r>
                    <a:endParaRPr lang="en-US">
                      <a:solidFill>
                        <a:srgbClr val="4472C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4472C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Data!$C$14:$J$14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xVal>
          <c:yVal>
            <c:numRef>
              <c:f>Data!$C$15:$J$15</c:f>
              <c:numCache>
                <c:formatCode>0.000</c:formatCode>
                <c:ptCount val="8"/>
                <c:pt idx="0">
                  <c:v>2E-3</c:v>
                </c:pt>
                <c:pt idx="1">
                  <c:v>8.9999999999999993E-3</c:v>
                </c:pt>
                <c:pt idx="2">
                  <c:v>4.4999999999999998E-2</c:v>
                </c:pt>
                <c:pt idx="3">
                  <c:v>0.03</c:v>
                </c:pt>
                <c:pt idx="4">
                  <c:v>0.05</c:v>
                </c:pt>
                <c:pt idx="5">
                  <c:v>0.08</c:v>
                </c:pt>
                <c:pt idx="6">
                  <c:v>9.5000000000000001E-2</c:v>
                </c:pt>
                <c:pt idx="7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4-234A-BA5F-6EBA42DB72C4}"/>
            </c:ext>
          </c:extLst>
        </c:ser>
        <c:ser>
          <c:idx val="1"/>
          <c:order val="1"/>
          <c:tx>
            <c:strRef>
              <c:f>Data!$B$16</c:f>
              <c:strCache>
                <c:ptCount val="1"/>
                <c:pt idx="0">
                  <c:v>Inductor #2 Energy (E2) [J]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Inductor #2 Trendline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E = 0.0021I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2.0701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Data!$C$14:$J$14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xVal>
          <c:yVal>
            <c:numRef>
              <c:f>Data!$C$16:$J$16</c:f>
              <c:numCache>
                <c:formatCode>0.000</c:formatCode>
                <c:ptCount val="8"/>
                <c:pt idx="0">
                  <c:v>0.01</c:v>
                </c:pt>
                <c:pt idx="1">
                  <c:v>0.03</c:v>
                </c:pt>
                <c:pt idx="2">
                  <c:v>8.5000000000000006E-2</c:v>
                </c:pt>
                <c:pt idx="3">
                  <c:v>0.15</c:v>
                </c:pt>
                <c:pt idx="4">
                  <c:v>0.25</c:v>
                </c:pt>
                <c:pt idx="5">
                  <c:v>0.35</c:v>
                </c:pt>
                <c:pt idx="6">
                  <c:v>0.51</c:v>
                </c:pt>
                <c:pt idx="7">
                  <c:v>0.67500000000000004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A4-234A-BA5F-6EBA42DB72C4}"/>
            </c:ext>
          </c:extLst>
        </c:ser>
        <c:ser>
          <c:idx val="2"/>
          <c:order val="2"/>
          <c:tx>
            <c:strRef>
              <c:f>Data!$B$17</c:f>
              <c:strCache>
                <c:ptCount val="1"/>
                <c:pt idx="0">
                  <c:v>Inductor #3 Energy (E3) [J]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Inductor #3 Trendline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bg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A5A5A5"/>
                        </a:solidFill>
                      </a:rPr>
                      <a:t>E= 0.0013I</a:t>
                    </a:r>
                    <a:r>
                      <a:rPr lang="en-US" baseline="30000">
                        <a:solidFill>
                          <a:srgbClr val="A5A5A5"/>
                        </a:solidFill>
                      </a:rPr>
                      <a:t>1.9967</a:t>
                    </a:r>
                    <a:endParaRPr lang="en-US" baseline="0">
                      <a:solidFill>
                        <a:srgbClr val="A5A5A5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Data!$C$14:$J$14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xVal>
          <c:yVal>
            <c:numRef>
              <c:f>Data!$C$17:$J$17</c:f>
              <c:numCache>
                <c:formatCode>0.000</c:formatCode>
                <c:ptCount val="8"/>
                <c:pt idx="0">
                  <c:v>5.0000000000000001E-3</c:v>
                </c:pt>
                <c:pt idx="1">
                  <c:v>0.02</c:v>
                </c:pt>
                <c:pt idx="2">
                  <c:v>4.4999999999999998E-2</c:v>
                </c:pt>
                <c:pt idx="3">
                  <c:v>0.08</c:v>
                </c:pt>
                <c:pt idx="4">
                  <c:v>0.125</c:v>
                </c:pt>
                <c:pt idx="5">
                  <c:v>0.18</c:v>
                </c:pt>
                <c:pt idx="6">
                  <c:v>0.25</c:v>
                </c:pt>
                <c:pt idx="7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A4-234A-BA5F-6EBA42DB7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738592"/>
        <c:axId val="1434738992"/>
      </c:scatterChart>
      <c:valAx>
        <c:axId val="143473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Current,</a:t>
                </a:r>
                <a:r>
                  <a:rPr lang="en-US" baseline="0"/>
                  <a:t> (I), [Amperes]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38992"/>
        <c:crosses val="autoZero"/>
        <c:crossBetween val="midCat"/>
      </c:valAx>
      <c:valAx>
        <c:axId val="143473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, (E), [Joules]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3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B00B3D-0865-3A48-A3F8-5BAC44E2B4B7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C22C8-CF53-B44B-B479-FDF762854B97}">
  <sheetPr/>
  <sheetViews>
    <sheetView zoomScale="11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438427-AE26-0341-ABFB-F099309BC1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85EDC-CF58-AA4D-8ABF-AC37537BD0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8CB67-A3A0-1E47-A7B2-1D14373E8018}" name="Table8" displayName="Table8" ref="H4:I9" headerRowCount="0" totalsRowShown="0" headerRowDxfId="33" dataDxfId="32" tableBorderDxfId="31" totalsRowBorderDxfId="30">
  <tableColumns count="2">
    <tableColumn id="1" xr3:uid="{84173252-6D14-C94A-9DA7-09D9A1346DA1}" name="Column1" dataDxfId="29"/>
    <tableColumn id="2" xr3:uid="{E2EF93E9-5ED8-9D45-A124-82C1CB8F66E8}" name="Column2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FF1FD9-8A70-AD45-A510-75D5D0E3D818}" name="Table810" displayName="Table810" ref="K4:L9" headerRowCount="0" totalsRowShown="0" headerRowDxfId="27" dataDxfId="26" tableBorderDxfId="25" totalsRowBorderDxfId="24">
  <tableColumns count="2">
    <tableColumn id="1" xr3:uid="{C0362DFD-9659-5C4C-9DB5-7A9B244B29BD}" name="Column1" dataDxfId="23"/>
    <tableColumn id="2" xr3:uid="{9F459800-251D-5043-81E5-F722D601712A}" name="Column2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FBBF4E-F145-FD48-9B6E-75041509C118}" name="Table811" displayName="Table811" ref="H12:I17" headerRowCount="0" totalsRowShown="0" headerRowDxfId="21" dataDxfId="20" tableBorderDxfId="19" totalsRowBorderDxfId="18">
  <tableColumns count="2">
    <tableColumn id="1" xr3:uid="{39CBDBBB-2CF0-2E4F-B3E8-74BFF5491CE3}" name="Column1" dataDxfId="17"/>
    <tableColumn id="2" xr3:uid="{1D8EF746-489B-514B-BF00-15F3A38D2C00}" name="Column2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288AB-C910-4B4F-A407-D2058E61640C}" name="Table812" displayName="Table812" ref="H20:I25" headerRowCount="0" totalsRowShown="0" headerRowDxfId="15" dataDxfId="14">
  <tableColumns count="2">
    <tableColumn id="1" xr3:uid="{A03B58C7-E6E5-744A-BCB3-402D25E12B73}" name="Column1" dataDxfId="13"/>
    <tableColumn id="2" xr3:uid="{B023948B-51CE-4E49-8548-4B739D735129}" name="Column2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464248-1D85-5C48-8A04-F98C254B5CDD}" name="Table813" displayName="Table813" ref="K12:L17" headerRowCount="0" totalsRowShown="0" headerRowDxfId="11" dataDxfId="10" tableBorderDxfId="9" totalsRowBorderDxfId="8">
  <tableColumns count="2">
    <tableColumn id="1" xr3:uid="{7CAE9A4B-8910-BD46-8668-E72A40C06446}" name="Column1" dataDxfId="7"/>
    <tableColumn id="2" xr3:uid="{17AAD0BB-E006-4744-93FB-73C69361FC5F}" name="Column2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74F258-D159-1342-BD89-9FF1E212C450}" name="Table814" displayName="Table814" ref="K20:L25" headerRowCount="0" totalsRowShown="0" headerRowDxfId="5" dataDxfId="4" tableBorderDxfId="3" totalsRowBorderDxfId="2">
  <tableColumns count="2">
    <tableColumn id="1" xr3:uid="{C8758118-122B-D943-9213-CBF5DF25C7ED}" name="Column1" dataDxfId="1"/>
    <tableColumn id="2" xr3:uid="{CDC93A8B-5F13-174E-A87A-8B37D3752A74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72EE-7A85-A44C-9E47-2AD334CC7A66}">
  <dimension ref="A1:L26"/>
  <sheetViews>
    <sheetView zoomScale="108" zoomScaleNormal="108" workbookViewId="0">
      <selection activeCell="E17" sqref="E17"/>
    </sheetView>
  </sheetViews>
  <sheetFormatPr baseColWidth="10" defaultRowHeight="16" x14ac:dyDescent="0.2"/>
  <cols>
    <col min="2" max="2" width="31" customWidth="1"/>
    <col min="4" max="4" width="31.6640625" customWidth="1"/>
    <col min="5" max="5" width="33.1640625" customWidth="1"/>
    <col min="7" max="7" width="8.6640625" customWidth="1"/>
    <col min="8" max="8" width="5.1640625" bestFit="1" customWidth="1"/>
    <col min="9" max="9" width="20.5" customWidth="1"/>
    <col min="10" max="10" width="7.83203125" customWidth="1"/>
    <col min="11" max="11" width="5.1640625" bestFit="1" customWidth="1"/>
    <col min="12" max="12" width="18.33203125" customWidth="1"/>
  </cols>
  <sheetData>
    <row r="1" spans="1:12" x14ac:dyDescent="0.2">
      <c r="A1" s="61" t="s">
        <v>36</v>
      </c>
      <c r="B1" s="61"/>
      <c r="C1" s="61" t="s">
        <v>37</v>
      </c>
      <c r="D1" s="61"/>
      <c r="E1" t="s">
        <v>53</v>
      </c>
    </row>
    <row r="2" spans="1:12" x14ac:dyDescent="0.2">
      <c r="A2" s="62" t="s">
        <v>38</v>
      </c>
      <c r="B2" s="62"/>
    </row>
    <row r="3" spans="1:12" ht="17" thickBot="1" x14ac:dyDescent="0.25">
      <c r="B3" s="1" t="s">
        <v>0</v>
      </c>
      <c r="H3" s="59" t="s">
        <v>1</v>
      </c>
      <c r="I3" s="59"/>
      <c r="K3" s="2" t="s">
        <v>2</v>
      </c>
    </row>
    <row r="4" spans="1:12" x14ac:dyDescent="0.2">
      <c r="B4" s="3" t="s">
        <v>3</v>
      </c>
      <c r="C4" s="4" t="s">
        <v>4</v>
      </c>
      <c r="D4" s="4" t="s">
        <v>5</v>
      </c>
      <c r="E4" s="5" t="s">
        <v>6</v>
      </c>
      <c r="H4" s="6" t="s">
        <v>7</v>
      </c>
      <c r="I4" s="7" t="s">
        <v>8</v>
      </c>
      <c r="J4" s="8"/>
      <c r="K4" s="6" t="s">
        <v>7</v>
      </c>
      <c r="L4" s="7" t="s">
        <v>8</v>
      </c>
    </row>
    <row r="5" spans="1:12" x14ac:dyDescent="0.2">
      <c r="B5" s="9" t="s">
        <v>9</v>
      </c>
      <c r="C5" s="10" t="s">
        <v>10</v>
      </c>
      <c r="D5" s="10">
        <v>1975</v>
      </c>
      <c r="E5" s="25">
        <v>0.33730000000000004</v>
      </c>
      <c r="H5" s="11">
        <v>2017</v>
      </c>
      <c r="I5" s="12">
        <v>0.46110000000000001</v>
      </c>
      <c r="J5" s="8"/>
      <c r="K5" s="11">
        <v>2017</v>
      </c>
      <c r="L5" s="12">
        <v>0.37659999999999999</v>
      </c>
    </row>
    <row r="6" spans="1:12" x14ac:dyDescent="0.2">
      <c r="B6" s="9" t="s">
        <v>9</v>
      </c>
      <c r="C6" s="10" t="s">
        <v>11</v>
      </c>
      <c r="D6" s="10">
        <v>1837</v>
      </c>
      <c r="E6" s="25">
        <v>0.10704</v>
      </c>
      <c r="H6" s="11">
        <v>2018</v>
      </c>
      <c r="I6" s="12">
        <v>-6.7900000000000002E-2</v>
      </c>
      <c r="J6" s="8"/>
      <c r="K6" s="11">
        <v>2018</v>
      </c>
      <c r="L6" s="12">
        <v>0.18740000000000001</v>
      </c>
    </row>
    <row r="7" spans="1:12" x14ac:dyDescent="0.2">
      <c r="B7" s="9" t="s">
        <v>12</v>
      </c>
      <c r="C7" s="10" t="s">
        <v>13</v>
      </c>
      <c r="D7" s="10">
        <v>1976</v>
      </c>
      <c r="E7" s="25">
        <v>0.40442</v>
      </c>
      <c r="H7" s="11">
        <v>2019</v>
      </c>
      <c r="I7" s="12">
        <v>0.86160000000000003</v>
      </c>
      <c r="J7" s="8"/>
      <c r="K7" s="11">
        <v>2019</v>
      </c>
      <c r="L7" s="12">
        <v>0.55259999999999998</v>
      </c>
    </row>
    <row r="8" spans="1:12" x14ac:dyDescent="0.2">
      <c r="B8" s="9" t="s">
        <v>12</v>
      </c>
      <c r="C8" s="10" t="s">
        <v>14</v>
      </c>
      <c r="D8" s="10">
        <v>2004</v>
      </c>
      <c r="E8" s="25">
        <v>0.2772</v>
      </c>
      <c r="H8" s="11">
        <v>2020</v>
      </c>
      <c r="I8" s="12">
        <v>0.8075</v>
      </c>
      <c r="J8" s="8"/>
      <c r="K8" s="11">
        <v>2020</v>
      </c>
      <c r="L8" s="12">
        <v>0.41039999999999999</v>
      </c>
    </row>
    <row r="9" spans="1:12" x14ac:dyDescent="0.2">
      <c r="B9" s="9" t="s">
        <v>15</v>
      </c>
      <c r="C9" s="10" t="s">
        <v>16</v>
      </c>
      <c r="D9" s="10">
        <v>2003</v>
      </c>
      <c r="E9" s="25">
        <v>2.054325</v>
      </c>
      <c r="H9" s="13">
        <v>2021</v>
      </c>
      <c r="I9" s="14">
        <v>-4.02E-2</v>
      </c>
      <c r="J9" s="8"/>
      <c r="K9" s="13">
        <v>2021</v>
      </c>
      <c r="L9" s="14">
        <v>0.1595</v>
      </c>
    </row>
    <row r="10" spans="1:12" ht="17" thickBot="1" x14ac:dyDescent="0.25">
      <c r="B10" s="15" t="s">
        <v>17</v>
      </c>
      <c r="C10" s="16" t="s">
        <v>18</v>
      </c>
      <c r="D10" s="16">
        <v>1984</v>
      </c>
      <c r="E10" s="26">
        <v>2.4759199999999999</v>
      </c>
      <c r="H10" s="8"/>
      <c r="I10" s="8"/>
      <c r="J10" s="8"/>
      <c r="K10" s="8"/>
      <c r="L10" s="8"/>
    </row>
    <row r="11" spans="1:12" x14ac:dyDescent="0.2">
      <c r="B11" s="17"/>
      <c r="H11" s="59" t="s">
        <v>32</v>
      </c>
      <c r="I11" s="59"/>
      <c r="J11" s="8"/>
      <c r="K11" s="59" t="s">
        <v>33</v>
      </c>
      <c r="L11" s="59"/>
    </row>
    <row r="12" spans="1:12" ht="17" thickBot="1" x14ac:dyDescent="0.25">
      <c r="B12" s="18" t="s">
        <v>19</v>
      </c>
      <c r="H12" s="6" t="s">
        <v>7</v>
      </c>
      <c r="I12" s="24" t="s">
        <v>8</v>
      </c>
      <c r="K12" s="6" t="s">
        <v>7</v>
      </c>
      <c r="L12" s="7" t="s">
        <v>8</v>
      </c>
    </row>
    <row r="13" spans="1:12" x14ac:dyDescent="0.2">
      <c r="B13" s="19" t="s">
        <v>4</v>
      </c>
      <c r="C13" s="20" t="s">
        <v>7</v>
      </c>
      <c r="D13" s="20" t="s">
        <v>6</v>
      </c>
      <c r="E13" s="20" t="s">
        <v>31</v>
      </c>
      <c r="F13" s="21" t="s">
        <v>3</v>
      </c>
      <c r="H13" s="11">
        <v>2017</v>
      </c>
      <c r="I13" s="12">
        <v>9.2799999999999994E-2</v>
      </c>
      <c r="J13" s="8"/>
      <c r="K13" s="11">
        <v>2017</v>
      </c>
      <c r="L13" s="12">
        <v>0.45700000000000002</v>
      </c>
    </row>
    <row r="14" spans="1:12" ht="17" thickBot="1" x14ac:dyDescent="0.25">
      <c r="B14" s="15" t="s">
        <v>18</v>
      </c>
      <c r="C14" s="16">
        <v>2021</v>
      </c>
      <c r="D14" s="55">
        <f>INDEX(E5:E10,MATCH(B14,C5:C10,0))</f>
        <v>2.4759199999999999</v>
      </c>
      <c r="E14" s="55">
        <f>INDEX((K5:L9,H13:I17,H5:I9,H21:I25,K13:L17,K21:L25),MATCH(C14,H5:H9,0),2,MATCH(B14,C5:C10,0))</f>
        <v>11.385400000000001</v>
      </c>
      <c r="F14" s="56" t="str">
        <f>INDEX(B5:B10,MATCH(B14,C5:C10,0),1)</f>
        <v>Very High</v>
      </c>
      <c r="H14" s="11">
        <v>2018</v>
      </c>
      <c r="I14" s="12">
        <v>4.0000000000000002E-4</v>
      </c>
      <c r="J14" s="8"/>
      <c r="K14" s="11">
        <v>2018</v>
      </c>
      <c r="L14" s="12">
        <v>6.8900000000000003E-2</v>
      </c>
    </row>
    <row r="15" spans="1:12" x14ac:dyDescent="0.2">
      <c r="B15" s="54"/>
      <c r="H15" s="11">
        <v>2019</v>
      </c>
      <c r="I15" s="12">
        <v>0.35880000000000001</v>
      </c>
      <c r="J15" s="8"/>
      <c r="K15" s="11">
        <v>2019</v>
      </c>
      <c r="L15" s="12">
        <v>0.25700000000000001</v>
      </c>
    </row>
    <row r="16" spans="1:12" x14ac:dyDescent="0.2">
      <c r="H16" s="11">
        <v>2020</v>
      </c>
      <c r="I16" s="12">
        <v>0.114</v>
      </c>
      <c r="J16" s="8"/>
      <c r="K16" s="11">
        <v>2020</v>
      </c>
      <c r="L16" s="12">
        <v>7.4344000000000001</v>
      </c>
    </row>
    <row r="17" spans="1:12" x14ac:dyDescent="0.2">
      <c r="H17" s="13">
        <v>2021</v>
      </c>
      <c r="I17" s="14">
        <v>-3.0800000000000001E-2</v>
      </c>
      <c r="J17" s="8"/>
      <c r="K17" s="13">
        <v>2021</v>
      </c>
      <c r="L17" s="22" t="s">
        <v>20</v>
      </c>
    </row>
    <row r="18" spans="1:12" x14ac:dyDescent="0.2">
      <c r="A18" s="63"/>
      <c r="B18" s="63"/>
      <c r="J18" s="8"/>
    </row>
    <row r="19" spans="1:12" x14ac:dyDescent="0.2">
      <c r="A19" s="17"/>
      <c r="H19" s="60" t="s">
        <v>34</v>
      </c>
      <c r="I19" s="60"/>
      <c r="K19" s="59" t="s">
        <v>35</v>
      </c>
      <c r="L19" s="59"/>
    </row>
    <row r="20" spans="1:12" x14ac:dyDescent="0.2">
      <c r="A20" s="17"/>
      <c r="H20" s="23" t="s">
        <v>7</v>
      </c>
      <c r="I20" s="24" t="s">
        <v>8</v>
      </c>
      <c r="J20" s="8"/>
      <c r="K20" s="6" t="s">
        <v>7</v>
      </c>
      <c r="L20" s="7" t="s">
        <v>8</v>
      </c>
    </row>
    <row r="21" spans="1:12" x14ac:dyDescent="0.2">
      <c r="A21" s="17"/>
      <c r="H21" s="9">
        <v>2017</v>
      </c>
      <c r="I21" s="25">
        <v>0.53380000000000005</v>
      </c>
      <c r="J21" s="8"/>
      <c r="K21" s="11">
        <v>2017</v>
      </c>
      <c r="L21" s="12">
        <v>-0.28939999999999999</v>
      </c>
    </row>
    <row r="22" spans="1:12" x14ac:dyDescent="0.2">
      <c r="A22" s="17"/>
      <c r="H22" s="9">
        <v>2018</v>
      </c>
      <c r="I22" s="25">
        <v>-0.2571</v>
      </c>
      <c r="J22" s="8"/>
      <c r="K22" s="11">
        <v>2018</v>
      </c>
      <c r="L22" s="12">
        <v>-0.2969</v>
      </c>
    </row>
    <row r="23" spans="1:12" x14ac:dyDescent="0.2">
      <c r="A23" s="17"/>
      <c r="H23" s="9">
        <v>2019</v>
      </c>
      <c r="I23" s="25">
        <v>0.56569999999999998</v>
      </c>
      <c r="J23" s="8"/>
      <c r="K23" s="11">
        <v>2019</v>
      </c>
      <c r="L23" s="12">
        <v>-0.51819999999999999</v>
      </c>
    </row>
    <row r="24" spans="1:12" x14ac:dyDescent="0.2">
      <c r="H24" s="9">
        <v>2020</v>
      </c>
      <c r="I24" s="25">
        <v>0.33090000000000003</v>
      </c>
      <c r="J24" s="8"/>
      <c r="K24" s="11">
        <v>2020</v>
      </c>
      <c r="L24" s="12">
        <v>2.0987</v>
      </c>
    </row>
    <row r="25" spans="1:12" ht="17" thickBot="1" x14ac:dyDescent="0.25">
      <c r="H25" s="15">
        <v>2021</v>
      </c>
      <c r="I25" s="26">
        <v>0.2127</v>
      </c>
      <c r="J25" s="8"/>
      <c r="K25" s="13">
        <v>2021</v>
      </c>
      <c r="L25" s="14">
        <v>11.385400000000001</v>
      </c>
    </row>
    <row r="26" spans="1:12" x14ac:dyDescent="0.2">
      <c r="J26" s="8"/>
    </row>
  </sheetData>
  <mergeCells count="9">
    <mergeCell ref="K11:L11"/>
    <mergeCell ref="H19:I19"/>
    <mergeCell ref="K19:L19"/>
    <mergeCell ref="A1:B1"/>
    <mergeCell ref="C1:D1"/>
    <mergeCell ref="A2:B2"/>
    <mergeCell ref="A18:B18"/>
    <mergeCell ref="H3:I3"/>
    <mergeCell ref="H11:I11"/>
  </mergeCells>
  <dataValidations count="2">
    <dataValidation type="list" allowBlank="1" showInputMessage="1" showErrorMessage="1" sqref="B14" xr:uid="{3D396B3D-BE28-BC46-9975-416C570706E6}">
      <formula1>$C$5:$C$10</formula1>
    </dataValidation>
    <dataValidation type="list" allowBlank="1" showInputMessage="1" showErrorMessage="1" sqref="C14" xr:uid="{3ABB31C9-1035-1645-837E-2090804C5ECD}">
      <formula1>$H$13:$H$17</formula1>
    </dataValidation>
  </dataValidations>
  <pageMargins left="0.7" right="0.7" top="0.75" bottom="0.75" header="0.3" footer="0.3"/>
  <pageSetup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9338-BBBF-7E42-81CA-08873E4D0589}">
  <dimension ref="A1:P45"/>
  <sheetViews>
    <sheetView tabSelected="1" zoomScale="107" zoomScaleNormal="153" workbookViewId="0">
      <selection activeCell="H23" sqref="H23"/>
    </sheetView>
  </sheetViews>
  <sheetFormatPr baseColWidth="10" defaultRowHeight="16" x14ac:dyDescent="0.2"/>
  <cols>
    <col min="2" max="2" width="23.5" bestFit="1" customWidth="1"/>
    <col min="7" max="7" width="12" customWidth="1"/>
    <col min="11" max="11" width="11.6640625" bestFit="1" customWidth="1"/>
    <col min="12" max="12" width="5.5" customWidth="1"/>
  </cols>
  <sheetData>
    <row r="1" spans="1:15" x14ac:dyDescent="0.2">
      <c r="A1" s="61" t="s">
        <v>36</v>
      </c>
      <c r="B1" s="61"/>
      <c r="C1" s="61" t="s">
        <v>37</v>
      </c>
      <c r="D1" s="61"/>
      <c r="E1" t="s">
        <v>53</v>
      </c>
    </row>
    <row r="2" spans="1:15" x14ac:dyDescent="0.2">
      <c r="A2" s="62" t="s">
        <v>38</v>
      </c>
      <c r="B2" s="62"/>
    </row>
    <row r="3" spans="1:15" ht="17" thickBot="1" x14ac:dyDescent="0.25">
      <c r="B3" s="2" t="s">
        <v>30</v>
      </c>
    </row>
    <row r="4" spans="1:15" ht="17" thickBot="1" x14ac:dyDescent="0.25">
      <c r="B4" s="2"/>
      <c r="C4" s="68" t="s">
        <v>29</v>
      </c>
      <c r="D4" s="69"/>
      <c r="F4" s="66" t="s">
        <v>51</v>
      </c>
      <c r="G4" s="66"/>
      <c r="H4" s="66"/>
      <c r="I4" s="66"/>
      <c r="K4" s="64" t="s">
        <v>48</v>
      </c>
      <c r="L4" s="65"/>
    </row>
    <row r="5" spans="1:15" x14ac:dyDescent="0.2">
      <c r="B5" s="44" t="s">
        <v>28</v>
      </c>
      <c r="C5" s="43" t="s">
        <v>27</v>
      </c>
      <c r="D5" s="42" t="s">
        <v>26</v>
      </c>
      <c r="F5" s="57" cm="1">
        <f t="array" ref="F5:G5">LINEST(C6:C11,B6:B11,FALSE,FALSE)</f>
        <v>46.967032967032971</v>
      </c>
      <c r="G5" s="57">
        <v>0</v>
      </c>
      <c r="H5" s="57"/>
      <c r="K5" s="46" t="s">
        <v>39</v>
      </c>
      <c r="L5" s="46"/>
      <c r="M5" s="46"/>
      <c r="N5" s="46"/>
      <c r="O5" s="46"/>
    </row>
    <row r="6" spans="1:15" x14ac:dyDescent="0.2">
      <c r="B6" s="41">
        <v>1</v>
      </c>
      <c r="C6" s="40">
        <v>60</v>
      </c>
      <c r="D6" s="39">
        <v>68</v>
      </c>
      <c r="F6" s="57" cm="1">
        <f t="array" ref="F6:G6">LINEST(D6:D11,B6:B11,FALSE,FALSE)</f>
        <v>57.923076923076927</v>
      </c>
      <c r="G6" s="57">
        <v>0</v>
      </c>
      <c r="H6" s="57"/>
      <c r="K6" s="48">
        <f>F5</f>
        <v>46.967032967032971</v>
      </c>
      <c r="L6" t="s">
        <v>40</v>
      </c>
    </row>
    <row r="7" spans="1:15" x14ac:dyDescent="0.2">
      <c r="B7" s="41">
        <v>2</v>
      </c>
      <c r="C7" s="40">
        <v>92</v>
      </c>
      <c r="D7" s="39">
        <v>120</v>
      </c>
      <c r="E7" s="53"/>
      <c r="F7" s="57"/>
      <c r="G7" s="57"/>
      <c r="H7" s="57"/>
      <c r="K7" t="s">
        <v>41</v>
      </c>
    </row>
    <row r="8" spans="1:15" x14ac:dyDescent="0.2">
      <c r="B8" s="41">
        <v>3</v>
      </c>
      <c r="C8" s="40">
        <v>130</v>
      </c>
      <c r="D8" s="39">
        <v>177</v>
      </c>
      <c r="E8" s="53"/>
      <c r="F8" s="57"/>
      <c r="G8" s="57"/>
      <c r="H8" s="57"/>
      <c r="K8" s="48">
        <f>F6</f>
        <v>57.923076923076927</v>
      </c>
      <c r="L8" t="s">
        <v>40</v>
      </c>
    </row>
    <row r="9" spans="1:15" x14ac:dyDescent="0.2">
      <c r="B9" s="41">
        <v>4</v>
      </c>
      <c r="C9" s="40">
        <v>200</v>
      </c>
      <c r="D9" s="39">
        <v>250</v>
      </c>
      <c r="E9" s="53"/>
      <c r="F9" s="53"/>
    </row>
    <row r="10" spans="1:15" x14ac:dyDescent="0.2">
      <c r="B10" s="41">
        <v>5</v>
      </c>
      <c r="C10" s="40">
        <v>220</v>
      </c>
      <c r="D10" s="39">
        <v>270</v>
      </c>
      <c r="E10" s="53"/>
      <c r="F10" s="53"/>
      <c r="K10" s="47" t="s">
        <v>42</v>
      </c>
      <c r="L10" t="str">
        <f>IF(K6&gt;K8,"Car 1", "Car 2")</f>
        <v>Car 2</v>
      </c>
      <c r="M10" t="s">
        <v>43</v>
      </c>
    </row>
    <row r="11" spans="1:15" ht="17" thickBot="1" x14ac:dyDescent="0.25">
      <c r="B11" s="38">
        <v>6</v>
      </c>
      <c r="C11" s="37">
        <v>290</v>
      </c>
      <c r="D11" s="36">
        <v>347</v>
      </c>
      <c r="E11" s="53"/>
      <c r="F11" s="53"/>
    </row>
    <row r="13" spans="1:15" ht="17" thickBot="1" x14ac:dyDescent="0.25">
      <c r="B13" s="2" t="s">
        <v>25</v>
      </c>
    </row>
    <row r="14" spans="1:15" x14ac:dyDescent="0.2">
      <c r="B14" s="35" t="s">
        <v>24</v>
      </c>
      <c r="C14" s="34">
        <v>2</v>
      </c>
      <c r="D14" s="34">
        <v>4</v>
      </c>
      <c r="E14" s="34">
        <v>6</v>
      </c>
      <c r="F14" s="34">
        <v>8</v>
      </c>
      <c r="G14" s="34">
        <v>10</v>
      </c>
      <c r="H14" s="34">
        <v>12</v>
      </c>
      <c r="I14" s="34">
        <v>14</v>
      </c>
      <c r="J14" s="33">
        <v>16</v>
      </c>
    </row>
    <row r="15" spans="1:15" x14ac:dyDescent="0.2">
      <c r="B15" s="32" t="s">
        <v>23</v>
      </c>
      <c r="C15" s="31">
        <v>2E-3</v>
      </c>
      <c r="D15" s="31">
        <v>8.9999999999999993E-3</v>
      </c>
      <c r="E15" s="31">
        <v>4.4999999999999998E-2</v>
      </c>
      <c r="F15" s="31">
        <v>0.03</v>
      </c>
      <c r="G15" s="31">
        <v>0.05</v>
      </c>
      <c r="H15" s="31">
        <v>0.08</v>
      </c>
      <c r="I15" s="31">
        <v>9.5000000000000001E-2</v>
      </c>
      <c r="J15" s="30">
        <v>0.125</v>
      </c>
    </row>
    <row r="16" spans="1:15" x14ac:dyDescent="0.2">
      <c r="B16" s="32" t="s">
        <v>22</v>
      </c>
      <c r="C16" s="31">
        <v>0.01</v>
      </c>
      <c r="D16" s="31">
        <v>0.03</v>
      </c>
      <c r="E16" s="31">
        <v>8.5000000000000006E-2</v>
      </c>
      <c r="F16" s="31">
        <v>0.15</v>
      </c>
      <c r="G16" s="31">
        <v>0.25</v>
      </c>
      <c r="H16" s="31">
        <v>0.35</v>
      </c>
      <c r="I16" s="31">
        <v>0.51</v>
      </c>
      <c r="J16" s="30">
        <v>0.67500000000000004</v>
      </c>
    </row>
    <row r="17" spans="2:16" ht="17" thickBot="1" x14ac:dyDescent="0.25">
      <c r="B17" s="29" t="s">
        <v>21</v>
      </c>
      <c r="C17" s="28">
        <v>5.0000000000000001E-3</v>
      </c>
      <c r="D17" s="28">
        <v>0.02</v>
      </c>
      <c r="E17" s="28">
        <v>4.4999999999999998E-2</v>
      </c>
      <c r="F17" s="28">
        <v>0.08</v>
      </c>
      <c r="G17" s="28">
        <v>0.125</v>
      </c>
      <c r="H17" s="28">
        <v>0.18</v>
      </c>
      <c r="I17" s="28">
        <v>0.25</v>
      </c>
      <c r="J17" s="27">
        <v>0.31</v>
      </c>
    </row>
    <row r="19" spans="2:16" ht="16" customHeight="1" thickBot="1" x14ac:dyDescent="0.25"/>
    <row r="20" spans="2:16" ht="17" thickBot="1" x14ac:dyDescent="0.25">
      <c r="K20" s="64" t="s">
        <v>49</v>
      </c>
      <c r="L20" s="65"/>
    </row>
    <row r="21" spans="2:16" x14ac:dyDescent="0.2">
      <c r="B21" s="49"/>
      <c r="C21" s="49"/>
      <c r="D21" s="58" t="s">
        <v>44</v>
      </c>
      <c r="E21" s="49"/>
      <c r="F21" s="49"/>
      <c r="G21" s="49"/>
      <c r="H21" s="49"/>
      <c r="I21" s="49"/>
      <c r="J21" s="45"/>
      <c r="K21" t="s">
        <v>50</v>
      </c>
    </row>
    <row r="22" spans="2:16" ht="16" customHeight="1" x14ac:dyDescent="0.2">
      <c r="B22" s="50"/>
      <c r="C22" s="50"/>
      <c r="D22" t="s">
        <v>45</v>
      </c>
      <c r="E22" s="50"/>
      <c r="F22" s="50"/>
      <c r="G22" s="50"/>
      <c r="H22" s="50"/>
      <c r="I22" s="50"/>
    </row>
    <row r="23" spans="2:16" ht="19" customHeight="1" x14ac:dyDescent="0.2">
      <c r="B23" s="49"/>
      <c r="C23" s="49"/>
      <c r="D23" t="s">
        <v>46</v>
      </c>
      <c r="E23" s="49"/>
      <c r="F23" s="49"/>
      <c r="G23" s="49"/>
      <c r="H23" s="49"/>
      <c r="I23" s="49"/>
      <c r="K23" s="67" t="s">
        <v>52</v>
      </c>
      <c r="L23" s="67"/>
      <c r="M23" s="67"/>
      <c r="N23" s="67"/>
      <c r="O23" s="67"/>
      <c r="P23" s="67"/>
    </row>
    <row r="24" spans="2:16" ht="16" customHeight="1" x14ac:dyDescent="0.2">
      <c r="B24" s="50"/>
      <c r="C24" s="50"/>
      <c r="D24" t="s">
        <v>47</v>
      </c>
      <c r="E24" s="50"/>
      <c r="F24" s="50"/>
      <c r="G24" s="50"/>
      <c r="H24" s="50"/>
      <c r="I24" s="50"/>
      <c r="K24" s="67"/>
      <c r="L24" s="67"/>
      <c r="M24" s="67"/>
      <c r="N24" s="67"/>
      <c r="O24" s="67"/>
      <c r="P24" s="67"/>
    </row>
    <row r="25" spans="2:16" x14ac:dyDescent="0.2">
      <c r="B25" s="49"/>
      <c r="C25" s="49"/>
      <c r="D25" s="49"/>
      <c r="E25" s="49"/>
      <c r="F25" s="49"/>
      <c r="G25" s="49"/>
      <c r="H25" s="49"/>
      <c r="I25" s="49"/>
      <c r="K25" s="67"/>
      <c r="L25" s="67"/>
      <c r="M25" s="67"/>
      <c r="N25" s="67"/>
      <c r="O25" s="67"/>
      <c r="P25" s="67"/>
    </row>
    <row r="26" spans="2:16" ht="16" customHeight="1" x14ac:dyDescent="0.2">
      <c r="B26" s="50"/>
      <c r="C26" s="50"/>
      <c r="D26" s="50"/>
      <c r="E26" s="50"/>
      <c r="F26" s="50"/>
      <c r="G26" s="50"/>
      <c r="H26" s="50"/>
      <c r="I26" s="50"/>
      <c r="K26" s="67"/>
      <c r="L26" s="67"/>
      <c r="M26" s="67"/>
      <c r="N26" s="67"/>
      <c r="O26" s="67"/>
      <c r="P26" s="67"/>
    </row>
    <row r="27" spans="2:16" x14ac:dyDescent="0.2">
      <c r="B27" s="50"/>
      <c r="C27" s="49"/>
      <c r="D27" s="49"/>
      <c r="E27" s="49"/>
      <c r="F27" s="49"/>
      <c r="G27" s="49"/>
      <c r="H27" s="49"/>
      <c r="I27" s="49"/>
      <c r="J27" s="49"/>
      <c r="K27" s="67"/>
      <c r="L27" s="67"/>
      <c r="M27" s="67"/>
      <c r="N27" s="67"/>
      <c r="O27" s="67"/>
      <c r="P27" s="67"/>
    </row>
    <row r="28" spans="2:16" x14ac:dyDescent="0.2">
      <c r="B28" s="50"/>
      <c r="C28" s="50"/>
      <c r="D28" s="50"/>
      <c r="E28" s="50"/>
      <c r="F28" s="50"/>
      <c r="G28" s="50"/>
      <c r="H28" s="50"/>
      <c r="I28" s="50"/>
      <c r="J28" s="50"/>
      <c r="K28" s="67"/>
      <c r="L28" s="67"/>
      <c r="M28" s="67"/>
      <c r="N28" s="67"/>
      <c r="O28" s="67"/>
      <c r="P28" s="67"/>
    </row>
    <row r="29" spans="2:16" x14ac:dyDescent="0.2">
      <c r="B29" s="50"/>
      <c r="C29" s="51"/>
      <c r="D29" s="51"/>
      <c r="E29" s="51"/>
      <c r="F29" s="51"/>
      <c r="G29" s="51"/>
      <c r="H29" s="51"/>
      <c r="I29" s="51"/>
      <c r="J29" s="51"/>
      <c r="K29" s="67"/>
      <c r="L29" s="67"/>
      <c r="M29" s="67"/>
      <c r="N29" s="67"/>
      <c r="O29" s="67"/>
      <c r="P29" s="67"/>
    </row>
    <row r="30" spans="2:16" x14ac:dyDescent="0.2">
      <c r="B30" s="50"/>
      <c r="C30" s="45"/>
      <c r="D30" s="45"/>
      <c r="E30" s="45"/>
      <c r="F30" s="45"/>
      <c r="G30" s="45"/>
      <c r="H30" s="45"/>
      <c r="I30" s="45"/>
      <c r="J30" s="45"/>
      <c r="K30" s="67"/>
      <c r="L30" s="67"/>
      <c r="M30" s="67"/>
      <c r="N30" s="67"/>
      <c r="O30" s="67"/>
      <c r="P30" s="67"/>
    </row>
    <row r="31" spans="2:16" x14ac:dyDescent="0.2">
      <c r="B31" s="50"/>
      <c r="D31" s="49"/>
      <c r="E31" s="49"/>
      <c r="F31" s="49"/>
      <c r="G31" s="49"/>
      <c r="H31" s="49"/>
      <c r="I31" s="49"/>
      <c r="J31" s="49"/>
      <c r="K31" s="67"/>
      <c r="L31" s="67"/>
      <c r="M31" s="67"/>
      <c r="N31" s="67"/>
      <c r="O31" s="67"/>
      <c r="P31" s="67"/>
    </row>
    <row r="32" spans="2:16" x14ac:dyDescent="0.2">
      <c r="B32" s="50"/>
      <c r="C32" s="52"/>
      <c r="D32" s="50"/>
      <c r="E32" s="50"/>
      <c r="F32" s="50"/>
      <c r="G32" s="50"/>
      <c r="H32" s="50"/>
      <c r="I32" s="50"/>
      <c r="J32" s="50"/>
    </row>
    <row r="34" spans="2:10" x14ac:dyDescent="0.2">
      <c r="C34" s="49"/>
      <c r="D34" s="49"/>
      <c r="E34" s="49"/>
      <c r="F34" s="49"/>
      <c r="G34" s="49"/>
      <c r="H34" s="49"/>
      <c r="I34" s="49"/>
      <c r="J34" s="49"/>
    </row>
    <row r="35" spans="2:10" x14ac:dyDescent="0.2">
      <c r="B35" s="45"/>
      <c r="C35" s="45"/>
      <c r="D35" s="45"/>
      <c r="E35" s="45"/>
      <c r="F35" s="45"/>
      <c r="G35" s="45"/>
      <c r="H35" s="45"/>
      <c r="I35" s="45"/>
      <c r="J35" s="45"/>
    </row>
    <row r="36" spans="2:10" x14ac:dyDescent="0.2">
      <c r="B36" s="45"/>
      <c r="C36" s="49"/>
      <c r="D36" s="49"/>
      <c r="E36" s="49"/>
      <c r="F36" s="49"/>
      <c r="G36" s="49"/>
      <c r="H36" s="49"/>
      <c r="I36" s="49"/>
      <c r="J36" s="49"/>
    </row>
    <row r="37" spans="2:10" x14ac:dyDescent="0.2">
      <c r="B37" s="45"/>
      <c r="C37" s="49"/>
      <c r="D37" s="49"/>
      <c r="E37" s="49"/>
      <c r="F37" s="49"/>
      <c r="G37" s="49"/>
      <c r="H37" s="49"/>
      <c r="I37" s="49"/>
      <c r="J37" s="49"/>
    </row>
    <row r="38" spans="2:10" x14ac:dyDescent="0.2">
      <c r="B38" s="45"/>
      <c r="C38" s="49"/>
      <c r="D38" s="49"/>
      <c r="E38" s="49"/>
      <c r="F38" s="49"/>
      <c r="G38" s="49"/>
      <c r="H38" s="49"/>
      <c r="I38" s="49"/>
      <c r="J38" s="49"/>
    </row>
    <row r="39" spans="2:10" x14ac:dyDescent="0.2">
      <c r="B39" s="45"/>
      <c r="C39" s="49"/>
      <c r="D39" s="49"/>
      <c r="E39" s="49"/>
      <c r="F39" s="49"/>
      <c r="G39" s="49"/>
      <c r="H39" s="49"/>
      <c r="I39" s="49"/>
      <c r="J39" s="49"/>
    </row>
    <row r="40" spans="2:10" x14ac:dyDescent="0.2">
      <c r="B40" s="45"/>
      <c r="C40" s="49"/>
      <c r="D40" s="49"/>
      <c r="E40" s="49"/>
      <c r="F40" s="49"/>
      <c r="G40" s="49"/>
      <c r="H40" s="49"/>
      <c r="I40" s="49"/>
      <c r="J40" s="49"/>
    </row>
    <row r="41" spans="2:10" x14ac:dyDescent="0.2">
      <c r="B41" s="45"/>
      <c r="C41" s="49"/>
      <c r="D41" s="49"/>
      <c r="E41" s="49"/>
      <c r="F41" s="49"/>
      <c r="G41" s="49"/>
      <c r="H41" s="49"/>
      <c r="I41" s="49"/>
      <c r="J41" s="49"/>
    </row>
    <row r="42" spans="2:10" x14ac:dyDescent="0.2">
      <c r="B42" s="45"/>
      <c r="C42" s="49"/>
      <c r="D42" s="49"/>
      <c r="E42" s="49"/>
      <c r="F42" s="49"/>
      <c r="G42" s="49"/>
      <c r="H42" s="49"/>
      <c r="I42" s="49"/>
      <c r="J42" s="49"/>
    </row>
    <row r="43" spans="2:10" x14ac:dyDescent="0.2">
      <c r="B43" s="45"/>
      <c r="C43" s="49"/>
      <c r="D43" s="49"/>
    </row>
    <row r="44" spans="2:10" x14ac:dyDescent="0.2">
      <c r="B44" s="45"/>
    </row>
    <row r="45" spans="2:10" x14ac:dyDescent="0.2">
      <c r="B45" s="45"/>
    </row>
  </sheetData>
  <mergeCells count="8">
    <mergeCell ref="A1:B1"/>
    <mergeCell ref="C1:D1"/>
    <mergeCell ref="A2:B2"/>
    <mergeCell ref="K20:L20"/>
    <mergeCell ref="K4:L4"/>
    <mergeCell ref="F4:I4"/>
    <mergeCell ref="K23:P31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Stocks</vt:lpstr>
      <vt:lpstr>Data</vt:lpstr>
      <vt:lpstr>Mileage</vt:lpstr>
      <vt:lpstr>Inductance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2021-08-05T17:05:01Z</dcterms:created>
  <dcterms:modified xsi:type="dcterms:W3CDTF">2021-09-24T00:24:42Z</dcterms:modified>
</cp:coreProperties>
</file>