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6035" windowHeight="7455" activeTab="1"/>
  </bookViews>
  <sheets>
    <sheet name="пред-данные" sheetId="1" r:id="rId1"/>
    <sheet name="Население" sheetId="2" r:id="rId2"/>
    <sheet name="Заболеваемость" sheetId="3" r:id="rId3"/>
    <sheet name="Госпитализация" sheetId="4" r:id="rId4"/>
    <sheet name="Койки" sheetId="5" r:id="rId5"/>
  </sheets>
  <calcPr calcId="145621"/>
</workbook>
</file>

<file path=xl/calcChain.xml><?xml version="1.0" encoding="utf-8"?>
<calcChain xmlns="http://schemas.openxmlformats.org/spreadsheetml/2006/main">
  <c r="B6" i="3" l="1"/>
  <c r="B3" i="3"/>
  <c r="B4" i="3"/>
  <c r="B5" i="3"/>
  <c r="B7" i="3"/>
  <c r="B8" i="3"/>
  <c r="B2" i="3"/>
  <c r="F17" i="1"/>
  <c r="B17" i="1"/>
  <c r="E4" i="1"/>
  <c r="E3" i="1"/>
  <c r="F18" i="1" l="1"/>
  <c r="F19" i="1"/>
  <c r="F14" i="1"/>
  <c r="F15" i="1"/>
  <c r="F16" i="1"/>
  <c r="F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L13" i="1"/>
  <c r="M13" i="1"/>
  <c r="K13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F9" i="1"/>
</calcChain>
</file>

<file path=xl/sharedStrings.xml><?xml version="1.0" encoding="utf-8"?>
<sst xmlns="http://schemas.openxmlformats.org/spreadsheetml/2006/main" count="35" uniqueCount="10">
  <si>
    <t>РК</t>
  </si>
  <si>
    <t>Акмолинская</t>
  </si>
  <si>
    <t>СКО</t>
  </si>
  <si>
    <t>Нур-Султан</t>
  </si>
  <si>
    <t>-</t>
  </si>
  <si>
    <t>впервые, и на 100 000</t>
  </si>
  <si>
    <t>Среднее - 0.56</t>
  </si>
  <si>
    <t>Данные из Казахстан в цифрах 1991-2008 Cтатистический сборник</t>
  </si>
  <si>
    <t>До 1997 года без отдельных нарушений с вовлечением иммунного механизма. 2) До 1997 года включая болезни органов чувств. 3) До 1997 года исключая деформации и хромосомные нарушения. * Здесь и далее приведены данные Министерства здравоохранения Республики Казахстан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</si>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</sst>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.5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sz val="8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20212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4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2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6" xfId="0" applyFill="1" applyBorder="1"/>
    <xf numFmtId="0" fontId="0" fillId="7" borderId="0" xfId="0" applyFill="1"/>
    <xf numFmtId="2" fontId="0" fillId="0" borderId="0" xfId="0" applyNumberFormat="1"/>
    <xf numFmtId="4" fontId="0" fillId="0" borderId="0" xfId="0" applyNumberFormat="1"/>
    <xf numFmtId="0" fontId="0" fillId="0" borderId="5" xfId="0" applyFont="1" applyBorder="1"/>
    <xf numFmtId="0" fontId="0" fillId="0" borderId="5" xfId="0" applyFont="1" applyBorder="1" applyAlignment="1">
      <alignment horizontal="right" vertical="center" wrapText="1"/>
    </xf>
    <xf numFmtId="0" fontId="0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4" fontId="0" fillId="0" borderId="5" xfId="0" applyNumberFormat="1" applyFont="1" applyBorder="1"/>
    <xf numFmtId="4" fontId="0" fillId="0" borderId="5" xfId="0" applyNumberFormat="1" applyFont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4" fontId="0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 applyFont="1"/>
    <xf numFmtId="3" fontId="10" fillId="6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/>
    </xf>
    <xf numFmtId="4" fontId="1" fillId="7" borderId="5" xfId="0" applyNumberFormat="1" applyFont="1" applyFill="1" applyBorder="1" applyAlignment="1">
      <alignment horizontal="center" vertical="center" wrapText="1"/>
    </xf>
    <xf numFmtId="4" fontId="2" fillId="7" borderId="5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4" fontId="0" fillId="0" borderId="6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2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3" fontId="0" fillId="7" borderId="5" xfId="0" applyNumberFormat="1" applyFont="1" applyFill="1" applyBorder="1" applyAlignment="1">
      <alignment horizontal="center" vertical="center"/>
    </xf>
    <xf numFmtId="3" fontId="0" fillId="0" borderId="0" xfId="0" applyNumberFormat="1"/>
    <xf numFmtId="4" fontId="0" fillId="8" borderId="5" xfId="0" applyNumberFormat="1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opLeftCell="A11" workbookViewId="0">
      <selection activeCell="B20" sqref="B20"/>
    </sheetView>
  </sheetViews>
  <sheetFormatPr defaultRowHeight="15" x14ac:dyDescent="0.25"/>
  <cols>
    <col min="1" max="1" width="36" customWidth="1"/>
    <col min="2" max="2" width="12.140625" customWidth="1"/>
    <col min="3" max="3" width="15.42578125" customWidth="1"/>
    <col min="4" max="4" width="13.28515625" customWidth="1"/>
    <col min="5" max="5" width="13.7109375" customWidth="1"/>
  </cols>
  <sheetData>
    <row r="1" spans="1:29" ht="15.75" thickBot="1" x14ac:dyDescent="0.3"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</row>
    <row r="2" spans="1:29" ht="15.75" thickBot="1" x14ac:dyDescent="0.3">
      <c r="A2" t="s">
        <v>0</v>
      </c>
      <c r="E2">
        <v>84656.5</v>
      </c>
      <c r="F2">
        <v>13389272.039999999</v>
      </c>
      <c r="I2">
        <v>12376246</v>
      </c>
      <c r="J2">
        <v>12121057</v>
      </c>
      <c r="K2" s="1">
        <v>12712740</v>
      </c>
      <c r="L2">
        <v>13100080</v>
      </c>
      <c r="M2" s="2">
        <v>14400002</v>
      </c>
      <c r="N2" s="3">
        <v>14571088</v>
      </c>
      <c r="O2" s="4">
        <v>14956812</v>
      </c>
      <c r="P2" s="5">
        <v>15171726</v>
      </c>
      <c r="Q2" s="6">
        <v>15638236</v>
      </c>
      <c r="R2" s="7">
        <v>16058298</v>
      </c>
      <c r="S2" s="2">
        <v>16337362</v>
      </c>
      <c r="T2" s="3">
        <v>16860225</v>
      </c>
      <c r="U2" s="8">
        <v>17155624</v>
      </c>
      <c r="V2" s="9">
        <v>17186522</v>
      </c>
      <c r="W2" s="8">
        <v>17402761</v>
      </c>
      <c r="X2" s="9">
        <v>17485875</v>
      </c>
      <c r="Y2">
        <v>17347489</v>
      </c>
      <c r="Z2" s="10">
        <v>17355272</v>
      </c>
      <c r="AA2" s="11">
        <v>18700902</v>
      </c>
      <c r="AB2" s="10">
        <v>19329964</v>
      </c>
      <c r="AC2" s="11">
        <v>19200601</v>
      </c>
    </row>
    <row r="3" spans="1:29" ht="15.75" thickBot="1" x14ac:dyDescent="0.3">
      <c r="A3" s="12" t="s">
        <v>0</v>
      </c>
      <c r="B3">
        <v>57705</v>
      </c>
      <c r="E3" s="47">
        <f>Население!B6</f>
        <v>15816000</v>
      </c>
      <c r="F3">
        <v>51947.4</v>
      </c>
      <c r="I3" s="13">
        <v>47426.1</v>
      </c>
      <c r="J3">
        <v>47972.800000000003</v>
      </c>
      <c r="K3" s="1">
        <v>50505.1</v>
      </c>
      <c r="L3">
        <v>52053.599999999999</v>
      </c>
      <c r="M3" s="2">
        <v>57517.8</v>
      </c>
      <c r="N3" s="3">
        <v>56413.9</v>
      </c>
      <c r="O3" s="2">
        <v>57334.8</v>
      </c>
      <c r="P3" s="3">
        <v>57865.2</v>
      </c>
      <c r="Q3" s="2">
        <v>58154.8</v>
      </c>
      <c r="R3" s="3">
        <v>58578.6</v>
      </c>
      <c r="S3" s="2">
        <v>58313.5</v>
      </c>
      <c r="T3" s="3">
        <v>60107.7</v>
      </c>
      <c r="U3" s="2">
        <v>58077.1</v>
      </c>
      <c r="V3" s="3">
        <v>56195.8</v>
      </c>
      <c r="W3" s="8">
        <v>55168.800000000003</v>
      </c>
      <c r="X3" s="9">
        <v>53954.5</v>
      </c>
      <c r="Y3">
        <v>52031.5</v>
      </c>
      <c r="Z3" s="8">
        <v>52410.7</v>
      </c>
      <c r="AA3" s="9">
        <v>56773.4</v>
      </c>
      <c r="AB3" s="8">
        <v>57896.9</v>
      </c>
      <c r="AC3" s="9">
        <v>57175.7</v>
      </c>
    </row>
    <row r="4" spans="1:29" ht="15.75" thickBot="1" x14ac:dyDescent="0.3">
      <c r="A4" s="12" t="s">
        <v>1</v>
      </c>
      <c r="E4">
        <f>(E3/100000)*E2</f>
        <v>13389272.039999999</v>
      </c>
      <c r="F4">
        <v>46604.7</v>
      </c>
      <c r="I4" s="13">
        <v>30270.1</v>
      </c>
      <c r="J4">
        <v>33233.300000000003</v>
      </c>
      <c r="K4" s="1">
        <v>36967</v>
      </c>
      <c r="L4">
        <v>39934.199999999997</v>
      </c>
      <c r="M4" s="2">
        <v>43299.6</v>
      </c>
      <c r="N4" s="3">
        <v>40958.300000000003</v>
      </c>
      <c r="O4" s="2">
        <v>45882.5</v>
      </c>
      <c r="P4" s="3">
        <v>51165.2</v>
      </c>
      <c r="Q4" s="2">
        <v>49292.6</v>
      </c>
      <c r="R4" s="3">
        <v>51202.9</v>
      </c>
      <c r="S4" s="2">
        <v>44427.3</v>
      </c>
      <c r="T4" s="3">
        <v>50772.7</v>
      </c>
      <c r="U4" s="2">
        <v>48095.5</v>
      </c>
      <c r="V4" s="3">
        <v>51215</v>
      </c>
      <c r="W4" s="8">
        <v>50158.1</v>
      </c>
      <c r="X4" s="9">
        <v>50051.8</v>
      </c>
      <c r="Y4">
        <v>46768.9</v>
      </c>
      <c r="Z4" s="8">
        <v>45501.599999999999</v>
      </c>
      <c r="AA4" s="9">
        <v>47421.4</v>
      </c>
      <c r="AB4" s="8">
        <v>50027.8</v>
      </c>
      <c r="AC4" s="9">
        <v>49992.4</v>
      </c>
    </row>
    <row r="5" spans="1:29" ht="15.75" thickBot="1" x14ac:dyDescent="0.3">
      <c r="A5" s="12" t="s">
        <v>2</v>
      </c>
      <c r="F5">
        <v>35591.1</v>
      </c>
      <c r="I5" s="13">
        <v>35130</v>
      </c>
      <c r="J5">
        <v>38400.1</v>
      </c>
      <c r="K5" s="1">
        <v>41014.9</v>
      </c>
      <c r="L5">
        <v>52487.5</v>
      </c>
      <c r="M5" s="2">
        <v>45294.5</v>
      </c>
      <c r="N5" s="3">
        <v>41365</v>
      </c>
      <c r="O5" s="2">
        <v>43027.9</v>
      </c>
      <c r="P5" s="3">
        <v>43437.2</v>
      </c>
      <c r="Q5" s="2">
        <v>43069.599999999999</v>
      </c>
      <c r="R5" s="3">
        <v>42309.1</v>
      </c>
      <c r="S5" s="2">
        <v>46414</v>
      </c>
      <c r="T5" s="3">
        <v>50571.1</v>
      </c>
      <c r="U5" s="2">
        <v>53557.5</v>
      </c>
      <c r="V5" s="3">
        <v>53697.3</v>
      </c>
      <c r="W5" s="8">
        <v>54392.1</v>
      </c>
      <c r="X5" s="9">
        <v>52128.1</v>
      </c>
      <c r="Y5">
        <v>52557.9</v>
      </c>
      <c r="Z5" s="8">
        <v>52900.3</v>
      </c>
      <c r="AA5" s="9">
        <v>53706.400000000001</v>
      </c>
      <c r="AB5" s="8">
        <v>54408.6</v>
      </c>
      <c r="AC5" s="9">
        <v>53900.3</v>
      </c>
    </row>
    <row r="6" spans="1:29" ht="15.75" thickBot="1" x14ac:dyDescent="0.3">
      <c r="A6" s="12" t="s">
        <v>3</v>
      </c>
      <c r="F6" t="s">
        <v>4</v>
      </c>
      <c r="I6" s="13">
        <v>58379.3</v>
      </c>
      <c r="J6">
        <v>65087.7</v>
      </c>
      <c r="K6" s="1">
        <v>63905.4</v>
      </c>
      <c r="L6">
        <v>44982.9</v>
      </c>
      <c r="M6" s="2">
        <v>45512.3</v>
      </c>
      <c r="N6" s="3">
        <v>51777.8</v>
      </c>
      <c r="O6" s="2">
        <v>54172.3</v>
      </c>
      <c r="P6" s="3">
        <v>54773.9</v>
      </c>
      <c r="Q6" s="2">
        <v>55069.7</v>
      </c>
      <c r="R6" s="3">
        <v>56802.6</v>
      </c>
      <c r="S6" s="2">
        <v>61306.3</v>
      </c>
      <c r="T6" s="3">
        <v>64006.8</v>
      </c>
      <c r="U6" s="2">
        <v>65457.4</v>
      </c>
      <c r="V6" s="3">
        <v>65283.3</v>
      </c>
      <c r="W6" s="8">
        <v>62517.2</v>
      </c>
      <c r="X6" s="9">
        <v>58324</v>
      </c>
      <c r="Y6">
        <v>60071.8</v>
      </c>
      <c r="Z6" s="8">
        <v>59516.2</v>
      </c>
      <c r="AA6" s="9">
        <v>69969.3</v>
      </c>
      <c r="AB6" s="8">
        <v>71557.7</v>
      </c>
      <c r="AC6" s="9">
        <v>71627.399999999994</v>
      </c>
    </row>
    <row r="7" spans="1:29" ht="15.75" thickBot="1" x14ac:dyDescent="0.3"/>
    <row r="8" spans="1:29" ht="15.75" thickBot="1" x14ac:dyDescent="0.3">
      <c r="A8" s="12" t="s">
        <v>5</v>
      </c>
      <c r="F8">
        <v>84656.5</v>
      </c>
      <c r="I8" s="14">
        <v>79464.800000000003</v>
      </c>
      <c r="J8">
        <v>81202.2</v>
      </c>
      <c r="K8">
        <v>85497.7</v>
      </c>
      <c r="L8">
        <v>88326.7</v>
      </c>
      <c r="M8" s="2">
        <v>96941.6</v>
      </c>
      <c r="N8" s="3">
        <v>97735.5</v>
      </c>
      <c r="O8" s="4">
        <v>99627.7</v>
      </c>
      <c r="P8" s="5">
        <v>100163.2</v>
      </c>
      <c r="Q8" s="6">
        <v>102156.6</v>
      </c>
      <c r="R8" s="7">
        <v>103707.6</v>
      </c>
      <c r="S8" s="7">
        <v>103707.6</v>
      </c>
      <c r="T8" s="7">
        <v>103707.6</v>
      </c>
      <c r="U8" s="8">
        <v>105099</v>
      </c>
      <c r="V8" s="9">
        <v>103791.5</v>
      </c>
      <c r="W8" s="8">
        <v>103640.9</v>
      </c>
      <c r="X8" s="9">
        <v>102645</v>
      </c>
      <c r="Y8">
        <v>100337.1</v>
      </c>
      <c r="Z8" s="8">
        <v>98923.7</v>
      </c>
      <c r="AA8" s="9">
        <v>105096.7</v>
      </c>
      <c r="AB8" s="8">
        <v>107164.8</v>
      </c>
      <c r="AC8" s="9">
        <v>105056.2</v>
      </c>
    </row>
    <row r="9" spans="1:29" x14ac:dyDescent="0.25">
      <c r="F9">
        <f t="shared" ref="F9:P9" si="0">F3/F8</f>
        <v>0.61362565189914542</v>
      </c>
      <c r="I9">
        <f t="shared" si="0"/>
        <v>0.59681896890195407</v>
      </c>
      <c r="J9">
        <f t="shared" si="0"/>
        <v>0.59078202314715622</v>
      </c>
      <c r="K9">
        <f t="shared" si="0"/>
        <v>0.59071881465817211</v>
      </c>
      <c r="L9">
        <f t="shared" si="0"/>
        <v>0.58933029310502938</v>
      </c>
      <c r="M9">
        <f t="shared" si="0"/>
        <v>0.59332422819511954</v>
      </c>
      <c r="N9">
        <f t="shared" si="0"/>
        <v>0.57720991860685222</v>
      </c>
      <c r="O9">
        <f t="shared" si="0"/>
        <v>0.57549055132257398</v>
      </c>
      <c r="P9">
        <f t="shared" si="0"/>
        <v>0.57770917862049131</v>
      </c>
      <c r="Q9">
        <f>Q3/Q8</f>
        <v>0.56927109946885468</v>
      </c>
      <c r="R9">
        <f>R3/R8</f>
        <v>0.56484384943822818</v>
      </c>
      <c r="S9">
        <f t="shared" ref="S9:AC9" si="1">S3/S8</f>
        <v>0.56228762405069632</v>
      </c>
      <c r="T9">
        <f t="shared" si="1"/>
        <v>0.57958818832949555</v>
      </c>
      <c r="U9">
        <f t="shared" si="1"/>
        <v>0.55259422068716157</v>
      </c>
      <c r="V9">
        <f t="shared" si="1"/>
        <v>0.54142969318296785</v>
      </c>
      <c r="W9">
        <f t="shared" si="1"/>
        <v>0.53230722620123916</v>
      </c>
      <c r="X9">
        <f t="shared" si="1"/>
        <v>0.52564177504992937</v>
      </c>
      <c r="Y9">
        <f t="shared" si="1"/>
        <v>0.51856691094321039</v>
      </c>
      <c r="Z9">
        <f t="shared" si="1"/>
        <v>0.5298093379038592</v>
      </c>
      <c r="AA9">
        <f t="shared" si="1"/>
        <v>0.54020154771748308</v>
      </c>
      <c r="AB9">
        <f t="shared" si="1"/>
        <v>0.54026042133237784</v>
      </c>
      <c r="AC9">
        <f t="shared" si="1"/>
        <v>0.54423917864914206</v>
      </c>
    </row>
    <row r="10" spans="1:29" ht="30" x14ac:dyDescent="0.25">
      <c r="A10" s="43" t="s">
        <v>7</v>
      </c>
      <c r="E10" s="15"/>
    </row>
    <row r="11" spans="1:29" ht="140.25" customHeight="1" x14ac:dyDescent="0.25">
      <c r="A11" s="43" t="s">
        <v>8</v>
      </c>
      <c r="B11" s="42"/>
    </row>
    <row r="12" spans="1:29" ht="34.5" customHeight="1" x14ac:dyDescent="0.25">
      <c r="A12" s="17"/>
      <c r="B12" s="17" t="s">
        <v>0</v>
      </c>
      <c r="C12" s="17" t="s">
        <v>1</v>
      </c>
      <c r="D12" s="17" t="s">
        <v>2</v>
      </c>
      <c r="E12" s="17" t="s">
        <v>3</v>
      </c>
      <c r="F12">
        <v>100000</v>
      </c>
      <c r="G12" s="26" t="s">
        <v>6</v>
      </c>
    </row>
    <row r="13" spans="1:29" x14ac:dyDescent="0.25">
      <c r="A13" s="20">
        <v>1991</v>
      </c>
      <c r="B13" s="19">
        <v>9466.5</v>
      </c>
      <c r="C13" s="20"/>
      <c r="D13" s="20"/>
      <c r="E13" s="20"/>
      <c r="F13" s="41">
        <f>B13/0.56</f>
        <v>16904.464285714283</v>
      </c>
      <c r="G13">
        <f>(Население!C2/$F$12)*C13</f>
        <v>0</v>
      </c>
      <c r="H13">
        <f>(Население!D2/$F$12)*D13</f>
        <v>0</v>
      </c>
      <c r="I13">
        <f>(Население!E2/$F$12)*E13</f>
        <v>0</v>
      </c>
      <c r="K13">
        <f>G13/0.56</f>
        <v>0</v>
      </c>
      <c r="L13">
        <f t="shared" ref="L13:M13" si="2">H13/0.56</f>
        <v>0</v>
      </c>
      <c r="M13">
        <f t="shared" si="2"/>
        <v>0</v>
      </c>
    </row>
    <row r="14" spans="1:29" x14ac:dyDescent="0.25">
      <c r="A14" s="20">
        <v>1992</v>
      </c>
      <c r="B14" s="24">
        <v>9766.7999999999993</v>
      </c>
      <c r="C14" s="20"/>
      <c r="D14" s="20"/>
      <c r="E14" s="20"/>
      <c r="F14" s="41">
        <f t="shared" ref="F14:F19" si="3">B14/0.56</f>
        <v>17440.714285714283</v>
      </c>
      <c r="G14">
        <f>(Население!C3/$F$12)*C14</f>
        <v>0</v>
      </c>
      <c r="H14">
        <f>(Население!D3/$F$12)*D14</f>
        <v>0</v>
      </c>
      <c r="I14">
        <f>(Население!E3/$F$12)*E14</f>
        <v>0</v>
      </c>
      <c r="K14">
        <f t="shared" ref="K14:K40" si="4">G14/0.56</f>
        <v>0</v>
      </c>
      <c r="L14">
        <f t="shared" ref="L14:L40" si="5">H14/0.56</f>
        <v>0</v>
      </c>
      <c r="M14">
        <f t="shared" ref="M14:M40" si="6">I14/0.56</f>
        <v>0</v>
      </c>
    </row>
    <row r="15" spans="1:29" x14ac:dyDescent="0.25">
      <c r="A15" s="20">
        <v>1993</v>
      </c>
      <c r="B15" s="24">
        <v>9806.2999999999993</v>
      </c>
      <c r="C15" s="20"/>
      <c r="D15" s="20"/>
      <c r="E15" s="20"/>
      <c r="F15" s="41">
        <f t="shared" si="3"/>
        <v>17511.249999999996</v>
      </c>
      <c r="G15">
        <f>(Население!C4/$F$12)*C15</f>
        <v>0</v>
      </c>
      <c r="H15">
        <f>(Население!D4/$F$12)*D15</f>
        <v>0</v>
      </c>
      <c r="I15">
        <f>(Население!E4/$F$12)*E15</f>
        <v>0</v>
      </c>
      <c r="K15">
        <f t="shared" si="4"/>
        <v>0</v>
      </c>
      <c r="L15">
        <f t="shared" si="5"/>
        <v>0</v>
      </c>
      <c r="M15">
        <f t="shared" si="6"/>
        <v>0</v>
      </c>
    </row>
    <row r="16" spans="1:29" x14ac:dyDescent="0.25">
      <c r="A16" s="20">
        <v>1994</v>
      </c>
      <c r="B16" s="24">
        <v>8462.7999999999993</v>
      </c>
      <c r="C16" s="20"/>
      <c r="D16" s="20"/>
      <c r="E16" s="20"/>
      <c r="F16" s="41">
        <f t="shared" si="3"/>
        <v>15112.142857142855</v>
      </c>
      <c r="G16">
        <f>(Население!C5/$F$12)*C16</f>
        <v>0</v>
      </c>
      <c r="H16">
        <f>(Население!D5/$F$12)*D16</f>
        <v>0</v>
      </c>
      <c r="I16">
        <f>(Население!E5/$F$12)*E16</f>
        <v>0</v>
      </c>
      <c r="K16">
        <f t="shared" si="4"/>
        <v>0</v>
      </c>
      <c r="L16">
        <f t="shared" si="5"/>
        <v>0</v>
      </c>
      <c r="M16">
        <f t="shared" si="6"/>
        <v>0</v>
      </c>
    </row>
    <row r="17" spans="1:13" x14ac:dyDescent="0.25">
      <c r="A17" s="20">
        <v>1995</v>
      </c>
      <c r="B17" s="48">
        <f>13389272.04/1000</f>
        <v>13389.27204</v>
      </c>
      <c r="C17" s="20">
        <v>46604.7</v>
      </c>
      <c r="D17" s="20">
        <v>35591.1</v>
      </c>
      <c r="E17" s="20" t="s">
        <v>4</v>
      </c>
      <c r="F17" s="41">
        <f>8592200/0.56</f>
        <v>15343214.285714284</v>
      </c>
      <c r="G17">
        <f>(Население!C6/$F$12)*C17</f>
        <v>461433.13469999994</v>
      </c>
      <c r="H17">
        <f>(Население!D6/$F$12)*D17</f>
        <v>306759.69089999999</v>
      </c>
      <c r="I17" t="e">
        <f>(Население!E6/$F$12)*E17</f>
        <v>#VALUE!</v>
      </c>
      <c r="K17">
        <f t="shared" si="4"/>
        <v>823987.74053571408</v>
      </c>
      <c r="L17">
        <f t="shared" si="5"/>
        <v>547785.16232142854</v>
      </c>
      <c r="M17" t="e">
        <f t="shared" si="6"/>
        <v>#VALUE!</v>
      </c>
    </row>
    <row r="18" spans="1:13" x14ac:dyDescent="0.25">
      <c r="A18" s="20">
        <v>1996</v>
      </c>
      <c r="B18" s="24">
        <v>7707.6</v>
      </c>
      <c r="C18" s="20"/>
      <c r="D18" s="20"/>
      <c r="E18" s="20"/>
      <c r="F18" s="41">
        <f t="shared" si="3"/>
        <v>13763.571428571428</v>
      </c>
      <c r="G18">
        <f>(Население!C7/$F$12)*C18</f>
        <v>0</v>
      </c>
      <c r="H18">
        <f>(Население!D7/$F$12)*D18</f>
        <v>0</v>
      </c>
      <c r="I18">
        <f>(Население!E7/$F$12)*E18</f>
        <v>0</v>
      </c>
      <c r="K18">
        <f t="shared" si="4"/>
        <v>0</v>
      </c>
      <c r="L18">
        <f t="shared" si="5"/>
        <v>0</v>
      </c>
      <c r="M18">
        <f t="shared" si="6"/>
        <v>0</v>
      </c>
    </row>
    <row r="19" spans="1:13" x14ac:dyDescent="0.25">
      <c r="A19" s="20">
        <v>1997</v>
      </c>
      <c r="B19" s="24">
        <v>7013.5</v>
      </c>
      <c r="C19" s="20"/>
      <c r="D19" s="20"/>
      <c r="E19" s="20"/>
      <c r="F19" s="41">
        <f t="shared" si="3"/>
        <v>12524.107142857141</v>
      </c>
      <c r="G19">
        <f>(Население!C8/$F$12)*C19</f>
        <v>0</v>
      </c>
      <c r="H19">
        <f>(Население!D8/$F$12)*D19</f>
        <v>0</v>
      </c>
      <c r="I19">
        <f>(Население!E8/$F$12)*E19</f>
        <v>0</v>
      </c>
      <c r="K19">
        <f t="shared" si="4"/>
        <v>0</v>
      </c>
      <c r="L19">
        <f t="shared" si="5"/>
        <v>0</v>
      </c>
      <c r="M19">
        <f t="shared" si="6"/>
        <v>0</v>
      </c>
    </row>
    <row r="20" spans="1:13" x14ac:dyDescent="0.25">
      <c r="A20" s="20">
        <v>1998</v>
      </c>
      <c r="B20" s="20">
        <v>12376246</v>
      </c>
      <c r="C20" s="20">
        <v>30270.1</v>
      </c>
      <c r="D20" s="20">
        <v>35130</v>
      </c>
      <c r="E20" s="20">
        <v>58379.3</v>
      </c>
      <c r="G20">
        <f>(Население!C9/$F$12)*C20</f>
        <v>259823.40334999995</v>
      </c>
      <c r="H20">
        <f>(Население!D9/$F$12)*D20</f>
        <v>260594.34</v>
      </c>
      <c r="I20">
        <f>(Население!E9/$F$12)*E20</f>
        <v>180567.17490000001</v>
      </c>
      <c r="K20">
        <f t="shared" si="4"/>
        <v>463970.36312499986</v>
      </c>
      <c r="L20">
        <f t="shared" si="5"/>
        <v>465347.03571428568</v>
      </c>
      <c r="M20">
        <f t="shared" si="6"/>
        <v>322441.38374999998</v>
      </c>
    </row>
    <row r="21" spans="1:13" x14ac:dyDescent="0.25">
      <c r="A21" s="20">
        <v>1999</v>
      </c>
      <c r="B21" s="20">
        <v>12121057</v>
      </c>
      <c r="C21" s="20">
        <v>33233.300000000003</v>
      </c>
      <c r="D21" s="20">
        <v>38400.1</v>
      </c>
      <c r="E21" s="20">
        <v>65087.7</v>
      </c>
      <c r="G21">
        <f>(Население!C10/$F$12)*C21</f>
        <v>242171.05710000001</v>
      </c>
      <c r="H21">
        <f>(Население!D10/$F$12)*D21</f>
        <v>276941.52119999996</v>
      </c>
      <c r="I21">
        <f>(Население!E10/$F$12)*E21</f>
        <v>208443.35925000001</v>
      </c>
      <c r="K21">
        <f t="shared" si="4"/>
        <v>432448.31624999997</v>
      </c>
      <c r="L21">
        <f t="shared" si="5"/>
        <v>494538.43071428558</v>
      </c>
      <c r="M21">
        <f t="shared" si="6"/>
        <v>372220.28437499999</v>
      </c>
    </row>
    <row r="22" spans="1:13" x14ac:dyDescent="0.25">
      <c r="A22" s="20">
        <v>2000</v>
      </c>
      <c r="B22" s="20">
        <v>12712740</v>
      </c>
      <c r="C22" s="20">
        <v>36967</v>
      </c>
      <c r="D22" s="20">
        <v>41014.9</v>
      </c>
      <c r="E22" s="20">
        <v>63905.4</v>
      </c>
      <c r="G22">
        <f>(Население!C11/$F$12)*C22</f>
        <v>291218.26293000003</v>
      </c>
      <c r="H22">
        <f>(Население!D11/$F$12)*D22</f>
        <v>290436.760625</v>
      </c>
      <c r="I22">
        <f>(Население!E11/$F$12)*E22</f>
        <v>262394.93334600003</v>
      </c>
      <c r="K22">
        <f t="shared" si="4"/>
        <v>520032.61237500003</v>
      </c>
      <c r="L22">
        <f t="shared" si="5"/>
        <v>518637.07254464278</v>
      </c>
      <c r="M22">
        <f t="shared" si="6"/>
        <v>468562.38097500004</v>
      </c>
    </row>
    <row r="23" spans="1:13" x14ac:dyDescent="0.25">
      <c r="A23" s="20">
        <v>2001</v>
      </c>
      <c r="B23" s="20">
        <v>13100080</v>
      </c>
      <c r="C23" s="20">
        <v>39934.199999999997</v>
      </c>
      <c r="D23" s="20">
        <v>52487.5</v>
      </c>
      <c r="E23" s="20">
        <v>44982.9</v>
      </c>
      <c r="G23">
        <f>(Население!C12/$F$12)*C23</f>
        <v>305772.17598</v>
      </c>
      <c r="H23">
        <f>(Население!D12/$F$12)*D23</f>
        <v>365807.95712500002</v>
      </c>
      <c r="I23">
        <f>(Население!E12/$F$12)*E23</f>
        <v>209906.40524400002</v>
      </c>
      <c r="K23">
        <f t="shared" si="4"/>
        <v>546021.74282142858</v>
      </c>
      <c r="L23">
        <f t="shared" si="5"/>
        <v>653228.49486607139</v>
      </c>
      <c r="M23">
        <f t="shared" si="6"/>
        <v>374832.86650714284</v>
      </c>
    </row>
    <row r="24" spans="1:13" x14ac:dyDescent="0.25">
      <c r="A24" s="20">
        <v>2002</v>
      </c>
      <c r="B24" s="21">
        <v>14400002</v>
      </c>
      <c r="C24" s="21">
        <v>43299.6</v>
      </c>
      <c r="D24" s="21">
        <v>45294.5</v>
      </c>
      <c r="E24" s="21">
        <v>45512.3</v>
      </c>
      <c r="G24">
        <f>(Население!C13/$F$12)*C24</f>
        <v>325432.86566399998</v>
      </c>
      <c r="H24">
        <f>(Население!D13/$F$12)*D24</f>
        <v>311039.59622499999</v>
      </c>
      <c r="I24">
        <f>(Население!E13/$F$12)*E24</f>
        <v>226437.34619000001</v>
      </c>
      <c r="K24">
        <f t="shared" si="4"/>
        <v>581130.11725714279</v>
      </c>
      <c r="L24">
        <f t="shared" si="5"/>
        <v>555427.85040178569</v>
      </c>
      <c r="M24">
        <f t="shared" si="6"/>
        <v>404352.40391071426</v>
      </c>
    </row>
    <row r="25" spans="1:13" x14ac:dyDescent="0.25">
      <c r="A25" s="20">
        <v>2003</v>
      </c>
      <c r="B25" s="21">
        <v>14571088</v>
      </c>
      <c r="C25" s="21">
        <v>40958.300000000003</v>
      </c>
      <c r="D25" s="21">
        <v>41365</v>
      </c>
      <c r="E25" s="21">
        <v>51777.8</v>
      </c>
      <c r="G25">
        <f>(Население!C14/$F$12)*C25</f>
        <v>306592.94506700005</v>
      </c>
      <c r="H25">
        <f>(Население!D14/$F$12)*D25</f>
        <v>280588.30894999998</v>
      </c>
      <c r="I25">
        <f>(Население!E14/$F$12)*E25</f>
        <v>262132.87917</v>
      </c>
      <c r="K25">
        <f t="shared" si="4"/>
        <v>547487.40190535714</v>
      </c>
      <c r="L25">
        <f t="shared" si="5"/>
        <v>501050.55169642851</v>
      </c>
      <c r="M25">
        <f t="shared" si="6"/>
        <v>468094.42708928569</v>
      </c>
    </row>
    <row r="26" spans="1:13" x14ac:dyDescent="0.25">
      <c r="A26" s="20">
        <v>2004</v>
      </c>
      <c r="B26" s="21">
        <v>14956812</v>
      </c>
      <c r="C26" s="21">
        <v>45882.5</v>
      </c>
      <c r="D26" s="21">
        <v>43027.9</v>
      </c>
      <c r="E26" s="21">
        <v>54172.3</v>
      </c>
      <c r="G26">
        <f>(Население!C15/$F$12)*C26</f>
        <v>343227.25302499998</v>
      </c>
      <c r="H26">
        <f>(Население!D15/$F$12)*D26</f>
        <v>288380.30054299999</v>
      </c>
      <c r="I26">
        <f>(Население!E15/$F$12)*E26</f>
        <v>281660.206282</v>
      </c>
      <c r="K26">
        <f t="shared" si="4"/>
        <v>612905.80897321424</v>
      </c>
      <c r="L26">
        <f t="shared" si="5"/>
        <v>514964.82239821419</v>
      </c>
      <c r="M26">
        <f t="shared" si="6"/>
        <v>502964.65407499997</v>
      </c>
    </row>
    <row r="27" spans="1:13" x14ac:dyDescent="0.25">
      <c r="A27" s="20">
        <v>2005</v>
      </c>
      <c r="B27" s="21">
        <v>15171726</v>
      </c>
      <c r="C27" s="21">
        <v>51165.2</v>
      </c>
      <c r="D27" s="21">
        <v>43437.2</v>
      </c>
      <c r="E27" s="21">
        <v>54773.9</v>
      </c>
      <c r="G27">
        <f>(Население!C16/$F$12)*C27</f>
        <v>382162.60018800001</v>
      </c>
      <c r="H27">
        <f>(Население!D16/$F$12)*D27</f>
        <v>288653.22515999997</v>
      </c>
      <c r="I27">
        <f>(Население!E16/$F$12)*E27</f>
        <v>295717.16549300001</v>
      </c>
      <c r="K27">
        <f t="shared" si="4"/>
        <v>682433.21462142852</v>
      </c>
      <c r="L27">
        <f t="shared" si="5"/>
        <v>515452.18778571417</v>
      </c>
      <c r="M27">
        <f t="shared" si="6"/>
        <v>528066.36695178563</v>
      </c>
    </row>
    <row r="28" spans="1:13" x14ac:dyDescent="0.25">
      <c r="A28" s="20">
        <v>2006</v>
      </c>
      <c r="B28" s="22">
        <v>15638236</v>
      </c>
      <c r="C28" s="21">
        <v>49292.6</v>
      </c>
      <c r="D28" s="21">
        <v>43069.599999999999</v>
      </c>
      <c r="E28" s="21">
        <v>55069.7</v>
      </c>
      <c r="G28">
        <f>(Население!C17/$F$12)*C28</f>
        <v>368514.928082</v>
      </c>
      <c r="H28">
        <f>(Население!D17/$F$12)*D28</f>
        <v>285136.687752</v>
      </c>
      <c r="I28">
        <f>(Население!E17/$F$12)*E28</f>
        <v>309735.67277100001</v>
      </c>
      <c r="K28">
        <f t="shared" si="4"/>
        <v>658062.37157499988</v>
      </c>
      <c r="L28">
        <f t="shared" si="5"/>
        <v>509172.65669999993</v>
      </c>
      <c r="M28">
        <f t="shared" si="6"/>
        <v>553099.41566249996</v>
      </c>
    </row>
    <row r="29" spans="1:13" x14ac:dyDescent="0.25">
      <c r="A29" s="20">
        <v>2007</v>
      </c>
      <c r="B29" s="22">
        <v>16058298</v>
      </c>
      <c r="C29" s="21">
        <v>51202.9</v>
      </c>
      <c r="D29" s="21">
        <v>42309.1</v>
      </c>
      <c r="E29" s="21">
        <v>56802.6</v>
      </c>
      <c r="G29">
        <f>(Население!C18/$F$12)*C29</f>
        <v>382999.22808700002</v>
      </c>
      <c r="H29">
        <f>(Население!D18/$F$12)*D29</f>
        <v>278154.83158499998</v>
      </c>
      <c r="I29">
        <f>(Население!E18/$F$12)*E29</f>
        <v>334321.35874200001</v>
      </c>
      <c r="K29">
        <f t="shared" si="4"/>
        <v>683927.19301249995</v>
      </c>
      <c r="L29">
        <f t="shared" si="5"/>
        <v>496705.05640178564</v>
      </c>
      <c r="M29">
        <f t="shared" si="6"/>
        <v>597002.42632500001</v>
      </c>
    </row>
    <row r="30" spans="1:13" x14ac:dyDescent="0.25">
      <c r="A30" s="20">
        <v>2008</v>
      </c>
      <c r="B30" s="21">
        <v>16337362</v>
      </c>
      <c r="C30" s="21">
        <v>44427.3</v>
      </c>
      <c r="D30" s="21">
        <v>46414</v>
      </c>
      <c r="E30" s="21">
        <v>61306.3</v>
      </c>
      <c r="G30">
        <f>(Население!C19/$F$12)*C30</f>
        <v>328240.88777100004</v>
      </c>
      <c r="H30">
        <f>(Население!D19/$F$12)*D30</f>
        <v>277339.43076000002</v>
      </c>
      <c r="I30">
        <f>(Население!E19/$F$12)*E30</f>
        <v>371058.833002</v>
      </c>
      <c r="K30">
        <f t="shared" si="4"/>
        <v>586144.44244821428</v>
      </c>
      <c r="L30">
        <f t="shared" si="5"/>
        <v>495248.98349999997</v>
      </c>
      <c r="M30">
        <f t="shared" si="6"/>
        <v>662605.0589321428</v>
      </c>
    </row>
    <row r="31" spans="1:13" x14ac:dyDescent="0.25">
      <c r="A31" s="20">
        <v>2009</v>
      </c>
      <c r="B31" s="21">
        <v>16860225</v>
      </c>
      <c r="C31" s="21">
        <v>50772.7</v>
      </c>
      <c r="D31" s="21">
        <v>50571.1</v>
      </c>
      <c r="E31" s="21">
        <v>64006.8</v>
      </c>
      <c r="G31">
        <f>(Население!C20/$F$12)*C31</f>
        <v>374185.15218699997</v>
      </c>
      <c r="H31">
        <f>(Население!D20/$F$12)*D31</f>
        <v>300979.97018200002</v>
      </c>
      <c r="I31">
        <f>(Население!E20/$F$12)*E31</f>
        <v>401452.56980400003</v>
      </c>
      <c r="K31">
        <f t="shared" si="4"/>
        <v>668187.77176249993</v>
      </c>
      <c r="L31">
        <f t="shared" si="5"/>
        <v>537464.23246785707</v>
      </c>
      <c r="M31">
        <f t="shared" si="6"/>
        <v>716879.58893571422</v>
      </c>
    </row>
    <row r="32" spans="1:13" x14ac:dyDescent="0.25">
      <c r="A32" s="20">
        <v>2010</v>
      </c>
      <c r="B32" s="23">
        <v>17155624</v>
      </c>
      <c r="C32" s="21">
        <v>48095.5</v>
      </c>
      <c r="D32" s="21">
        <v>53557.5</v>
      </c>
      <c r="E32" s="21">
        <v>65457.4</v>
      </c>
      <c r="G32">
        <f>(Население!C21/$F$12)*C32</f>
        <v>353121.00864000001</v>
      </c>
      <c r="H32">
        <f>(Население!D21/$F$12)*D32</f>
        <v>316581.59594999999</v>
      </c>
      <c r="I32">
        <f>(Население!E21/$F$12)*E32</f>
        <v>440631.07011799997</v>
      </c>
      <c r="K32">
        <f t="shared" si="4"/>
        <v>630573.2297142857</v>
      </c>
      <c r="L32">
        <f t="shared" si="5"/>
        <v>565324.27848214284</v>
      </c>
      <c r="M32">
        <f t="shared" si="6"/>
        <v>786841.19663928554</v>
      </c>
    </row>
    <row r="33" spans="1:13" x14ac:dyDescent="0.25">
      <c r="A33" s="20">
        <v>2011</v>
      </c>
      <c r="B33" s="23">
        <v>17186522</v>
      </c>
      <c r="C33" s="21">
        <v>51215</v>
      </c>
      <c r="D33" s="21">
        <v>53697.3</v>
      </c>
      <c r="E33" s="21">
        <v>65283.3</v>
      </c>
      <c r="G33">
        <f>(Население!C22/$F$12)*C33</f>
        <v>375067.93100000004</v>
      </c>
      <c r="H33">
        <f>(Население!D22/$F$12)*D33</f>
        <v>314986.21390800003</v>
      </c>
      <c r="I33">
        <f>(Население!E22/$F$12)*E33</f>
        <v>470049.55249500001</v>
      </c>
      <c r="K33">
        <f t="shared" si="4"/>
        <v>669764.16249999998</v>
      </c>
      <c r="L33">
        <f t="shared" si="5"/>
        <v>562475.38197857141</v>
      </c>
      <c r="M33">
        <f t="shared" si="6"/>
        <v>839374.20088392845</v>
      </c>
    </row>
    <row r="34" spans="1:13" x14ac:dyDescent="0.25">
      <c r="A34" s="20">
        <v>2012</v>
      </c>
      <c r="B34" s="23">
        <v>17402761</v>
      </c>
      <c r="C34" s="23">
        <v>50158.1</v>
      </c>
      <c r="D34" s="23">
        <v>54392.1</v>
      </c>
      <c r="E34" s="23">
        <v>62517.2</v>
      </c>
      <c r="G34">
        <f>(Население!C23/$F$12)*C34</f>
        <v>367199.42480399995</v>
      </c>
      <c r="H34">
        <f>(Население!D23/$F$12)*D34</f>
        <v>316418.42685599998</v>
      </c>
      <c r="I34">
        <f>(Население!E23/$F$12)*E34</f>
        <v>475447.05703199998</v>
      </c>
      <c r="K34">
        <f t="shared" si="4"/>
        <v>655713.25857857126</v>
      </c>
      <c r="L34">
        <f t="shared" si="5"/>
        <v>565032.90509999986</v>
      </c>
      <c r="M34">
        <f t="shared" si="6"/>
        <v>849012.60184285708</v>
      </c>
    </row>
    <row r="35" spans="1:13" x14ac:dyDescent="0.25">
      <c r="A35" s="20">
        <v>2013</v>
      </c>
      <c r="B35" s="23">
        <v>17485875</v>
      </c>
      <c r="C35" s="23">
        <v>50051.8</v>
      </c>
      <c r="D35" s="23">
        <v>52128.1</v>
      </c>
      <c r="E35" s="23">
        <v>58324</v>
      </c>
      <c r="G35">
        <f>(Население!C24/$F$12)*C35</f>
        <v>367475.31041999999</v>
      </c>
      <c r="H35">
        <f>(Население!D24/$F$12)*D35</f>
        <v>301207.62998199998</v>
      </c>
      <c r="I35">
        <f>(Население!E24/$F$12)*E35</f>
        <v>464423.51367999997</v>
      </c>
      <c r="K35">
        <f t="shared" si="4"/>
        <v>656205.91146428569</v>
      </c>
      <c r="L35">
        <f t="shared" si="5"/>
        <v>537870.76782499987</v>
      </c>
      <c r="M35">
        <f t="shared" si="6"/>
        <v>829327.70299999986</v>
      </c>
    </row>
    <row r="36" spans="1:13" x14ac:dyDescent="0.25">
      <c r="A36" s="20">
        <v>2014</v>
      </c>
      <c r="B36" s="20">
        <v>17347489</v>
      </c>
      <c r="C36" s="20">
        <v>46768.9</v>
      </c>
      <c r="D36" s="20">
        <v>52557.9</v>
      </c>
      <c r="E36" s="20">
        <v>60071.8</v>
      </c>
      <c r="G36">
        <f>(Население!C25/$F$12)*C36</f>
        <v>344259.32525400002</v>
      </c>
      <c r="H36">
        <f>(Население!D25/$F$12)*D36</f>
        <v>301622.95557300001</v>
      </c>
      <c r="I36">
        <f>(Население!E25/$F$12)*E36</f>
        <v>500765.132698</v>
      </c>
      <c r="K36">
        <f t="shared" si="4"/>
        <v>614748.7950964286</v>
      </c>
      <c r="L36">
        <f t="shared" si="5"/>
        <v>538612.42066607135</v>
      </c>
      <c r="M36">
        <f t="shared" si="6"/>
        <v>894223.45124642854</v>
      </c>
    </row>
    <row r="37" spans="1:13" x14ac:dyDescent="0.25">
      <c r="A37" s="20">
        <v>2015</v>
      </c>
      <c r="B37" s="23">
        <v>17355272</v>
      </c>
      <c r="C37" s="23">
        <v>45501.599999999999</v>
      </c>
      <c r="D37" s="23">
        <v>52900.3</v>
      </c>
      <c r="E37" s="23">
        <v>59516.2</v>
      </c>
      <c r="G37">
        <f>(Население!C26/$F$12)*C37</f>
        <v>336934.79783999996</v>
      </c>
      <c r="H37">
        <f>(Население!D26/$F$12)*D37</f>
        <v>301908.36013600003</v>
      </c>
      <c r="I37">
        <f>(Население!E26/$F$12)*E37</f>
        <v>513442.68642799993</v>
      </c>
      <c r="K37">
        <f t="shared" si="4"/>
        <v>601669.28185714269</v>
      </c>
      <c r="L37">
        <f t="shared" si="5"/>
        <v>539122.07167142862</v>
      </c>
      <c r="M37">
        <f t="shared" si="6"/>
        <v>916861.94004999974</v>
      </c>
    </row>
    <row r="38" spans="1:13" x14ac:dyDescent="0.25">
      <c r="A38" s="20">
        <v>2016</v>
      </c>
      <c r="B38" s="23">
        <v>18700902</v>
      </c>
      <c r="C38" s="23">
        <v>47421.4</v>
      </c>
      <c r="D38" s="23">
        <v>53706.400000000001</v>
      </c>
      <c r="E38" s="23">
        <v>69969.3</v>
      </c>
      <c r="G38">
        <f>(Население!C27/$F$12)*C38</f>
        <v>350630.98631599999</v>
      </c>
      <c r="H38">
        <f>(Население!D27/$F$12)*D38</f>
        <v>304218.291608</v>
      </c>
      <c r="I38">
        <f>(Население!E27/$F$12)*E38</f>
        <v>645563.35013400007</v>
      </c>
      <c r="K38">
        <f t="shared" si="4"/>
        <v>626126.76127857133</v>
      </c>
      <c r="L38">
        <f t="shared" si="5"/>
        <v>543246.94929999998</v>
      </c>
      <c r="M38">
        <f t="shared" si="6"/>
        <v>1152791.6966678572</v>
      </c>
    </row>
    <row r="39" spans="1:13" x14ac:dyDescent="0.25">
      <c r="A39" s="20">
        <v>2017</v>
      </c>
      <c r="B39" s="23">
        <v>19329964</v>
      </c>
      <c r="C39" s="23">
        <v>50027.8</v>
      </c>
      <c r="D39" s="23">
        <v>54408.6</v>
      </c>
      <c r="E39" s="23">
        <v>71557.7</v>
      </c>
      <c r="G39">
        <f>(Население!C28/$F$12)*C39</f>
        <v>368532.79036799999</v>
      </c>
      <c r="H39">
        <f>(Население!D28/$F$12)*D39</f>
        <v>305200.68901199999</v>
      </c>
      <c r="I39">
        <f>(Население!E28/$F$12)*E39</f>
        <v>716746.96839499986</v>
      </c>
      <c r="K39">
        <f t="shared" si="4"/>
        <v>658094.26851428568</v>
      </c>
      <c r="L39">
        <f t="shared" si="5"/>
        <v>545001.23037857132</v>
      </c>
      <c r="M39">
        <f t="shared" si="6"/>
        <v>1279905.3007053568</v>
      </c>
    </row>
    <row r="40" spans="1:13" x14ac:dyDescent="0.25">
      <c r="A40" s="20">
        <v>2018</v>
      </c>
      <c r="B40" s="23">
        <v>19200601</v>
      </c>
      <c r="C40" s="23">
        <v>49992.4</v>
      </c>
      <c r="D40" s="23">
        <v>53900.3</v>
      </c>
      <c r="E40" s="23">
        <v>71627.399999999994</v>
      </c>
      <c r="G40">
        <f>(Население!C29/$F$12)*C40</f>
        <v>369326.35385999997</v>
      </c>
      <c r="H40">
        <f>(Население!D29/$F$12)*D40</f>
        <v>299982.65865300002</v>
      </c>
      <c r="I40">
        <f>(Население!E29/$F$12)*E40</f>
        <v>755297.32379399997</v>
      </c>
      <c r="K40">
        <f t="shared" si="4"/>
        <v>659511.34617857134</v>
      </c>
      <c r="L40">
        <f t="shared" si="5"/>
        <v>535683.31902321428</v>
      </c>
      <c r="M40">
        <f t="shared" si="6"/>
        <v>1348745.221060714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A2" sqref="A2"/>
    </sheetView>
  </sheetViews>
  <sheetFormatPr defaultRowHeight="15" x14ac:dyDescent="0.25"/>
  <cols>
    <col min="1" max="1" width="21.28515625" customWidth="1"/>
    <col min="2" max="2" width="21.42578125" customWidth="1"/>
    <col min="3" max="3" width="15.5703125" customWidth="1"/>
    <col min="4" max="4" width="16.7109375" customWidth="1"/>
    <col min="5" max="5" width="14.28515625" customWidth="1"/>
  </cols>
  <sheetData>
    <row r="1" spans="1:6" x14ac:dyDescent="0.25">
      <c r="A1" s="38" t="s">
        <v>9</v>
      </c>
      <c r="B1" s="39" t="s">
        <v>0</v>
      </c>
      <c r="C1" s="39" t="s">
        <v>1</v>
      </c>
      <c r="D1" s="39" t="s">
        <v>2</v>
      </c>
      <c r="E1" s="39" t="s">
        <v>3</v>
      </c>
    </row>
    <row r="2" spans="1:6" x14ac:dyDescent="0.25">
      <c r="A2" s="35">
        <v>1991</v>
      </c>
      <c r="B2" s="34">
        <v>16525000</v>
      </c>
      <c r="C2" s="30">
        <v>1069900</v>
      </c>
      <c r="D2" s="30">
        <v>915000</v>
      </c>
      <c r="E2" s="30">
        <v>296200</v>
      </c>
      <c r="F2" s="16"/>
    </row>
    <row r="3" spans="1:6" x14ac:dyDescent="0.25">
      <c r="A3" s="35">
        <v>1992</v>
      </c>
      <c r="B3" s="34">
        <v>16440000</v>
      </c>
      <c r="C3" s="30">
        <v>881850</v>
      </c>
      <c r="D3" s="30">
        <v>619650</v>
      </c>
      <c r="E3" s="30">
        <v>295450</v>
      </c>
    </row>
    <row r="4" spans="1:6" x14ac:dyDescent="0.25">
      <c r="A4" s="35">
        <v>1993</v>
      </c>
      <c r="B4" s="34">
        <v>16381000</v>
      </c>
      <c r="C4" s="30">
        <v>874800</v>
      </c>
      <c r="D4" s="30">
        <v>621200</v>
      </c>
      <c r="E4" s="30">
        <v>293400</v>
      </c>
    </row>
    <row r="5" spans="1:6" x14ac:dyDescent="0.25">
      <c r="A5" s="35">
        <v>1994</v>
      </c>
      <c r="B5" s="34">
        <v>16146000</v>
      </c>
      <c r="C5" s="30">
        <v>857650.00000000012</v>
      </c>
      <c r="D5" s="30">
        <v>610750</v>
      </c>
      <c r="E5" s="30">
        <v>293900</v>
      </c>
    </row>
    <row r="6" spans="1:6" x14ac:dyDescent="0.25">
      <c r="A6" s="35">
        <v>1995</v>
      </c>
      <c r="B6" s="34">
        <v>15816000</v>
      </c>
      <c r="C6" s="30">
        <v>990100</v>
      </c>
      <c r="D6" s="30">
        <v>861900</v>
      </c>
      <c r="E6" s="30">
        <v>291450</v>
      </c>
    </row>
    <row r="7" spans="1:6" x14ac:dyDescent="0.25">
      <c r="A7" s="35">
        <v>1996</v>
      </c>
      <c r="B7" s="34">
        <v>15578000</v>
      </c>
      <c r="C7" s="30">
        <v>954250</v>
      </c>
      <c r="D7" s="30">
        <v>823800</v>
      </c>
      <c r="E7" s="30">
        <v>288450</v>
      </c>
    </row>
    <row r="8" spans="1:6" x14ac:dyDescent="0.25">
      <c r="A8" s="35">
        <v>1997</v>
      </c>
      <c r="B8" s="34">
        <v>15334000</v>
      </c>
      <c r="C8" s="30">
        <v>908550</v>
      </c>
      <c r="D8" s="30">
        <v>780500</v>
      </c>
      <c r="E8" s="30">
        <v>293850</v>
      </c>
    </row>
    <row r="9" spans="1:6" x14ac:dyDescent="0.25">
      <c r="A9" s="35">
        <v>1998</v>
      </c>
      <c r="B9" s="34">
        <v>15072000</v>
      </c>
      <c r="C9" s="30">
        <v>858349.99999999988</v>
      </c>
      <c r="D9" s="30">
        <v>741800</v>
      </c>
      <c r="E9" s="30">
        <v>309300</v>
      </c>
    </row>
    <row r="10" spans="1:6" x14ac:dyDescent="0.25">
      <c r="A10" s="35">
        <v>1999</v>
      </c>
      <c r="B10" s="34">
        <v>14928000</v>
      </c>
      <c r="C10" s="30">
        <v>728700</v>
      </c>
      <c r="D10" s="30">
        <v>721200</v>
      </c>
      <c r="E10" s="30">
        <v>320250</v>
      </c>
    </row>
    <row r="11" spans="1:6" x14ac:dyDescent="0.25">
      <c r="A11" s="35">
        <v>2000</v>
      </c>
      <c r="B11" s="30">
        <v>14883626</v>
      </c>
      <c r="C11" s="30">
        <v>787779</v>
      </c>
      <c r="D11" s="30">
        <v>708125</v>
      </c>
      <c r="E11" s="30">
        <v>410599</v>
      </c>
    </row>
    <row r="12" spans="1:6" x14ac:dyDescent="0.25">
      <c r="A12" s="35">
        <v>2001</v>
      </c>
      <c r="B12" s="30">
        <v>14858335</v>
      </c>
      <c r="C12" s="30">
        <v>765690</v>
      </c>
      <c r="D12" s="30">
        <v>696943</v>
      </c>
      <c r="E12" s="30">
        <v>466636</v>
      </c>
    </row>
    <row r="13" spans="1:6" x14ac:dyDescent="0.25">
      <c r="A13" s="35">
        <v>2002</v>
      </c>
      <c r="B13" s="30">
        <v>14858948</v>
      </c>
      <c r="C13" s="30">
        <v>751584</v>
      </c>
      <c r="D13" s="30">
        <v>686705</v>
      </c>
      <c r="E13" s="30">
        <v>497530</v>
      </c>
    </row>
    <row r="14" spans="1:6" x14ac:dyDescent="0.25">
      <c r="A14" s="35">
        <v>2003</v>
      </c>
      <c r="B14" s="30">
        <v>14909018</v>
      </c>
      <c r="C14" s="30">
        <v>748549</v>
      </c>
      <c r="D14" s="30">
        <v>678323</v>
      </c>
      <c r="E14" s="30">
        <v>506265</v>
      </c>
    </row>
    <row r="15" spans="1:6" x14ac:dyDescent="0.25">
      <c r="A15" s="35">
        <v>2004</v>
      </c>
      <c r="B15" s="30">
        <v>15012985</v>
      </c>
      <c r="C15" s="30">
        <v>748057</v>
      </c>
      <c r="D15" s="30">
        <v>670217</v>
      </c>
      <c r="E15" s="30">
        <v>519933.99999999994</v>
      </c>
    </row>
    <row r="16" spans="1:6" x14ac:dyDescent="0.25">
      <c r="A16" s="35">
        <v>2005</v>
      </c>
      <c r="B16" s="30">
        <v>15147029</v>
      </c>
      <c r="C16" s="30">
        <v>746919</v>
      </c>
      <c r="D16" s="30">
        <v>664530</v>
      </c>
      <c r="E16" s="30">
        <v>539887</v>
      </c>
    </row>
    <row r="17" spans="1:5" x14ac:dyDescent="0.25">
      <c r="A17" s="35">
        <v>2006</v>
      </c>
      <c r="B17" s="30">
        <v>15308084</v>
      </c>
      <c r="C17" s="30">
        <v>747607</v>
      </c>
      <c r="D17" s="30">
        <v>662037</v>
      </c>
      <c r="E17" s="30">
        <v>562443</v>
      </c>
    </row>
    <row r="18" spans="1:5" x14ac:dyDescent="0.25">
      <c r="A18" s="35">
        <v>2007</v>
      </c>
      <c r="B18" s="30">
        <v>15484192</v>
      </c>
      <c r="C18" s="30">
        <v>748003</v>
      </c>
      <c r="D18" s="30">
        <v>657435</v>
      </c>
      <c r="E18" s="30">
        <v>588567</v>
      </c>
    </row>
    <row r="19" spans="1:5" x14ac:dyDescent="0.25">
      <c r="A19" s="35">
        <v>2008</v>
      </c>
      <c r="B19" s="30">
        <v>15982370</v>
      </c>
      <c r="C19" s="30">
        <v>738827</v>
      </c>
      <c r="D19" s="30">
        <v>597534</v>
      </c>
      <c r="E19" s="30">
        <v>605254</v>
      </c>
    </row>
    <row r="20" spans="1:5" x14ac:dyDescent="0.25">
      <c r="A20" s="35">
        <v>2009</v>
      </c>
      <c r="B20" s="30">
        <v>16092822</v>
      </c>
      <c r="C20" s="30">
        <v>736981</v>
      </c>
      <c r="D20" s="30">
        <v>595162</v>
      </c>
      <c r="E20" s="30">
        <v>627203</v>
      </c>
    </row>
    <row r="21" spans="1:5" x14ac:dyDescent="0.25">
      <c r="A21" s="35">
        <v>2010</v>
      </c>
      <c r="B21" s="30">
        <v>16321872</v>
      </c>
      <c r="C21" s="30">
        <v>734208</v>
      </c>
      <c r="D21" s="30">
        <v>591106</v>
      </c>
      <c r="E21" s="30">
        <v>673157</v>
      </c>
    </row>
    <row r="22" spans="1:5" x14ac:dyDescent="0.25">
      <c r="A22" s="35">
        <v>2011</v>
      </c>
      <c r="B22" s="30">
        <v>16557201</v>
      </c>
      <c r="C22" s="30">
        <v>732340</v>
      </c>
      <c r="D22" s="30">
        <v>586596</v>
      </c>
      <c r="E22" s="30">
        <v>720015</v>
      </c>
    </row>
    <row r="23" spans="1:5" x14ac:dyDescent="0.25">
      <c r="A23" s="35">
        <v>2012</v>
      </c>
      <c r="B23" s="30">
        <v>16792089</v>
      </c>
      <c r="C23" s="30">
        <v>732084</v>
      </c>
      <c r="D23" s="30">
        <v>581736</v>
      </c>
      <c r="E23" s="30">
        <v>760506</v>
      </c>
    </row>
    <row r="24" spans="1:5" x14ac:dyDescent="0.25">
      <c r="A24" s="35">
        <v>2013</v>
      </c>
      <c r="B24" s="30">
        <v>17035550</v>
      </c>
      <c r="C24" s="30">
        <v>734190</v>
      </c>
      <c r="D24" s="30">
        <v>577822</v>
      </c>
      <c r="E24" s="30">
        <v>796282</v>
      </c>
    </row>
    <row r="25" spans="1:5" x14ac:dyDescent="0.25">
      <c r="A25" s="35">
        <v>2014</v>
      </c>
      <c r="B25" s="30">
        <v>17288285</v>
      </c>
      <c r="C25" s="30">
        <v>736086</v>
      </c>
      <c r="D25" s="30">
        <v>573887</v>
      </c>
      <c r="E25" s="30">
        <v>833611</v>
      </c>
    </row>
    <row r="26" spans="1:5" x14ac:dyDescent="0.25">
      <c r="A26" s="35">
        <v>2015</v>
      </c>
      <c r="B26" s="30">
        <v>17542806</v>
      </c>
      <c r="C26" s="30">
        <v>740490</v>
      </c>
      <c r="D26" s="30">
        <v>570712</v>
      </c>
      <c r="E26" s="30">
        <v>862694</v>
      </c>
    </row>
    <row r="27" spans="1:5" x14ac:dyDescent="0.25">
      <c r="A27" s="35">
        <v>2016</v>
      </c>
      <c r="B27" s="30">
        <v>17794055</v>
      </c>
      <c r="C27" s="30">
        <v>739394</v>
      </c>
      <c r="D27" s="30">
        <v>566447</v>
      </c>
      <c r="E27" s="30">
        <v>922638</v>
      </c>
    </row>
    <row r="28" spans="1:5" x14ac:dyDescent="0.25">
      <c r="A28" s="35">
        <v>2017</v>
      </c>
      <c r="B28" s="30">
        <v>18037776</v>
      </c>
      <c r="C28" s="30">
        <v>736656</v>
      </c>
      <c r="D28" s="30">
        <v>560942</v>
      </c>
      <c r="E28" s="30">
        <v>1001635</v>
      </c>
    </row>
    <row r="29" spans="1:5" x14ac:dyDescent="0.25">
      <c r="A29" s="35">
        <v>2018</v>
      </c>
      <c r="B29" s="30">
        <v>18276452</v>
      </c>
      <c r="C29" s="30">
        <v>738765</v>
      </c>
      <c r="D29" s="30">
        <v>556551</v>
      </c>
      <c r="E29" s="30">
        <v>1054481</v>
      </c>
    </row>
    <row r="30" spans="1:5" x14ac:dyDescent="0.25">
      <c r="A30" s="33"/>
      <c r="B30" s="33"/>
      <c r="C30" s="33"/>
      <c r="D30" s="33"/>
      <c r="E30" s="33"/>
    </row>
    <row r="31" spans="1:5" x14ac:dyDescent="0.25">
      <c r="A31" s="33"/>
      <c r="B31" s="33"/>
      <c r="C31" s="33"/>
      <c r="D31" s="33"/>
      <c r="E31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2" sqref="A2"/>
    </sheetView>
  </sheetViews>
  <sheetFormatPr defaultRowHeight="15" x14ac:dyDescent="0.25"/>
  <cols>
    <col min="1" max="1" width="31" customWidth="1"/>
    <col min="2" max="2" width="14.140625" customWidth="1"/>
    <col min="3" max="3" width="16.5703125" customWidth="1"/>
    <col min="4" max="4" width="14.85546875" customWidth="1"/>
    <col min="5" max="5" width="15.28515625" customWidth="1"/>
    <col min="7" max="7" width="11.85546875" customWidth="1"/>
    <col min="8" max="8" width="12.5703125" customWidth="1"/>
    <col min="9" max="9" width="13.7109375" customWidth="1"/>
  </cols>
  <sheetData>
    <row r="1" spans="1:9" x14ac:dyDescent="0.25">
      <c r="A1" s="36" t="s">
        <v>9</v>
      </c>
      <c r="B1" s="37" t="s">
        <v>0</v>
      </c>
      <c r="C1" s="37" t="s">
        <v>1</v>
      </c>
      <c r="D1" s="37" t="s">
        <v>2</v>
      </c>
      <c r="E1" s="37" t="s">
        <v>3</v>
      </c>
    </row>
    <row r="2" spans="1:9" x14ac:dyDescent="0.25">
      <c r="A2" s="35">
        <v>1991</v>
      </c>
      <c r="B2" s="27">
        <f>'пред-данные'!F13*1000</f>
        <v>16904464.285714284</v>
      </c>
      <c r="C2" s="27"/>
      <c r="D2" s="27"/>
      <c r="E2" s="27"/>
      <c r="F2" s="40"/>
    </row>
    <row r="3" spans="1:9" x14ac:dyDescent="0.25">
      <c r="A3" s="35">
        <v>1992</v>
      </c>
      <c r="B3" s="27">
        <f>'пред-данные'!F14*1000</f>
        <v>17440714.285714284</v>
      </c>
      <c r="C3" s="27"/>
      <c r="D3" s="27"/>
      <c r="E3" s="27"/>
    </row>
    <row r="4" spans="1:9" x14ac:dyDescent="0.25">
      <c r="A4" s="35">
        <v>1993</v>
      </c>
      <c r="B4" s="27">
        <f>'пред-данные'!F15*1000</f>
        <v>17511249.999999996</v>
      </c>
      <c r="C4" s="27"/>
      <c r="D4" s="27"/>
      <c r="E4" s="27"/>
    </row>
    <row r="5" spans="1:9" x14ac:dyDescent="0.25">
      <c r="A5" s="35">
        <v>1994</v>
      </c>
      <c r="B5" s="27">
        <f>'пред-данные'!F16*1000</f>
        <v>15112142.857142854</v>
      </c>
      <c r="C5" s="27"/>
      <c r="D5" s="27"/>
      <c r="E5" s="27"/>
    </row>
    <row r="6" spans="1:9" x14ac:dyDescent="0.25">
      <c r="A6" s="35">
        <v>1995</v>
      </c>
      <c r="B6" s="27">
        <f>'пред-данные'!F17</f>
        <v>15343214.285714284</v>
      </c>
      <c r="C6" s="27">
        <v>823987.74053571408</v>
      </c>
      <c r="D6" s="27">
        <v>547785.16232142854</v>
      </c>
      <c r="E6" s="27"/>
    </row>
    <row r="7" spans="1:9" x14ac:dyDescent="0.25">
      <c r="A7" s="35">
        <v>1996</v>
      </c>
      <c r="B7" s="27">
        <f>'пред-данные'!F18*1000</f>
        <v>13763571.428571427</v>
      </c>
      <c r="C7" s="27"/>
      <c r="D7" s="27"/>
      <c r="E7" s="27"/>
    </row>
    <row r="8" spans="1:9" x14ac:dyDescent="0.25">
      <c r="A8" s="35">
        <v>1997</v>
      </c>
      <c r="B8" s="27">
        <f>'пред-данные'!F19*1000</f>
        <v>12524107.142857142</v>
      </c>
      <c r="C8" s="27"/>
      <c r="D8" s="27"/>
      <c r="E8" s="27"/>
    </row>
    <row r="9" spans="1:9" x14ac:dyDescent="0.25">
      <c r="A9" s="35">
        <v>1998</v>
      </c>
      <c r="B9" s="27">
        <v>12376246</v>
      </c>
      <c r="C9" s="27">
        <v>463970.36312499986</v>
      </c>
      <c r="D9" s="27">
        <v>465347.03571428568</v>
      </c>
      <c r="E9" s="27">
        <v>322441.38374999998</v>
      </c>
      <c r="G9" s="18"/>
      <c r="H9" s="18"/>
      <c r="I9" s="18"/>
    </row>
    <row r="10" spans="1:9" x14ac:dyDescent="0.25">
      <c r="A10" s="35">
        <v>1999</v>
      </c>
      <c r="B10" s="27">
        <v>12121057</v>
      </c>
      <c r="C10" s="27">
        <v>432448.31624999997</v>
      </c>
      <c r="D10" s="27">
        <v>494538.43071428558</v>
      </c>
      <c r="E10" s="27">
        <v>372220.28437499999</v>
      </c>
      <c r="G10" s="18"/>
      <c r="H10" s="18"/>
      <c r="I10" s="18"/>
    </row>
    <row r="11" spans="1:9" x14ac:dyDescent="0.25">
      <c r="A11" s="35">
        <v>2000</v>
      </c>
      <c r="B11" s="27">
        <v>12712740</v>
      </c>
      <c r="C11" s="27">
        <v>520032.61237500003</v>
      </c>
      <c r="D11" s="27">
        <v>518637.07254464278</v>
      </c>
      <c r="E11" s="27">
        <v>468562.38097500004</v>
      </c>
      <c r="G11" s="18"/>
      <c r="H11" s="18"/>
      <c r="I11" s="18"/>
    </row>
    <row r="12" spans="1:9" x14ac:dyDescent="0.25">
      <c r="A12" s="35">
        <v>2001</v>
      </c>
      <c r="B12" s="27">
        <v>13100080</v>
      </c>
      <c r="C12" s="27">
        <v>546021.74282142858</v>
      </c>
      <c r="D12" s="27">
        <v>653228.49486607139</v>
      </c>
      <c r="E12" s="27">
        <v>374832.86650714284</v>
      </c>
      <c r="G12" s="18"/>
      <c r="H12" s="18"/>
      <c r="I12" s="18"/>
    </row>
    <row r="13" spans="1:9" x14ac:dyDescent="0.25">
      <c r="A13" s="35">
        <v>2002</v>
      </c>
      <c r="B13" s="25">
        <v>14400002</v>
      </c>
      <c r="C13" s="25">
        <v>581130.11725714279</v>
      </c>
      <c r="D13" s="25">
        <v>555427.85040178569</v>
      </c>
      <c r="E13" s="25">
        <v>404352.40391071426</v>
      </c>
      <c r="G13" s="18"/>
      <c r="H13" s="18"/>
      <c r="I13" s="18"/>
    </row>
    <row r="14" spans="1:9" x14ac:dyDescent="0.25">
      <c r="A14" s="35">
        <v>2003</v>
      </c>
      <c r="B14" s="25">
        <v>14571088</v>
      </c>
      <c r="C14" s="25">
        <v>547487.40190535714</v>
      </c>
      <c r="D14" s="25">
        <v>501050.55169642851</v>
      </c>
      <c r="E14" s="25">
        <v>468094.42708928569</v>
      </c>
      <c r="G14" s="18"/>
      <c r="H14" s="18"/>
      <c r="I14" s="18"/>
    </row>
    <row r="15" spans="1:9" x14ac:dyDescent="0.25">
      <c r="A15" s="35">
        <v>2004</v>
      </c>
      <c r="B15" s="25">
        <v>14956812</v>
      </c>
      <c r="C15" s="25">
        <v>612905.80897321424</v>
      </c>
      <c r="D15" s="25">
        <v>514964.82239821419</v>
      </c>
      <c r="E15" s="25">
        <v>502964.65407499997</v>
      </c>
      <c r="G15" s="18"/>
      <c r="H15" s="18"/>
      <c r="I15" s="18"/>
    </row>
    <row r="16" spans="1:9" x14ac:dyDescent="0.25">
      <c r="A16" s="35">
        <v>2005</v>
      </c>
      <c r="B16" s="25">
        <v>15171726</v>
      </c>
      <c r="C16" s="25">
        <v>682433.21462142852</v>
      </c>
      <c r="D16" s="25">
        <v>515452.18778571417</v>
      </c>
      <c r="E16" s="25">
        <v>528066.36695178563</v>
      </c>
      <c r="G16" s="18"/>
      <c r="H16" s="18"/>
      <c r="I16" s="18"/>
    </row>
    <row r="17" spans="1:9" x14ac:dyDescent="0.25">
      <c r="A17" s="35">
        <v>2006</v>
      </c>
      <c r="B17" s="25">
        <v>15638236</v>
      </c>
      <c r="C17" s="25">
        <v>658062.37157499988</v>
      </c>
      <c r="D17" s="25">
        <v>509172.65669999993</v>
      </c>
      <c r="E17" s="25">
        <v>553099.41566249996</v>
      </c>
      <c r="G17" s="18"/>
      <c r="H17" s="18"/>
      <c r="I17" s="18"/>
    </row>
    <row r="18" spans="1:9" x14ac:dyDescent="0.25">
      <c r="A18" s="35">
        <v>2007</v>
      </c>
      <c r="B18" s="25">
        <v>16058298</v>
      </c>
      <c r="C18" s="25">
        <v>683927.19301249995</v>
      </c>
      <c r="D18" s="25">
        <v>496705.05640178564</v>
      </c>
      <c r="E18" s="25">
        <v>597002.42632500001</v>
      </c>
      <c r="G18" s="18"/>
      <c r="H18" s="18"/>
      <c r="I18" s="18"/>
    </row>
    <row r="19" spans="1:9" x14ac:dyDescent="0.25">
      <c r="A19" s="35">
        <v>2008</v>
      </c>
      <c r="B19" s="25">
        <v>16337362</v>
      </c>
      <c r="C19" s="25">
        <v>586144.44244821428</v>
      </c>
      <c r="D19" s="25">
        <v>495248.98349999997</v>
      </c>
      <c r="E19" s="25">
        <v>662605.0589321428</v>
      </c>
      <c r="G19" s="18"/>
      <c r="H19" s="18"/>
      <c r="I19" s="18"/>
    </row>
    <row r="20" spans="1:9" x14ac:dyDescent="0.25">
      <c r="A20" s="35">
        <v>2009</v>
      </c>
      <c r="B20" s="25">
        <v>16860225</v>
      </c>
      <c r="C20" s="25">
        <v>668187.77176249993</v>
      </c>
      <c r="D20" s="25">
        <v>537464.23246785707</v>
      </c>
      <c r="E20" s="25">
        <v>716879.58893571422</v>
      </c>
      <c r="G20" s="18"/>
      <c r="H20" s="18"/>
      <c r="I20" s="18"/>
    </row>
    <row r="21" spans="1:9" x14ac:dyDescent="0.25">
      <c r="A21" s="35">
        <v>2010</v>
      </c>
      <c r="B21" s="25">
        <v>17155624</v>
      </c>
      <c r="C21" s="25">
        <v>630573.2297142857</v>
      </c>
      <c r="D21" s="25">
        <v>565324.27848214284</v>
      </c>
      <c r="E21" s="25">
        <v>786841.19663928554</v>
      </c>
      <c r="G21" s="18"/>
      <c r="H21" s="18"/>
      <c r="I21" s="18"/>
    </row>
    <row r="22" spans="1:9" x14ac:dyDescent="0.25">
      <c r="A22" s="35">
        <v>2011</v>
      </c>
      <c r="B22" s="25">
        <v>17186522</v>
      </c>
      <c r="C22" s="25">
        <v>669764.16249999998</v>
      </c>
      <c r="D22" s="25">
        <v>562475.38197857141</v>
      </c>
      <c r="E22" s="25">
        <v>839374.20088392845</v>
      </c>
      <c r="G22" s="18"/>
      <c r="H22" s="18"/>
      <c r="I22" s="18"/>
    </row>
    <row r="23" spans="1:9" x14ac:dyDescent="0.25">
      <c r="A23" s="35">
        <v>2012</v>
      </c>
      <c r="B23" s="25">
        <v>17402761</v>
      </c>
      <c r="C23" s="25">
        <v>655713.25857857126</v>
      </c>
      <c r="D23" s="25">
        <v>565032.90509999986</v>
      </c>
      <c r="E23" s="25">
        <v>849012.60184285708</v>
      </c>
      <c r="G23" s="18"/>
      <c r="H23" s="18"/>
      <c r="I23" s="18"/>
    </row>
    <row r="24" spans="1:9" x14ac:dyDescent="0.25">
      <c r="A24" s="35">
        <v>2013</v>
      </c>
      <c r="B24" s="25">
        <v>17485875</v>
      </c>
      <c r="C24" s="25">
        <v>656205.91146428569</v>
      </c>
      <c r="D24" s="25">
        <v>537870.76782499987</v>
      </c>
      <c r="E24" s="25">
        <v>829327.70299999986</v>
      </c>
      <c r="G24" s="18"/>
      <c r="H24" s="18"/>
      <c r="I24" s="18"/>
    </row>
    <row r="25" spans="1:9" x14ac:dyDescent="0.25">
      <c r="A25" s="35">
        <v>2014</v>
      </c>
      <c r="B25" s="27">
        <v>17347489</v>
      </c>
      <c r="C25" s="27">
        <v>614748.7950964286</v>
      </c>
      <c r="D25" s="27">
        <v>538612.42066607135</v>
      </c>
      <c r="E25" s="27">
        <v>894223.45124642854</v>
      </c>
      <c r="G25" s="18"/>
      <c r="H25" s="18"/>
      <c r="I25" s="18"/>
    </row>
    <row r="26" spans="1:9" x14ac:dyDescent="0.25">
      <c r="A26" s="35">
        <v>2015</v>
      </c>
      <c r="B26" s="25">
        <v>17355272</v>
      </c>
      <c r="C26" s="25">
        <v>601669.28185714269</v>
      </c>
      <c r="D26" s="25">
        <v>539122.07167142862</v>
      </c>
      <c r="E26" s="25">
        <v>916861.94004999974</v>
      </c>
      <c r="G26" s="18"/>
      <c r="H26" s="18"/>
      <c r="I26" s="18"/>
    </row>
    <row r="27" spans="1:9" x14ac:dyDescent="0.25">
      <c r="A27" s="35">
        <v>2016</v>
      </c>
      <c r="B27" s="25">
        <v>18700902</v>
      </c>
      <c r="C27" s="25">
        <v>626126.76127857133</v>
      </c>
      <c r="D27" s="25">
        <v>543246.94929999998</v>
      </c>
      <c r="E27" s="25">
        <v>1152791.6966678572</v>
      </c>
      <c r="G27" s="18"/>
      <c r="H27" s="18"/>
      <c r="I27" s="18"/>
    </row>
    <row r="28" spans="1:9" x14ac:dyDescent="0.25">
      <c r="A28" s="35">
        <v>2017</v>
      </c>
      <c r="B28" s="25">
        <v>19329964</v>
      </c>
      <c r="C28" s="25">
        <v>658094.26851428568</v>
      </c>
      <c r="D28" s="25">
        <v>545001.23037857132</v>
      </c>
      <c r="E28" s="25">
        <v>1279905.3007053568</v>
      </c>
      <c r="G28" s="18"/>
      <c r="H28" s="18"/>
      <c r="I28" s="18"/>
    </row>
    <row r="29" spans="1:9" x14ac:dyDescent="0.25">
      <c r="A29" s="35">
        <v>2018</v>
      </c>
      <c r="B29" s="25">
        <v>19200601</v>
      </c>
      <c r="C29" s="25">
        <v>659511.34617857134</v>
      </c>
      <c r="D29" s="25">
        <v>535683.31902321428</v>
      </c>
      <c r="E29" s="25">
        <v>1348745.221060714</v>
      </c>
      <c r="G29" s="18"/>
      <c r="H29" s="18"/>
      <c r="I2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" sqref="E1"/>
    </sheetView>
  </sheetViews>
  <sheetFormatPr defaultRowHeight="15" x14ac:dyDescent="0.25"/>
  <cols>
    <col min="1" max="1" width="24.7109375" customWidth="1"/>
    <col min="2" max="2" width="15.42578125" customWidth="1"/>
    <col min="3" max="3" width="14.140625" customWidth="1"/>
    <col min="4" max="4" width="14.7109375" customWidth="1"/>
    <col min="5" max="5" width="14.5703125" customWidth="1"/>
  </cols>
  <sheetData>
    <row r="1" spans="1:5" x14ac:dyDescent="0.25">
      <c r="A1" s="32" t="s">
        <v>9</v>
      </c>
      <c r="B1" s="28" t="s">
        <v>0</v>
      </c>
      <c r="C1" s="28" t="s">
        <v>1</v>
      </c>
      <c r="D1" s="28" t="s">
        <v>2</v>
      </c>
      <c r="E1" s="28" t="s">
        <v>3</v>
      </c>
    </row>
    <row r="2" spans="1:5" x14ac:dyDescent="0.25">
      <c r="A2" s="29">
        <v>1991</v>
      </c>
      <c r="B2" s="30"/>
      <c r="C2" s="30"/>
      <c r="D2" s="30"/>
      <c r="E2" s="30"/>
    </row>
    <row r="3" spans="1:5" x14ac:dyDescent="0.25">
      <c r="A3" s="29">
        <v>1992</v>
      </c>
      <c r="B3" s="30"/>
      <c r="C3" s="30"/>
      <c r="D3" s="30"/>
      <c r="E3" s="30"/>
    </row>
    <row r="4" spans="1:5" x14ac:dyDescent="0.25">
      <c r="A4" s="29">
        <v>1993</v>
      </c>
      <c r="B4" s="30"/>
      <c r="C4" s="30"/>
      <c r="D4" s="30"/>
      <c r="E4" s="30"/>
    </row>
    <row r="5" spans="1:5" x14ac:dyDescent="0.25">
      <c r="A5" s="29">
        <v>1994</v>
      </c>
      <c r="B5" s="30"/>
      <c r="C5" s="30"/>
      <c r="D5" s="30"/>
      <c r="E5" s="30"/>
    </row>
    <row r="6" spans="1:5" x14ac:dyDescent="0.25">
      <c r="A6" s="29">
        <v>1995</v>
      </c>
      <c r="B6" s="30"/>
      <c r="C6" s="30"/>
      <c r="D6" s="30"/>
      <c r="E6" s="30"/>
    </row>
    <row r="7" spans="1:5" x14ac:dyDescent="0.25">
      <c r="A7" s="29">
        <v>1996</v>
      </c>
      <c r="B7" s="30"/>
      <c r="C7" s="30"/>
      <c r="D7" s="30"/>
      <c r="E7" s="30"/>
    </row>
    <row r="8" spans="1:5" x14ac:dyDescent="0.25">
      <c r="A8" s="29">
        <v>1997</v>
      </c>
      <c r="B8" s="30"/>
      <c r="C8" s="30"/>
      <c r="D8" s="30"/>
      <c r="E8" s="30"/>
    </row>
    <row r="9" spans="1:5" x14ac:dyDescent="0.25">
      <c r="A9" s="29">
        <v>1998</v>
      </c>
      <c r="B9" s="30">
        <v>2346000</v>
      </c>
      <c r="C9" s="30">
        <v>102400</v>
      </c>
      <c r="D9" s="30">
        <v>163700</v>
      </c>
      <c r="E9" s="30">
        <v>44500</v>
      </c>
    </row>
    <row r="10" spans="1:5" x14ac:dyDescent="0.25">
      <c r="A10" s="29">
        <v>1999</v>
      </c>
      <c r="B10" s="30">
        <v>2112700</v>
      </c>
      <c r="C10" s="30">
        <v>134900</v>
      </c>
      <c r="D10" s="30">
        <v>109100</v>
      </c>
      <c r="E10" s="30">
        <v>69800</v>
      </c>
    </row>
    <row r="11" spans="1:5" x14ac:dyDescent="0.25">
      <c r="A11" s="29">
        <v>2000</v>
      </c>
      <c r="B11" s="30">
        <v>2214400</v>
      </c>
      <c r="C11" s="30">
        <v>145300</v>
      </c>
      <c r="D11" s="30">
        <v>121400</v>
      </c>
      <c r="E11" s="30">
        <v>60400</v>
      </c>
    </row>
    <row r="12" spans="1:5" x14ac:dyDescent="0.25">
      <c r="A12" s="29">
        <v>2001</v>
      </c>
      <c r="B12" s="30">
        <v>2307000</v>
      </c>
      <c r="C12" s="30">
        <v>148100</v>
      </c>
      <c r="D12" s="30">
        <v>122500</v>
      </c>
      <c r="E12" s="30">
        <v>56400</v>
      </c>
    </row>
    <row r="13" spans="1:5" x14ac:dyDescent="0.25">
      <c r="A13" s="29">
        <v>2002</v>
      </c>
      <c r="B13" s="31">
        <v>2427000</v>
      </c>
      <c r="C13" s="31">
        <v>152000</v>
      </c>
      <c r="D13" s="31">
        <v>126000</v>
      </c>
      <c r="E13" s="31">
        <v>62000</v>
      </c>
    </row>
    <row r="14" spans="1:5" x14ac:dyDescent="0.25">
      <c r="A14" s="29">
        <v>2003</v>
      </c>
      <c r="B14" s="31">
        <v>2562000</v>
      </c>
      <c r="C14" s="31">
        <v>162000</v>
      </c>
      <c r="D14" s="31">
        <v>135000</v>
      </c>
      <c r="E14" s="31">
        <v>66000</v>
      </c>
    </row>
    <row r="15" spans="1:5" x14ac:dyDescent="0.25">
      <c r="A15" s="29">
        <v>2004</v>
      </c>
      <c r="B15" s="31">
        <v>2734000</v>
      </c>
      <c r="C15" s="31">
        <v>171000</v>
      </c>
      <c r="D15" s="31">
        <v>142000</v>
      </c>
      <c r="E15" s="31">
        <v>74000</v>
      </c>
    </row>
    <row r="16" spans="1:5" x14ac:dyDescent="0.25">
      <c r="A16" s="29">
        <v>2005</v>
      </c>
      <c r="B16" s="31">
        <v>2986300</v>
      </c>
      <c r="C16" s="31">
        <v>176600</v>
      </c>
      <c r="D16" s="31">
        <v>146900</v>
      </c>
      <c r="E16" s="31">
        <v>99400</v>
      </c>
    </row>
    <row r="17" spans="1:5" x14ac:dyDescent="0.25">
      <c r="A17" s="29">
        <v>2006</v>
      </c>
      <c r="B17" s="31">
        <v>2900300</v>
      </c>
      <c r="C17" s="31">
        <v>167600</v>
      </c>
      <c r="D17" s="30">
        <v>142500</v>
      </c>
      <c r="E17" s="30">
        <v>102700</v>
      </c>
    </row>
    <row r="18" spans="1:5" x14ac:dyDescent="0.25">
      <c r="A18" s="29">
        <v>2007</v>
      </c>
      <c r="B18" s="30">
        <v>2929600</v>
      </c>
      <c r="C18" s="30">
        <v>160500</v>
      </c>
      <c r="D18" s="30">
        <v>146100</v>
      </c>
      <c r="E18" s="30">
        <v>117100</v>
      </c>
    </row>
    <row r="19" spans="1:5" x14ac:dyDescent="0.25">
      <c r="A19" s="29">
        <v>2008</v>
      </c>
      <c r="B19" s="30">
        <v>2952799.9999999995</v>
      </c>
      <c r="C19" s="30">
        <v>156600</v>
      </c>
      <c r="D19" s="30">
        <v>146400</v>
      </c>
      <c r="E19" s="30">
        <v>128100</v>
      </c>
    </row>
    <row r="20" spans="1:5" x14ac:dyDescent="0.25">
      <c r="A20" s="29">
        <v>2009</v>
      </c>
      <c r="B20" s="30">
        <v>3001500</v>
      </c>
      <c r="C20" s="30">
        <v>156500</v>
      </c>
      <c r="D20" s="30">
        <v>136000</v>
      </c>
      <c r="E20" s="30">
        <v>138799.99999999997</v>
      </c>
    </row>
    <row r="21" spans="1:5" x14ac:dyDescent="0.25">
      <c r="A21" s="29">
        <v>2010</v>
      </c>
      <c r="B21" s="30">
        <v>2845900</v>
      </c>
      <c r="C21" s="30">
        <v>142700</v>
      </c>
      <c r="D21" s="30">
        <v>125399.99999999999</v>
      </c>
      <c r="E21" s="30">
        <v>145000</v>
      </c>
    </row>
    <row r="22" spans="1:5" x14ac:dyDescent="0.25">
      <c r="A22" s="29">
        <v>2011</v>
      </c>
      <c r="B22" s="30">
        <v>2781500</v>
      </c>
      <c r="C22" s="30">
        <v>127600.00000000001</v>
      </c>
      <c r="D22" s="30">
        <v>111900</v>
      </c>
      <c r="E22" s="30">
        <v>157700</v>
      </c>
    </row>
    <row r="23" spans="1:5" x14ac:dyDescent="0.25">
      <c r="A23" s="29">
        <v>2012</v>
      </c>
      <c r="B23" s="30">
        <v>2841732</v>
      </c>
      <c r="C23" s="30">
        <v>126451</v>
      </c>
      <c r="D23" s="30">
        <v>109019</v>
      </c>
      <c r="E23" s="30">
        <v>180194</v>
      </c>
    </row>
    <row r="24" spans="1:5" x14ac:dyDescent="0.25">
      <c r="A24" s="29">
        <v>2013</v>
      </c>
      <c r="B24" s="30">
        <v>2784023</v>
      </c>
      <c r="C24" s="30">
        <v>121058</v>
      </c>
      <c r="D24" s="30">
        <v>102891</v>
      </c>
      <c r="E24" s="30">
        <v>192654</v>
      </c>
    </row>
    <row r="25" spans="1:5" x14ac:dyDescent="0.25">
      <c r="A25" s="29">
        <v>2014</v>
      </c>
      <c r="B25" s="30">
        <v>2730901</v>
      </c>
      <c r="C25" s="30">
        <v>119605</v>
      </c>
      <c r="D25" s="30">
        <v>99818</v>
      </c>
      <c r="E25" s="30">
        <v>196289</v>
      </c>
    </row>
    <row r="26" spans="1:5" x14ac:dyDescent="0.25">
      <c r="A26" s="29">
        <v>2015</v>
      </c>
      <c r="B26" s="30">
        <v>2733348</v>
      </c>
      <c r="C26" s="30">
        <v>117106</v>
      </c>
      <c r="D26" s="30">
        <v>97860</v>
      </c>
      <c r="E26" s="30">
        <v>201518</v>
      </c>
    </row>
    <row r="27" spans="1:5" x14ac:dyDescent="0.25">
      <c r="A27" s="29">
        <v>2016</v>
      </c>
      <c r="B27" s="30">
        <v>2850604</v>
      </c>
      <c r="C27" s="30">
        <v>123525</v>
      </c>
      <c r="D27" s="30">
        <v>97074</v>
      </c>
      <c r="E27" s="30">
        <v>222397</v>
      </c>
    </row>
    <row r="28" spans="1:5" x14ac:dyDescent="0.25">
      <c r="A28" s="29">
        <v>2017</v>
      </c>
      <c r="B28" s="30">
        <v>2903453</v>
      </c>
      <c r="C28" s="30">
        <v>118278</v>
      </c>
      <c r="D28" s="30">
        <v>97449</v>
      </c>
      <c r="E28" s="30">
        <v>226553</v>
      </c>
    </row>
    <row r="29" spans="1:5" x14ac:dyDescent="0.25">
      <c r="A29" s="29">
        <v>2018</v>
      </c>
      <c r="B29" s="30">
        <v>2926611</v>
      </c>
      <c r="C29" s="30">
        <v>117614</v>
      </c>
      <c r="D29" s="30">
        <v>98948</v>
      </c>
      <c r="E29" s="30">
        <v>231658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3" max="3" width="15.5703125" customWidth="1"/>
    <col min="5" max="5" width="11.42578125" bestFit="1" customWidth="1"/>
  </cols>
  <sheetData>
    <row r="1" spans="1:5" x14ac:dyDescent="0.25">
      <c r="A1" s="45" t="s">
        <v>9</v>
      </c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25">
      <c r="A2" s="29">
        <v>1991</v>
      </c>
      <c r="B2" s="30">
        <v>230400</v>
      </c>
      <c r="C2" s="30"/>
      <c r="D2" s="30"/>
      <c r="E2" s="30"/>
    </row>
    <row r="3" spans="1:5" x14ac:dyDescent="0.25">
      <c r="A3" s="29">
        <v>1992</v>
      </c>
      <c r="B3" s="30">
        <v>228400</v>
      </c>
      <c r="C3" s="30"/>
      <c r="D3" s="30"/>
      <c r="E3" s="30"/>
    </row>
    <row r="4" spans="1:5" x14ac:dyDescent="0.25">
      <c r="A4" s="29">
        <v>1993</v>
      </c>
      <c r="B4" s="30">
        <v>225400</v>
      </c>
      <c r="C4" s="30"/>
      <c r="D4" s="30"/>
      <c r="E4" s="30"/>
    </row>
    <row r="5" spans="1:5" x14ac:dyDescent="0.25">
      <c r="A5" s="29">
        <v>1994</v>
      </c>
      <c r="B5" s="30">
        <v>205700</v>
      </c>
      <c r="C5" s="30"/>
      <c r="D5" s="30"/>
      <c r="E5" s="30"/>
    </row>
    <row r="6" spans="1:5" x14ac:dyDescent="0.25">
      <c r="A6" s="29">
        <v>1995</v>
      </c>
      <c r="B6" s="30">
        <v>192600</v>
      </c>
      <c r="C6" s="30"/>
      <c r="D6" s="30"/>
      <c r="E6" s="30"/>
    </row>
    <row r="7" spans="1:5" x14ac:dyDescent="0.25">
      <c r="A7" s="29">
        <v>1996</v>
      </c>
      <c r="B7" s="30">
        <v>164400</v>
      </c>
      <c r="C7" s="30"/>
      <c r="D7" s="30"/>
      <c r="E7" s="30"/>
    </row>
    <row r="8" spans="1:5" x14ac:dyDescent="0.25">
      <c r="A8" s="29">
        <v>1997</v>
      </c>
      <c r="B8" s="30">
        <v>136400</v>
      </c>
      <c r="C8" s="30"/>
      <c r="D8" s="30"/>
      <c r="E8" s="30"/>
    </row>
    <row r="9" spans="1:5" x14ac:dyDescent="0.25">
      <c r="A9" s="29">
        <v>1998</v>
      </c>
      <c r="B9" s="30">
        <v>123493</v>
      </c>
      <c r="C9" s="30">
        <v>6197</v>
      </c>
      <c r="D9" s="30">
        <v>9023</v>
      </c>
      <c r="E9" s="30">
        <v>2412</v>
      </c>
    </row>
    <row r="10" spans="1:5" x14ac:dyDescent="0.25">
      <c r="A10" s="29">
        <v>1999</v>
      </c>
      <c r="B10" s="30">
        <v>108219</v>
      </c>
      <c r="C10" s="30">
        <v>6760</v>
      </c>
      <c r="D10" s="30">
        <v>5500</v>
      </c>
      <c r="E10" s="30">
        <v>3707</v>
      </c>
    </row>
    <row r="11" spans="1:5" x14ac:dyDescent="0.25">
      <c r="A11" s="29">
        <v>2000</v>
      </c>
      <c r="B11" s="30">
        <v>106944</v>
      </c>
      <c r="C11" s="30">
        <v>6759</v>
      </c>
      <c r="D11" s="30">
        <v>5330</v>
      </c>
      <c r="E11" s="30">
        <v>3302</v>
      </c>
    </row>
    <row r="12" spans="1:5" x14ac:dyDescent="0.25">
      <c r="A12" s="29">
        <v>2001</v>
      </c>
      <c r="B12" s="30">
        <v>103561</v>
      </c>
      <c r="C12" s="30">
        <v>6655</v>
      </c>
      <c r="D12" s="30">
        <v>5058</v>
      </c>
      <c r="E12" s="30">
        <v>2462</v>
      </c>
    </row>
    <row r="13" spans="1:5" x14ac:dyDescent="0.25">
      <c r="A13" s="29">
        <v>2002</v>
      </c>
      <c r="B13" s="30">
        <v>104243</v>
      </c>
      <c r="C13" s="30">
        <v>6740</v>
      </c>
      <c r="D13" s="30">
        <v>5128</v>
      </c>
      <c r="E13" s="30">
        <v>2732</v>
      </c>
    </row>
    <row r="14" spans="1:5" x14ac:dyDescent="0.25">
      <c r="A14" s="29">
        <v>2003</v>
      </c>
      <c r="B14" s="30">
        <v>114800</v>
      </c>
      <c r="C14" s="46">
        <v>7105</v>
      </c>
      <c r="D14" s="46">
        <v>5368</v>
      </c>
      <c r="E14" s="46">
        <v>3329</v>
      </c>
    </row>
    <row r="15" spans="1:5" x14ac:dyDescent="0.25">
      <c r="A15" s="29">
        <v>2004</v>
      </c>
      <c r="B15" s="31">
        <v>116637</v>
      </c>
      <c r="C15" s="31">
        <v>7137</v>
      </c>
      <c r="D15" s="31">
        <v>5503</v>
      </c>
      <c r="E15" s="31">
        <v>3616</v>
      </c>
    </row>
    <row r="16" spans="1:5" x14ac:dyDescent="0.25">
      <c r="A16" s="29">
        <v>2005</v>
      </c>
      <c r="B16" s="31">
        <v>117563</v>
      </c>
      <c r="C16" s="31">
        <v>7092</v>
      </c>
      <c r="D16" s="31">
        <v>5493</v>
      </c>
      <c r="E16" s="31">
        <v>3743</v>
      </c>
    </row>
    <row r="17" spans="1:5" x14ac:dyDescent="0.25">
      <c r="A17" s="29">
        <v>2006</v>
      </c>
      <c r="B17" s="31">
        <v>119033</v>
      </c>
      <c r="C17" s="31">
        <v>7445</v>
      </c>
      <c r="D17" s="31">
        <v>5531</v>
      </c>
      <c r="E17" s="31">
        <v>4121</v>
      </c>
    </row>
    <row r="18" spans="1:5" x14ac:dyDescent="0.25">
      <c r="A18" s="29">
        <v>2007</v>
      </c>
      <c r="B18" s="31">
        <v>119552</v>
      </c>
      <c r="C18" s="31">
        <v>7362</v>
      </c>
      <c r="D18" s="31">
        <v>5681</v>
      </c>
      <c r="E18" s="31">
        <v>4141</v>
      </c>
    </row>
    <row r="19" spans="1:5" x14ac:dyDescent="0.25">
      <c r="A19" s="29">
        <v>2008</v>
      </c>
      <c r="B19" s="31">
        <v>120840</v>
      </c>
      <c r="C19" s="31">
        <v>7335</v>
      </c>
      <c r="D19" s="31">
        <v>5648</v>
      </c>
      <c r="E19" s="31">
        <v>5169</v>
      </c>
    </row>
    <row r="20" spans="1:5" x14ac:dyDescent="0.25">
      <c r="A20" s="29">
        <v>2009</v>
      </c>
      <c r="B20" s="31">
        <v>121246</v>
      </c>
      <c r="C20" s="31">
        <v>7042</v>
      </c>
      <c r="D20" s="31">
        <v>5540</v>
      </c>
      <c r="E20" s="31">
        <v>5379</v>
      </c>
    </row>
    <row r="21" spans="1:5" x14ac:dyDescent="0.25">
      <c r="A21" s="29">
        <v>2010</v>
      </c>
      <c r="B21" s="31">
        <v>119026</v>
      </c>
      <c r="C21" s="31">
        <v>6898</v>
      </c>
      <c r="D21" s="31">
        <v>5099</v>
      </c>
      <c r="E21" s="31">
        <v>5708</v>
      </c>
    </row>
    <row r="22" spans="1:5" x14ac:dyDescent="0.25">
      <c r="A22" s="29">
        <v>2011</v>
      </c>
      <c r="B22" s="31">
        <v>117655</v>
      </c>
      <c r="C22" s="31">
        <v>6777</v>
      </c>
      <c r="D22" s="31">
        <v>5017</v>
      </c>
      <c r="E22" s="31">
        <v>6153</v>
      </c>
    </row>
    <row r="23" spans="1:5" x14ac:dyDescent="0.25">
      <c r="A23" s="29">
        <v>2012</v>
      </c>
      <c r="B23" s="31">
        <v>117655</v>
      </c>
      <c r="C23" s="31">
        <v>6048</v>
      </c>
      <c r="D23" s="31">
        <v>5017</v>
      </c>
      <c r="E23" s="31">
        <v>6153</v>
      </c>
    </row>
    <row r="24" spans="1:5" x14ac:dyDescent="0.25">
      <c r="A24" s="29">
        <v>2013</v>
      </c>
      <c r="B24" s="31">
        <v>117198</v>
      </c>
      <c r="C24" s="31">
        <v>5520</v>
      </c>
      <c r="D24" s="31">
        <v>4466</v>
      </c>
      <c r="E24" s="31">
        <v>8273</v>
      </c>
    </row>
    <row r="25" spans="1:5" x14ac:dyDescent="0.25">
      <c r="A25" s="29">
        <v>2014</v>
      </c>
      <c r="B25" s="30">
        <v>105219</v>
      </c>
      <c r="C25" s="30">
        <v>5125</v>
      </c>
      <c r="D25" s="30">
        <v>4077</v>
      </c>
      <c r="E25" s="30">
        <v>6044</v>
      </c>
    </row>
    <row r="26" spans="1:5" x14ac:dyDescent="0.25">
      <c r="A26" s="29">
        <v>2015</v>
      </c>
      <c r="B26" s="31">
        <v>102489</v>
      </c>
      <c r="C26" s="31">
        <v>4807</v>
      </c>
      <c r="D26" s="31">
        <v>3900</v>
      </c>
      <c r="E26" s="31">
        <v>6369</v>
      </c>
    </row>
    <row r="27" spans="1:5" x14ac:dyDescent="0.25">
      <c r="A27" s="29">
        <v>2016</v>
      </c>
      <c r="B27" s="31">
        <v>100079</v>
      </c>
      <c r="C27" s="31">
        <v>4782</v>
      </c>
      <c r="D27" s="31">
        <v>3847</v>
      </c>
      <c r="E27" s="31">
        <v>6777</v>
      </c>
    </row>
    <row r="28" spans="1:5" x14ac:dyDescent="0.25">
      <c r="A28" s="29">
        <v>2017</v>
      </c>
      <c r="B28" s="31">
        <v>99465</v>
      </c>
      <c r="C28" s="31">
        <v>4629</v>
      </c>
      <c r="D28" s="31">
        <v>3672</v>
      </c>
      <c r="E28" s="31">
        <v>6804</v>
      </c>
    </row>
    <row r="29" spans="1:5" x14ac:dyDescent="0.25">
      <c r="A29" s="29">
        <v>2018</v>
      </c>
      <c r="B29" s="31">
        <v>98371</v>
      </c>
      <c r="C29" s="31">
        <v>4591</v>
      </c>
      <c r="D29" s="31">
        <v>3565</v>
      </c>
      <c r="E29" s="31">
        <v>6690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пред-данные</vt:lpstr>
      <vt:lpstr>Население</vt:lpstr>
      <vt:lpstr>Заболеваемость</vt:lpstr>
      <vt:lpstr>Госпитализация</vt:lpstr>
      <vt:lpstr>Койки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Dilyara2</dc:creator>
  <cp:lastModifiedBy>Admin</cp:lastModifiedBy>
  <dcterms:created xsi:type="dcterms:W3CDTF">2020-06-11T08:40:53Z</dcterms:created>
  <dcterms:modified xsi:type="dcterms:W3CDTF">2020-06-12T08:21:21Z</dcterms:modified>
</cp:coreProperties>
</file>