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lank\Downloads\"/>
    </mc:Choice>
  </mc:AlternateContent>
  <xr:revisionPtr revIDLastSave="0" documentId="13_ncr:1_{F43F58E8-DCE6-4CD3-B82D-A136E59D246C}" xr6:coauthVersionLast="47" xr6:coauthVersionMax="47" xr10:uidLastSave="{00000000-0000-0000-0000-000000000000}"/>
  <bookViews>
    <workbookView xWindow="-120" yWindow="-120" windowWidth="29040" windowHeight="16440" xr2:uid="{39319A1C-01F2-40A6-B6D0-73D318688C78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2" i="1" l="1"/>
  <c r="L2" i="1"/>
  <c r="E10" i="1" s="1"/>
  <c r="A59" i="1"/>
  <c r="F10" i="1"/>
  <c r="G10" i="1"/>
  <c r="H10" i="1"/>
  <c r="G11" i="1" s="1"/>
  <c r="K5" i="1"/>
  <c r="J5" i="1"/>
  <c r="O67" i="1"/>
  <c r="K67" i="1"/>
  <c r="L67" i="1"/>
  <c r="M67" i="1" s="1"/>
  <c r="N67" i="1" s="1"/>
  <c r="J67" i="1"/>
  <c r="K66" i="1"/>
  <c r="L66" i="1"/>
  <c r="M66" i="1" s="1"/>
  <c r="N66" i="1" s="1"/>
  <c r="J66" i="1"/>
  <c r="I58" i="1"/>
  <c r="G63" i="1"/>
  <c r="F63" i="1"/>
  <c r="H59" i="1"/>
  <c r="H60" i="1" s="1"/>
  <c r="H61" i="1" s="1"/>
  <c r="H62" i="1" s="1"/>
  <c r="H63" i="1" s="1"/>
  <c r="H64" i="1" s="1"/>
  <c r="I64" i="1" s="1"/>
  <c r="D61" i="1"/>
  <c r="E62" i="1"/>
  <c r="B59" i="1"/>
  <c r="E61" i="1"/>
  <c r="F62" i="1"/>
  <c r="C61" i="1"/>
  <c r="B60" i="1"/>
  <c r="C59" i="1"/>
  <c r="D9" i="1"/>
  <c r="H11" i="1" l="1"/>
  <c r="F11" i="1"/>
  <c r="D62" i="1"/>
  <c r="C60" i="1"/>
  <c r="J58" i="1" s="1" a="1"/>
  <c r="J58" i="1" s="1"/>
  <c r="E63" i="1"/>
  <c r="D60" i="1"/>
  <c r="D10" i="1"/>
  <c r="E11" i="1" s="1"/>
  <c r="G12" i="1"/>
  <c r="H12" i="1"/>
  <c r="I60" i="1"/>
  <c r="I63" i="1"/>
  <c r="I59" i="1"/>
  <c r="I62" i="1"/>
  <c r="I61" i="1"/>
  <c r="F12" i="1" l="1"/>
  <c r="K58" i="1" a="1"/>
  <c r="K58" i="1" s="1"/>
  <c r="L58" i="1" s="1" a="1"/>
  <c r="L58" i="1" s="1"/>
  <c r="M58" i="1" s="1" a="1"/>
  <c r="M58" i="1" s="1"/>
  <c r="N58" i="1" s="1" a="1"/>
  <c r="N58" i="1" s="1"/>
  <c r="D11" i="1"/>
  <c r="D12" i="1" s="1"/>
  <c r="H13" i="1"/>
  <c r="G13" i="1"/>
  <c r="E9" i="1"/>
  <c r="F9" i="1"/>
  <c r="G9" i="1"/>
  <c r="H9" i="1"/>
  <c r="I39" i="1"/>
  <c r="C39" i="1"/>
  <c r="I38" i="1"/>
  <c r="C38" i="1"/>
  <c r="I37" i="1"/>
  <c r="C37" i="1"/>
  <c r="I36" i="1"/>
  <c r="C36" i="1"/>
  <c r="I35" i="1"/>
  <c r="C35" i="1"/>
  <c r="K2" i="1"/>
  <c r="I10" i="1"/>
  <c r="I11" i="1"/>
  <c r="I12" i="1"/>
  <c r="I13" i="1"/>
  <c r="I14" i="1"/>
  <c r="I9" i="1"/>
  <c r="C5" i="1"/>
  <c r="B5" i="1"/>
  <c r="A5" i="1"/>
  <c r="C10" i="1"/>
  <c r="C11" i="1"/>
  <c r="C12" i="1"/>
  <c r="C13" i="1"/>
  <c r="C14" i="1"/>
  <c r="C9" i="1"/>
  <c r="E12" i="1" l="1"/>
  <c r="H14" i="1"/>
  <c r="D13" i="1" l="1"/>
  <c r="E13" i="1"/>
  <c r="D14" i="1" s="1"/>
  <c r="F13" i="1"/>
  <c r="G14" i="1" l="1"/>
  <c r="E14" i="1"/>
  <c r="F14" i="1"/>
  <c r="H39" i="1"/>
  <c r="G39" i="1"/>
  <c r="F39" i="1"/>
  <c r="D39" i="1"/>
  <c r="E39" i="1"/>
  <c r="D38" i="1" l="1"/>
  <c r="E38" i="1"/>
  <c r="D37" i="1"/>
  <c r="F38" i="1"/>
  <c r="H38" i="1"/>
  <c r="G38" i="1"/>
  <c r="G37" i="1" l="1"/>
  <c r="E37" i="1"/>
  <c r="D36" i="1" s="1"/>
  <c r="F37" i="1"/>
  <c r="H37" i="1"/>
  <c r="E36" i="1" l="1"/>
  <c r="F36" i="1"/>
  <c r="H36" i="1"/>
  <c r="G36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<sst xmlns="http://schemas.openxmlformats.org/spreadsheetml/2006/main" count="27" uniqueCount="20">
  <si>
    <t>l</t>
  </si>
  <si>
    <t>u(l, t)</t>
  </si>
  <si>
    <t>u(x, 0)</t>
  </si>
  <si>
    <t>0,25x^2 - x - 1</t>
  </si>
  <si>
    <t>a</t>
  </si>
  <si>
    <t>a^2</t>
  </si>
  <si>
    <t>t</t>
  </si>
  <si>
    <t>x</t>
  </si>
  <si>
    <t>u(0, t)</t>
  </si>
  <si>
    <t>f(x)</t>
  </si>
  <si>
    <t>α</t>
  </si>
  <si>
    <t>β</t>
  </si>
  <si>
    <t>h^2</t>
  </si>
  <si>
    <t>h</t>
  </si>
  <si>
    <t>q</t>
  </si>
  <si>
    <t>s</t>
  </si>
  <si>
    <t>A</t>
  </si>
  <si>
    <t>B</t>
  </si>
  <si>
    <t>i</t>
  </si>
  <si>
    <t>F2/K2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</si>
</sst>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</font>
  </fonts>
  <fills count="12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4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8" borderId="2" xfId="0" applyFill="1" applyBorder="1" applyAlignment="1">
      <alignment horizontal="center" vertical="center"/>
    </xf>
    <xf numFmtId="0" fontId="0" fillId="8" borderId="6" xfId="0" applyFill="1" applyBorder="1" applyAlignment="1">
      <alignment horizontal="center" vertical="center"/>
    </xf>
    <xf numFmtId="0" fontId="0" fillId="8" borderId="3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Теплопроводность</a:t>
            </a:r>
            <a:r>
              <a:rPr lang="en-US"/>
              <a:t> (</a:t>
            </a:r>
            <a:r>
              <a:rPr lang="ru-RU"/>
              <a:t>явная)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Лист1!$C$10:$I$10</c:f>
              <c:numCache>
                <c:formatCode>General</c:formatCode>
                <c:ptCount val="7"/>
                <c:pt idx="0">
                  <c:v>-1</c:v>
                </c:pt>
                <c:pt idx="1">
                  <c:v>-1.625</c:v>
                </c:pt>
                <c:pt idx="2">
                  <c:v>-1.875</c:v>
                </c:pt>
                <c:pt idx="3">
                  <c:v>-1.625</c:v>
                </c:pt>
                <c:pt idx="4">
                  <c:v>-0.875</c:v>
                </c:pt>
                <c:pt idx="5">
                  <c:v>0.375</c:v>
                </c:pt>
                <c:pt idx="6">
                  <c:v>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6105-4A72-9474-819BEE0DBBB0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yVal>
            <c:numRef>
              <c:f>Лист1!$C$11:$I$11</c:f>
              <c:numCache>
                <c:formatCode>General</c:formatCode>
                <c:ptCount val="7"/>
                <c:pt idx="0">
                  <c:v>-1</c:v>
                </c:pt>
                <c:pt idx="1">
                  <c:v>-1.53125</c:v>
                </c:pt>
                <c:pt idx="2">
                  <c:v>-1.75</c:v>
                </c:pt>
                <c:pt idx="3">
                  <c:v>-1.5</c:v>
                </c:pt>
                <c:pt idx="4">
                  <c:v>-0.75</c:v>
                </c:pt>
                <c:pt idx="5">
                  <c:v>0.46875</c:v>
                </c:pt>
                <c:pt idx="6">
                  <c:v>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6105-4A72-9474-819BEE0DBBB0}"/>
            </c:ext>
          </c:extLst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yVal>
            <c:numRef>
              <c:f>Лист1!$C$12:$I$12</c:f>
              <c:numCache>
                <c:formatCode>General</c:formatCode>
                <c:ptCount val="7"/>
                <c:pt idx="0">
                  <c:v>-1</c:v>
                </c:pt>
                <c:pt idx="1">
                  <c:v>-1.453125</c:v>
                </c:pt>
                <c:pt idx="2">
                  <c:v>-1.6328125</c:v>
                </c:pt>
                <c:pt idx="3">
                  <c:v>-1.375</c:v>
                </c:pt>
                <c:pt idx="4">
                  <c:v>-0.6328125</c:v>
                </c:pt>
                <c:pt idx="5">
                  <c:v>0.546875</c:v>
                </c:pt>
                <c:pt idx="6">
                  <c:v>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6105-4A72-9474-819BEE0DBBB0}"/>
            </c:ext>
          </c:extLst>
        </c:ser>
        <c:ser>
          <c:idx val="3"/>
          <c:order val="3"/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yVal>
            <c:numRef>
              <c:f>Лист1!$C$13:$I$13</c:f>
              <c:numCache>
                <c:formatCode>General</c:formatCode>
                <c:ptCount val="7"/>
                <c:pt idx="0">
                  <c:v>-1</c:v>
                </c:pt>
                <c:pt idx="1">
                  <c:v>-1.384765625</c:v>
                </c:pt>
                <c:pt idx="2">
                  <c:v>-1.5234375</c:v>
                </c:pt>
                <c:pt idx="3">
                  <c:v>-1.25390625</c:v>
                </c:pt>
                <c:pt idx="4">
                  <c:v>-0.5234375</c:v>
                </c:pt>
                <c:pt idx="5">
                  <c:v>0.615234375</c:v>
                </c:pt>
                <c:pt idx="6">
                  <c:v>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6105-4A72-9474-819BEE0DBBB0}"/>
            </c:ext>
          </c:extLst>
        </c:ser>
        <c:ser>
          <c:idx val="4"/>
          <c:order val="4"/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yVal>
            <c:numRef>
              <c:f>Лист1!$C$14:$I$14</c:f>
              <c:numCache>
                <c:formatCode>General</c:formatCode>
                <c:ptCount val="7"/>
                <c:pt idx="0">
                  <c:v>-1</c:v>
                </c:pt>
                <c:pt idx="1">
                  <c:v>-1.3232421875</c:v>
                </c:pt>
                <c:pt idx="2">
                  <c:v>-1.42138671875</c:v>
                </c:pt>
                <c:pt idx="3">
                  <c:v>-1.138671875</c:v>
                </c:pt>
                <c:pt idx="4">
                  <c:v>-0.42138671875</c:v>
                </c:pt>
                <c:pt idx="5">
                  <c:v>0.6767578125</c:v>
                </c:pt>
                <c:pt idx="6">
                  <c:v>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6105-4A72-9474-819BEE0DBB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18102176"/>
        <c:axId val="518099680"/>
      </c:scatterChart>
      <c:valAx>
        <c:axId val="51810217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</a:t>
                </a:r>
                <a:r>
                  <a:rPr lang="ru-RU"/>
                  <a:t>-узел пространственной сетки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18099680"/>
        <c:crosses val="autoZero"/>
        <c:crossBetween val="midCat"/>
      </c:valAx>
      <c:valAx>
        <c:axId val="5180996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j-</a:t>
                </a:r>
                <a:r>
                  <a:rPr lang="ru-RU"/>
                  <a:t>ый</a:t>
                </a:r>
                <a:r>
                  <a:rPr lang="ru-RU" baseline="0"/>
                  <a:t> временный слой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1810217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Теплопроводность </a:t>
            </a:r>
            <a:r>
              <a:rPr lang="en-US" sz="1400" b="0" i="0" u="none" strike="noStrike" baseline="0">
                <a:effectLst/>
              </a:rPr>
              <a:t> (</a:t>
            </a:r>
            <a:r>
              <a:rPr lang="ru-RU" sz="1400" b="0" i="0" u="none" strike="noStrike" baseline="0">
                <a:effectLst/>
              </a:rPr>
              <a:t>неявная)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Лист1!$C$36:$I$36</c:f>
              <c:numCache>
                <c:formatCode>General</c:formatCode>
                <c:ptCount val="7"/>
                <c:pt idx="0">
                  <c:v>-1</c:v>
                </c:pt>
                <c:pt idx="1">
                  <c:v>-0.96080186631944375</c:v>
                </c:pt>
                <c:pt idx="2">
                  <c:v>-0.79500325520833426</c:v>
                </c:pt>
                <c:pt idx="3">
                  <c:v>-0.41639539930555508</c:v>
                </c:pt>
                <c:pt idx="4">
                  <c:v>0.20499674479166582</c:v>
                </c:pt>
                <c:pt idx="5">
                  <c:v>1.039198133680556</c:v>
                </c:pt>
                <c:pt idx="6">
                  <c:v>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1CB5-47B5-874C-96D1AD16C530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yVal>
            <c:numRef>
              <c:f>Лист1!$C$37:$I$37</c:f>
              <c:numCache>
                <c:formatCode>General</c:formatCode>
                <c:ptCount val="7"/>
                <c:pt idx="0">
                  <c:v>-1</c:v>
                </c:pt>
                <c:pt idx="1">
                  <c:v>-0.93138744212962932</c:v>
                </c:pt>
                <c:pt idx="2">
                  <c:v>-0.74511718750000067</c:v>
                </c:pt>
                <c:pt idx="3">
                  <c:v>-0.35930266203703687</c:v>
                </c:pt>
                <c:pt idx="4">
                  <c:v>0.2548828124999995</c:v>
                </c:pt>
                <c:pt idx="5">
                  <c:v>1.0686125578703705</c:v>
                </c:pt>
                <c:pt idx="6">
                  <c:v>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1CB5-47B5-874C-96D1AD16C530}"/>
            </c:ext>
          </c:extLst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yVal>
            <c:numRef>
              <c:f>Лист1!$C$38:$I$38</c:f>
              <c:numCache>
                <c:formatCode>General</c:formatCode>
                <c:ptCount val="7"/>
                <c:pt idx="0">
                  <c:v>-1</c:v>
                </c:pt>
                <c:pt idx="1">
                  <c:v>-0.90398341049382691</c:v>
                </c:pt>
                <c:pt idx="2">
                  <c:v>-0.69835069444444475</c:v>
                </c:pt>
                <c:pt idx="3">
                  <c:v>-0.30565200617283944</c:v>
                </c:pt>
                <c:pt idx="4">
                  <c:v>0.30164930555555525</c:v>
                </c:pt>
                <c:pt idx="5">
                  <c:v>1.0960165895061729</c:v>
                </c:pt>
                <c:pt idx="6">
                  <c:v>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1CB5-47B5-874C-96D1AD16C530}"/>
            </c:ext>
          </c:extLst>
        </c:ser>
        <c:ser>
          <c:idx val="3"/>
          <c:order val="3"/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yVal>
            <c:numRef>
              <c:f>Лист1!$C$39:$I$39</c:f>
              <c:numCache>
                <c:formatCode>General</c:formatCode>
                <c:ptCount val="7"/>
                <c:pt idx="0">
                  <c:v>-1</c:v>
                </c:pt>
                <c:pt idx="1">
                  <c:v>-0.87840792181069949</c:v>
                </c:pt>
                <c:pt idx="2">
                  <c:v>-0.65451388888888906</c:v>
                </c:pt>
                <c:pt idx="3">
                  <c:v>-0.25527263374485598</c:v>
                </c:pt>
                <c:pt idx="4">
                  <c:v>0.34548611111111088</c:v>
                </c:pt>
                <c:pt idx="5">
                  <c:v>1.1215920781893003</c:v>
                </c:pt>
                <c:pt idx="6">
                  <c:v>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1CB5-47B5-874C-96D1AD16C530}"/>
            </c:ext>
          </c:extLst>
        </c:ser>
        <c:ser>
          <c:idx val="4"/>
          <c:order val="4"/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yVal>
            <c:numRef>
              <c:f>Лист1!$C$40:$I$40</c:f>
              <c:numCache>
                <c:formatCode>General</c:formatCode>
                <c:ptCount val="7"/>
                <c:pt idx="0">
                  <c:v>-1</c:v>
                </c:pt>
                <c:pt idx="1">
                  <c:v>-0.85450960219478733</c:v>
                </c:pt>
                <c:pt idx="2">
                  <c:v>-0.61342592592592604</c:v>
                </c:pt>
                <c:pt idx="3">
                  <c:v>-0.20799039780521267</c:v>
                </c:pt>
                <c:pt idx="4">
                  <c:v>0.3865740740740739</c:v>
                </c:pt>
                <c:pt idx="5">
                  <c:v>1.1454903978052124</c:v>
                </c:pt>
                <c:pt idx="6">
                  <c:v>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9-1CB5-47B5-874C-96D1AD16C53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57282896"/>
        <c:axId val="357277904"/>
      </c:scatterChart>
      <c:valAx>
        <c:axId val="35728289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</a:t>
                </a:r>
                <a:r>
                  <a:rPr lang="ru-RU"/>
                  <a:t>-узел пространственной сетки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57277904"/>
        <c:crosses val="autoZero"/>
        <c:crossBetween val="midCat"/>
      </c:valAx>
      <c:valAx>
        <c:axId val="357277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j-</a:t>
                </a:r>
                <a:r>
                  <a:rPr lang="ru-RU"/>
                  <a:t>ый временной слой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5728289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Сравнение</a:t>
            </a:r>
            <a:r>
              <a:rPr lang="en-US"/>
              <a:t> </a:t>
            </a:r>
            <a:r>
              <a:rPr lang="ru-RU"/>
              <a:t>явной</a:t>
            </a:r>
            <a:r>
              <a:rPr lang="ru-RU" baseline="0"/>
              <a:t> и неявной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Явная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Лист1!$C$10:$I$10</c:f>
              <c:numCache>
                <c:formatCode>General</c:formatCode>
                <c:ptCount val="7"/>
                <c:pt idx="0">
                  <c:v>-1</c:v>
                </c:pt>
                <c:pt idx="1">
                  <c:v>-1.625</c:v>
                </c:pt>
                <c:pt idx="2">
                  <c:v>-1.875</c:v>
                </c:pt>
                <c:pt idx="3">
                  <c:v>-1.625</c:v>
                </c:pt>
                <c:pt idx="4">
                  <c:v>-0.875</c:v>
                </c:pt>
                <c:pt idx="5">
                  <c:v>0.375</c:v>
                </c:pt>
                <c:pt idx="6">
                  <c:v>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7F6-48FE-A536-E27CFDF4C23B}"/>
            </c:ext>
          </c:extLst>
        </c:ser>
        <c:ser>
          <c:idx val="1"/>
          <c:order val="1"/>
          <c:tx>
            <c:v>Неявная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yVal>
            <c:numRef>
              <c:f>Лист1!$C$36:$I$36</c:f>
              <c:numCache>
                <c:formatCode>General</c:formatCode>
                <c:ptCount val="7"/>
                <c:pt idx="0">
                  <c:v>-1</c:v>
                </c:pt>
                <c:pt idx="1">
                  <c:v>-0.96080186631944375</c:v>
                </c:pt>
                <c:pt idx="2">
                  <c:v>-0.79500325520833426</c:v>
                </c:pt>
                <c:pt idx="3">
                  <c:v>-0.41639539930555508</c:v>
                </c:pt>
                <c:pt idx="4">
                  <c:v>0.20499674479166582</c:v>
                </c:pt>
                <c:pt idx="5">
                  <c:v>1.039198133680556</c:v>
                </c:pt>
                <c:pt idx="6">
                  <c:v>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C7F6-48FE-A536-E27CFDF4C23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23539471"/>
        <c:axId val="1223532399"/>
      </c:scatterChart>
      <c:valAx>
        <c:axId val="122353947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baseline="0">
                    <a:effectLst/>
                  </a:rPr>
                  <a:t>i</a:t>
                </a:r>
                <a:r>
                  <a:rPr lang="ru-RU" sz="1000" b="0" i="0" baseline="0">
                    <a:effectLst/>
                  </a:rPr>
                  <a:t>-узел пространственной сетки</a:t>
                </a:r>
                <a:endParaRPr lang="ru-RU" sz="10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223532399"/>
        <c:crosses val="autoZero"/>
        <c:crossBetween val="midCat"/>
      </c:valAx>
      <c:valAx>
        <c:axId val="12235323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baseline="0">
                    <a:effectLst/>
                  </a:rPr>
                  <a:t>j-</a:t>
                </a:r>
                <a:r>
                  <a:rPr lang="ru-RU" sz="1000" b="0" i="0" baseline="0">
                    <a:effectLst/>
                  </a:rPr>
                  <a:t>ый временной слой</a:t>
                </a:r>
                <a:endParaRPr lang="ru-RU" sz="10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22353947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6.png"/><Relationship Id="rId3" Type="http://schemas.openxmlformats.org/officeDocument/2006/relationships/chart" Target="../charts/chart1.xml"/><Relationship Id="rId7" Type="http://schemas.openxmlformats.org/officeDocument/2006/relationships/image" Target="../media/image5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4.png"/><Relationship Id="rId11" Type="http://schemas.openxmlformats.org/officeDocument/2006/relationships/image" Target="../media/image8.png"/><Relationship Id="rId5" Type="http://schemas.openxmlformats.org/officeDocument/2006/relationships/image" Target="../media/image3.png"/><Relationship Id="rId10" Type="http://schemas.openxmlformats.org/officeDocument/2006/relationships/chart" Target="../charts/chart3.xml"/><Relationship Id="rId4" Type="http://schemas.openxmlformats.org/officeDocument/2006/relationships/chart" Target="../charts/chart2.xml"/><Relationship Id="rId9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66675</xdr:colOff>
      <xdr:row>0</xdr:row>
      <xdr:rowOff>19050</xdr:rowOff>
    </xdr:from>
    <xdr:to>
      <xdr:col>23</xdr:col>
      <xdr:colOff>48558</xdr:colOff>
      <xdr:row>21</xdr:row>
      <xdr:rowOff>38661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85203791-9F6B-48E0-9B49-E46C136C63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381875" y="19050"/>
          <a:ext cx="6687483" cy="4020111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  <xdr:twoCellAnchor editAs="oneCell">
    <xdr:from>
      <xdr:col>12</xdr:col>
      <xdr:colOff>57150</xdr:colOff>
      <xdr:row>21</xdr:row>
      <xdr:rowOff>161925</xdr:rowOff>
    </xdr:from>
    <xdr:to>
      <xdr:col>22</xdr:col>
      <xdr:colOff>601002</xdr:colOff>
      <xdr:row>26</xdr:row>
      <xdr:rowOff>9637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8249AED4-2462-4651-8401-B0C4D5951F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372350" y="4162425"/>
          <a:ext cx="6639852" cy="800212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  <xdr:twoCellAnchor>
    <xdr:from>
      <xdr:col>0</xdr:col>
      <xdr:colOff>28575</xdr:colOff>
      <xdr:row>15</xdr:row>
      <xdr:rowOff>19049</xdr:rowOff>
    </xdr:from>
    <xdr:to>
      <xdr:col>11</xdr:col>
      <xdr:colOff>581025</xdr:colOff>
      <xdr:row>30</xdr:row>
      <xdr:rowOff>133350</xdr:rowOff>
    </xdr:to>
    <xdr:graphicFrame macro="">
      <xdr:nvGraphicFramePr>
        <xdr:cNvPr id="6" name="Диаграмма 5">
          <a:extLst>
            <a:ext uri="{FF2B5EF4-FFF2-40B4-BE49-F238E27FC236}">
              <a16:creationId xmlns:a16="http://schemas.microsoft.com/office/drawing/2014/main" id="{94A7D36D-605B-4009-947A-EDEBB800944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28574</xdr:colOff>
      <xdr:row>41</xdr:row>
      <xdr:rowOff>14287</xdr:rowOff>
    </xdr:from>
    <xdr:to>
      <xdr:col>11</xdr:col>
      <xdr:colOff>590549</xdr:colOff>
      <xdr:row>55</xdr:row>
      <xdr:rowOff>90487</xdr:rowOff>
    </xdr:to>
    <xdr:graphicFrame macro="">
      <xdr:nvGraphicFramePr>
        <xdr:cNvPr id="7" name="Диаграмма 6">
          <a:extLst>
            <a:ext uri="{FF2B5EF4-FFF2-40B4-BE49-F238E27FC236}">
              <a16:creationId xmlns:a16="http://schemas.microsoft.com/office/drawing/2014/main" id="{0D4D6A62-B456-4DC3-81B0-03EF83EE55C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12</xdr:col>
      <xdr:colOff>180975</xdr:colOff>
      <xdr:row>41</xdr:row>
      <xdr:rowOff>76200</xdr:rowOff>
    </xdr:from>
    <xdr:to>
      <xdr:col>24</xdr:col>
      <xdr:colOff>105785</xdr:colOff>
      <xdr:row>45</xdr:row>
      <xdr:rowOff>38201</xdr:rowOff>
    </xdr:to>
    <xdr:pic>
      <xdr:nvPicPr>
        <xdr:cNvPr id="8" name="Рисунок 7">
          <a:extLst>
            <a:ext uri="{FF2B5EF4-FFF2-40B4-BE49-F238E27FC236}">
              <a16:creationId xmlns:a16="http://schemas.microsoft.com/office/drawing/2014/main" id="{2277B718-BC04-431A-8799-8C0ADABD23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7496175" y="7886700"/>
          <a:ext cx="7240010" cy="724001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  <xdr:twoCellAnchor editAs="oneCell">
    <xdr:from>
      <xdr:col>12</xdr:col>
      <xdr:colOff>85725</xdr:colOff>
      <xdr:row>26</xdr:row>
      <xdr:rowOff>123825</xdr:rowOff>
    </xdr:from>
    <xdr:to>
      <xdr:col>26</xdr:col>
      <xdr:colOff>125021</xdr:colOff>
      <xdr:row>30</xdr:row>
      <xdr:rowOff>19142</xdr:rowOff>
    </xdr:to>
    <xdr:pic>
      <xdr:nvPicPr>
        <xdr:cNvPr id="9" name="Рисунок 8">
          <a:extLst>
            <a:ext uri="{FF2B5EF4-FFF2-40B4-BE49-F238E27FC236}">
              <a16:creationId xmlns:a16="http://schemas.microsoft.com/office/drawing/2014/main" id="{347CDBCE-6386-4570-BDB5-A5F1BDF2BD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7400925" y="5076825"/>
          <a:ext cx="8573696" cy="657317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  <xdr:twoCellAnchor editAs="oneCell">
    <xdr:from>
      <xdr:col>23</xdr:col>
      <xdr:colOff>176558</xdr:colOff>
      <xdr:row>21</xdr:row>
      <xdr:rowOff>57149</xdr:rowOff>
    </xdr:from>
    <xdr:to>
      <xdr:col>25</xdr:col>
      <xdr:colOff>28759</xdr:colOff>
      <xdr:row>25</xdr:row>
      <xdr:rowOff>143020</xdr:rowOff>
    </xdr:to>
    <xdr:pic>
      <xdr:nvPicPr>
        <xdr:cNvPr id="10" name="Рисунок 9">
          <a:extLst>
            <a:ext uri="{FF2B5EF4-FFF2-40B4-BE49-F238E27FC236}">
              <a16:creationId xmlns:a16="http://schemas.microsoft.com/office/drawing/2014/main" id="{4F3833B0-E6CE-46D3-BD3B-A40628B5BF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4197358" y="4057649"/>
          <a:ext cx="1071401" cy="847871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  <xdr:twoCellAnchor editAs="oneCell">
    <xdr:from>
      <xdr:col>11</xdr:col>
      <xdr:colOff>507207</xdr:colOff>
      <xdr:row>31</xdr:row>
      <xdr:rowOff>57150</xdr:rowOff>
    </xdr:from>
    <xdr:to>
      <xdr:col>17</xdr:col>
      <xdr:colOff>257175</xdr:colOff>
      <xdr:row>40</xdr:row>
      <xdr:rowOff>115199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980F0BF0-86FF-4D85-8B88-712D6979B18D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8"/>
        <a:srcRect t="16509"/>
        <a:stretch/>
      </xdr:blipFill>
      <xdr:spPr>
        <a:xfrm>
          <a:off x="7212807" y="5962650"/>
          <a:ext cx="3407568" cy="1772549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  <xdr:twoCellAnchor editAs="oneCell">
    <xdr:from>
      <xdr:col>17</xdr:col>
      <xdr:colOff>400049</xdr:colOff>
      <xdr:row>30</xdr:row>
      <xdr:rowOff>137665</xdr:rowOff>
    </xdr:from>
    <xdr:to>
      <xdr:col>22</xdr:col>
      <xdr:colOff>219854</xdr:colOff>
      <xdr:row>40</xdr:row>
      <xdr:rowOff>162449</xdr:rowOff>
    </xdr:to>
    <xdr:pic>
      <xdr:nvPicPr>
        <xdr:cNvPr id="5" name="Рисунок 4">
          <a:extLst>
            <a:ext uri="{FF2B5EF4-FFF2-40B4-BE49-F238E27FC236}">
              <a16:creationId xmlns:a16="http://schemas.microsoft.com/office/drawing/2014/main" id="{D6F2C66B-2613-46B6-99E5-BC3ECEA245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0763249" y="5852665"/>
          <a:ext cx="2867805" cy="1929784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  <xdr:twoCellAnchor>
    <xdr:from>
      <xdr:col>12</xdr:col>
      <xdr:colOff>123825</xdr:colOff>
      <xdr:row>45</xdr:row>
      <xdr:rowOff>142874</xdr:rowOff>
    </xdr:from>
    <xdr:to>
      <xdr:col>23</xdr:col>
      <xdr:colOff>447675</xdr:colOff>
      <xdr:row>55</xdr:row>
      <xdr:rowOff>47625</xdr:rowOff>
    </xdr:to>
    <xdr:graphicFrame macro="">
      <xdr:nvGraphicFramePr>
        <xdr:cNvPr id="13" name="Диаграмма 12">
          <a:extLst>
            <a:ext uri="{FF2B5EF4-FFF2-40B4-BE49-F238E27FC236}">
              <a16:creationId xmlns:a16="http://schemas.microsoft.com/office/drawing/2014/main" id="{75387DE6-46FF-4409-B7A1-D998B8185C3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 editAs="oneCell">
    <xdr:from>
      <xdr:col>14</xdr:col>
      <xdr:colOff>257175</xdr:colOff>
      <xdr:row>57</xdr:row>
      <xdr:rowOff>123825</xdr:rowOff>
    </xdr:from>
    <xdr:to>
      <xdr:col>22</xdr:col>
      <xdr:colOff>210224</xdr:colOff>
      <xdr:row>62</xdr:row>
      <xdr:rowOff>152537</xdr:rowOff>
    </xdr:to>
    <xdr:pic>
      <xdr:nvPicPr>
        <xdr:cNvPr id="11" name="Рисунок 10">
          <a:extLst>
            <a:ext uri="{FF2B5EF4-FFF2-40B4-BE49-F238E27FC236}">
              <a16:creationId xmlns:a16="http://schemas.microsoft.com/office/drawing/2014/main" id="{8BD1CD51-BE41-432D-BF9A-4D12859FD1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8915400" y="10982325"/>
          <a:ext cx="4829849" cy="981212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A8AA4E-6351-459A-A565-C70569755BC7}">
  <dimension ref="A1:O67"/>
  <sheetViews>
    <sheetView tabSelected="1" workbookViewId="0">
      <selection activeCell="X59" sqref="X59"/>
    </sheetView>
  </sheetViews>
  <sheetFormatPr defaultRowHeight="15" x14ac:dyDescent="0.25"/>
  <cols>
    <col min="1" max="9" width="9.140625" style="1"/>
    <col min="10" max="10" width="11" style="1" bestFit="1" customWidth="1"/>
    <col min="11" max="16384" width="9.140625" style="1"/>
  </cols>
  <sheetData>
    <row r="1" spans="1:12" x14ac:dyDescent="0.25">
      <c r="A1" s="8" t="s">
        <v>0</v>
      </c>
      <c r="B1" s="9" t="s">
        <v>10</v>
      </c>
      <c r="C1" s="9" t="s">
        <v>11</v>
      </c>
      <c r="D1" s="14" t="s">
        <v>9</v>
      </c>
      <c r="E1" s="15"/>
      <c r="F1" s="3" t="s">
        <v>15</v>
      </c>
      <c r="G1" s="3" t="s">
        <v>13</v>
      </c>
      <c r="H1" s="3" t="s">
        <v>4</v>
      </c>
      <c r="I1" s="3" t="s">
        <v>5</v>
      </c>
      <c r="J1" s="4" t="s">
        <v>15</v>
      </c>
      <c r="K1" s="3" t="s">
        <v>12</v>
      </c>
      <c r="L1" s="4" t="s">
        <v>14</v>
      </c>
    </row>
    <row r="2" spans="1:12" x14ac:dyDescent="0.25">
      <c r="A2" s="8">
        <v>6</v>
      </c>
      <c r="B2" s="8">
        <v>-1</v>
      </c>
      <c r="C2" s="8">
        <v>2</v>
      </c>
      <c r="D2" s="14" t="s">
        <v>3</v>
      </c>
      <c r="E2" s="15"/>
      <c r="F2" s="3">
        <v>2</v>
      </c>
      <c r="G2" s="3">
        <v>1</v>
      </c>
      <c r="H2" s="3">
        <v>0.5</v>
      </c>
      <c r="I2" s="3">
        <v>0.25</v>
      </c>
      <c r="J2" s="3">
        <f>G2^2/2*H2</f>
        <v>0.25</v>
      </c>
      <c r="K2" s="3">
        <f>G2^2</f>
        <v>1</v>
      </c>
      <c r="L2" s="3">
        <f>K5</f>
        <v>0.5</v>
      </c>
    </row>
    <row r="3" spans="1:12" x14ac:dyDescent="0.25">
      <c r="L3" s="1">
        <v>2</v>
      </c>
    </row>
    <row r="4" spans="1:12" x14ac:dyDescent="0.25">
      <c r="A4" s="2" t="s">
        <v>8</v>
      </c>
      <c r="B4" s="2" t="s">
        <v>1</v>
      </c>
      <c r="C4" s="16" t="s">
        <v>2</v>
      </c>
      <c r="D4" s="17"/>
      <c r="J4" s="1" t="s">
        <v>15</v>
      </c>
      <c r="K4" s="1" t="s">
        <v>14</v>
      </c>
      <c r="L4" s="1" t="s">
        <v>19</v>
      </c>
    </row>
    <row r="5" spans="1:12" x14ac:dyDescent="0.25">
      <c r="A5" s="2">
        <f>B2</f>
        <v>-1</v>
      </c>
      <c r="B5" s="2">
        <f>C2</f>
        <v>2</v>
      </c>
      <c r="C5" s="16" t="str">
        <f>D2</f>
        <v>0,25x^2 - x - 1</v>
      </c>
      <c r="D5" s="17"/>
      <c r="J5" s="1">
        <f>(G2^2)/2</f>
        <v>0.5</v>
      </c>
      <c r="K5" s="1">
        <f>J5/(G2^2)</f>
        <v>0.5</v>
      </c>
    </row>
    <row r="7" spans="1:12" x14ac:dyDescent="0.25">
      <c r="A7" s="6"/>
      <c r="B7" s="7" t="s">
        <v>7</v>
      </c>
      <c r="C7" s="12">
        <v>0</v>
      </c>
      <c r="D7" s="12">
        <v>1</v>
      </c>
      <c r="E7" s="12">
        <v>2</v>
      </c>
      <c r="F7" s="12">
        <v>3</v>
      </c>
      <c r="G7" s="12">
        <v>4</v>
      </c>
      <c r="H7" s="12">
        <v>5</v>
      </c>
      <c r="I7" s="12">
        <v>6</v>
      </c>
    </row>
    <row r="8" spans="1:12" x14ac:dyDescent="0.25">
      <c r="A8" s="7" t="s">
        <v>6</v>
      </c>
      <c r="B8" s="6"/>
      <c r="C8" s="13"/>
      <c r="D8" s="13"/>
      <c r="E8" s="13"/>
      <c r="F8" s="13"/>
      <c r="G8" s="13"/>
      <c r="H8" s="13"/>
      <c r="I8" s="13"/>
    </row>
    <row r="9" spans="1:12" x14ac:dyDescent="0.25">
      <c r="A9" s="10">
        <v>0</v>
      </c>
      <c r="B9" s="11"/>
      <c r="C9" s="5">
        <f t="shared" ref="C9:C14" si="0">$A$5</f>
        <v>-1</v>
      </c>
      <c r="D9" s="5">
        <f>0.25*D7^2-D7-1</f>
        <v>-1.75</v>
      </c>
      <c r="E9" s="5">
        <f t="shared" ref="E9:H9" si="1">0.25*E7^2-E7-1</f>
        <v>-2</v>
      </c>
      <c r="F9" s="5">
        <f t="shared" si="1"/>
        <v>-1.75</v>
      </c>
      <c r="G9" s="5">
        <f t="shared" si="1"/>
        <v>-1</v>
      </c>
      <c r="H9" s="5">
        <f t="shared" si="1"/>
        <v>0.25</v>
      </c>
      <c r="I9" s="5">
        <f t="shared" ref="I9:I14" si="2">$B$5</f>
        <v>2</v>
      </c>
    </row>
    <row r="10" spans="1:12" x14ac:dyDescent="0.25">
      <c r="A10" s="10">
        <v>2</v>
      </c>
      <c r="B10" s="11"/>
      <c r="C10" s="5">
        <f t="shared" si="0"/>
        <v>-1</v>
      </c>
      <c r="D10" s="5">
        <f>$K$5*$H$2*E9+(1-2*$K$5*$H$2)*D9+$L$2*$H$2*C9</f>
        <v>-1.625</v>
      </c>
      <c r="E10" s="5">
        <f t="shared" ref="E10:H10" si="3">$K$5*$H$2*F9+(1-2*$K$5*$H$2)*E9+$L$2*$H$2*D9</f>
        <v>-1.875</v>
      </c>
      <c r="F10" s="5">
        <f t="shared" si="3"/>
        <v>-1.625</v>
      </c>
      <c r="G10" s="5">
        <f t="shared" si="3"/>
        <v>-0.875</v>
      </c>
      <c r="H10" s="5">
        <f t="shared" si="3"/>
        <v>0.375</v>
      </c>
      <c r="I10" s="5">
        <f t="shared" si="2"/>
        <v>2</v>
      </c>
    </row>
    <row r="11" spans="1:12" x14ac:dyDescent="0.25">
      <c r="A11" s="10">
        <v>4</v>
      </c>
      <c r="B11" s="11"/>
      <c r="C11" s="5">
        <f t="shared" si="0"/>
        <v>-1</v>
      </c>
      <c r="D11" s="5">
        <f t="shared" ref="D11:D14" si="4">$K$5*$H$2*E10+(1-2*$K$5*$H$2)*D10+$L$2*$H$2*C10</f>
        <v>-1.53125</v>
      </c>
      <c r="E11" s="5">
        <f t="shared" ref="E11:E14" si="5">$K$5*$H$2*F10+(1-2*$K$5*$H$2)*E10+$L$2*$H$2*D10</f>
        <v>-1.75</v>
      </c>
      <c r="F11" s="5">
        <f t="shared" ref="F11:F14" si="6">$K$5*$H$2*G10+(1-2*$K$5*$H$2)*F10+$L$2*$H$2*E10</f>
        <v>-1.5</v>
      </c>
      <c r="G11" s="5">
        <f t="shared" ref="G11:G14" si="7">$K$5*$H$2*H10+(1-2*$K$5*$H$2)*G10+$L$2*$H$2*F10</f>
        <v>-0.75</v>
      </c>
      <c r="H11" s="5">
        <f t="shared" ref="H11:H14" si="8">$K$5*$H$2*I10+(1-2*$K$5*$H$2)*H10+$L$2*$H$2*G10</f>
        <v>0.46875</v>
      </c>
      <c r="I11" s="5">
        <f t="shared" si="2"/>
        <v>2</v>
      </c>
    </row>
    <row r="12" spans="1:12" x14ac:dyDescent="0.25">
      <c r="A12" s="10">
        <v>6</v>
      </c>
      <c r="B12" s="11"/>
      <c r="C12" s="5">
        <f t="shared" si="0"/>
        <v>-1</v>
      </c>
      <c r="D12" s="5">
        <f t="shared" si="4"/>
        <v>-1.453125</v>
      </c>
      <c r="E12" s="5">
        <f t="shared" si="5"/>
        <v>-1.6328125</v>
      </c>
      <c r="F12" s="5">
        <f t="shared" si="6"/>
        <v>-1.375</v>
      </c>
      <c r="G12" s="5">
        <f t="shared" si="7"/>
        <v>-0.6328125</v>
      </c>
      <c r="H12" s="5">
        <f t="shared" si="8"/>
        <v>0.546875</v>
      </c>
      <c r="I12" s="5">
        <f t="shared" si="2"/>
        <v>2</v>
      </c>
    </row>
    <row r="13" spans="1:12" x14ac:dyDescent="0.25">
      <c r="A13" s="10">
        <v>8</v>
      </c>
      <c r="B13" s="11"/>
      <c r="C13" s="5">
        <f t="shared" si="0"/>
        <v>-1</v>
      </c>
      <c r="D13" s="5">
        <f t="shared" si="4"/>
        <v>-1.384765625</v>
      </c>
      <c r="E13" s="5">
        <f t="shared" si="5"/>
        <v>-1.5234375</v>
      </c>
      <c r="F13" s="5">
        <f t="shared" si="6"/>
        <v>-1.25390625</v>
      </c>
      <c r="G13" s="5">
        <f t="shared" si="7"/>
        <v>-0.5234375</v>
      </c>
      <c r="H13" s="5">
        <f t="shared" si="8"/>
        <v>0.615234375</v>
      </c>
      <c r="I13" s="5">
        <f t="shared" si="2"/>
        <v>2</v>
      </c>
    </row>
    <row r="14" spans="1:12" x14ac:dyDescent="0.25">
      <c r="A14" s="10">
        <v>10</v>
      </c>
      <c r="B14" s="11"/>
      <c r="C14" s="5">
        <f t="shared" si="0"/>
        <v>-1</v>
      </c>
      <c r="D14" s="5">
        <f t="shared" si="4"/>
        <v>-1.3232421875</v>
      </c>
      <c r="E14" s="5">
        <f t="shared" si="5"/>
        <v>-1.42138671875</v>
      </c>
      <c r="F14" s="5">
        <f t="shared" si="6"/>
        <v>-1.138671875</v>
      </c>
      <c r="G14" s="5">
        <f t="shared" si="7"/>
        <v>-0.42138671875</v>
      </c>
      <c r="H14" s="5">
        <f t="shared" si="8"/>
        <v>0.6767578125</v>
      </c>
      <c r="I14" s="5">
        <f t="shared" si="2"/>
        <v>2</v>
      </c>
    </row>
    <row r="33" spans="1:9" x14ac:dyDescent="0.25">
      <c r="A33" s="6"/>
      <c r="B33" s="7" t="s">
        <v>7</v>
      </c>
      <c r="C33" s="12">
        <v>0</v>
      </c>
      <c r="D33" s="12">
        <v>1</v>
      </c>
      <c r="E33" s="12">
        <v>2</v>
      </c>
      <c r="F33" s="12">
        <v>3</v>
      </c>
      <c r="G33" s="12">
        <v>4</v>
      </c>
      <c r="H33" s="12">
        <v>5</v>
      </c>
      <c r="I33" s="12">
        <v>6</v>
      </c>
    </row>
    <row r="34" spans="1:9" x14ac:dyDescent="0.25">
      <c r="A34" s="7" t="s">
        <v>6</v>
      </c>
      <c r="B34" s="6"/>
      <c r="C34" s="13"/>
      <c r="D34" s="13"/>
      <c r="E34" s="13"/>
      <c r="F34" s="13"/>
      <c r="G34" s="13"/>
      <c r="H34" s="13"/>
      <c r="I34" s="13"/>
    </row>
    <row r="35" spans="1:9" x14ac:dyDescent="0.25">
      <c r="A35" s="10">
        <v>0</v>
      </c>
      <c r="B35" s="11"/>
      <c r="C35" s="5">
        <f t="shared" ref="C35:C40" si="9">$A$5</f>
        <v>-1</v>
      </c>
      <c r="D35" s="5">
        <v>-1.75</v>
      </c>
      <c r="E35" s="5">
        <v>-2</v>
      </c>
      <c r="F35" s="5">
        <v>-1.75</v>
      </c>
      <c r="G35" s="5">
        <v>-1</v>
      </c>
      <c r="H35" s="5">
        <v>0.25</v>
      </c>
      <c r="I35" s="5">
        <f t="shared" ref="I35:I40" si="10">$B$5</f>
        <v>2</v>
      </c>
    </row>
    <row r="36" spans="1:9" x14ac:dyDescent="0.25">
      <c r="A36" s="10">
        <v>2</v>
      </c>
      <c r="B36" s="11"/>
      <c r="C36" s="5">
        <f t="shared" si="9"/>
        <v>-1</v>
      </c>
      <c r="D36" s="5">
        <f>-$L$2*$H$2*E37+(1+2*$L$2*$H$2)*D37-$L$2*$H$2*C37</f>
        <v>-0.96080186631944375</v>
      </c>
      <c r="E36" s="5">
        <f>-$L$2*$H$2*F37+(1+2*$L$2*$H$2)*E37-$L$2*$H$2*D37</f>
        <v>-0.79500325520833426</v>
      </c>
      <c r="F36" s="5">
        <f>-$L$2*$H$2*G37+(1+2*$L$2*$H$2)*F37-$L$2*$H$2*E37</f>
        <v>-0.41639539930555508</v>
      </c>
      <c r="G36" s="5">
        <f t="shared" ref="G35:G36" si="11">-$L$2*$H$2*H37+(1+2*$L$2*$H$2)*G37-$L$2*$H$2*F37</f>
        <v>0.20499674479166582</v>
      </c>
      <c r="H36" s="5">
        <f t="shared" ref="H35:H36" si="12">-$L$2*$H$2*I37+(1+2*$L$2*$H$2)*H37-$L$2*$H$2*G37</f>
        <v>1.039198133680556</v>
      </c>
      <c r="I36" s="5">
        <f t="shared" si="10"/>
        <v>2</v>
      </c>
    </row>
    <row r="37" spans="1:9" x14ac:dyDescent="0.25">
      <c r="A37" s="10">
        <v>4</v>
      </c>
      <c r="B37" s="11"/>
      <c r="C37" s="5">
        <f t="shared" si="9"/>
        <v>-1</v>
      </c>
      <c r="D37" s="5">
        <f>-$L$2*$H$2*E38+(1+2*$L$2*$H$2)*D38-$L$2*$H$2*C38</f>
        <v>-0.93138744212962932</v>
      </c>
      <c r="E37" s="5">
        <f t="shared" ref="E37:E39" si="13">-$L$2*$H$2*F38+(1+2*$L$2*$H$2)*E38-$L$2*$H$2*D38</f>
        <v>-0.74511718750000067</v>
      </c>
      <c r="F37" s="5">
        <f t="shared" ref="F37:F39" si="14">-$L$2*$H$2*G38+(1+2*$L$2*$H$2)*F38-$L$2*$H$2*E38</f>
        <v>-0.35930266203703687</v>
      </c>
      <c r="G37" s="5">
        <f t="shared" ref="G37:G39" si="15">-$L$2*$H$2*H38+(1+2*$L$2*$H$2)*G38-$L$2*$H$2*F38</f>
        <v>0.2548828124999995</v>
      </c>
      <c r="H37" s="5">
        <f t="shared" ref="H37:H39" si="16">-$L$2*$H$2*I38+(1+2*$L$2*$H$2)*H38-$L$2*$H$2*G38</f>
        <v>1.0686125578703705</v>
      </c>
      <c r="I37" s="5">
        <f t="shared" si="10"/>
        <v>2</v>
      </c>
    </row>
    <row r="38" spans="1:9" x14ac:dyDescent="0.25">
      <c r="A38" s="10">
        <v>6</v>
      </c>
      <c r="B38" s="11"/>
      <c r="C38" s="5">
        <f t="shared" si="9"/>
        <v>-1</v>
      </c>
      <c r="D38" s="5">
        <f>-$L$2*$H$2*E39+(1+2*$L$2*$H$2)*D39-$L$2*$H$2*C39</f>
        <v>-0.90398341049382691</v>
      </c>
      <c r="E38" s="5">
        <f t="shared" si="13"/>
        <v>-0.69835069444444475</v>
      </c>
      <c r="F38" s="5">
        <f t="shared" si="14"/>
        <v>-0.30565200617283944</v>
      </c>
      <c r="G38" s="5">
        <f t="shared" si="15"/>
        <v>0.30164930555555525</v>
      </c>
      <c r="H38" s="5">
        <f t="shared" si="16"/>
        <v>1.0960165895061729</v>
      </c>
      <c r="I38" s="5">
        <f t="shared" si="10"/>
        <v>2</v>
      </c>
    </row>
    <row r="39" spans="1:9" x14ac:dyDescent="0.25">
      <c r="A39" s="10">
        <v>8</v>
      </c>
      <c r="B39" s="11"/>
      <c r="C39" s="5">
        <f t="shared" si="9"/>
        <v>-1</v>
      </c>
      <c r="D39" s="5">
        <f>-$L$2*$H$2*E40+(1+2*$L$2*$H$2)*D40-$L$2*$H$2*C40</f>
        <v>-0.87840792181069949</v>
      </c>
      <c r="E39" s="5">
        <f t="shared" si="13"/>
        <v>-0.65451388888888906</v>
      </c>
      <c r="F39" s="5">
        <f t="shared" si="14"/>
        <v>-0.25527263374485598</v>
      </c>
      <c r="G39" s="5">
        <f t="shared" si="15"/>
        <v>0.34548611111111088</v>
      </c>
      <c r="H39" s="5">
        <f t="shared" si="16"/>
        <v>1.1215920781893003</v>
      </c>
      <c r="I39" s="5">
        <f t="shared" si="10"/>
        <v>2</v>
      </c>
    </row>
    <row r="40" spans="1:9" x14ac:dyDescent="0.25">
      <c r="A40" s="10">
        <v>10</v>
      </c>
      <c r="B40" s="11"/>
      <c r="C40" s="5">
        <v>-1</v>
      </c>
      <c r="D40" s="5">
        <v>-0.85450960219478733</v>
      </c>
      <c r="E40" s="5">
        <v>-0.61342592592592604</v>
      </c>
      <c r="F40" s="5">
        <v>-0.20799039780521267</v>
      </c>
      <c r="G40" s="5">
        <v>0.3865740740740739</v>
      </c>
      <c r="H40" s="5">
        <v>1.1454903978052124</v>
      </c>
      <c r="I40" s="5">
        <v>2</v>
      </c>
    </row>
    <row r="57" spans="1:14" x14ac:dyDescent="0.25">
      <c r="A57" s="20" t="s">
        <v>16</v>
      </c>
      <c r="B57" s="21"/>
      <c r="C57" s="21"/>
      <c r="D57" s="21"/>
      <c r="E57" s="21"/>
      <c r="F57" s="21"/>
      <c r="G57" s="22"/>
      <c r="H57" s="23" t="s">
        <v>7</v>
      </c>
      <c r="I57" s="18" t="s">
        <v>17</v>
      </c>
    </row>
    <row r="58" spans="1:14" x14ac:dyDescent="0.25">
      <c r="A58" s="19">
        <v>1</v>
      </c>
      <c r="B58" s="19">
        <v>0</v>
      </c>
      <c r="C58" s="19">
        <v>0</v>
      </c>
      <c r="D58" s="19">
        <v>0</v>
      </c>
      <c r="E58" s="19">
        <v>0</v>
      </c>
      <c r="F58" s="19">
        <v>0</v>
      </c>
      <c r="G58" s="19">
        <v>0</v>
      </c>
      <c r="H58" s="23">
        <v>0</v>
      </c>
      <c r="I58" s="18">
        <f>0.25*H58^2-H58-1</f>
        <v>-1</v>
      </c>
      <c r="J58" s="24" cm="1">
        <f t="array" ref="J58:J64">MMULT(MINVERSE($A$58:$G$64),I58:I64)</f>
        <v>-1</v>
      </c>
      <c r="K58" s="24" cm="1">
        <f t="array" ref="K58:K64">MMULT(MINVERSE($A$58:$G$64),J58:J64)</f>
        <v>-1</v>
      </c>
      <c r="L58" s="24" cm="1">
        <f t="array" ref="L58:L64">MMULT(MINVERSE($A$58:$G$64),K58:K64)</f>
        <v>-1</v>
      </c>
      <c r="M58" s="24" cm="1">
        <f t="array" ref="M58:M64">MMULT(MINVERSE($A$58:$G$64),L58:L64)</f>
        <v>-1</v>
      </c>
      <c r="N58" s="24" cm="1">
        <f t="array" ref="N58:N64">MMULT(MINVERSE($A$58:$G$64),M58:M64)</f>
        <v>-1</v>
      </c>
    </row>
    <row r="59" spans="1:14" x14ac:dyDescent="0.25">
      <c r="A59" s="19">
        <f>-$L$2*$H$2</f>
        <v>-0.25</v>
      </c>
      <c r="B59" s="19">
        <f>1+2*$L$2*$H$2</f>
        <v>1.5</v>
      </c>
      <c r="C59" s="19">
        <f>-$L$2*$H$2</f>
        <v>-0.25</v>
      </c>
      <c r="D59" s="19">
        <v>0</v>
      </c>
      <c r="E59" s="19">
        <v>0</v>
      </c>
      <c r="F59" s="19">
        <v>0</v>
      </c>
      <c r="G59" s="19">
        <v>0</v>
      </c>
      <c r="H59" s="23">
        <f>H58+1</f>
        <v>1</v>
      </c>
      <c r="I59" s="18">
        <f>0.25*H59^2-H59-1</f>
        <v>-1.75</v>
      </c>
      <c r="J59" s="24">
        <v>-1.6464646464646462</v>
      </c>
      <c r="K59" s="24">
        <v>-1.5581573308846033</v>
      </c>
      <c r="L59" s="24">
        <v>-1.4810316201500771</v>
      </c>
      <c r="M59" s="24">
        <v>-1.4124126593030504</v>
      </c>
      <c r="N59" s="24">
        <v>-1.3504963610135032</v>
      </c>
    </row>
    <row r="60" spans="1:14" x14ac:dyDescent="0.25">
      <c r="A60" s="19">
        <v>0</v>
      </c>
      <c r="B60" s="19">
        <f>-$L$2*$H$2</f>
        <v>-0.25</v>
      </c>
      <c r="C60" s="19">
        <f>1+2*$L$2*$H$2</f>
        <v>1.5</v>
      </c>
      <c r="D60" s="19">
        <f>-$L$2*$H$2</f>
        <v>-0.25</v>
      </c>
      <c r="E60" s="19">
        <v>0</v>
      </c>
      <c r="F60" s="19">
        <v>0</v>
      </c>
      <c r="G60" s="19">
        <v>0</v>
      </c>
      <c r="H60" s="23">
        <f t="shared" ref="H60:H64" si="17">H59+1</f>
        <v>2</v>
      </c>
      <c r="I60" s="18">
        <f>0.25*H60^2-H60-1</f>
        <v>-2</v>
      </c>
      <c r="J60" s="24">
        <v>-1.8787878787878787</v>
      </c>
      <c r="K60" s="24">
        <v>-1.7630853994490359</v>
      </c>
      <c r="L60" s="24">
        <v>-1.6535603973620503</v>
      </c>
      <c r="M60" s="24">
        <v>-1.5503494752179949</v>
      </c>
      <c r="N60" s="24">
        <v>-1.4533275288688166</v>
      </c>
    </row>
    <row r="61" spans="1:14" x14ac:dyDescent="0.25">
      <c r="A61" s="19">
        <v>0</v>
      </c>
      <c r="B61" s="19">
        <v>0</v>
      </c>
      <c r="C61" s="19">
        <f>-$L$2*$H$2</f>
        <v>-0.25</v>
      </c>
      <c r="D61" s="19">
        <f>1+2*$L$2*$H$2</f>
        <v>1.5</v>
      </c>
      <c r="E61" s="19">
        <f>-$L$2*$H$2</f>
        <v>-0.25</v>
      </c>
      <c r="F61" s="19">
        <v>0</v>
      </c>
      <c r="G61" s="19">
        <v>0</v>
      </c>
      <c r="H61" s="23">
        <f t="shared" si="17"/>
        <v>3</v>
      </c>
      <c r="I61" s="18">
        <f>0.25*H61^2-H61-1</f>
        <v>-1.75</v>
      </c>
      <c r="J61" s="24">
        <v>-1.6262626262626263</v>
      </c>
      <c r="K61" s="24">
        <v>-1.5052035506580961</v>
      </c>
      <c r="L61" s="24">
        <v>-1.3879891662260806</v>
      </c>
      <c r="M61" s="24">
        <v>-1.2754426025567187</v>
      </c>
      <c r="N61" s="24">
        <v>-1.1680709113274179</v>
      </c>
    </row>
    <row r="62" spans="1:14" x14ac:dyDescent="0.25">
      <c r="A62" s="19">
        <v>0</v>
      </c>
      <c r="B62" s="19">
        <v>0</v>
      </c>
      <c r="C62" s="19">
        <v>0</v>
      </c>
      <c r="D62" s="19">
        <f>-$L$2*$H$2</f>
        <v>-0.25</v>
      </c>
      <c r="E62" s="19">
        <f>1+2*$L$2*$H$2</f>
        <v>1.5</v>
      </c>
      <c r="F62" s="19">
        <f>-$L$2*$H$2</f>
        <v>-0.25</v>
      </c>
      <c r="G62" s="19">
        <v>0</v>
      </c>
      <c r="H62" s="23">
        <f t="shared" si="17"/>
        <v>4</v>
      </c>
      <c r="I62" s="18">
        <f>0.25*H62^2-H62-1</f>
        <v>-1</v>
      </c>
      <c r="J62" s="24">
        <v>-0.87878787878787878</v>
      </c>
      <c r="K62" s="24">
        <v>-0.76308539944903586</v>
      </c>
      <c r="L62" s="24">
        <v>-0.65356039736205029</v>
      </c>
      <c r="M62" s="24">
        <v>-0.55034947521799515</v>
      </c>
      <c r="N62" s="24">
        <v>-0.45332752886881711</v>
      </c>
    </row>
    <row r="63" spans="1:14" x14ac:dyDescent="0.25">
      <c r="A63" s="19">
        <v>0</v>
      </c>
      <c r="B63" s="19">
        <v>0</v>
      </c>
      <c r="C63" s="19">
        <v>0</v>
      </c>
      <c r="D63" s="19">
        <v>0</v>
      </c>
      <c r="E63" s="19">
        <f>-$L$2*$H$2</f>
        <v>-0.25</v>
      </c>
      <c r="F63" s="19">
        <f>1+2*$L$2*$H$2</f>
        <v>1.5</v>
      </c>
      <c r="G63" s="19">
        <f>-$L$2*$H$2</f>
        <v>-0.25</v>
      </c>
      <c r="H63" s="23">
        <f t="shared" si="17"/>
        <v>5</v>
      </c>
      <c r="I63" s="18">
        <f>0.25*H63^2-H63-1</f>
        <v>0.25</v>
      </c>
      <c r="J63" s="24">
        <v>0.35353535353535354</v>
      </c>
      <c r="K63" s="24">
        <v>0.44184266911539638</v>
      </c>
      <c r="L63" s="24">
        <v>0.5189683798499225</v>
      </c>
      <c r="M63" s="24">
        <v>0.58758734069694918</v>
      </c>
      <c r="N63" s="24">
        <v>0.64950363898649655</v>
      </c>
    </row>
    <row r="64" spans="1:14" x14ac:dyDescent="0.25">
      <c r="A64" s="19">
        <v>0</v>
      </c>
      <c r="B64" s="19">
        <v>0</v>
      </c>
      <c r="C64" s="19">
        <v>0</v>
      </c>
      <c r="D64" s="19">
        <v>0</v>
      </c>
      <c r="E64" s="19">
        <v>0</v>
      </c>
      <c r="F64" s="19">
        <v>0</v>
      </c>
      <c r="G64" s="19">
        <v>1</v>
      </c>
      <c r="H64" s="23">
        <f t="shared" si="17"/>
        <v>6</v>
      </c>
      <c r="I64" s="18">
        <f>0.25*H64^2-H64-1</f>
        <v>2</v>
      </c>
      <c r="J64" s="24">
        <v>2</v>
      </c>
      <c r="K64" s="24">
        <v>2</v>
      </c>
      <c r="L64" s="24">
        <v>2</v>
      </c>
      <c r="M64" s="24">
        <v>2</v>
      </c>
      <c r="N64" s="24">
        <v>2</v>
      </c>
    </row>
    <row r="66" spans="8:15" x14ac:dyDescent="0.25">
      <c r="H66" s="1" t="s">
        <v>6</v>
      </c>
      <c r="I66" s="1">
        <v>0</v>
      </c>
      <c r="J66" s="1">
        <f>I66+$F$2</f>
        <v>2</v>
      </c>
      <c r="K66" s="1">
        <f t="shared" ref="K66:N66" si="18">J66+$F$2</f>
        <v>4</v>
      </c>
      <c r="L66" s="1">
        <f t="shared" si="18"/>
        <v>6</v>
      </c>
      <c r="M66" s="1">
        <f t="shared" si="18"/>
        <v>8</v>
      </c>
      <c r="N66" s="1">
        <f t="shared" si="18"/>
        <v>10</v>
      </c>
    </row>
    <row r="67" spans="8:15" x14ac:dyDescent="0.25">
      <c r="H67" s="1" t="s">
        <v>18</v>
      </c>
      <c r="I67" s="1">
        <v>0</v>
      </c>
      <c r="J67" s="1">
        <f>I67+$G$2</f>
        <v>1</v>
      </c>
      <c r="K67" s="1">
        <f t="shared" ref="K67:O67" si="19">J67+$G$2</f>
        <v>2</v>
      </c>
      <c r="L67" s="1">
        <f t="shared" si="19"/>
        <v>3</v>
      </c>
      <c r="M67" s="1">
        <f t="shared" si="19"/>
        <v>4</v>
      </c>
      <c r="N67" s="1">
        <f t="shared" si="19"/>
        <v>5</v>
      </c>
      <c r="O67" s="1">
        <f t="shared" si="19"/>
        <v>6</v>
      </c>
    </row>
  </sheetData>
  <mergeCells count="31">
    <mergeCell ref="A57:G57"/>
    <mergeCell ref="G7:G8"/>
    <mergeCell ref="H7:H8"/>
    <mergeCell ref="I7:I8"/>
    <mergeCell ref="A9:B9"/>
    <mergeCell ref="A10:B10"/>
    <mergeCell ref="C7:C8"/>
    <mergeCell ref="D7:D8"/>
    <mergeCell ref="E7:E8"/>
    <mergeCell ref="F7:F8"/>
    <mergeCell ref="A12:B12"/>
    <mergeCell ref="A13:B13"/>
    <mergeCell ref="A14:B14"/>
    <mergeCell ref="D1:E1"/>
    <mergeCell ref="D2:E2"/>
    <mergeCell ref="A11:B11"/>
    <mergeCell ref="C4:D4"/>
    <mergeCell ref="C5:D5"/>
    <mergeCell ref="G33:G34"/>
    <mergeCell ref="H33:H34"/>
    <mergeCell ref="I33:I34"/>
    <mergeCell ref="A35:B35"/>
    <mergeCell ref="A36:B36"/>
    <mergeCell ref="C33:C34"/>
    <mergeCell ref="D33:D34"/>
    <mergeCell ref="E33:E34"/>
    <mergeCell ref="A37:B37"/>
    <mergeCell ref="A38:B38"/>
    <mergeCell ref="A39:B39"/>
    <mergeCell ref="A40:B40"/>
    <mergeCell ref="F33:F34"/>
  </mergeCells>
  <pageMargins left="0.7" right="0.7" top="0.75" bottom="0.75" header="0.3" footer="0.3"/>
  <pageSetup paperSize="0" orientation="portrait" horizontalDpi="0" verticalDpi="0" copie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Искандер Хисамов</dc:creator>
  <cp:lastModifiedBy>Искандер Хисамов</cp:lastModifiedBy>
  <dcterms:created xsi:type="dcterms:W3CDTF">2021-12-20T14:24:44Z</dcterms:created>
  <dcterms:modified xsi:type="dcterms:W3CDTF">2021-12-22T21:12:54Z</dcterms:modified>
</cp:coreProperties>
</file>