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me\Documents\bawcs\"/>
    </mc:Choice>
  </mc:AlternateContent>
  <xr:revisionPtr revIDLastSave="0" documentId="13_ncr:1_{FD4317E4-B8BD-46F0-B0F5-313C440F584B}" xr6:coauthVersionLast="45" xr6:coauthVersionMax="45" xr10:uidLastSave="{00000000-0000-0000-0000-000000000000}"/>
  <bookViews>
    <workbookView xWindow="-120" yWindow="-120" windowWidth="29040" windowHeight="15840" xr2:uid="{DB65EE7C-7D71-4D9B-ABF7-5CAC2D8EB355}"/>
  </bookViews>
  <sheets>
    <sheet name="Full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3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 l="1"/>
</calcChain>
</file>

<file path=xl/sharedStrings.xml><?xml version="1.0" encoding="utf-8"?>
<sst xmlns="http://schemas.openxmlformats.org/spreadsheetml/2006/main" count="166" uniqueCount="124">
  <si>
    <t>Part name</t>
  </si>
  <si>
    <t>Quantity</t>
  </si>
  <si>
    <t>Substitute</t>
  </si>
  <si>
    <t>Unit Price</t>
  </si>
  <si>
    <t>Total</t>
  </si>
  <si>
    <t>Link</t>
  </si>
  <si>
    <t>Notes</t>
  </si>
  <si>
    <t>Substitute Name</t>
  </si>
  <si>
    <t>N/A</t>
  </si>
  <si>
    <t>Edge Brace</t>
  </si>
  <si>
    <t>Side Panel</t>
  </si>
  <si>
    <t>Sliding Tray</t>
  </si>
  <si>
    <t>Base</t>
  </si>
  <si>
    <t>Top Panel</t>
  </si>
  <si>
    <t>Top Cover</t>
  </si>
  <si>
    <t>3D Printed Part</t>
  </si>
  <si>
    <t>4-Wheel Gantry</t>
  </si>
  <si>
    <t>Prototyping Board</t>
  </si>
  <si>
    <t>300mm 2020 V-Slot Extrusion</t>
  </si>
  <si>
    <t>https://www.aliexpress.com/item/1005001302048388.html</t>
  </si>
  <si>
    <t>https://www.aliexpress.com/item/32985227943.html</t>
  </si>
  <si>
    <t>LEDs</t>
  </si>
  <si>
    <t>https://www.aliexpress.com/item/4000099277464.html</t>
  </si>
  <si>
    <t xml:space="preserve">need 12v 2a pwr </t>
  </si>
  <si>
    <t>Pogo Pins</t>
  </si>
  <si>
    <t>https://www.aliexpress.com/item/4001036140528.html</t>
  </si>
  <si>
    <t>https://www.aliexpress.com/item/33052377315.html</t>
  </si>
  <si>
    <t>ST7735 LCD 128x160</t>
  </si>
  <si>
    <t>https://www.aliexpress.com/item/32842461206.html</t>
  </si>
  <si>
    <t>LERDGE TMC2208 Stepper Motor Driver</t>
  </si>
  <si>
    <t>5 Way Button</t>
  </si>
  <si>
    <t>https://www.aliexpress.com/item/33032129282.html</t>
  </si>
  <si>
    <t>https://www.aliexpress.com/item/32997431321.html</t>
  </si>
  <si>
    <t xml:space="preserve">LM2596 DC-DC Buck Converter </t>
  </si>
  <si>
    <t>https://www.aliexpress.com/item/32907505613.html</t>
  </si>
  <si>
    <t>M3 Screw Kit</t>
  </si>
  <si>
    <t>https://www.aliexpress.com/item/32994914921.html</t>
  </si>
  <si>
    <t>Raspberry Pi Zero W</t>
  </si>
  <si>
    <t>https://vilros.com/products/raspberry-pi-zero-wh</t>
  </si>
  <si>
    <t>1K Ohm Resistors</t>
  </si>
  <si>
    <t>10K Ohm Resistors</t>
  </si>
  <si>
    <t>https://www.aliexpress.com/item/32979849787.html</t>
  </si>
  <si>
    <t>https://www.aliexpress.com/item/32910379011.html</t>
  </si>
  <si>
    <t>100uF Capacitors</t>
  </si>
  <si>
    <t>https://www.aliexpress.com/item/33042688017.html</t>
  </si>
  <si>
    <t>2N3904 NPN Transistors</t>
  </si>
  <si>
    <t>https://www.aliexpress.com/item/33022566866.html</t>
  </si>
  <si>
    <t>IRF830 N-Channel Mosfet</t>
  </si>
  <si>
    <t>7 Pin JST Connector</t>
  </si>
  <si>
    <t>https://www.aliexpress.com/item/32964549472.html</t>
  </si>
  <si>
    <t>5 Pin JST Connector</t>
  </si>
  <si>
    <t>2 Pin JSP Connector</t>
  </si>
  <si>
    <t>NEMA17 T8*8 Lead Screw Stepper Motor</t>
  </si>
  <si>
    <t>UV Film</t>
  </si>
  <si>
    <t>N52 12mmx3mm Magnets</t>
  </si>
  <si>
    <t>https://www.ebay.com/i/293052139246?chn=ps&amp;mkevt=1&amp;mkcid=28</t>
  </si>
  <si>
    <t>Yes</t>
  </si>
  <si>
    <t>Front Panel Piece</t>
  </si>
  <si>
    <t>Acrylic Sheets 2sqft</t>
  </si>
  <si>
    <t>https://www.etsy.com/listing/487294725/acrylic-clear-plexiglas-plastic-sheet-18?variation0=566610939</t>
  </si>
  <si>
    <t>V Slot (3D Printed)</t>
  </si>
  <si>
    <t>https://www.thingiverse.com/thing:69333</t>
  </si>
  <si>
    <t>608 Bearings</t>
  </si>
  <si>
    <t>Delta AFC1212DE-SP02 120x120x38mm Fan</t>
  </si>
  <si>
    <t>Datasheet:https://www.delta-fan.com/Download/Spec/AFB1212GHE-CF00.pdf</t>
  </si>
  <si>
    <t>https://www.ebay.com/c/670506937</t>
  </si>
  <si>
    <t>Alt Quantity</t>
  </si>
  <si>
    <t>Sub Unit Price</t>
  </si>
  <si>
    <t>6x6x6mm Tactile Buttons</t>
  </si>
  <si>
    <t>https://www.aliexpress.com/item/32960657626.html</t>
  </si>
  <si>
    <t>https://www.aliexpress.com/item/4000911353131.html</t>
  </si>
  <si>
    <t>OBE</t>
  </si>
  <si>
    <t>https://www.ebay.com/i/193667517692</t>
  </si>
  <si>
    <t>MCP23017 I2C IO Extender</t>
  </si>
  <si>
    <t>ESP-WROOM-32 NodeMCU</t>
  </si>
  <si>
    <t>https://www.ebay.com/i/184310896504</t>
  </si>
  <si>
    <t>https://www.aliexpress.com/item/4000301371545.html</t>
  </si>
  <si>
    <t>You want a half size one</t>
  </si>
  <si>
    <t>Amazon Quantity</t>
  </si>
  <si>
    <t>Amazon Total Price</t>
  </si>
  <si>
    <t>Alt Link</t>
  </si>
  <si>
    <t>Amazon / What I Used Price</t>
  </si>
  <si>
    <t>More Expensive Link</t>
  </si>
  <si>
    <t>https://www.amazon.com/gp/product/B0185FGTSS/ref=ppx_yo_dt_b_asin_title_o00_s00?ie=UTF8&amp;psc=1</t>
  </si>
  <si>
    <t>https://www.amazon.com/gp/product/B0185FIOTA/ref=ppx_yo_dt_b_asin_title_o00_s00?ie=UTF8&amp;psc=1</t>
  </si>
  <si>
    <t>https://www.amazon.com/gp/product/B087PVM2NT/ref=ppx_yo_dt_b_asin_title_o01_s00?ie=UTF8&amp;psc=1</t>
  </si>
  <si>
    <t>https://www.amazon.com/gp/product/B07VT199JR/ref=ppx_yo_dt_b_asin_title_o01_s00?ie=UTF8&amp;psc=1</t>
  </si>
  <si>
    <t>https://www.amazon.com/gp/product/B07ZYTZ48N/ref=ppx_yo_dt_b_asin_title_o01_s00?ie=UTF8&amp;psc=1</t>
  </si>
  <si>
    <t>https://www.amazon.com/gp/product/B0776F4BKH/ref=ppx_yo_dt_b_asin_title_o01_s02?ie=UTF8&amp;psc=1</t>
  </si>
  <si>
    <t>https://www.amazon.com/gp/product/B083XF431P/ref=ppx_yo_dt_b_asin_title_o01_s02?ie=UTF8&amp;psc=1</t>
  </si>
  <si>
    <t>https://www.amazon.com/gp/product/B01N5VYSES/ref=ppx_yo_dt_b_asin_title_o01_s03?ie=UTF8&amp;psc=1</t>
  </si>
  <si>
    <t>https://www.amazon.com/gp/product/B07T8BSKFP/ref=ppx_yo_dt_b_asin_title_o04_s01?ie=UTF8&amp;th=1</t>
  </si>
  <si>
    <t>Description</t>
  </si>
  <si>
    <t>Same</t>
  </si>
  <si>
    <t>2x Set</t>
  </si>
  <si>
    <t>https://www.amazon.com/gp/product/B01FFGAKK8/ref=ppx_yo_dt_b_asin_title_o05_s00?ie=UTF8&amp;psc=1</t>
  </si>
  <si>
    <t>Carbon Filters x6</t>
  </si>
  <si>
    <t>https://www.amazon.com/gp/product/B07D5SBPN8/ref=ppx_yo_dt_b_asin_title_o09_s01?ie=UTF8&amp;psc=1</t>
  </si>
  <si>
    <t>https://www.amazon.com/gp/product/B0723BG637/ref=ppx_yo_dt_b_asin_title_o09_s01?ie=UTF8&amp;psc=1</t>
  </si>
  <si>
    <t>https://www.amazon.com/gp/product/B07FQF2BRC/ref=ppx_yo_dt_b_asin_title_o00_s00?ie=UTF8&amp;psc=1</t>
  </si>
  <si>
    <t>https://www.amazon.com/gp/product/B07N3QT628/ref=ppx_yo_dt_b_asin_title_o01_s00?ie=UTF8&amp;psc=1</t>
  </si>
  <si>
    <t>Same, with Readouts</t>
  </si>
  <si>
    <t>https://www.amazon.com/gp/product/B07FBZ7NML/ref=ppx_yo_dt_b_asin_title_o05_s00?ie=UTF8&amp;th=1</t>
  </si>
  <si>
    <t>Same, but free shipping</t>
  </si>
  <si>
    <t>https://www.ebay.com/itm/Delta-DC-Brushless-12V-y4574-1-6-Amp-4-PIN-Cooling-Fan-120x120x38/273159431365?hash=item3f999224c5:g:~2gAAOSwyGBa0k2H</t>
  </si>
  <si>
    <t>NO</t>
  </si>
  <si>
    <t xml:space="preserve">1/2x1/8 </t>
  </si>
  <si>
    <t>https://www.ebay.com/i/283623299469?chn=ps&amp;mkevt=1&amp;mkcid=28</t>
  </si>
  <si>
    <t>STP16NF06L Logic Level</t>
  </si>
  <si>
    <t>Pack 100</t>
  </si>
  <si>
    <t>Pack 10</t>
  </si>
  <si>
    <t>https://www.amazon.com/BOJACK-16Voltage-Aluminum-Electrolytic-Capacitors/dp/B07S7QSVHV</t>
  </si>
  <si>
    <t>Same, watch for bad silkscreen</t>
  </si>
  <si>
    <t>https://www.amazon.com/Display-Control-Horizontal-Vertical-Adjustment/dp/B07WFCH1H4</t>
  </si>
  <si>
    <t>Same x20 pack</t>
  </si>
  <si>
    <t>https://www.amazon.com/Sackorange-Skateboard-Bearings-Miniature-Bearings%EF%BC%88Pack/dp/B07216D1SZ/</t>
  </si>
  <si>
    <t>Same x4 pack</t>
  </si>
  <si>
    <t>Same 16ft</t>
  </si>
  <si>
    <t>https://www.amazon.com/gp/product/B07K6BK639/ref=ppx_yo_dt_b_asin_title_o02_s01?ie=UTF8&amp;psc=1</t>
  </si>
  <si>
    <t>SD Cards x2</t>
  </si>
  <si>
    <t>Pack x4</t>
  </si>
  <si>
    <t>A4988 x5</t>
  </si>
  <si>
    <t>Pack x200</t>
  </si>
  <si>
    <t>Same, basically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</si>
</sst>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8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8" fontId="2" fillId="0" borderId="0" xfId="1" applyNumberFormat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4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DDAB7-552A-40C5-BAD6-B08585462BC3}" name="Table1" displayName="Table1" ref="A1:P32" totalsRowCount="1">
  <autoFilter ref="A1:P31" xr:uid="{58634776-3A17-47A1-AF55-6F78625F63F8}"/>
  <tableColumns count="16">
    <tableColumn id="1" xr3:uid="{6A66FFF7-211A-4D6D-94CA-6AF2C37D313A}" name="Part name" totalsRowLabel="Total"/>
    <tableColumn id="2" xr3:uid="{E77B4F11-A677-4745-8047-C15D89A0CF02}" name="Quantity"/>
    <tableColumn id="3" xr3:uid="{AD27C4C6-F118-4149-AE2B-FEC0FE68A6B7}" name="Substitute"/>
    <tableColumn id="4" xr3:uid="{C32E265C-460F-4D8E-A85A-4C3D94D3993A}" name="Unit Price"/>
    <tableColumn id="5" xr3:uid="{31FC8869-1D17-4924-9F24-1800F0BA3844}" name="Total" totalsRowFunction="sum" dataDxfId="3" totalsRowDxfId="1">
      <calculatedColumnFormula>IF( Table1[[#This Row],[Substitute]]="OBE", 0, IF( Table1[[#This Row],[Substitute]] = "Yes", Table1[[#This Row],[Alt Quantity]]*Table1[[#This Row],[Sub Unit Price]], Table1[[#This Row],[Quantity]]*Table1[[#This Row],[Unit Price]] ))</calculatedColumnFormula>
    </tableColumn>
    <tableColumn id="6" xr3:uid="{BD9159B4-73C3-43E7-8A5A-C6E132B0A2FF}" name="Link"/>
    <tableColumn id="7" xr3:uid="{D142BAD2-AC92-40FE-8028-1061A16739FC}" name="Notes"/>
    <tableColumn id="8" xr3:uid="{873DC0F2-E861-4A41-95C3-344FCDECD439}" name="Substitute Name"/>
    <tableColumn id="9" xr3:uid="{24F632C7-7AC4-43DD-8614-94A808659F47}" name="Alt Quantity"/>
    <tableColumn id="10" xr3:uid="{14DFBAF5-2668-4DDF-AF37-C9592B3B8772}" name="Sub Unit Price"/>
    <tableColumn id="11" xr3:uid="{EF38FE59-A0C6-45C6-9C02-635D2C0F8650}" name="Alt Link"/>
    <tableColumn id="18" xr3:uid="{FF6DA1CE-C149-4CBB-9DC6-16454B4F3251}" name="Description"/>
    <tableColumn id="12" xr3:uid="{C52948AE-22AA-42D0-B073-EE495448D09D}" name="Amazon / What I Used Price"/>
    <tableColumn id="13" xr3:uid="{FF337B68-0B19-4F10-8026-0DB82D36583F}" name="Amazon Quantity"/>
    <tableColumn id="15" xr3:uid="{9E15660B-6288-4FDB-93F5-7A838D513078}" name="Amazon Total Price" totalsRowFunction="sum" dataDxfId="2" totalsRowDxfId="0">
      <calculatedColumnFormula>Table1[[#This Row],[Amazon / What I Used Price]]*Table1[[#This Row],[Amazon Quantity]]</calculatedColumnFormula>
    </tableColumn>
    <tableColumn id="14" xr3:uid="{E0A004EC-E40C-43C4-AFBE-572E4D8251A3}" name="More Expensive 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10379011.html" TargetMode="External"/><Relationship Id="rId13" Type="http://schemas.openxmlformats.org/officeDocument/2006/relationships/hyperlink" Target="https://www.aliexpress.com/item/4000911353131.html" TargetMode="External"/><Relationship Id="rId18" Type="http://schemas.openxmlformats.org/officeDocument/2006/relationships/hyperlink" Target="https://www.aliexpress.com/item/32997431321.html" TargetMode="External"/><Relationship Id="rId3" Type="http://schemas.openxmlformats.org/officeDocument/2006/relationships/hyperlink" Target="https://www.aliexpress.com/item/32985227943.html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aliexpress.com/item/33032129282.html" TargetMode="External"/><Relationship Id="rId12" Type="http://schemas.openxmlformats.org/officeDocument/2006/relationships/hyperlink" Target="https://www.thingiverse.com/thing:69333" TargetMode="External"/><Relationship Id="rId17" Type="http://schemas.openxmlformats.org/officeDocument/2006/relationships/hyperlink" Target="https://vilros.com/products/raspberry-pi-zero-wh" TargetMode="External"/><Relationship Id="rId2" Type="http://schemas.openxmlformats.org/officeDocument/2006/relationships/hyperlink" Target="https://www.aliexpress.com/item/1005001302048388.html" TargetMode="External"/><Relationship Id="rId16" Type="http://schemas.openxmlformats.org/officeDocument/2006/relationships/hyperlink" Target="https://vilros.com/products/raspberry-pi-zero-wh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4000301371545.html" TargetMode="External"/><Relationship Id="rId6" Type="http://schemas.openxmlformats.org/officeDocument/2006/relationships/hyperlink" Target="https://www.aliexpress.com/item/33052377315.html" TargetMode="External"/><Relationship Id="rId11" Type="http://schemas.openxmlformats.org/officeDocument/2006/relationships/hyperlink" Target="https://www.etsy.com/listing/487294725/acrylic-clear-plexiglas-plastic-sheet-18?variation0=566610939" TargetMode="External"/><Relationship Id="rId5" Type="http://schemas.openxmlformats.org/officeDocument/2006/relationships/hyperlink" Target="https://www.aliexpress.com/item/4001036140528.html" TargetMode="External"/><Relationship Id="rId15" Type="http://schemas.openxmlformats.org/officeDocument/2006/relationships/hyperlink" Target="https://www.ebay.com/c/670506937" TargetMode="External"/><Relationship Id="rId10" Type="http://schemas.openxmlformats.org/officeDocument/2006/relationships/hyperlink" Target="https://www.aliexpress.com/item/32907505613.html" TargetMode="External"/><Relationship Id="rId19" Type="http://schemas.openxmlformats.org/officeDocument/2006/relationships/hyperlink" Target="https://www.amazon.com/gp/product/B087PVM2NT/ref=ppx_yo_dt_b_asin_title_o01_s00?ie=UTF8&amp;psc=1" TargetMode="External"/><Relationship Id="rId4" Type="http://schemas.openxmlformats.org/officeDocument/2006/relationships/hyperlink" Target="https://www.aliexpress.com/item/4000099277464.html" TargetMode="External"/><Relationship Id="rId9" Type="http://schemas.openxmlformats.org/officeDocument/2006/relationships/hyperlink" Target="https://www.aliexpress.com/item/32994914921.html" TargetMode="External"/><Relationship Id="rId14" Type="http://schemas.openxmlformats.org/officeDocument/2006/relationships/hyperlink" Target="https://www.ebay.com/i/1843108965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E81B-66FE-4A6A-9C4C-66ED9AD70C3B}">
  <dimension ref="A1:V43"/>
  <sheetViews>
    <sheetView tabSelected="1" topLeftCell="D1" workbookViewId="0">
      <selection activeCell="O33" sqref="O33"/>
    </sheetView>
  </sheetViews>
  <sheetFormatPr defaultRowHeight="15" x14ac:dyDescent="0.25"/>
  <cols>
    <col min="1" max="1" width="37.28515625" customWidth="1"/>
    <col min="2" max="5" width="20.7109375" customWidth="1"/>
    <col min="6" max="6" width="32" customWidth="1"/>
    <col min="7" max="7" width="20.7109375" customWidth="1"/>
    <col min="8" max="8" width="23.42578125" customWidth="1"/>
    <col min="9" max="14" width="20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66</v>
      </c>
      <c r="J1" t="s">
        <v>67</v>
      </c>
      <c r="K1" t="s">
        <v>80</v>
      </c>
      <c r="L1" t="s">
        <v>92</v>
      </c>
      <c r="M1" t="s">
        <v>81</v>
      </c>
      <c r="N1" t="s">
        <v>78</v>
      </c>
      <c r="O1" t="s">
        <v>79</v>
      </c>
      <c r="P1" t="s">
        <v>82</v>
      </c>
    </row>
    <row r="2" spans="1:22" x14ac:dyDescent="0.25">
      <c r="A2" s="1" t="s">
        <v>9</v>
      </c>
      <c r="B2">
        <v>4</v>
      </c>
      <c r="C2" t="s">
        <v>8</v>
      </c>
      <c r="E2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J2" s="2">
        <v>0</v>
      </c>
      <c r="L2" t="s">
        <v>93</v>
      </c>
      <c r="M2" s="2">
        <v>0</v>
      </c>
      <c r="N2">
        <v>1</v>
      </c>
      <c r="O2" s="2">
        <f>Table1[[#This Row],[Amazon / What I Used Price]]*Table1[[#This Row],[Amazon Quantity]]</f>
        <v>0</v>
      </c>
      <c r="T2" s="2"/>
      <c r="U2" s="2"/>
      <c r="V2" s="3"/>
    </row>
    <row r="3" spans="1:22" x14ac:dyDescent="0.25">
      <c r="A3" s="1" t="s">
        <v>10</v>
      </c>
      <c r="B3">
        <v>3</v>
      </c>
      <c r="C3" t="s">
        <v>56</v>
      </c>
      <c r="D3">
        <v>2.5</v>
      </c>
      <c r="E3" s="2">
        <f>IF( Table1[[#This Row],[Substitute]]="OBE", 0, IF( Table1[[#This Row],[Substitute]] = "Yes", Table1[[#This Row],[Alt Quantity]]*Table1[[#This Row],[Sub Unit Price]], Table1[[#This Row],[Quantity]]*Table1[[#This Row],[Unit Price]] ))</f>
        <v>16.28</v>
      </c>
      <c r="H3" t="s">
        <v>58</v>
      </c>
      <c r="I3">
        <v>1</v>
      </c>
      <c r="J3" s="2">
        <v>16.28</v>
      </c>
      <c r="K3" s="3" t="s">
        <v>59</v>
      </c>
      <c r="L3" t="s">
        <v>94</v>
      </c>
      <c r="M3" s="2">
        <v>24.95</v>
      </c>
      <c r="N3">
        <v>1</v>
      </c>
      <c r="O3" s="2">
        <f>Table1[[#This Row],[Amazon / What I Used Price]]*Table1[[#This Row],[Amazon Quantity]]</f>
        <v>24.95</v>
      </c>
      <c r="P3" s="3" t="s">
        <v>89</v>
      </c>
      <c r="T3" s="2"/>
      <c r="U3" s="2"/>
      <c r="V3" s="3"/>
    </row>
    <row r="4" spans="1:22" x14ac:dyDescent="0.25">
      <c r="A4" s="1" t="s">
        <v>11</v>
      </c>
      <c r="B4">
        <v>1</v>
      </c>
      <c r="C4" t="s">
        <v>8</v>
      </c>
      <c r="E4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J4" s="2">
        <v>0</v>
      </c>
      <c r="L4" t="s">
        <v>93</v>
      </c>
      <c r="M4" s="2">
        <v>0</v>
      </c>
      <c r="N4">
        <v>1</v>
      </c>
      <c r="O4" s="2">
        <f>Table1[[#This Row],[Amazon / What I Used Price]]*Table1[[#This Row],[Amazon Quantity]]</f>
        <v>0</v>
      </c>
      <c r="U4" s="2"/>
      <c r="V4" s="2"/>
    </row>
    <row r="5" spans="1:22" x14ac:dyDescent="0.25">
      <c r="A5" s="1" t="s">
        <v>12</v>
      </c>
      <c r="B5">
        <v>1</v>
      </c>
      <c r="C5" t="s">
        <v>8</v>
      </c>
      <c r="E5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J5" s="2">
        <v>0</v>
      </c>
      <c r="L5" t="s">
        <v>93</v>
      </c>
      <c r="M5" s="2">
        <v>0</v>
      </c>
      <c r="N5">
        <v>1</v>
      </c>
      <c r="O5" s="2">
        <f>Table1[[#This Row],[Amazon / What I Used Price]]*Table1[[#This Row],[Amazon Quantity]]</f>
        <v>0</v>
      </c>
      <c r="U5" s="2"/>
      <c r="V5" s="2"/>
    </row>
    <row r="6" spans="1:22" x14ac:dyDescent="0.25">
      <c r="A6" s="1" t="s">
        <v>57</v>
      </c>
      <c r="B6">
        <v>1</v>
      </c>
      <c r="C6" t="s">
        <v>71</v>
      </c>
      <c r="D6">
        <v>2.5</v>
      </c>
      <c r="E6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J6" s="2">
        <v>0</v>
      </c>
      <c r="L6" t="s">
        <v>93</v>
      </c>
      <c r="M6" s="2">
        <v>0</v>
      </c>
      <c r="N6">
        <v>1</v>
      </c>
      <c r="O6" s="2">
        <f>Table1[[#This Row],[Amazon / What I Used Price]]*Table1[[#This Row],[Amazon Quantity]]</f>
        <v>0</v>
      </c>
      <c r="U6" s="2"/>
      <c r="V6" s="2"/>
    </row>
    <row r="7" spans="1:22" x14ac:dyDescent="0.25">
      <c r="A7" s="1" t="s">
        <v>13</v>
      </c>
      <c r="B7">
        <v>1</v>
      </c>
      <c r="C7" t="s">
        <v>8</v>
      </c>
      <c r="E7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J7" s="2">
        <v>0</v>
      </c>
      <c r="L7" t="s">
        <v>93</v>
      </c>
      <c r="M7" s="2">
        <v>0</v>
      </c>
      <c r="N7">
        <v>1</v>
      </c>
      <c r="O7" s="2">
        <f>Table1[[#This Row],[Amazon / What I Used Price]]*Table1[[#This Row],[Amazon Quantity]]</f>
        <v>0</v>
      </c>
      <c r="U7" s="2"/>
      <c r="V7" s="2"/>
    </row>
    <row r="8" spans="1:22" x14ac:dyDescent="0.25">
      <c r="A8" s="1" t="s">
        <v>14</v>
      </c>
      <c r="B8">
        <v>1</v>
      </c>
      <c r="C8" t="s">
        <v>8</v>
      </c>
      <c r="E8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J8" s="2">
        <v>0</v>
      </c>
      <c r="L8" t="s">
        <v>93</v>
      </c>
      <c r="M8" s="2">
        <v>0</v>
      </c>
      <c r="N8">
        <v>1</v>
      </c>
      <c r="O8" s="2">
        <f>Table1[[#This Row],[Amazon / What I Used Price]]*Table1[[#This Row],[Amazon Quantity]]</f>
        <v>0</v>
      </c>
      <c r="U8" s="2"/>
      <c r="V8" s="2"/>
    </row>
    <row r="9" spans="1:22" x14ac:dyDescent="0.25">
      <c r="A9" t="s">
        <v>18</v>
      </c>
      <c r="B9">
        <v>1</v>
      </c>
      <c r="C9" t="s">
        <v>8</v>
      </c>
      <c r="D9" s="2">
        <v>5.23</v>
      </c>
      <c r="E9" s="2">
        <f>IF( Table1[[#This Row],[Substitute]]="OBE", 0, IF( Table1[[#This Row],[Substitute]] = "Yes", Table1[[#This Row],[Alt Quantity]]*Table1[[#This Row],[Sub Unit Price]], Table1[[#This Row],[Quantity]]*Table1[[#This Row],[Unit Price]] ))</f>
        <v>5.23</v>
      </c>
      <c r="F9" s="3" t="s">
        <v>19</v>
      </c>
      <c r="H9" s="1" t="s">
        <v>60</v>
      </c>
      <c r="I9">
        <v>1</v>
      </c>
      <c r="J9" s="2">
        <v>3</v>
      </c>
      <c r="K9" s="5" t="s">
        <v>61</v>
      </c>
      <c r="L9" t="s">
        <v>116</v>
      </c>
      <c r="M9" s="2">
        <v>18.989999999999998</v>
      </c>
      <c r="N9">
        <v>1</v>
      </c>
      <c r="O9" s="2">
        <f>Table1[[#This Row],[Amazon / What I Used Price]]*Table1[[#This Row],[Amazon Quantity]]</f>
        <v>18.989999999999998</v>
      </c>
      <c r="P9" s="5" t="s">
        <v>85</v>
      </c>
      <c r="U9" s="2"/>
      <c r="V9" s="5"/>
    </row>
    <row r="10" spans="1:22" x14ac:dyDescent="0.25">
      <c r="A10" t="s">
        <v>16</v>
      </c>
      <c r="B10">
        <v>1</v>
      </c>
      <c r="C10" t="s">
        <v>56</v>
      </c>
      <c r="D10" s="2">
        <v>3.63</v>
      </c>
      <c r="E10" s="2">
        <f>IF( Table1[[#This Row],[Substitute]]="OBE", 0, IF( Table1[[#This Row],[Substitute]] = "Yes", Table1[[#This Row],[Alt Quantity]]*Table1[[#This Row],[Sub Unit Price]], Table1[[#This Row],[Quantity]]*Table1[[#This Row],[Unit Price]] ))</f>
        <v>0.5</v>
      </c>
      <c r="F10" s="3" t="s">
        <v>20</v>
      </c>
      <c r="H10" t="s">
        <v>62</v>
      </c>
      <c r="I10">
        <v>1</v>
      </c>
      <c r="J10" s="2">
        <v>0.5</v>
      </c>
      <c r="K10" s="5" t="s">
        <v>70</v>
      </c>
      <c r="L10" t="s">
        <v>114</v>
      </c>
      <c r="M10" s="2">
        <v>7.99</v>
      </c>
      <c r="N10">
        <v>1</v>
      </c>
      <c r="O10" s="2">
        <f>Table1[[#This Row],[Amazon / What I Used Price]]*Table1[[#This Row],[Amazon Quantity]]</f>
        <v>7.99</v>
      </c>
      <c r="P10" s="5" t="s">
        <v>115</v>
      </c>
      <c r="T10" s="2"/>
      <c r="U10" s="2"/>
      <c r="V10" s="2"/>
    </row>
    <row r="11" spans="1:22" x14ac:dyDescent="0.25">
      <c r="A11" t="s">
        <v>17</v>
      </c>
      <c r="B11">
        <v>2</v>
      </c>
      <c r="C11" t="s">
        <v>8</v>
      </c>
      <c r="D11" s="2">
        <v>0.99</v>
      </c>
      <c r="E11" s="2">
        <f>IF( Table1[[#This Row],[Substitute]]="OBE", 0, IF( Table1[[#This Row],[Substitute]] = "Yes", Table1[[#This Row],[Alt Quantity]]*Table1[[#This Row],[Sub Unit Price]], Table1[[#This Row],[Quantity]]*Table1[[#This Row],[Unit Price]] ))</f>
        <v>1.98</v>
      </c>
      <c r="F11" s="3" t="s">
        <v>76</v>
      </c>
      <c r="G11" t="s">
        <v>77</v>
      </c>
      <c r="J11" s="2">
        <v>0</v>
      </c>
      <c r="L11" t="s">
        <v>120</v>
      </c>
      <c r="M11" s="2">
        <v>11.99</v>
      </c>
      <c r="N11">
        <v>1</v>
      </c>
      <c r="O11" s="2">
        <f>Table1[[#This Row],[Amazon / What I Used Price]]*Table1[[#This Row],[Amazon Quantity]]</f>
        <v>11.99</v>
      </c>
      <c r="P11" t="s">
        <v>87</v>
      </c>
      <c r="U11" s="2"/>
      <c r="V11" s="2"/>
    </row>
    <row r="12" spans="1:22" ht="16.5" customHeight="1" x14ac:dyDescent="0.25">
      <c r="A12" t="s">
        <v>21</v>
      </c>
      <c r="B12">
        <v>1</v>
      </c>
      <c r="C12" t="s">
        <v>8</v>
      </c>
      <c r="D12" s="2">
        <v>4.33</v>
      </c>
      <c r="E12" s="2">
        <f>IF( Table1[[#This Row],[Substitute]]="OBE", 0, IF( Table1[[#This Row],[Substitute]] = "Yes", Table1[[#This Row],[Alt Quantity]]*Table1[[#This Row],[Sub Unit Price]], Table1[[#This Row],[Quantity]]*Table1[[#This Row],[Unit Price]] ))</f>
        <v>4.33</v>
      </c>
      <c r="F12" s="3" t="s">
        <v>22</v>
      </c>
      <c r="G12" s="4" t="s">
        <v>23</v>
      </c>
      <c r="H12" s="4"/>
      <c r="I12" s="4"/>
      <c r="J12" s="2">
        <v>0</v>
      </c>
      <c r="K12" s="4"/>
      <c r="L12" t="s">
        <v>117</v>
      </c>
      <c r="M12" s="2">
        <v>14.99</v>
      </c>
      <c r="N12">
        <v>1</v>
      </c>
      <c r="O12" s="2">
        <f>Table1[[#This Row],[Amazon / What I Used Price]]*Table1[[#This Row],[Amazon Quantity]]</f>
        <v>14.99</v>
      </c>
      <c r="P12" s="6" t="s">
        <v>118</v>
      </c>
      <c r="U12" s="2"/>
      <c r="V12" s="2"/>
    </row>
    <row r="13" spans="1:22" x14ac:dyDescent="0.25">
      <c r="A13" t="s">
        <v>24</v>
      </c>
      <c r="B13">
        <v>1</v>
      </c>
      <c r="C13" t="s">
        <v>71</v>
      </c>
      <c r="D13" s="2">
        <v>1.8</v>
      </c>
      <c r="E13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F13" s="3" t="s">
        <v>25</v>
      </c>
      <c r="J13" s="2">
        <v>0</v>
      </c>
      <c r="L13" t="s">
        <v>109</v>
      </c>
      <c r="M13" s="2">
        <v>11.35</v>
      </c>
      <c r="N13">
        <v>1</v>
      </c>
      <c r="O13" s="2">
        <f>Table1[[#This Row],[Amazon / What I Used Price]]*Table1[[#This Row],[Amazon Quantity]]</f>
        <v>11.35</v>
      </c>
      <c r="P13" t="s">
        <v>99</v>
      </c>
      <c r="U13" s="2"/>
      <c r="V13" s="2"/>
    </row>
    <row r="14" spans="1:22" x14ac:dyDescent="0.25">
      <c r="A14" t="s">
        <v>27</v>
      </c>
      <c r="B14">
        <v>1</v>
      </c>
      <c r="C14" t="s">
        <v>8</v>
      </c>
      <c r="D14" s="2">
        <v>2.34</v>
      </c>
      <c r="E14" s="2">
        <f>IF( Table1[[#This Row],[Substitute]]="OBE", 0, IF( Table1[[#This Row],[Substitute]] = "Yes", Table1[[#This Row],[Alt Quantity]]*Table1[[#This Row],[Sub Unit Price]], Table1[[#This Row],[Quantity]]*Table1[[#This Row],[Unit Price]] ))</f>
        <v>2.34</v>
      </c>
      <c r="F14" s="3" t="s">
        <v>26</v>
      </c>
      <c r="J14" s="2">
        <v>0</v>
      </c>
      <c r="L14" t="s">
        <v>112</v>
      </c>
      <c r="M14" s="2">
        <v>8.89</v>
      </c>
      <c r="N14">
        <v>2</v>
      </c>
      <c r="O14" s="2">
        <f>Table1[[#This Row],[Amazon / What I Used Price]]*Table1[[#This Row],[Amazon Quantity]]</f>
        <v>17.78</v>
      </c>
      <c r="P14" t="s">
        <v>113</v>
      </c>
      <c r="U14" s="2"/>
      <c r="V14" s="2"/>
    </row>
    <row r="15" spans="1:22" x14ac:dyDescent="0.25">
      <c r="A15" t="s">
        <v>29</v>
      </c>
      <c r="B15">
        <v>1</v>
      </c>
      <c r="C15" t="s">
        <v>8</v>
      </c>
      <c r="D15" s="2">
        <v>3.82</v>
      </c>
      <c r="E15" s="2">
        <f>IF( Table1[[#This Row],[Substitute]]="OBE", 0, IF( Table1[[#This Row],[Substitute]] = "Yes", Table1[[#This Row],[Alt Quantity]]*Table1[[#This Row],[Sub Unit Price]], Table1[[#This Row],[Quantity]]*Table1[[#This Row],[Unit Price]] ))</f>
        <v>3.82</v>
      </c>
      <c r="F15" t="s">
        <v>28</v>
      </c>
      <c r="J15" s="2">
        <v>0</v>
      </c>
      <c r="L15" t="s">
        <v>121</v>
      </c>
      <c r="M15" s="2">
        <v>9.5</v>
      </c>
      <c r="N15">
        <v>1</v>
      </c>
      <c r="O15" s="2">
        <f>Table1[[#This Row],[Amazon / What I Used Price]]*Table1[[#This Row],[Amazon Quantity]]</f>
        <v>9.5</v>
      </c>
      <c r="P15" t="s">
        <v>95</v>
      </c>
      <c r="U15" s="2"/>
      <c r="V15" s="2"/>
    </row>
    <row r="16" spans="1:22" x14ac:dyDescent="0.25">
      <c r="A16" t="s">
        <v>30</v>
      </c>
      <c r="B16">
        <v>1</v>
      </c>
      <c r="C16" t="s">
        <v>56</v>
      </c>
      <c r="D16" s="2">
        <v>0.79</v>
      </c>
      <c r="E16" s="2">
        <f>IF( Table1[[#This Row],[Substitute]]="OBE", 0, IF( Table1[[#This Row],[Substitute]] = "Yes", Table1[[#This Row],[Alt Quantity]]*Table1[[#This Row],[Sub Unit Price]], Table1[[#This Row],[Quantity]]*Table1[[#This Row],[Unit Price]] ))</f>
        <v>1.03</v>
      </c>
      <c r="F16" s="3" t="s">
        <v>31</v>
      </c>
      <c r="H16" t="s">
        <v>68</v>
      </c>
      <c r="I16">
        <v>1</v>
      </c>
      <c r="J16" s="2">
        <v>1.03</v>
      </c>
      <c r="K16" t="s">
        <v>69</v>
      </c>
      <c r="L16" t="s">
        <v>122</v>
      </c>
      <c r="M16" s="2">
        <v>8.99</v>
      </c>
      <c r="N16">
        <v>1</v>
      </c>
      <c r="O16" s="2">
        <f>Table1[[#This Row],[Amazon / What I Used Price]]*Table1[[#This Row],[Amazon Quantity]]</f>
        <v>8.99</v>
      </c>
      <c r="P16" t="s">
        <v>98</v>
      </c>
      <c r="U16" s="2"/>
      <c r="V16" s="2"/>
    </row>
    <row r="17" spans="1:22" x14ac:dyDescent="0.25">
      <c r="A17" t="s">
        <v>33</v>
      </c>
      <c r="B17">
        <v>1</v>
      </c>
      <c r="C17" t="s">
        <v>8</v>
      </c>
      <c r="D17" s="2">
        <v>0.46</v>
      </c>
      <c r="E17" s="2">
        <f>IF( Table1[[#This Row],[Substitute]]="OBE", 0, IF( Table1[[#This Row],[Substitute]] = "Yes", Table1[[#This Row],[Alt Quantity]]*Table1[[#This Row],[Sub Unit Price]], Table1[[#This Row],[Quantity]]*Table1[[#This Row],[Unit Price]] ))</f>
        <v>0.46</v>
      </c>
      <c r="F17" s="3" t="s">
        <v>32</v>
      </c>
      <c r="J17" s="2">
        <v>0</v>
      </c>
      <c r="L17" t="s">
        <v>101</v>
      </c>
      <c r="M17" s="2">
        <v>9.99</v>
      </c>
      <c r="N17">
        <v>2</v>
      </c>
      <c r="O17" s="2">
        <f>Table1[[#This Row],[Amazon / What I Used Price]]*Table1[[#This Row],[Amazon Quantity]]</f>
        <v>19.98</v>
      </c>
      <c r="P17" t="s">
        <v>100</v>
      </c>
      <c r="U17" s="2"/>
      <c r="V17" s="2"/>
    </row>
    <row r="18" spans="1:22" x14ac:dyDescent="0.25">
      <c r="A18" t="s">
        <v>35</v>
      </c>
      <c r="B18">
        <v>1</v>
      </c>
      <c r="C18" t="s">
        <v>8</v>
      </c>
      <c r="D18" s="2">
        <v>7.99</v>
      </c>
      <c r="E18" s="2">
        <f>IF( Table1[[#This Row],[Substitute]]="OBE", 0, IF( Table1[[#This Row],[Substitute]] = "Yes", Table1[[#This Row],[Alt Quantity]]*Table1[[#This Row],[Sub Unit Price]], Table1[[#This Row],[Quantity]]*Table1[[#This Row],[Unit Price]] ))</f>
        <v>7.99</v>
      </c>
      <c r="F18" s="3" t="s">
        <v>34</v>
      </c>
      <c r="J18" s="2">
        <v>0</v>
      </c>
      <c r="L18" t="s">
        <v>123</v>
      </c>
      <c r="M18" s="2">
        <v>9.99</v>
      </c>
      <c r="N18">
        <v>1</v>
      </c>
      <c r="O18" s="2">
        <f>Table1[[#This Row],[Amazon / What I Used Price]]*Table1[[#This Row],[Amazon Quantity]]</f>
        <v>9.99</v>
      </c>
      <c r="P18" t="s">
        <v>86</v>
      </c>
      <c r="U18" s="2"/>
      <c r="V18" s="2"/>
    </row>
    <row r="19" spans="1:22" x14ac:dyDescent="0.25">
      <c r="A19" t="s">
        <v>52</v>
      </c>
      <c r="B19">
        <v>1</v>
      </c>
      <c r="C19" t="s">
        <v>8</v>
      </c>
      <c r="D19" s="2">
        <v>15.19</v>
      </c>
      <c r="E19" s="2">
        <f>IF( Table1[[#This Row],[Substitute]]="OBE", 0, IF( Table1[[#This Row],[Substitute]] = "Yes", Table1[[#This Row],[Alt Quantity]]*Table1[[#This Row],[Sub Unit Price]], Table1[[#This Row],[Quantity]]*Table1[[#This Row],[Unit Price]] ))</f>
        <v>15.19</v>
      </c>
      <c r="F19" s="3" t="s">
        <v>36</v>
      </c>
      <c r="J19" s="2">
        <v>0</v>
      </c>
      <c r="L19" t="s">
        <v>93</v>
      </c>
      <c r="M19" s="2">
        <v>25.99</v>
      </c>
      <c r="N19">
        <v>2</v>
      </c>
      <c r="O19" s="2">
        <f>Table1[[#This Row],[Amazon / What I Used Price]]*Table1[[#This Row],[Amazon Quantity]]</f>
        <v>51.98</v>
      </c>
      <c r="P19" t="s">
        <v>88</v>
      </c>
      <c r="U19" s="2"/>
      <c r="V19" s="2"/>
    </row>
    <row r="20" spans="1:22" x14ac:dyDescent="0.25">
      <c r="A20" t="s">
        <v>37</v>
      </c>
      <c r="B20">
        <v>1</v>
      </c>
      <c r="C20" t="s">
        <v>56</v>
      </c>
      <c r="D20" s="2">
        <v>16</v>
      </c>
      <c r="E20" s="2">
        <f>IF( Table1[[#This Row],[Substitute]]="OBE", 0, IF( Table1[[#This Row],[Substitute]] = "Yes", Table1[[#This Row],[Alt Quantity]]*Table1[[#This Row],[Sub Unit Price]], Table1[[#This Row],[Quantity]]*Table1[[#This Row],[Unit Price]] ))</f>
        <v>4.88</v>
      </c>
      <c r="F20" s="3" t="s">
        <v>38</v>
      </c>
      <c r="H20" t="s">
        <v>74</v>
      </c>
      <c r="I20">
        <v>1</v>
      </c>
      <c r="J20" s="2">
        <v>4.88</v>
      </c>
      <c r="K20" s="3" t="s">
        <v>75</v>
      </c>
      <c r="L20" t="s">
        <v>93</v>
      </c>
      <c r="M20" s="2">
        <v>16</v>
      </c>
      <c r="N20">
        <v>1</v>
      </c>
      <c r="O20" s="2">
        <f>Table1[[#This Row],[Amazon / What I Used Price]]*Table1[[#This Row],[Amazon Quantity]]</f>
        <v>16</v>
      </c>
      <c r="P20" s="3" t="s">
        <v>38</v>
      </c>
      <c r="U20" s="2"/>
      <c r="V20" s="2"/>
    </row>
    <row r="21" spans="1:22" x14ac:dyDescent="0.25">
      <c r="A21" t="s">
        <v>39</v>
      </c>
      <c r="B21">
        <v>1</v>
      </c>
      <c r="C21" t="s">
        <v>8</v>
      </c>
      <c r="D21" s="2">
        <v>1</v>
      </c>
      <c r="E21" s="2">
        <f>IF( Table1[[#This Row],[Substitute]]="OBE", 0, IF( Table1[[#This Row],[Substitute]] = "Yes", Table1[[#This Row],[Alt Quantity]]*Table1[[#This Row],[Sub Unit Price]], Table1[[#This Row],[Quantity]]*Table1[[#This Row],[Unit Price]] ))</f>
        <v>1</v>
      </c>
      <c r="F21" t="s">
        <v>41</v>
      </c>
      <c r="J21" s="2">
        <v>0</v>
      </c>
      <c r="L21" t="s">
        <v>109</v>
      </c>
      <c r="M21" s="2">
        <v>5.95</v>
      </c>
      <c r="N21">
        <v>1</v>
      </c>
      <c r="O21" s="2">
        <f>Table1[[#This Row],[Amazon / What I Used Price]]*Table1[[#This Row],[Amazon Quantity]]</f>
        <v>5.95</v>
      </c>
      <c r="P21" t="s">
        <v>83</v>
      </c>
      <c r="U21" s="2"/>
      <c r="V21" s="2"/>
    </row>
    <row r="22" spans="1:22" x14ac:dyDescent="0.25">
      <c r="A22" t="s">
        <v>40</v>
      </c>
      <c r="B22">
        <v>1</v>
      </c>
      <c r="C22" t="s">
        <v>8</v>
      </c>
      <c r="D22" s="2">
        <v>1</v>
      </c>
      <c r="E22" s="2">
        <f>IF( Table1[[#This Row],[Substitute]]="OBE", 0, IF( Table1[[#This Row],[Substitute]] = "Yes", Table1[[#This Row],[Alt Quantity]]*Table1[[#This Row],[Sub Unit Price]], Table1[[#This Row],[Quantity]]*Table1[[#This Row],[Unit Price]] ))</f>
        <v>1</v>
      </c>
      <c r="F22" t="s">
        <v>41</v>
      </c>
      <c r="J22" s="2">
        <v>0</v>
      </c>
      <c r="L22" t="s">
        <v>109</v>
      </c>
      <c r="M22" s="2">
        <v>6.42</v>
      </c>
      <c r="N22">
        <v>1</v>
      </c>
      <c r="O22" s="2">
        <f>Table1[[#This Row],[Amazon / What I Used Price]]*Table1[[#This Row],[Amazon Quantity]]</f>
        <v>6.42</v>
      </c>
      <c r="P22" t="s">
        <v>84</v>
      </c>
      <c r="U22" s="2"/>
      <c r="V22" s="2"/>
    </row>
    <row r="23" spans="1:22" x14ac:dyDescent="0.25">
      <c r="A23" t="s">
        <v>43</v>
      </c>
      <c r="B23">
        <v>1</v>
      </c>
      <c r="C23" t="s">
        <v>8</v>
      </c>
      <c r="D23" s="2">
        <v>0.79</v>
      </c>
      <c r="E23" s="2">
        <f>IF( Table1[[#This Row],[Substitute]]="OBE", 0, IF( Table1[[#This Row],[Substitute]] = "Yes", Table1[[#This Row],[Alt Quantity]]*Table1[[#This Row],[Sub Unit Price]], Table1[[#This Row],[Quantity]]*Table1[[#This Row],[Unit Price]] ))</f>
        <v>0.79</v>
      </c>
      <c r="F23" s="3" t="s">
        <v>42</v>
      </c>
      <c r="J23" s="2">
        <v>0</v>
      </c>
      <c r="L23" t="s">
        <v>110</v>
      </c>
      <c r="M23" s="2">
        <v>5.99</v>
      </c>
      <c r="N23">
        <v>1</v>
      </c>
      <c r="O23" s="2">
        <f>Table1[[#This Row],[Amazon / What I Used Price]]*Table1[[#This Row],[Amazon Quantity]]</f>
        <v>5.99</v>
      </c>
      <c r="P23" t="s">
        <v>111</v>
      </c>
      <c r="U23" s="2"/>
      <c r="V23" s="2"/>
    </row>
    <row r="24" spans="1:22" x14ac:dyDescent="0.25">
      <c r="A24" t="s">
        <v>45</v>
      </c>
      <c r="B24">
        <v>1</v>
      </c>
      <c r="C24" t="s">
        <v>8</v>
      </c>
      <c r="D24" s="2">
        <v>0.73</v>
      </c>
      <c r="E24" s="2">
        <f>IF( Table1[[#This Row],[Substitute]]="OBE", 0, IF( Table1[[#This Row],[Substitute]] = "Yes", Table1[[#This Row],[Alt Quantity]]*Table1[[#This Row],[Sub Unit Price]], Table1[[#This Row],[Quantity]]*Table1[[#This Row],[Unit Price]] ))</f>
        <v>0.73</v>
      </c>
      <c r="F24" t="s">
        <v>44</v>
      </c>
      <c r="J24" s="2">
        <v>0</v>
      </c>
      <c r="L24" t="s">
        <v>53</v>
      </c>
      <c r="M24" s="2">
        <v>11.49</v>
      </c>
      <c r="N24">
        <v>1</v>
      </c>
      <c r="O24" s="2">
        <f>Table1[[#This Row],[Amazon / What I Used Price]]*Table1[[#This Row],[Amazon Quantity]]</f>
        <v>11.49</v>
      </c>
      <c r="P24" t="s">
        <v>102</v>
      </c>
      <c r="U24" s="2"/>
      <c r="V24" s="2"/>
    </row>
    <row r="25" spans="1:22" x14ac:dyDescent="0.25">
      <c r="A25" t="s">
        <v>47</v>
      </c>
      <c r="B25">
        <v>2</v>
      </c>
      <c r="C25" t="s">
        <v>8</v>
      </c>
      <c r="D25" s="2">
        <v>0.15</v>
      </c>
      <c r="E25" s="2">
        <f>IF( Table1[[#This Row],[Substitute]]="OBE", 0, IF( Table1[[#This Row],[Substitute]] = "Yes", Table1[[#This Row],[Alt Quantity]]*Table1[[#This Row],[Sub Unit Price]], Table1[[#This Row],[Quantity]]*Table1[[#This Row],[Unit Price]] ))</f>
        <v>0.3</v>
      </c>
      <c r="F25" t="s">
        <v>46</v>
      </c>
      <c r="J25" s="2">
        <v>0</v>
      </c>
      <c r="L25" t="s">
        <v>108</v>
      </c>
      <c r="M25" s="2">
        <v>6.9</v>
      </c>
      <c r="N25">
        <v>1</v>
      </c>
      <c r="O25" s="2">
        <f>Table1[[#This Row],[Amazon / What I Used Price]]*Table1[[#This Row],[Amazon Quantity]]</f>
        <v>6.9</v>
      </c>
      <c r="P25" t="s">
        <v>90</v>
      </c>
      <c r="U25" s="2"/>
      <c r="V25" s="2"/>
    </row>
    <row r="26" spans="1:22" x14ac:dyDescent="0.25">
      <c r="A26" t="s">
        <v>48</v>
      </c>
      <c r="B26">
        <v>1</v>
      </c>
      <c r="C26" t="s">
        <v>71</v>
      </c>
      <c r="D26" s="2">
        <v>2.86</v>
      </c>
      <c r="E26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F26" t="s">
        <v>49</v>
      </c>
      <c r="J26" s="2">
        <v>0</v>
      </c>
      <c r="L26" t="s">
        <v>96</v>
      </c>
      <c r="M26" s="2">
        <v>12.69</v>
      </c>
      <c r="N26">
        <v>1</v>
      </c>
      <c r="O26" s="2">
        <f>Table1[[#This Row],[Amazon / What I Used Price]]*Table1[[#This Row],[Amazon Quantity]]</f>
        <v>12.69</v>
      </c>
      <c r="P26" t="s">
        <v>97</v>
      </c>
      <c r="U26" s="2"/>
      <c r="V26" s="2"/>
    </row>
    <row r="27" spans="1:22" x14ac:dyDescent="0.25">
      <c r="A27" t="s">
        <v>50</v>
      </c>
      <c r="B27">
        <v>1</v>
      </c>
      <c r="C27" t="s">
        <v>71</v>
      </c>
      <c r="D27" s="2">
        <v>2.31</v>
      </c>
      <c r="E27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F27" t="s">
        <v>49</v>
      </c>
      <c r="J27" s="2">
        <v>0</v>
      </c>
      <c r="L27" t="s">
        <v>119</v>
      </c>
      <c r="M27" s="2">
        <v>7.99</v>
      </c>
      <c r="N27">
        <v>1</v>
      </c>
      <c r="O27" s="2">
        <f>Table1[[#This Row],[Amazon / What I Used Price]]*Table1[[#This Row],[Amazon Quantity]]</f>
        <v>7.99</v>
      </c>
      <c r="P27" t="s">
        <v>91</v>
      </c>
      <c r="U27" s="2"/>
      <c r="V27" s="2"/>
    </row>
    <row r="28" spans="1:22" x14ac:dyDescent="0.25">
      <c r="A28" t="s">
        <v>51</v>
      </c>
      <c r="B28">
        <v>1</v>
      </c>
      <c r="C28" t="s">
        <v>71</v>
      </c>
      <c r="D28" s="2">
        <v>1.38</v>
      </c>
      <c r="E28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F28" t="s">
        <v>49</v>
      </c>
      <c r="J28" s="2">
        <v>0</v>
      </c>
      <c r="L28" t="s">
        <v>105</v>
      </c>
      <c r="M28" s="2">
        <v>0</v>
      </c>
      <c r="N28">
        <v>1</v>
      </c>
      <c r="O28" s="2">
        <f>Table1[[#This Row],[Amazon / What I Used Price]]*Table1[[#This Row],[Amazon Quantity]]</f>
        <v>0</v>
      </c>
      <c r="U28" s="2"/>
      <c r="V28" s="2"/>
    </row>
    <row r="29" spans="1:22" x14ac:dyDescent="0.25">
      <c r="A29" t="s">
        <v>54</v>
      </c>
      <c r="B29">
        <v>1</v>
      </c>
      <c r="C29" t="s">
        <v>8</v>
      </c>
      <c r="D29" s="2">
        <v>9.99</v>
      </c>
      <c r="E29" s="2">
        <f>IF( Table1[[#This Row],[Substitute]]="OBE", 0, IF( Table1[[#This Row],[Substitute]] = "Yes", Table1[[#This Row],[Alt Quantity]]*Table1[[#This Row],[Sub Unit Price]], Table1[[#This Row],[Quantity]]*Table1[[#This Row],[Unit Price]] ))</f>
        <v>9.99</v>
      </c>
      <c r="F29" t="s">
        <v>55</v>
      </c>
      <c r="J29" s="2">
        <v>0</v>
      </c>
      <c r="L29" t="s">
        <v>106</v>
      </c>
      <c r="M29" s="2">
        <v>9.99</v>
      </c>
      <c r="N29">
        <v>1</v>
      </c>
      <c r="O29" s="2">
        <f>Table1[[#This Row],[Amazon / What I Used Price]]*Table1[[#This Row],[Amazon Quantity]]</f>
        <v>9.99</v>
      </c>
      <c r="P29" t="s">
        <v>107</v>
      </c>
      <c r="U29" s="2"/>
      <c r="V29" s="2"/>
    </row>
    <row r="30" spans="1:22" x14ac:dyDescent="0.25">
      <c r="A30" t="s">
        <v>63</v>
      </c>
      <c r="B30">
        <v>1</v>
      </c>
      <c r="C30" t="s">
        <v>8</v>
      </c>
      <c r="D30" s="2">
        <v>7.99</v>
      </c>
      <c r="E30" s="2">
        <f>IF( Table1[[#This Row],[Substitute]]="OBE", 0, IF( Table1[[#This Row],[Substitute]] = "Yes", Table1[[#This Row],[Alt Quantity]]*Table1[[#This Row],[Sub Unit Price]], Table1[[#This Row],[Quantity]]*Table1[[#This Row],[Unit Price]] ))</f>
        <v>7.99</v>
      </c>
      <c r="F30" s="3" t="s">
        <v>65</v>
      </c>
      <c r="G30" t="s">
        <v>64</v>
      </c>
      <c r="J30" s="2">
        <v>0</v>
      </c>
      <c r="L30" t="s">
        <v>103</v>
      </c>
      <c r="M30" s="2">
        <v>9.99</v>
      </c>
      <c r="N30">
        <v>2</v>
      </c>
      <c r="O30" s="2">
        <f>Table1[[#This Row],[Amazon / What I Used Price]]*Table1[[#This Row],[Amazon Quantity]]</f>
        <v>19.98</v>
      </c>
      <c r="P30" t="s">
        <v>104</v>
      </c>
      <c r="U30" s="2"/>
      <c r="V30" s="2"/>
    </row>
    <row r="31" spans="1:22" x14ac:dyDescent="0.25">
      <c r="A31" t="s">
        <v>73</v>
      </c>
      <c r="B31">
        <v>1</v>
      </c>
      <c r="C31" t="s">
        <v>71</v>
      </c>
      <c r="D31" s="2">
        <v>2</v>
      </c>
      <c r="E31" s="2">
        <f>IF( Table1[[#This Row],[Substitute]]="OBE", 0, IF( Table1[[#This Row],[Substitute]] = "Yes", Table1[[#This Row],[Alt Quantity]]*Table1[[#This Row],[Sub Unit Price]], Table1[[#This Row],[Quantity]]*Table1[[#This Row],[Unit Price]] ))</f>
        <v>0</v>
      </c>
      <c r="F31" t="s">
        <v>72</v>
      </c>
      <c r="J31" s="2"/>
      <c r="L31" t="s">
        <v>105</v>
      </c>
      <c r="M31" s="2">
        <v>0</v>
      </c>
      <c r="N31">
        <v>1</v>
      </c>
      <c r="O31" s="2">
        <f>Table1[[#This Row],[Amazon / What I Used Price]]*Table1[[#This Row],[Amazon Quantity]]</f>
        <v>0</v>
      </c>
      <c r="U31" s="2"/>
      <c r="V31" s="2"/>
    </row>
    <row r="32" spans="1:22" x14ac:dyDescent="0.25">
      <c r="A32" t="s">
        <v>4</v>
      </c>
      <c r="E32" s="2">
        <f>SUBTOTAL(109,Table1[Total])</f>
        <v>85.83</v>
      </c>
      <c r="O32" s="2">
        <f>SUBTOTAL(109,Table1[Amazon Total Price])</f>
        <v>311.88</v>
      </c>
    </row>
    <row r="43" spans="1:1" x14ac:dyDescent="0.25">
      <c r="A43" s="1" t="s">
        <v>15</v>
      </c>
    </row>
  </sheetData>
  <phoneticPr fontId="1" type="noConversion"/>
  <dataValidations count="1">
    <dataValidation type="list" allowBlank="1" showInputMessage="1" showErrorMessage="1" sqref="C2:C31" xr:uid="{6436DCCA-0471-409C-90F8-71260F5AE877}">
      <formula1>"Yes,No,N/A,OBE"</formula1>
    </dataValidation>
  </dataValidations>
  <hyperlinks>
    <hyperlink ref="F11" r:id="rId1" xr:uid="{C9110609-9A69-4256-818D-B5A8823B8CC3}"/>
    <hyperlink ref="F9" r:id="rId2" xr:uid="{2CA3B467-D856-4DCE-9761-CE0C9448E9E0}"/>
    <hyperlink ref="F10" r:id="rId3" xr:uid="{5441F093-81BF-4F79-BA43-769A163E5B95}"/>
    <hyperlink ref="F12" r:id="rId4" xr:uid="{A2FF56D8-2A38-4BF9-BBAB-8CE3E92F84B7}"/>
    <hyperlink ref="F13" r:id="rId5" xr:uid="{9CA21627-2AA9-40C8-97D3-91AD5D2DF47D}"/>
    <hyperlink ref="F14" r:id="rId6" xr:uid="{C4DFCB36-CE06-4446-9FF0-D42EE49F1154}"/>
    <hyperlink ref="F16" r:id="rId7" xr:uid="{9BBF8E1D-3BBF-4D29-B586-53B80FFEB964}"/>
    <hyperlink ref="F23" r:id="rId8" xr:uid="{B625AE6A-7AC1-4FE4-A8A1-071D6B1F0A12}"/>
    <hyperlink ref="F19" r:id="rId9" xr:uid="{CE7E51FD-7FB0-406D-A849-52CAE3CB66FE}"/>
    <hyperlink ref="F18" r:id="rId10" xr:uid="{9B7A094D-A856-4D13-8D26-A8B9C6733471}"/>
    <hyperlink ref="K3" r:id="rId11" xr:uid="{CBF1C379-6CB2-432D-816B-E7697F854A00}"/>
    <hyperlink ref="K9" r:id="rId12" xr:uid="{5B9BEFE2-36DC-4418-883F-E62D9291E02D}"/>
    <hyperlink ref="K10" r:id="rId13" xr:uid="{DFB798B1-D372-49CD-976E-C391876800BB}"/>
    <hyperlink ref="K20" r:id="rId14" xr:uid="{A2527BC6-92D3-4979-B27A-58C787F7A51B}"/>
    <hyperlink ref="F30" r:id="rId15" xr:uid="{39E8CD9E-AA70-4C5A-A1AA-3929EAF4BEA8}"/>
    <hyperlink ref="F20" r:id="rId16" xr:uid="{560417EB-FE9E-473F-9B42-97208F192E99}"/>
    <hyperlink ref="P20" r:id="rId17" xr:uid="{9014AFFF-3522-4C71-92DF-2565DEDC41BD}"/>
    <hyperlink ref="F17" r:id="rId18" xr:uid="{B00D8416-BB24-490D-8076-6B382128AA60}"/>
    <hyperlink ref="P9" r:id="rId19" xr:uid="{5D17342A-F858-441A-BD76-F4EB4B270E67}"/>
  </hyperlinks>
  <pageMargins left="0.7" right="0.7" top="0.75" bottom="0.75" header="0.3" footer="0.3"/>
  <pageSetup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2020-09-15T03:34:53Z</dcterms:created>
  <dcterms:modified xsi:type="dcterms:W3CDTF">2020-09-22T05:16:44Z</dcterms:modified>
</cp:coreProperties>
</file>