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41EBF341-70D9-4943-B2F8-91D07F14AD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2" l="1"/>
  <c r="G41" i="2"/>
  <c r="L35" i="2"/>
  <c r="F35" i="2"/>
  <c r="L30" i="2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N35" i="2" l="1"/>
  <c r="B41" i="2" s="1"/>
  <c r="L22" i="2"/>
  <c r="F41" i="2" s="1"/>
  <c r="T2" i="2"/>
  <c r="T14" i="2"/>
  <c r="D41" i="2" s="1"/>
  <c r="K18" i="2"/>
  <c r="E41" i="2" s="1"/>
  <c r="M10" i="2"/>
  <c r="C41" i="2" s="1"/>
  <c r="L26" i="2"/>
</calcChain>
</file>

<file path=xl/sharedStrings.xml><?xml version="1.0" encoding="utf-8"?>
<sst xmlns="http://schemas.openxmlformats.org/spreadsheetml/2006/main" count="140" uniqueCount="90">
  <si>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</si>
  <si>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</si>
  <si>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</si>
  <si>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</si>
  <si>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</si>
  <si>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</si>
  <si>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</si>
  <si>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</si>
  <si>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</si>
  <si>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</si>
  <si>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</si>
  <si>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</si>
  <si>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</si>
  <si>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</si>
  <si>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</si>
  <si>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</si>
  <si>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</si>
  <si>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</si>
  <si>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</si>
  <si>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</si>
  <si>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</si>
  <si>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</si>
  <si>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</si>
  <si>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</si>
  <si>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</si>
  <si>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</si>
  <si>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</si>
  <si>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</si>
  <si>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</si>
  <si>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</si>
  <si>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</si>
  <si>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</si>
  <si>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</si>
  <si>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</si>
  <si>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</si>
  <si>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</si>
  <si>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</si>
  <si>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</si>
  <si>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</si>
  <si>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</si>
  <si>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</si>
  <si>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</si>
  <si>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</si>
  <si>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</si>
  <si>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</si>
  <si>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</si>
  <si>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</si>
  <si>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</si>
  <si>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</si>
  <si>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</si>
  <si>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</si>
  <si>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</si>
  <si>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</si>
  <si>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</si>
  <si>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</si>
  <si>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</si>
  <si>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</si>
  <si>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</si>
  <si>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</si>
  <si>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</si>
  <si>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</si>
  <si>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</si>
  <si>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</si>
  <si>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</si>
  <si>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</si>
  <si>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</si>
  <si>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</si>
  <si>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</si>
  <si>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</si>
  <si>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</si>
  <si>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</si>
  <si>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</si>
  <si>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</si>
  <si>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</si>
  <si>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</si>
  <si>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</si>
  <si>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</si>
  <si>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</si>
  <si>
    <t>ETC</t>
  </si>
  <si>
    <t>Parcial 3</t>
  </si>
  <si>
    <t>Parcial 4</t>
  </si>
  <si>
    <t>Total Parciales</t>
  </si>
  <si>
    <t>Eval 1</t>
  </si>
  <si>
    <t>Eval 2</t>
  </si>
  <si>
    <t>Eval 3</t>
  </si>
  <si>
    <t>Eval 4</t>
  </si>
  <si>
    <t>Eval 5</t>
  </si>
  <si>
    <t>Total Practicas</t>
  </si>
  <si>
    <t>No presencial</t>
  </si>
  <si>
    <t>Nota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</si>
</sst>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  <font>
      <sz val="10"/>
      <color rgb="FF000000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  <fill>
      <patternFill patternType="solid">
        <fgColor theme="5"/>
        <bgColor rgb="FF9191FF"/>
      </patternFill>
    </fill>
    <fill>
      <patternFill patternType="solid">
        <fgColor theme="5" tint="-0.249977111117893"/>
        <bgColor rgb="FF9191FF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0" fontId="12" fillId="34" borderId="0" xfId="0" applyFont="1" applyFill="1"/>
    <xf numFmtId="0" fontId="0" fillId="35" borderId="0" xfId="0" applyFill="1"/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topLeftCell="A21" zoomScale="70" zoomScaleNormal="70" workbookViewId="0">
      <selection activeCell="H52" sqref="H52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>
        <v>5.8</v>
      </c>
      <c r="C10" s="33">
        <f>B10*0.35</f>
        <v>2.0299999999999998</v>
      </c>
      <c r="D10" s="51">
        <v>10</v>
      </c>
      <c r="E10" s="32">
        <v>8</v>
      </c>
      <c r="F10" s="32">
        <v>6.5</v>
      </c>
      <c r="G10" s="32">
        <v>10</v>
      </c>
      <c r="H10" s="32">
        <v>7</v>
      </c>
      <c r="I10" s="32">
        <v>10.4</v>
      </c>
      <c r="J10" s="33">
        <f>(D10*0.05)+(E10*0.1)+(F10*0.1)+(G10*0.05)+(H10*0.1)+(I10*0.15)</f>
        <v>4.7100000000000009</v>
      </c>
      <c r="K10" s="32"/>
      <c r="L10" s="33">
        <f>K10*0.1</f>
        <v>0</v>
      </c>
      <c r="M10" s="34">
        <f>C10+J10+L10</f>
        <v>6.74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>
        <v>3.4</v>
      </c>
      <c r="C14" s="36">
        <v>6.5</v>
      </c>
      <c r="D14" s="35">
        <f>(B14*0.35)+(C14*0.25)</f>
        <v>2.8149999999999999</v>
      </c>
      <c r="E14" s="36">
        <v>9.1</v>
      </c>
      <c r="F14" s="36">
        <v>9.3000000000000007</v>
      </c>
      <c r="G14" s="36">
        <v>9.3000000000000007</v>
      </c>
      <c r="H14" s="36">
        <v>9.33</v>
      </c>
      <c r="I14" s="36">
        <v>8.67</v>
      </c>
      <c r="J14" s="35">
        <f>((E14+F14+G14+H14+I14)/5)*0.2</f>
        <v>1.8280000000000003</v>
      </c>
      <c r="K14" s="36">
        <v>10</v>
      </c>
      <c r="L14" s="36">
        <v>10</v>
      </c>
      <c r="M14" s="36">
        <v>10</v>
      </c>
      <c r="N14" s="36">
        <v>10</v>
      </c>
      <c r="O14" s="36">
        <v>10</v>
      </c>
      <c r="P14" s="36">
        <v>10</v>
      </c>
      <c r="Q14" s="36">
        <v>10</v>
      </c>
      <c r="R14" s="36">
        <v>10</v>
      </c>
      <c r="S14" s="35">
        <f>((K14+L14+M14+N14+O14+P14+Q14+R14)/8)*0.2</f>
        <v>2</v>
      </c>
      <c r="T14" s="41">
        <f>D14+J14+S14</f>
        <v>6.6430000000000007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>
        <v>9.9</v>
      </c>
      <c r="I18" s="38">
        <v>9</v>
      </c>
      <c r="J18" s="40">
        <f>(H18*0.1)+(I18*0.1)</f>
        <v>1.8900000000000001</v>
      </c>
      <c r="K18" s="41">
        <f>D18+G18+J18</f>
        <v>2.302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>
        <v>2</v>
      </c>
      <c r="D22" s="43">
        <f>(B22*0.25)+(C22*0.25)</f>
        <v>2.4</v>
      </c>
      <c r="E22" s="45">
        <v>8.3000000000000007</v>
      </c>
      <c r="F22" s="45">
        <v>9.4</v>
      </c>
      <c r="G22" s="45">
        <v>9.1999999999999993</v>
      </c>
      <c r="H22" s="45">
        <v>8</v>
      </c>
      <c r="I22" s="45"/>
      <c r="J22" s="45"/>
      <c r="K22" s="43">
        <f>(E22*0.15)+(((F22+G22+H22+I22+J22)/5)*0.35)</f>
        <v>3.1070000000000002</v>
      </c>
      <c r="L22" s="46">
        <f>D22+K22</f>
        <v>5.5069999999999997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34" spans="1:14" ht="18.75" x14ac:dyDescent="0.2">
      <c r="A34" s="55" t="s">
        <v>78</v>
      </c>
      <c r="B34" s="57" t="s">
        <v>21</v>
      </c>
      <c r="C34" s="57" t="s">
        <v>22</v>
      </c>
      <c r="D34" s="57" t="s">
        <v>79</v>
      </c>
      <c r="E34" s="57" t="s">
        <v>80</v>
      </c>
      <c r="F34" s="57" t="s">
        <v>81</v>
      </c>
      <c r="G34" s="57" t="s">
        <v>82</v>
      </c>
      <c r="H34" s="57" t="s">
        <v>83</v>
      </c>
      <c r="I34" s="57" t="s">
        <v>84</v>
      </c>
      <c r="J34" s="57" t="s">
        <v>85</v>
      </c>
      <c r="K34" s="57" t="s">
        <v>86</v>
      </c>
      <c r="L34" s="57" t="s">
        <v>87</v>
      </c>
      <c r="M34" s="57" t="s">
        <v>88</v>
      </c>
      <c r="N34" s="57" t="s">
        <v>89</v>
      </c>
    </row>
    <row r="35" spans="1:14" ht="18.75" x14ac:dyDescent="0.2">
      <c r="A35" s="56" t="s">
        <v>5</v>
      </c>
      <c r="B35" s="58">
        <v>5.6</v>
      </c>
      <c r="C35" s="58">
        <v>4.7</v>
      </c>
      <c r="D35" s="58">
        <v>4.75</v>
      </c>
      <c r="E35" s="58">
        <v>4.8499999999999996</v>
      </c>
      <c r="F35" s="58">
        <f>B35*0.15+C35*0.2+D35*0.15+E35*0.2</f>
        <v>3.4625000000000004</v>
      </c>
      <c r="G35" s="58">
        <v>8.67</v>
      </c>
      <c r="H35" s="58">
        <v>5.2</v>
      </c>
      <c r="I35" s="58">
        <v>7.25</v>
      </c>
      <c r="J35" s="58">
        <v>3.17</v>
      </c>
      <c r="K35" s="58">
        <v>3</v>
      </c>
      <c r="L35" s="58">
        <f>(G35*0.25+H35*0.18+I35*0.07+J35*0.25+K35*0.25)*0.25</f>
        <v>1.2883749999999998</v>
      </c>
      <c r="M35" s="58">
        <v>0.45</v>
      </c>
      <c r="N35" s="58">
        <f>F35+L35+M35</f>
        <v>5.2008750000000008</v>
      </c>
    </row>
    <row r="40" spans="1:14" ht="23.25" x14ac:dyDescent="0.2">
      <c r="A40" s="15" t="s">
        <v>12</v>
      </c>
      <c r="B40" s="16" t="s">
        <v>78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71</v>
      </c>
      <c r="H40" s="14" t="s">
        <v>14</v>
      </c>
    </row>
    <row r="41" spans="1:14" ht="23.25" x14ac:dyDescent="0.2">
      <c r="A41" s="22" t="s">
        <v>13</v>
      </c>
      <c r="B41" s="23">
        <f>N35</f>
        <v>5.2008750000000008</v>
      </c>
      <c r="C41" s="23">
        <f>M10</f>
        <v>6.74</v>
      </c>
      <c r="D41" s="23">
        <f>T14</f>
        <v>6.6430000000000007</v>
      </c>
      <c r="E41" s="23">
        <f>K18</f>
        <v>2.302</v>
      </c>
      <c r="F41" s="23">
        <f>L22</f>
        <v>5.5069999999999997</v>
      </c>
      <c r="G41" s="23">
        <f>M30</f>
        <v>3.1470000000000002</v>
      </c>
      <c r="H41" s="24">
        <f>(B41+C41+D41+E41+F41+G41)/6</f>
        <v>4.9233125000000006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2024-06-13T19:18:45Z</dcterms:modified>
</cp:coreProperties>
</file>