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CB0F854A-5F65-244F-B08C-748AA1E6CE4F}" xr6:coauthVersionLast="47" xr6:coauthVersionMax="47" xr10:uidLastSave="{00000000-0000-0000-0000-000000000000}"/>
  <bookViews>
    <workbookView xWindow="1840" yWindow="1740" windowWidth="19420" windowHeight="11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22" i="1"/>
  <c r="F22" i="1"/>
  <c r="J22" i="1" s="1"/>
  <c r="D22" i="1"/>
  <c r="G18" i="1"/>
  <c r="D18" i="1"/>
  <c r="Q14" i="1"/>
  <c r="I14" i="1"/>
  <c r="D14" i="1"/>
  <c r="I10" i="1"/>
  <c r="J10" i="1" s="1"/>
  <c r="E10" i="1"/>
  <c r="G6" i="1"/>
  <c r="J5" i="1"/>
  <c r="H6" i="1" s="1"/>
  <c r="I5" i="1"/>
  <c r="J2" i="1"/>
  <c r="H2" i="1"/>
  <c r="K2" i="1" s="1"/>
  <c r="F2" i="1"/>
  <c r="G2" i="1" s="1"/>
  <c r="L2" i="1" s="1"/>
  <c r="E2" i="1"/>
  <c r="D2" i="1"/>
  <c r="H18" i="1" l="1"/>
  <c r="R14" i="1"/>
</calcChain>
</file>

<file path=xl/sharedStrings.xml><?xml version="1.0" encoding="utf-8"?>
<sst xmlns="http://schemas.openxmlformats.org/spreadsheetml/2006/main" count="79" uniqueCount="52">
  <si>
    <t>TSR</t>
  </si>
  <si>
    <t>1r Parcial</t>
  </si>
  <si>
    <t>2nd Parcial</t>
  </si>
  <si>
    <t>TOTAL
 PARCIALES</t>
  </si>
  <si>
    <t>Teoría 1</t>
  </si>
  <si>
    <t>Teoría 2</t>
  </si>
  <si>
    <t>TOTAL
TEORÍA</t>
  </si>
  <si>
    <t>Pract 1</t>
  </si>
  <si>
    <t>Pract 2</t>
  </si>
  <si>
    <t>Pract 3</t>
  </si>
  <si>
    <t>TOTAL
PRÁCTICAS</t>
  </si>
  <si>
    <t>FINAL</t>
  </si>
  <si>
    <t>NOTAS</t>
  </si>
  <si>
    <r>
      <rPr>
        <b/>
        <i/>
        <sz val="10"/>
        <color rgb="FF000000"/>
        <rFont val="Arial"/>
        <family val="2"/>
      </rPr>
      <t>TSR</t>
    </r>
    <r>
      <rPr>
        <i/>
        <sz val="10"/>
        <color rgb="FF000000"/>
        <rFont val="Arial"/>
        <family val="2"/>
      </rPr>
      <t>: 1r Parcial 40 % (Teoría 30% + Pract 1 10%) + 2nd Parcial 40% (Teoría 30% + Pract 3 10%) + Práctica 2 20%</t>
    </r>
  </si>
  <si>
    <t>SIN</t>
  </si>
  <si>
    <t>TOTAL 
PARCIALES</t>
  </si>
  <si>
    <t>TOTAL
PRÁCTICAS</t>
  </si>
  <si>
    <t>ISW</t>
  </si>
  <si>
    <t>Parcial</t>
  </si>
  <si>
    <t>Caso 1</t>
  </si>
  <si>
    <t>Caso 2</t>
  </si>
  <si>
    <t>TOTAL 
TEORÍA</t>
  </si>
  <si>
    <t>Entrega P4</t>
  </si>
  <si>
    <t>Entrega P10</t>
  </si>
  <si>
    <t>Presentación</t>
  </si>
  <si>
    <t>TOTAL 
PRÁCTICA</t>
  </si>
  <si>
    <r>
      <rPr>
        <b/>
        <i/>
        <sz val="10"/>
        <color rgb="FF000000"/>
        <rFont val="Arial"/>
        <family val="2"/>
      </rPr>
      <t>ISW</t>
    </r>
    <r>
      <rPr>
        <sz val="10"/>
        <color rgb="FF000000"/>
        <rFont val="Arial"/>
        <family val="2"/>
      </rPr>
      <t>: Parcial 40% + Casos 10% (5% y 5%) + Proyectos lab 40% (Pract 4 10% + Pract 10 30%) + Presentación proyecto 10%</t>
    </r>
  </si>
  <si>
    <t>AIC</t>
  </si>
  <si>
    <t>TOTAL
PARCIALES</t>
  </si>
  <si>
    <t>Prueba 1</t>
  </si>
  <si>
    <t>Prueba 2</t>
  </si>
  <si>
    <t>Prueba 3</t>
  </si>
  <si>
    <t>TOTAL
PRUEBAS</t>
  </si>
  <si>
    <t>Test P1</t>
  </si>
  <si>
    <t>Test P2</t>
  </si>
  <si>
    <t>Test P3</t>
  </si>
  <si>
    <t>Test P4</t>
  </si>
  <si>
    <t>Test P5</t>
  </si>
  <si>
    <t>Test P6</t>
  </si>
  <si>
    <t>Test P7</t>
  </si>
  <si>
    <r>
      <rPr>
        <b/>
        <i/>
        <sz val="10"/>
        <color rgb="FF000000"/>
        <rFont val="Arial"/>
        <family val="2"/>
      </rPr>
      <t>AIC</t>
    </r>
    <r>
      <rPr>
        <sz val="10"/>
        <color rgb="FF000000"/>
        <rFont val="Arial"/>
        <family val="2"/>
      </rPr>
      <t>: Parciales 70% (1r 35% y 2nd 35%) + Prácicas 20% (Con examen en cada práctica)+ 4 Pruebas Poliformat 10% (DESCUENTAN A LOS PARCIALES)</t>
    </r>
  </si>
  <si>
    <t>CPA</t>
  </si>
  <si>
    <t>TOTAL 
PARCIALES</t>
  </si>
  <si>
    <t>Memoria</t>
  </si>
  <si>
    <t>Test</t>
  </si>
  <si>
    <t>TOTAL 
PRÁCTICAS</t>
  </si>
  <si>
    <r>
      <rPr>
        <b/>
        <i/>
        <sz val="10"/>
        <color rgb="FF000000"/>
        <rFont val="Arial"/>
        <family val="2"/>
      </rPr>
      <t>CPA</t>
    </r>
    <r>
      <rPr>
        <sz val="10"/>
        <color rgb="FF000000"/>
        <rFont val="Arial"/>
        <family val="2"/>
      </rPr>
      <t>: Parciales 70% (1r 35% y 2nd 35%) + Prácticas 30% (Trabajo (memoria) 15% y Test 15%)</t>
    </r>
  </si>
  <si>
    <t>BDA</t>
  </si>
  <si>
    <t>TOTAL
PRUEBAS</t>
  </si>
  <si>
    <r>
      <rPr>
        <b/>
        <i/>
        <sz val="10"/>
        <color rgb="FF000000"/>
        <rFont val="Arial"/>
        <family val="2"/>
      </rPr>
      <t>BDA</t>
    </r>
    <r>
      <rPr>
        <sz val="10"/>
        <color rgb="FF000000"/>
        <rFont val="Arial"/>
        <family val="2"/>
      </rPr>
      <t>: Parcieles 70% (1r 40% y 2nd 30%) + Test clase 10% + Prácitca 20% (entrega 1 y 2, 10%)</t>
    </r>
  </si>
  <si>
    <r>
      <rPr>
        <b/>
        <sz val="10"/>
        <color theme="1"/>
        <rFont val="Arial"/>
        <family val="2"/>
      </rPr>
      <t>TSR</t>
    </r>
    <r>
      <rPr>
        <sz val="10"/>
        <color theme="1"/>
        <rFont val="Arial"/>
        <family val="2"/>
      </rPr>
      <t xml:space="preserve">: 1r Parcial 40 % (Teoría 30% + Pract 1 10%) + 2nd Parcial 40% (Teoría 30% + Pract 3 10%) + Práctica 2 20% 
</t>
    </r>
    <r>
      <rPr>
        <b/>
        <sz val="10"/>
        <color theme="1"/>
        <rFont val="Arial"/>
        <family val="2"/>
      </rPr>
      <t>SIN</t>
    </r>
    <r>
      <rPr>
        <sz val="10"/>
        <color theme="1"/>
        <rFont val="Arial"/>
        <family val="2"/>
      </rPr>
      <t xml:space="preserve">: Parciales 75% (1r 37.5% 2nd 37.5%) + Prácticas 25% (12,5% y 12,5%)
         NF1 = A1 + ( 1 - A1/5 ) * A2 * 5/3,75 --&gt; Lo que te falte de Prácticas lo compensa el parcial
</t>
    </r>
    <r>
      <rPr>
        <b/>
        <sz val="10"/>
        <color theme="1"/>
        <rFont val="Arial"/>
        <family val="2"/>
      </rPr>
      <t>ISW</t>
    </r>
    <r>
      <rPr>
        <sz val="10"/>
        <color theme="1"/>
        <rFont val="Arial"/>
        <family val="2"/>
      </rPr>
      <t xml:space="preserve">: Parcial 40% + Casos 10% (5% y 5%) + Proyectos lab 40% (Pract 4 10% + Pract 10 30%) + Presentación proyecto 10% 
</t>
    </r>
    <r>
      <rPr>
        <b/>
        <sz val="10"/>
        <color theme="1"/>
        <rFont val="Arial"/>
        <family val="2"/>
      </rPr>
      <t>AIC</t>
    </r>
    <r>
      <rPr>
        <sz val="10"/>
        <color theme="1"/>
        <rFont val="Arial"/>
        <family val="2"/>
      </rPr>
      <t xml:space="preserve">: Parciales 70% (1r 35% y 2nd 35%) + Prácicas 20% (Con examen en cada práctica)+ 4 Pruebas Poliformat 10% (DESCUENTAN A LOS PARCIALES)
</t>
    </r>
    <r>
      <rPr>
        <b/>
        <sz val="10"/>
        <color theme="1"/>
        <rFont val="Arial"/>
        <family val="2"/>
      </rPr>
      <t>CPA</t>
    </r>
    <r>
      <rPr>
        <sz val="10"/>
        <color theme="1"/>
        <rFont val="Arial"/>
        <family val="2"/>
      </rPr>
      <t xml:space="preserve">: Parciales 70% (1r 35% y 2nd 35%) + Prácticas 30% (Trabajo (memoria) 15% y Test 15%)
</t>
    </r>
    <r>
      <rPr>
        <b/>
        <sz val="10"/>
        <color theme="1"/>
        <rFont val="Arial"/>
        <family val="2"/>
      </rPr>
      <t>BDA</t>
    </r>
    <r>
      <rPr>
        <sz val="10"/>
        <color theme="1"/>
        <rFont val="Arial"/>
        <family val="2"/>
      </rPr>
      <t>: Parcieles 70% (1r 40% y 2nd 30%) + Test clase 10% + Prácitca 20% (entrega 1 y 2, 10%)</t>
    </r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</si>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</sst>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4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sz val="10"/>
      <color theme="1"/>
      <name val="Arial"/>
      <family val="2"/>
    </font>
    <font>
      <b/>
      <i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4FD40"/>
        <bgColor rgb="FFF4FD40"/>
      </patternFill>
    </fill>
    <fill>
      <patternFill patternType="solid">
        <fgColor rgb="FFFBFFAC"/>
        <bgColor rgb="FFFBFFAC"/>
      </patternFill>
    </fill>
    <fill>
      <patternFill patternType="solid">
        <fgColor rgb="FFFEFFED"/>
        <bgColor rgb="FFFEFFED"/>
      </patternFill>
    </fill>
    <fill>
      <patternFill patternType="solid">
        <fgColor rgb="FF46EF73"/>
        <bgColor rgb="FF46EF73"/>
      </patternFill>
    </fill>
    <fill>
      <patternFill patternType="solid">
        <fgColor rgb="FFA0FFB9"/>
        <bgColor rgb="FFA0FFB9"/>
      </patternFill>
    </fill>
    <fill>
      <patternFill patternType="solid">
        <fgColor rgb="FFD7FFE1"/>
        <bgColor rgb="FFD7FFE1"/>
      </patternFill>
    </fill>
    <fill>
      <patternFill patternType="solid">
        <fgColor rgb="FFFFFFFF"/>
        <bgColor rgb="FFFFFFFF"/>
      </patternFill>
    </fill>
    <fill>
      <patternFill patternType="solid">
        <fgColor rgb="FFFF4B4B"/>
        <bgColor rgb="FFFF4B4B"/>
      </patternFill>
    </fill>
    <fill>
      <patternFill patternType="solid">
        <fgColor rgb="FFFF9D9D"/>
        <bgColor rgb="FFFF9D9D"/>
      </patternFill>
    </fill>
    <fill>
      <patternFill patternType="solid">
        <fgColor rgb="FFFFCACA"/>
        <bgColor rgb="FFFFCACA"/>
      </patternFill>
    </fill>
    <fill>
      <patternFill patternType="solid">
        <fgColor rgb="FFFFB55D"/>
        <bgColor rgb="FFFFB55D"/>
      </patternFill>
    </fill>
    <fill>
      <patternFill patternType="solid">
        <fgColor rgb="FFFFC785"/>
        <bgColor rgb="FFFFC785"/>
      </patternFill>
    </fill>
    <fill>
      <patternFill patternType="solid">
        <fgColor rgb="FFFFE9BF"/>
        <bgColor rgb="FFFFE9BF"/>
      </patternFill>
    </fill>
    <fill>
      <patternFill patternType="solid">
        <fgColor rgb="FFD699FF"/>
        <bgColor rgb="FFD699FF"/>
      </patternFill>
    </fill>
    <fill>
      <patternFill patternType="solid">
        <fgColor rgb="FFE5BEFF"/>
        <bgColor rgb="FFE5BEFF"/>
      </patternFill>
    </fill>
    <fill>
      <patternFill patternType="solid">
        <fgColor rgb="FFF3E1FF"/>
        <bgColor rgb="FFF3E1FF"/>
      </patternFill>
    </fill>
    <fill>
      <patternFill patternType="solid">
        <fgColor rgb="FF9191FF"/>
        <bgColor rgb="FF9191FF"/>
      </patternFill>
    </fill>
    <fill>
      <patternFill patternType="solid">
        <fgColor rgb="FFB0B0FF"/>
        <bgColor rgb="FFB0B0FF"/>
      </patternFill>
    </fill>
    <fill>
      <patternFill patternType="solid">
        <fgColor rgb="FFD8D8FF"/>
        <bgColor rgb="FFD8D8FF"/>
      </patternFill>
    </fill>
    <fill>
      <patternFill patternType="solid">
        <fgColor rgb="FFCCCCCC"/>
        <bgColor rgb="FFCCCCCC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14" fillId="0" borderId="0" xfId="0" applyFont="1"/>
    <xf numFmtId="0" fontId="6" fillId="22" borderId="0" xfId="0" applyFont="1" applyFill="1"/>
    <xf numFmtId="0" fontId="6" fillId="23" borderId="0" xfId="0" applyFont="1" applyFill="1"/>
    <xf numFmtId="0" fontId="4" fillId="1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/>
    <xf numFmtId="0" fontId="7" fillId="0" borderId="0" xfId="0" applyFont="1" applyAlignment="1">
      <alignment horizontal="left" vertical="center"/>
    </xf>
    <xf numFmtId="0" fontId="17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7"/>
  <sheetViews>
    <sheetView tabSelected="1" zoomScale="84" zoomScaleNormal="84" workbookViewId="0">
      <selection activeCell="A7" sqref="A7:AF8"/>
    </sheetView>
  </sheetViews>
  <sheetFormatPr baseColWidth="10" defaultColWidth="12.6640625" defaultRowHeight="15.75" customHeight="1" x14ac:dyDescent="0.15"/>
  <cols>
    <col min="1" max="32" width="12.33203125" customWidth="1"/>
  </cols>
  <sheetData>
    <row r="1" spans="1:32" ht="4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8.75" customHeight="1" x14ac:dyDescent="0.15">
      <c r="A2" s="1" t="s">
        <v>12</v>
      </c>
      <c r="B2" s="6"/>
      <c r="C2" s="6"/>
      <c r="D2" s="2">
        <f>B2+C2</f>
        <v>0</v>
      </c>
      <c r="E2" s="6">
        <f t="shared" ref="E2:F2" si="0">B2*0.3</f>
        <v>0</v>
      </c>
      <c r="F2" s="6">
        <f t="shared" si="0"/>
        <v>0</v>
      </c>
      <c r="G2" s="2">
        <f>F2+E2</f>
        <v>0</v>
      </c>
      <c r="H2" s="6">
        <f>B2*0.1</f>
        <v>0</v>
      </c>
      <c r="I2" s="6"/>
      <c r="J2" s="6">
        <f>C2*0.1</f>
        <v>0</v>
      </c>
      <c r="K2" s="2">
        <f>H2+I2+J2</f>
        <v>0</v>
      </c>
      <c r="L2" s="2">
        <f>G2+K2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3.5" customHeight="1" x14ac:dyDescent="0.15">
      <c r="A3" s="52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32" ht="13.5" customHeight="1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 ht="45" customHeight="1" x14ac:dyDescent="0.15">
      <c r="A5" s="7" t="s">
        <v>14</v>
      </c>
      <c r="B5" s="8" t="s">
        <v>1</v>
      </c>
      <c r="C5" s="8" t="s">
        <v>2</v>
      </c>
      <c r="D5" s="9" t="s">
        <v>15</v>
      </c>
      <c r="E5" s="8" t="s">
        <v>7</v>
      </c>
      <c r="F5" s="8" t="s">
        <v>8</v>
      </c>
      <c r="G5" s="9" t="s">
        <v>16</v>
      </c>
      <c r="H5" s="10" t="s">
        <v>11</v>
      </c>
      <c r="I5" s="11">
        <f>3.75/10</f>
        <v>0.375</v>
      </c>
      <c r="J5" s="11">
        <f>1.25/10</f>
        <v>0.125</v>
      </c>
      <c r="K5" s="12"/>
      <c r="L5" s="13"/>
      <c r="M5" s="1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8.75" customHeight="1" x14ac:dyDescent="0.15">
      <c r="A6" s="7" t="s">
        <v>12</v>
      </c>
      <c r="B6" s="49">
        <v>4.7</v>
      </c>
      <c r="C6" s="15">
        <v>2.5</v>
      </c>
      <c r="D6" s="8">
        <f>(B6+C6)/2</f>
        <v>3.6</v>
      </c>
      <c r="E6" s="15">
        <v>7.2</v>
      </c>
      <c r="F6" s="15">
        <v>10</v>
      </c>
      <c r="G6" s="8">
        <f>(E6+F6)/2</f>
        <v>8.6</v>
      </c>
      <c r="H6" s="8">
        <f>E6*J5+(1-E6*J5/5)*B6*I5*5/3.75 + F6*J5+(1-F6*J5/5)*C6*I5*5/3.75</f>
        <v>5.0145</v>
      </c>
      <c r="I6" s="11"/>
      <c r="J6" s="16"/>
      <c r="K6" s="12"/>
      <c r="L6" s="13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3.5" customHeight="1" x14ac:dyDescent="0.15">
      <c r="A7" s="53" t="s">
        <v>51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8" spans="1:32" ht="13.5" customHeight="1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45" customHeight="1" x14ac:dyDescent="0.15">
      <c r="A9" s="17" t="s">
        <v>17</v>
      </c>
      <c r="B9" s="18" t="s">
        <v>18</v>
      </c>
      <c r="C9" s="18" t="s">
        <v>19</v>
      </c>
      <c r="D9" s="18" t="s">
        <v>20</v>
      </c>
      <c r="E9" s="19" t="s">
        <v>21</v>
      </c>
      <c r="F9" s="18" t="s">
        <v>22</v>
      </c>
      <c r="G9" s="20" t="s">
        <v>23</v>
      </c>
      <c r="H9" s="18" t="s">
        <v>24</v>
      </c>
      <c r="I9" s="19" t="s">
        <v>25</v>
      </c>
      <c r="J9" s="21" t="s">
        <v>11</v>
      </c>
      <c r="K9" s="12"/>
      <c r="L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8.75" customHeight="1" x14ac:dyDescent="0.15">
      <c r="A10" s="17" t="s">
        <v>12</v>
      </c>
      <c r="B10" s="22"/>
      <c r="C10" s="22"/>
      <c r="D10" s="22"/>
      <c r="E10" s="18">
        <f>B10*0.4+C10*0.05+D10*0.05</f>
        <v>0</v>
      </c>
      <c r="F10" s="22"/>
      <c r="G10" s="22"/>
      <c r="H10" s="22"/>
      <c r="I10" s="18">
        <f>F10*0.1+G10*0.3+H10*0.1</f>
        <v>0</v>
      </c>
      <c r="J10" s="18">
        <f>I10+E10</f>
        <v>0</v>
      </c>
      <c r="K10" s="12"/>
      <c r="L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3.5" customHeight="1" x14ac:dyDescent="0.15">
      <c r="A11" s="54" t="s">
        <v>26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</row>
    <row r="12" spans="1:32" ht="13.5" customHeight="1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 ht="45" customHeight="1" x14ac:dyDescent="0.15">
      <c r="A13" s="23" t="s">
        <v>27</v>
      </c>
      <c r="B13" s="24" t="s">
        <v>1</v>
      </c>
      <c r="C13" s="24" t="s">
        <v>2</v>
      </c>
      <c r="D13" s="48" t="s">
        <v>28</v>
      </c>
      <c r="E13" s="24" t="s">
        <v>29</v>
      </c>
      <c r="F13" s="24" t="s">
        <v>30</v>
      </c>
      <c r="G13" s="24" t="s">
        <v>31</v>
      </c>
      <c r="H13" s="24" t="s">
        <v>31</v>
      </c>
      <c r="I13" s="25" t="s">
        <v>32</v>
      </c>
      <c r="J13" s="26" t="s">
        <v>33</v>
      </c>
      <c r="K13" s="26" t="s">
        <v>34</v>
      </c>
      <c r="L13" s="26" t="s">
        <v>35</v>
      </c>
      <c r="M13" s="26" t="s">
        <v>36</v>
      </c>
      <c r="N13" s="26" t="s">
        <v>37</v>
      </c>
      <c r="O13" s="26" t="s">
        <v>38</v>
      </c>
      <c r="P13" s="26" t="s">
        <v>39</v>
      </c>
      <c r="Q13" s="25" t="s">
        <v>10</v>
      </c>
      <c r="R13" s="27" t="s">
        <v>11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8.75" customHeight="1" x14ac:dyDescent="0.15">
      <c r="A14" s="23" t="s">
        <v>12</v>
      </c>
      <c r="B14" s="28">
        <v>4</v>
      </c>
      <c r="C14" s="28">
        <v>4</v>
      </c>
      <c r="D14" s="24">
        <f>(B14+C14)*0.7/2</f>
        <v>2.8</v>
      </c>
      <c r="E14" s="28">
        <v>3.94</v>
      </c>
      <c r="F14" s="28">
        <v>5.39</v>
      </c>
      <c r="G14" s="28">
        <v>7.17</v>
      </c>
      <c r="H14" s="28">
        <v>5</v>
      </c>
      <c r="I14" s="24">
        <f>(E14+F14+G14+H14)*0.025</f>
        <v>0.53749999999999998</v>
      </c>
      <c r="J14" s="28">
        <v>10</v>
      </c>
      <c r="K14" s="28">
        <v>3</v>
      </c>
      <c r="L14" s="28">
        <v>7</v>
      </c>
      <c r="M14" s="28">
        <v>10</v>
      </c>
      <c r="N14" s="28">
        <v>10</v>
      </c>
      <c r="O14" s="28">
        <v>9.6999999999999993</v>
      </c>
      <c r="P14" s="28">
        <v>6.5</v>
      </c>
      <c r="Q14" s="24">
        <f>SUM(J14:P14)*0.2/7</f>
        <v>1.6057142857142861</v>
      </c>
      <c r="R14" s="24">
        <f>D14+I14+Q14</f>
        <v>4.9432142857142862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3.5" customHeight="1" x14ac:dyDescent="0.15">
      <c r="A15" s="50" t="s">
        <v>40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r="16" spans="1:32" ht="13.5" customHeight="1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</row>
    <row r="17" spans="1:32" ht="45" customHeight="1" x14ac:dyDescent="0.15">
      <c r="A17" s="29" t="s">
        <v>41</v>
      </c>
      <c r="B17" s="30" t="s">
        <v>1</v>
      </c>
      <c r="C17" s="30" t="s">
        <v>2</v>
      </c>
      <c r="D17" s="31" t="s">
        <v>42</v>
      </c>
      <c r="E17" s="30" t="s">
        <v>43</v>
      </c>
      <c r="F17" s="30" t="s">
        <v>44</v>
      </c>
      <c r="G17" s="31" t="s">
        <v>45</v>
      </c>
      <c r="H17" s="32" t="s">
        <v>11</v>
      </c>
      <c r="I17" s="33"/>
      <c r="J17" s="12"/>
      <c r="K17" s="12"/>
      <c r="L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8.75" customHeight="1" x14ac:dyDescent="0.15">
      <c r="A18" s="29" t="s">
        <v>12</v>
      </c>
      <c r="B18" s="34">
        <v>4</v>
      </c>
      <c r="C18" s="34">
        <v>4</v>
      </c>
      <c r="D18" s="30">
        <f>(B18+C18)*0.35</f>
        <v>2.8</v>
      </c>
      <c r="E18" s="34">
        <v>7</v>
      </c>
      <c r="F18" s="34">
        <v>8.67</v>
      </c>
      <c r="G18" s="30">
        <f>(E18+F18)*0.15</f>
        <v>2.3504999999999998</v>
      </c>
      <c r="H18" s="30">
        <f>D18+G18</f>
        <v>5.1504999999999992</v>
      </c>
      <c r="I18" s="33"/>
      <c r="J18" s="12"/>
      <c r="K18" s="12"/>
      <c r="L18" s="1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3.5" customHeight="1" x14ac:dyDescent="0.15">
      <c r="A19" s="55" t="s">
        <v>46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</row>
    <row r="20" spans="1:32" ht="13.5" customHeight="1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</row>
    <row r="21" spans="1:32" ht="45" customHeight="1" x14ac:dyDescent="0.15">
      <c r="A21" s="35" t="s">
        <v>47</v>
      </c>
      <c r="B21" s="36" t="s">
        <v>1</v>
      </c>
      <c r="C21" s="36" t="s">
        <v>2</v>
      </c>
      <c r="D21" s="37" t="s">
        <v>15</v>
      </c>
      <c r="E21" s="36" t="s">
        <v>29</v>
      </c>
      <c r="F21" s="37" t="s">
        <v>48</v>
      </c>
      <c r="G21" s="36" t="s">
        <v>7</v>
      </c>
      <c r="H21" s="36" t="s">
        <v>8</v>
      </c>
      <c r="I21" s="37" t="s">
        <v>45</v>
      </c>
      <c r="J21" s="38" t="s">
        <v>11</v>
      </c>
      <c r="K21" s="12"/>
      <c r="L21" s="1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8.75" customHeight="1" x14ac:dyDescent="0.15">
      <c r="A22" s="35" t="s">
        <v>12</v>
      </c>
      <c r="B22" s="39"/>
      <c r="C22" s="39"/>
      <c r="D22" s="36">
        <f>B22*0.4+C22*0.3</f>
        <v>0</v>
      </c>
      <c r="E22" s="39"/>
      <c r="F22" s="36">
        <f>E22*0.1</f>
        <v>0</v>
      </c>
      <c r="G22" s="39"/>
      <c r="H22" s="39"/>
      <c r="I22" s="36">
        <f>(G22+H22)*0.1</f>
        <v>0</v>
      </c>
      <c r="J22" s="36">
        <f>D22+F22+I22</f>
        <v>0</v>
      </c>
      <c r="K22" s="12"/>
      <c r="L22" s="1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3.5" customHeight="1" x14ac:dyDescent="0.15">
      <c r="A23" s="50" t="s">
        <v>49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</row>
    <row r="24" spans="1:32" ht="13.5" customHeight="1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</row>
    <row r="25" spans="1:32" ht="87" customHeight="1" x14ac:dyDescent="0.15">
      <c r="A25" s="40" t="s">
        <v>50</v>
      </c>
      <c r="B25" s="33"/>
      <c r="C25" s="33"/>
      <c r="D25" s="41"/>
      <c r="E25" s="33"/>
      <c r="F25" s="33"/>
      <c r="G25" s="41"/>
      <c r="H25" s="42"/>
      <c r="I25" s="33"/>
      <c r="J25" s="12"/>
      <c r="K25" s="12"/>
      <c r="L25" s="1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4.25" customHeight="1" x14ac:dyDescent="0.1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4"/>
      <c r="AD26" s="44"/>
      <c r="AE26" s="44"/>
      <c r="AF26" s="44"/>
    </row>
    <row r="27" spans="1:32" ht="45" customHeight="1" x14ac:dyDescent="0.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5"/>
      <c r="AC27" s="5"/>
      <c r="AD27" s="5"/>
      <c r="AE27" s="5"/>
      <c r="AF27" s="5"/>
    </row>
    <row r="28" spans="1:32" ht="45" customHeight="1" x14ac:dyDescent="0.1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5"/>
      <c r="AC28" s="5"/>
      <c r="AD28" s="5"/>
      <c r="AE28" s="5"/>
      <c r="AF28" s="5"/>
    </row>
    <row r="29" spans="1:32" ht="16.5" customHeight="1" x14ac:dyDescent="0.1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32" ht="16.5" customHeight="1" x14ac:dyDescent="0.1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5"/>
      <c r="AC30" s="45"/>
      <c r="AD30" s="45"/>
      <c r="AE30" s="45"/>
      <c r="AF30" s="45"/>
    </row>
    <row r="31" spans="1:32" ht="45" customHeight="1" x14ac:dyDescent="0.1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5"/>
      <c r="AC31" s="5"/>
      <c r="AD31" s="5"/>
      <c r="AE31" s="5"/>
      <c r="AF31" s="5"/>
    </row>
    <row r="32" spans="1:32" ht="45" customHeight="1" x14ac:dyDescent="0.1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5"/>
      <c r="AC32" s="5"/>
      <c r="AD32" s="5"/>
      <c r="AE32" s="5"/>
      <c r="AF32" s="5"/>
    </row>
    <row r="33" spans="1:32" ht="16.5" customHeight="1" x14ac:dyDescent="0.1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32" ht="16.5" customHeight="1" x14ac:dyDescent="0.1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5"/>
      <c r="AC34" s="45"/>
      <c r="AD34" s="45"/>
      <c r="AE34" s="45"/>
      <c r="AF34" s="45"/>
    </row>
    <row r="35" spans="1:32" ht="45" customHeight="1" x14ac:dyDescent="0.1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5"/>
      <c r="AC35" s="5"/>
      <c r="AD35" s="5"/>
      <c r="AE35" s="5"/>
      <c r="AF35" s="5"/>
    </row>
    <row r="36" spans="1:32" ht="45" customHeight="1" x14ac:dyDescent="0.1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5"/>
      <c r="AC36" s="5"/>
      <c r="AD36" s="5"/>
      <c r="AE36" s="5"/>
      <c r="AF36" s="5"/>
    </row>
    <row r="37" spans="1:32" ht="16.5" customHeight="1" x14ac:dyDescent="0.1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32" ht="16.5" customHeight="1" x14ac:dyDescent="0.1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5"/>
      <c r="AC38" s="45"/>
      <c r="AD38" s="45"/>
      <c r="AE38" s="45"/>
      <c r="AF38" s="45"/>
    </row>
    <row r="39" spans="1:32" ht="45" customHeight="1" x14ac:dyDescent="0.1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5"/>
      <c r="AC39" s="5"/>
      <c r="AD39" s="5"/>
      <c r="AE39" s="5"/>
      <c r="AF39" s="5"/>
    </row>
    <row r="40" spans="1:32" ht="45" customHeight="1" x14ac:dyDescent="0.1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5"/>
      <c r="AC40" s="5"/>
      <c r="AD40" s="5"/>
      <c r="AE40" s="5"/>
      <c r="AF40" s="5"/>
    </row>
    <row r="41" spans="1:32" ht="16.5" customHeight="1" x14ac:dyDescent="0.1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32" ht="16.5" customHeight="1" x14ac:dyDescent="0.1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5"/>
      <c r="AC42" s="45"/>
      <c r="AD42" s="45"/>
      <c r="AE42" s="45"/>
      <c r="AF42" s="45"/>
    </row>
    <row r="43" spans="1:32" ht="45" customHeight="1" x14ac:dyDescent="0.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5"/>
      <c r="AC43" s="5"/>
      <c r="AD43" s="5"/>
      <c r="AE43" s="5"/>
      <c r="AF43" s="5"/>
    </row>
    <row r="44" spans="1:32" ht="45" customHeight="1" x14ac:dyDescent="0.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5"/>
      <c r="AC44" s="5"/>
      <c r="AD44" s="5"/>
      <c r="AE44" s="5"/>
      <c r="AF44" s="5"/>
    </row>
    <row r="45" spans="1:32" ht="16.5" customHeight="1" x14ac:dyDescent="0.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5"/>
      <c r="AC45" s="5"/>
      <c r="AD45" s="5"/>
      <c r="AE45" s="5"/>
      <c r="AF45" s="5"/>
    </row>
    <row r="46" spans="1:32" ht="16.5" customHeight="1" x14ac:dyDescent="0.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5"/>
      <c r="AC46" s="45"/>
      <c r="AD46" s="45"/>
      <c r="AE46" s="45"/>
      <c r="AF46" s="45"/>
    </row>
    <row r="47" spans="1:32" ht="45" customHeight="1" x14ac:dyDescent="0.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32" ht="4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32" ht="16.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32" ht="16.5" customHeight="1" x14ac:dyDescent="0.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32" ht="82.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32" ht="16.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32" ht="4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32" ht="45" customHeight="1" x14ac:dyDescent="0.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32" ht="16.5" customHeight="1" x14ac:dyDescent="0.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5"/>
      <c r="AC55" s="45"/>
      <c r="AD55" s="45"/>
      <c r="AE55" s="45"/>
      <c r="AF55" s="45"/>
    </row>
    <row r="56" spans="1:32" ht="45" customHeight="1" x14ac:dyDescent="0.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32" ht="45" customHeight="1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32" ht="16.5" customHeight="1" x14ac:dyDescent="0.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32" ht="45" customHeight="1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32" ht="45" customHeight="1" x14ac:dyDescent="0.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32" ht="18" customHeight="1" x14ac:dyDescent="0.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32" ht="45" customHeight="1" x14ac:dyDescent="0.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32" ht="45" customHeight="1" x14ac:dyDescent="0.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32" ht="16.5" customHeight="1" x14ac:dyDescent="0.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5"/>
      <c r="AC64" s="45"/>
      <c r="AD64" s="45"/>
      <c r="AE64" s="45"/>
      <c r="AF64" s="45"/>
    </row>
    <row r="65" spans="1:32" ht="45" customHeight="1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32" ht="45" customHeight="1" x14ac:dyDescent="0.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32" ht="45" customHeight="1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5"/>
      <c r="AC67" s="45"/>
      <c r="AD67" s="45"/>
      <c r="AE67" s="45"/>
      <c r="AF67" s="45"/>
    </row>
    <row r="68" spans="1:32" ht="45" customHeight="1" x14ac:dyDescent="0.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5"/>
      <c r="AC68" s="45"/>
      <c r="AD68" s="45"/>
      <c r="AE68" s="45"/>
      <c r="AF68" s="45"/>
    </row>
    <row r="69" spans="1:32" ht="76.5" customHeight="1" x14ac:dyDescent="0.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32" ht="45" customHeight="1" x14ac:dyDescent="0.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32" ht="45" customHeight="1" x14ac:dyDescent="0.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6"/>
      <c r="AC71" s="46"/>
      <c r="AD71" s="46"/>
      <c r="AE71" s="46"/>
      <c r="AF71" s="46"/>
    </row>
    <row r="72" spans="1:32" ht="45" customHeight="1" x14ac:dyDescent="0.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7"/>
      <c r="AC72" s="47"/>
      <c r="AD72" s="47"/>
      <c r="AE72" s="47"/>
      <c r="AF72" s="47"/>
    </row>
    <row r="73" spans="1:32" ht="45" customHeight="1" x14ac:dyDescent="0.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7"/>
      <c r="AC73" s="47"/>
      <c r="AD73" s="47"/>
      <c r="AE73" s="47"/>
      <c r="AF73" s="47"/>
    </row>
    <row r="74" spans="1:32" ht="45" customHeight="1" x14ac:dyDescent="0.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7"/>
      <c r="AC74" s="47"/>
      <c r="AD74" s="47"/>
      <c r="AE74" s="47"/>
      <c r="AF74" s="47"/>
    </row>
    <row r="75" spans="1:32" ht="45" customHeight="1" x14ac:dyDescent="0.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7"/>
      <c r="AC75" s="47"/>
      <c r="AD75" s="47"/>
      <c r="AE75" s="47"/>
      <c r="AF75" s="47"/>
    </row>
    <row r="76" spans="1:32" ht="45" customHeight="1" x14ac:dyDescent="0.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7"/>
      <c r="AC76" s="47"/>
      <c r="AD76" s="47"/>
      <c r="AE76" s="47"/>
      <c r="AF76" s="47"/>
    </row>
    <row r="77" spans="1:32" ht="15" customHeight="1" x14ac:dyDescent="0.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7"/>
      <c r="AC77" s="47"/>
      <c r="AD77" s="47"/>
      <c r="AE77" s="47"/>
      <c r="AF77" s="47"/>
    </row>
    <row r="78" spans="1:32" ht="63" customHeight="1" x14ac:dyDescent="0.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7"/>
      <c r="AC78" s="47"/>
      <c r="AD78" s="47"/>
      <c r="AE78" s="47"/>
      <c r="AF78" s="47"/>
    </row>
    <row r="79" spans="1:32" ht="56.25" customHeight="1" x14ac:dyDescent="0.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7"/>
      <c r="AC79" s="47"/>
      <c r="AD79" s="47"/>
      <c r="AE79" s="47"/>
      <c r="AF79" s="47"/>
    </row>
    <row r="80" spans="1:32" ht="45" customHeight="1" x14ac:dyDescent="0.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45" customHeight="1" x14ac:dyDescent="0.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45" customHeight="1" x14ac:dyDescent="0.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45" customHeight="1" x14ac:dyDescent="0.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45" customHeight="1" x14ac:dyDescent="0.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8" x14ac:dyDescent="0.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66" customHeight="1" x14ac:dyDescent="0.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8" x14ac:dyDescent="0.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</sheetData>
  <mergeCells count="6">
    <mergeCell ref="A23:AF24"/>
    <mergeCell ref="A3:AF4"/>
    <mergeCell ref="A7:AF8"/>
    <mergeCell ref="A11:AF12"/>
    <mergeCell ref="A15:AF16"/>
    <mergeCell ref="A19:AF20"/>
  </mergeCells>
  <conditionalFormatting sqref="L2 H6 J10 R14 H18 J22">
    <cfRule type="cellIs" dxfId="1" priority="1" operator="lessThan">
      <formula>5</formula>
    </cfRule>
    <cfRule type="cellIs" dxfId="0" priority="2" operator="greaterThanOr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 Fernández Herreruela</cp:lastModifiedBy>
  <dcterms:modified xsi:type="dcterms:W3CDTF">2024-01-18T10:13:48Z</dcterms:modified>
</cp:coreProperties>
</file>