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eik\OneDrive\Desktop\"/>
    </mc:Choice>
  </mc:AlternateContent>
  <xr:revisionPtr revIDLastSave="0" documentId="8_{CC980525-18A3-4726-8DE4-4B5430001119}" xr6:coauthVersionLast="47" xr6:coauthVersionMax="47" xr10:uidLastSave="{00000000-0000-0000-0000-000000000000}"/>
  <bookViews>
    <workbookView xWindow="-108" yWindow="-108" windowWidth="23256" windowHeight="12576" xr2:uid="{6B6A56B9-5788-4FF6-85FB-1A0998420C5E}"/>
  </bookViews>
  <sheets>
    <sheet name="usability_testing_data (2)" sheetId="1" r:id="rId1"/>
    <sheet name="Pivot Table" sheetId="2" r:id="rId2"/>
    <sheet name="Task Description" sheetId="3" r:id="rId3"/>
  </sheets>
  <definedNames>
    <definedName name="_xlnm._FilterDatabase" localSheetId="2" hidden="1">'Task Description'!$C$5:$E$5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F61" i="3" l="1"/>
  <c r="E63" i="3"/>
  <c r="F52" i="3"/>
  <c r="F53" i="3"/>
  <c r="F54" i="3"/>
  <c r="F55" i="3"/>
  <c r="F56" i="3"/>
  <c r="F57" i="3"/>
  <c r="F58" i="3"/>
  <c r="F59" i="3"/>
  <c r="F60" i="3"/>
  <c r="F51" i="3"/>
  <c r="G68" i="3"/>
  <c r="G69" i="3"/>
  <c r="G70" i="3"/>
  <c r="G71" i="3"/>
  <c r="G72" i="3"/>
  <c r="G73" i="3"/>
  <c r="G74" i="3"/>
  <c r="G75" i="3"/>
  <c r="G76" i="3"/>
  <c r="G67" i="3"/>
  <c r="E61" i="3"/>
  <c r="D61" i="3"/>
  <c r="N11" i="1"/>
  <c r="M11" i="1"/>
  <c r="L11" i="1"/>
  <c r="N10" i="1"/>
  <c r="M10" i="1"/>
  <c r="L10" i="1"/>
  <c r="N9" i="1"/>
  <c r="M9" i="1"/>
  <c r="L9" i="1"/>
  <c r="N8" i="1"/>
  <c r="M8" i="1"/>
  <c r="L8" i="1"/>
  <c r="E16" i="3"/>
  <c r="D16" i="3"/>
  <c r="D21" i="3" s="1"/>
</calcChain>
</file>

<file path=xl/sharedStrings.xml><?xml version="1.0" encoding="utf-8"?>
<sst xmlns="http://schemas.openxmlformats.org/spreadsheetml/2006/main" count="448" uniqueCount="47">
  <si>
    <t>Age</t>
  </si>
  <si>
    <t>Gender</t>
  </si>
  <si>
    <t>Task_Description</t>
  </si>
  <si>
    <t>Task_Success</t>
  </si>
  <si>
    <t>Other</t>
  </si>
  <si>
    <t>Upload Photo</t>
  </si>
  <si>
    <t>Download Report</t>
  </si>
  <si>
    <t>Female</t>
  </si>
  <si>
    <t>Checkout</t>
  </si>
  <si>
    <t>Male</t>
  </si>
  <si>
    <t>Add to Cart</t>
  </si>
  <si>
    <t>Submit Feedback</t>
  </si>
  <si>
    <t>Navigate FAQ</t>
  </si>
  <si>
    <t>Search</t>
  </si>
  <si>
    <t>Update Profile</t>
  </si>
  <si>
    <t>Login</t>
  </si>
  <si>
    <t>Contact Support</t>
  </si>
  <si>
    <t>Grand Total</t>
  </si>
  <si>
    <t>Total</t>
  </si>
  <si>
    <t>Average of Errors_Made</t>
  </si>
  <si>
    <t>Values</t>
  </si>
  <si>
    <t>Average of Completion_Time</t>
  </si>
  <si>
    <t>Average of Age</t>
  </si>
  <si>
    <t>Average of Satisfaction_Rating</t>
  </si>
  <si>
    <t>FALSE</t>
  </si>
  <si>
    <t>TRUE</t>
  </si>
  <si>
    <t>Average Completion Time</t>
  </si>
  <si>
    <t>Avg Completion time</t>
  </si>
  <si>
    <t>Average</t>
  </si>
  <si>
    <t>Correlation</t>
  </si>
  <si>
    <t>Avg Age</t>
  </si>
  <si>
    <t>Avg Errors</t>
  </si>
  <si>
    <t>Grand Average</t>
  </si>
  <si>
    <t>Avg Satisfaction Rating</t>
  </si>
  <si>
    <t>Task Description</t>
  </si>
  <si>
    <t>Completion Time</t>
  </si>
  <si>
    <t>Participant ID</t>
  </si>
  <si>
    <t>Task ID</t>
  </si>
  <si>
    <t>Errors Made</t>
  </si>
  <si>
    <t>Task Success</t>
  </si>
  <si>
    <t>Satisfaction Rating</t>
  </si>
  <si>
    <t>Mean</t>
  </si>
  <si>
    <t>Median</t>
  </si>
  <si>
    <t>Mode</t>
  </si>
  <si>
    <t xml:space="preserve">False </t>
  </si>
  <si>
    <t>Task</t>
  </si>
  <si>
    <t>Task Success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</si>
</sst>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   -&quot;?_);_(@_)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8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pivotButton="1"/>
    <xf numFmtId="43" fontId="0" fillId="0" borderId="0" xfId="0" applyNumberFormat="1"/>
    <xf numFmtId="4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0" fontId="0" fillId="0" borderId="0" xfId="0" pivotButton="1" applyAlignment="1">
      <alignment horizontal="center"/>
    </xf>
    <xf numFmtId="0" fontId="0" fillId="33" borderId="0" xfId="0" applyFill="1"/>
    <xf numFmtId="0" fontId="0" fillId="34" borderId="0" xfId="0" applyFill="1"/>
    <xf numFmtId="43" fontId="0" fillId="34" borderId="0" xfId="0" applyNumberFormat="1" applyFill="1" applyAlignment="1">
      <alignment horizontal="center"/>
    </xf>
    <xf numFmtId="43" fontId="0" fillId="33" borderId="0" xfId="0" applyNumberFormat="1" applyFill="1" applyAlignment="1">
      <alignment horizontal="center"/>
    </xf>
    <xf numFmtId="4" fontId="0" fillId="0" borderId="0" xfId="0" applyNumberFormat="1"/>
    <xf numFmtId="0" fontId="19" fillId="35" borderId="11" xfId="0" applyFont="1" applyFill="1" applyBorder="1"/>
    <xf numFmtId="0" fontId="19" fillId="35" borderId="11" xfId="0" applyFont="1" applyFill="1" applyBorder="1" applyAlignment="1">
      <alignment horizontal="center"/>
    </xf>
    <xf numFmtId="4" fontId="20" fillId="0" borderId="0" xfId="0" applyNumberFormat="1" applyFont="1" applyAlignment="1">
      <alignment horizontal="left"/>
    </xf>
    <xf numFmtId="4" fontId="20" fillId="0" borderId="0" xfId="0" applyNumberFormat="1" applyFont="1" applyAlignment="1">
      <alignment horizontal="center"/>
    </xf>
    <xf numFmtId="0" fontId="21" fillId="0" borderId="11" xfId="0" applyFont="1" applyBorder="1"/>
    <xf numFmtId="4" fontId="21" fillId="0" borderId="11" xfId="0" applyNumberFormat="1" applyFont="1" applyBorder="1" applyAlignment="1">
      <alignment horizontal="center"/>
    </xf>
    <xf numFmtId="4" fontId="20" fillId="0" borderId="10" xfId="0" applyNumberFormat="1" applyFont="1" applyBorder="1" applyAlignment="1">
      <alignment horizontal="left"/>
    </xf>
    <xf numFmtId="4" fontId="20" fillId="0" borderId="10" xfId="0" applyNumberFormat="1" applyFont="1" applyBorder="1" applyAlignment="1">
      <alignment horizontal="center"/>
    </xf>
    <xf numFmtId="0" fontId="19" fillId="35" borderId="11" xfId="0" applyFont="1" applyFill="1" applyBorder="1" applyAlignment="1">
      <alignment horizontal="left"/>
    </xf>
    <xf numFmtId="0" fontId="18" fillId="0" borderId="12" xfId="0" applyFont="1" applyBorder="1"/>
    <xf numFmtId="2" fontId="18" fillId="0" borderId="12" xfId="0" applyNumberFormat="1" applyFont="1" applyBorder="1" applyAlignment="1">
      <alignment horizontal="center"/>
    </xf>
    <xf numFmtId="0" fontId="19" fillId="35" borderId="11" xfId="0" applyFont="1" applyFill="1" applyBorder="1" applyAlignment="1">
      <alignment horizontal="left" vertical="center"/>
    </xf>
    <xf numFmtId="0" fontId="19" fillId="35" borderId="11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left"/>
    </xf>
    <xf numFmtId="0" fontId="22" fillId="0" borderId="0" xfId="0" applyFont="1" applyAlignment="1">
      <alignment wrapText="1"/>
    </xf>
    <xf numFmtId="9" fontId="22" fillId="0" borderId="0" xfId="0" applyNumberFormat="1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/>
    <xf numFmtId="9" fontId="22" fillId="0" borderId="0" xfId="0" applyNumberFormat="1" applyFont="1"/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164" fontId="22" fillId="0" borderId="0" xfId="0" applyNumberFormat="1" applyFont="1"/>
    <xf numFmtId="0" fontId="19" fillId="36" borderId="13" xfId="0" applyFont="1" applyFill="1" applyBorder="1" applyAlignment="1">
      <alignment horizontal="center" vertical="center" wrapText="1"/>
    </xf>
    <xf numFmtId="0" fontId="19" fillId="36" borderId="14" xfId="0" applyFont="1" applyFill="1" applyBorder="1" applyAlignment="1">
      <alignment horizontal="center" vertical="center" wrapText="1"/>
    </xf>
    <xf numFmtId="0" fontId="22" fillId="37" borderId="13" xfId="0" applyFont="1" applyFill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37" borderId="13" xfId="0" applyFont="1" applyFill="1" applyBorder="1" applyAlignment="1">
      <alignment horizontal="left"/>
    </xf>
    <xf numFmtId="0" fontId="22" fillId="0" borderId="13" xfId="0" applyFont="1" applyBorder="1" applyAlignment="1">
      <alignment horizontal="left"/>
    </xf>
    <xf numFmtId="4" fontId="22" fillId="37" borderId="13" xfId="0" applyNumberFormat="1" applyFont="1" applyFill="1" applyBorder="1" applyAlignment="1">
      <alignment horizontal="center"/>
    </xf>
    <xf numFmtId="2" fontId="22" fillId="37" borderId="13" xfId="0" applyNumberFormat="1" applyFont="1" applyFill="1" applyBorder="1" applyAlignment="1">
      <alignment horizontal="center"/>
    </xf>
    <xf numFmtId="2" fontId="22" fillId="0" borderId="13" xfId="0" applyNumberFormat="1" applyFont="1" applyBorder="1" applyAlignment="1">
      <alignment horizontal="center"/>
    </xf>
    <xf numFmtId="4" fontId="0" fillId="34" borderId="0" xfId="0" applyNumberFormat="1" applyFill="1" applyAlignment="1">
      <alignment horizontal="center"/>
    </xf>
    <xf numFmtId="4" fontId="0" fillId="33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20" fillId="0" borderId="0" xfId="0" applyNumberFormat="1" applyFont="1" applyAlignment="1">
      <alignment horizontal="center"/>
    </xf>
    <xf numFmtId="9" fontId="21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alignment horizontal="center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alignment horizontal="center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alignment horizontal="right"/>
    </dxf>
    <dxf>
      <alignment horizontal="right"/>
    </dxf>
    <dxf>
      <alignment horizontal="right"/>
    </dxf>
    <dxf>
      <alignment horizontal="center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[usability_testing_data 0.xlsx]Pivot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Table'!$A$40:$A$83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64</c:v>
                </c:pt>
              </c:strCache>
            </c:strRef>
          </c:cat>
          <c:val>
            <c:numRef>
              <c:f>'Pivot Table'!$B$40:$B$83</c:f>
              <c:numCache>
                <c:formatCode>_(* #,##0.00_);_(* \(#,##0.00\);_(* "-"??_);_(@_)</c:formatCode>
                <c:ptCount val="43"/>
                <c:pt idx="0">
                  <c:v>308.30222222222221</c:v>
                </c:pt>
                <c:pt idx="1">
                  <c:v>286.16199999999998</c:v>
                </c:pt>
                <c:pt idx="2">
                  <c:v>302.6366666666666</c:v>
                </c:pt>
                <c:pt idx="3">
                  <c:v>301.11166666666662</c:v>
                </c:pt>
                <c:pt idx="4">
                  <c:v>343.34999999999997</c:v>
                </c:pt>
                <c:pt idx="5">
                  <c:v>320.32499999999999</c:v>
                </c:pt>
                <c:pt idx="6">
                  <c:v>263.56</c:v>
                </c:pt>
                <c:pt idx="7">
                  <c:v>284.37</c:v>
                </c:pt>
                <c:pt idx="8">
                  <c:v>283.84249999999997</c:v>
                </c:pt>
                <c:pt idx="9">
                  <c:v>266.0266666666667</c:v>
                </c:pt>
                <c:pt idx="10">
                  <c:v>331.89750000000004</c:v>
                </c:pt>
                <c:pt idx="11">
                  <c:v>327.07666666666665</c:v>
                </c:pt>
                <c:pt idx="12">
                  <c:v>277.0025</c:v>
                </c:pt>
                <c:pt idx="13">
                  <c:v>333.85</c:v>
                </c:pt>
                <c:pt idx="14">
                  <c:v>286.77</c:v>
                </c:pt>
                <c:pt idx="15">
                  <c:v>358.95</c:v>
                </c:pt>
                <c:pt idx="16">
                  <c:v>326.82</c:v>
                </c:pt>
                <c:pt idx="17">
                  <c:v>278.93666666666667</c:v>
                </c:pt>
                <c:pt idx="18">
                  <c:v>291.59500000000003</c:v>
                </c:pt>
                <c:pt idx="19">
                  <c:v>288.97500000000002</c:v>
                </c:pt>
                <c:pt idx="20">
                  <c:v>322.17666666666668</c:v>
                </c:pt>
                <c:pt idx="21">
                  <c:v>385.26</c:v>
                </c:pt>
                <c:pt idx="22">
                  <c:v>311.464</c:v>
                </c:pt>
                <c:pt idx="23">
                  <c:v>287.86400000000003</c:v>
                </c:pt>
                <c:pt idx="24">
                  <c:v>205.28</c:v>
                </c:pt>
                <c:pt idx="25">
                  <c:v>272.36500000000001</c:v>
                </c:pt>
                <c:pt idx="26">
                  <c:v>285.57</c:v>
                </c:pt>
                <c:pt idx="27">
                  <c:v>330.05</c:v>
                </c:pt>
                <c:pt idx="28">
                  <c:v>311.79333333333329</c:v>
                </c:pt>
                <c:pt idx="29">
                  <c:v>276.19</c:v>
                </c:pt>
                <c:pt idx="30">
                  <c:v>363.67000000000007</c:v>
                </c:pt>
                <c:pt idx="31">
                  <c:v>314.75</c:v>
                </c:pt>
                <c:pt idx="32">
                  <c:v>271.82875000000001</c:v>
                </c:pt>
                <c:pt idx="33">
                  <c:v>287.92600000000004</c:v>
                </c:pt>
                <c:pt idx="34">
                  <c:v>331.57</c:v>
                </c:pt>
                <c:pt idx="35">
                  <c:v>300.69</c:v>
                </c:pt>
                <c:pt idx="36">
                  <c:v>270.56599999999997</c:v>
                </c:pt>
                <c:pt idx="37">
                  <c:v>292.96499999999997</c:v>
                </c:pt>
                <c:pt idx="38">
                  <c:v>263.0675</c:v>
                </c:pt>
                <c:pt idx="39">
                  <c:v>291.20499999999998</c:v>
                </c:pt>
                <c:pt idx="40">
                  <c:v>286.85500000000002</c:v>
                </c:pt>
                <c:pt idx="41">
                  <c:v>327.91</c:v>
                </c:pt>
                <c:pt idx="42">
                  <c:v>273.71000000000004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4-483C-A8CE-98A96169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639808"/>
        <c:axId val="1101297120"/>
      </c:lineChart>
      <c:catAx>
        <c:axId val="10956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97120"/>
        <c:crosses val="autoZero"/>
        <c:auto val="1"/>
        <c:lblAlgn val="ctr"/>
        <c:lblOffset val="100"/>
        <c:noMultiLvlLbl val="0"/>
      </c:catAx>
      <c:valAx>
        <c:axId val="1101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[usability_testing_data 0.xlsx]Pivot Table!PivotTable2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997178820855487E-2"/>
          <c:y val="0.10516864062352317"/>
          <c:w val="0.83476588547818809"/>
          <c:h val="0.665747667968096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Average Completion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Table'!$A$20:$A$30</c:f>
              <c:strCache>
                <c:ptCount val="10"/>
                <c:pt idx="0">
                  <c:v>Navigate FAQ</c:v>
                </c:pt>
                <c:pt idx="1">
                  <c:v>Update Profile</c:v>
                </c:pt>
                <c:pt idx="2">
                  <c:v>Search</c:v>
                </c:pt>
                <c:pt idx="3">
                  <c:v>Checkout</c:v>
                </c:pt>
                <c:pt idx="4">
                  <c:v>Contact Support</c:v>
                </c:pt>
                <c:pt idx="5">
                  <c:v>Download Report</c:v>
                </c:pt>
                <c:pt idx="6">
                  <c:v>Submit Feedback</c:v>
                </c:pt>
                <c:pt idx="7">
                  <c:v>Login</c:v>
                </c:pt>
                <c:pt idx="8">
                  <c:v>Add to Cart</c:v>
                </c:pt>
                <c:pt idx="9">
                  <c:v>Upload Photo</c:v>
                </c:pt>
              </c:strCache>
            </c:strRef>
          </c:cat>
          <c:val>
            <c:numRef>
              <c:f>'Pivot Table'!$B$20:$B$30</c:f>
              <c:numCache>
                <c:formatCode>_(* #,##0.00_);_(* \(#,##0.00\);_(* "-"??_);_(@_)</c:formatCode>
                <c:ptCount val="10"/>
                <c:pt idx="0">
                  <c:v>266.45153846153846</c:v>
                </c:pt>
                <c:pt idx="1">
                  <c:v>276.0209999999999</c:v>
                </c:pt>
                <c:pt idx="2">
                  <c:v>279.09699999999998</c:v>
                </c:pt>
                <c:pt idx="3">
                  <c:v>287.91399999999993</c:v>
                </c:pt>
                <c:pt idx="4">
                  <c:v>289.72583333333336</c:v>
                </c:pt>
                <c:pt idx="5">
                  <c:v>300.56842105263155</c:v>
                </c:pt>
                <c:pt idx="6">
                  <c:v>310.20055555555552</c:v>
                </c:pt>
                <c:pt idx="7">
                  <c:v>315.72083333333336</c:v>
                </c:pt>
                <c:pt idx="8">
                  <c:v>315.79500000000002</c:v>
                </c:pt>
                <c:pt idx="9">
                  <c:v>319.61199999999997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F-4211-AD61-B203111D19CA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Average of Satisfaction_Rating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Table'!$A$20:$A$30</c:f>
              <c:strCache>
                <c:ptCount val="10"/>
                <c:pt idx="0">
                  <c:v>Navigate FAQ</c:v>
                </c:pt>
                <c:pt idx="1">
                  <c:v>Update Profile</c:v>
                </c:pt>
                <c:pt idx="2">
                  <c:v>Search</c:v>
                </c:pt>
                <c:pt idx="3">
                  <c:v>Checkout</c:v>
                </c:pt>
                <c:pt idx="4">
                  <c:v>Contact Support</c:v>
                </c:pt>
                <c:pt idx="5">
                  <c:v>Download Report</c:v>
                </c:pt>
                <c:pt idx="6">
                  <c:v>Submit Feedback</c:v>
                </c:pt>
                <c:pt idx="7">
                  <c:v>Login</c:v>
                </c:pt>
                <c:pt idx="8">
                  <c:v>Add to Cart</c:v>
                </c:pt>
                <c:pt idx="9">
                  <c:v>Upload Photo</c:v>
                </c:pt>
              </c:strCache>
            </c:strRef>
          </c:cat>
          <c:val>
            <c:numRef>
              <c:f>'Pivot Table'!$C$20:$C$30</c:f>
              <c:numCache>
                <c:formatCode>_(* #,##0.00_);_(* \(#,##0.00\);_(* "-"??_);_(@_)</c:formatCode>
                <c:ptCount val="10"/>
                <c:pt idx="0">
                  <c:v>2.7923076923076922</c:v>
                </c:pt>
                <c:pt idx="1">
                  <c:v>2.9899999999999998</c:v>
                </c:pt>
                <c:pt idx="2">
                  <c:v>3.0100000000000002</c:v>
                </c:pt>
                <c:pt idx="3">
                  <c:v>3.13</c:v>
                </c:pt>
                <c:pt idx="4">
                  <c:v>3.6750000000000003</c:v>
                </c:pt>
                <c:pt idx="5">
                  <c:v>2.8894736842105262</c:v>
                </c:pt>
                <c:pt idx="6">
                  <c:v>3.1722222222222225</c:v>
                </c:pt>
                <c:pt idx="7">
                  <c:v>3.2166666666666668</c:v>
                </c:pt>
                <c:pt idx="8">
                  <c:v>3.34375</c:v>
                </c:pt>
                <c:pt idx="9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F-4211-AD61-B203111D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1382632"/>
        <c:axId val="1271388392"/>
      </c:barChart>
      <c:catAx>
        <c:axId val="127138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88392"/>
        <c:crosses val="autoZero"/>
        <c:auto val="1"/>
        <c:lblAlgn val="ctr"/>
        <c:lblOffset val="100"/>
        <c:noMultiLvlLbl val="0"/>
      </c:catAx>
      <c:valAx>
        <c:axId val="12713883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8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01987612820076"/>
          <c:y val="0.88774220050748509"/>
          <c:w val="0.17281582051106778"/>
          <c:h val="0.11225788346024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Description'!$D$5</c:f>
              <c:strCache>
                <c:ptCount val="1"/>
                <c:pt idx="0">
                  <c:v>Avg Completion time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'Task Description'!$C$6:$C$15</c:f>
              <c:strCache>
                <c:ptCount val="10"/>
                <c:pt idx="0">
                  <c:v>Upload Photo</c:v>
                </c:pt>
                <c:pt idx="1">
                  <c:v>Navigate FAQ</c:v>
                </c:pt>
                <c:pt idx="2">
                  <c:v>Download Report</c:v>
                </c:pt>
                <c:pt idx="3">
                  <c:v>Update Profile</c:v>
                </c:pt>
                <c:pt idx="4">
                  <c:v>Search</c:v>
                </c:pt>
                <c:pt idx="5">
                  <c:v>Checkout</c:v>
                </c:pt>
                <c:pt idx="6">
                  <c:v>Submit Feedback</c:v>
                </c:pt>
                <c:pt idx="7">
                  <c:v>Login</c:v>
                </c:pt>
                <c:pt idx="8">
                  <c:v>Add to Cart</c:v>
                </c:pt>
                <c:pt idx="9">
                  <c:v>Contact Support</c:v>
                </c:pt>
              </c:strCache>
            </c:strRef>
          </c:cat>
          <c:val>
            <c:numRef>
              <c:f>'Task Description'!$D$6:$D$15</c:f>
              <c:numCache>
                <c:formatCode>#,##0.00</c:formatCode>
                <c:ptCount val="10"/>
                <c:pt idx="0">
                  <c:v>319.61199999999997</c:v>
                </c:pt>
                <c:pt idx="1">
                  <c:v>266.45153846153846</c:v>
                </c:pt>
                <c:pt idx="2">
                  <c:v>300.56842105263155</c:v>
                </c:pt>
                <c:pt idx="3">
                  <c:v>276.0209999999999</c:v>
                </c:pt>
                <c:pt idx="4">
                  <c:v>279.09699999999998</c:v>
                </c:pt>
                <c:pt idx="5">
                  <c:v>287.91399999999993</c:v>
                </c:pt>
                <c:pt idx="6">
                  <c:v>310.20055555555552</c:v>
                </c:pt>
                <c:pt idx="7">
                  <c:v>315.72083333333336</c:v>
                </c:pt>
                <c:pt idx="8">
                  <c:v>315.79500000000002</c:v>
                </c:pt>
                <c:pt idx="9">
                  <c:v>289.72583333333336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6-4A65-963B-755E1E74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678328"/>
        <c:axId val="1083678688"/>
      </c:barChart>
      <c:lineChart>
        <c:grouping val="standard"/>
        <c:varyColors val="0"/>
        <c:ser>
          <c:idx val="1"/>
          <c:order val="1"/>
          <c:tx>
            <c:strRef>
              <c:f>'Task Description'!$E$5</c:f>
              <c:strCache>
                <c:ptCount val="1"/>
                <c:pt idx="0">
                  <c:v>Avg Satisfaction Rating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'Task Description'!$C$6:$C$15</c:f>
              <c:strCache>
                <c:ptCount val="10"/>
                <c:pt idx="0">
                  <c:v>Upload Photo</c:v>
                </c:pt>
                <c:pt idx="1">
                  <c:v>Navigate FAQ</c:v>
                </c:pt>
                <c:pt idx="2">
                  <c:v>Download Report</c:v>
                </c:pt>
                <c:pt idx="3">
                  <c:v>Update Profile</c:v>
                </c:pt>
                <c:pt idx="4">
                  <c:v>Search</c:v>
                </c:pt>
                <c:pt idx="5">
                  <c:v>Checkout</c:v>
                </c:pt>
                <c:pt idx="6">
                  <c:v>Submit Feedback</c:v>
                </c:pt>
                <c:pt idx="7">
                  <c:v>Login</c:v>
                </c:pt>
                <c:pt idx="8">
                  <c:v>Add to Cart</c:v>
                </c:pt>
                <c:pt idx="9">
                  <c:v>Contact Support</c:v>
                </c:pt>
              </c:strCache>
            </c:strRef>
          </c:cat>
          <c:val>
            <c:numRef>
              <c:f>'Task Description'!$E$6:$E$15</c:f>
              <c:numCache>
                <c:formatCode>#,##0.00</c:formatCode>
                <c:ptCount val="10"/>
                <c:pt idx="0">
                  <c:v>2.48</c:v>
                </c:pt>
                <c:pt idx="1">
                  <c:v>2.7923076923076922</c:v>
                </c:pt>
                <c:pt idx="2">
                  <c:v>2.8894736842105262</c:v>
                </c:pt>
                <c:pt idx="3">
                  <c:v>2.9899999999999998</c:v>
                </c:pt>
                <c:pt idx="4">
                  <c:v>3.0100000000000002</c:v>
                </c:pt>
                <c:pt idx="5">
                  <c:v>3.13</c:v>
                </c:pt>
                <c:pt idx="6">
                  <c:v>3.1722222222222225</c:v>
                </c:pt>
                <c:pt idx="7">
                  <c:v>3.2166666666666668</c:v>
                </c:pt>
                <c:pt idx="8">
                  <c:v>3.34375</c:v>
                </c:pt>
                <c:pt idx="9">
                  <c:v>3.6750000000000003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6-4A65-963B-755E1E74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671488"/>
        <c:axId val="1083670408"/>
      </c:lineChart>
      <c:catAx>
        <c:axId val="108367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78688"/>
        <c:crosses val="autoZero"/>
        <c:auto val="1"/>
        <c:lblAlgn val="ctr"/>
        <c:lblOffset val="100"/>
        <c:noMultiLvlLbl val="0"/>
      </c:catAx>
      <c:valAx>
        <c:axId val="108367868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78328"/>
        <c:crosses val="autoZero"/>
        <c:crossBetween val="between"/>
      </c:valAx>
      <c:valAx>
        <c:axId val="1083670408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71488"/>
        <c:crosses val="max"/>
        <c:crossBetween val="between"/>
      </c:valAx>
      <c:catAx>
        <c:axId val="10836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670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chemeClr val="tx1"/>
                </a:solidFill>
              </a:rPr>
              <a:t>Task</a:t>
            </a:r>
            <a:r>
              <a:rPr lang="en-US" sz="1050" baseline="0">
                <a:solidFill>
                  <a:schemeClr val="tx1"/>
                </a:solidFill>
              </a:rPr>
              <a:t> Success</a:t>
            </a:r>
            <a:endParaRPr lang="en-US" sz="105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Description'!$Q$18</c:f>
              <c:strCache>
                <c:ptCount val="1"/>
                <c:pt idx="0">
                  <c:v>Avg Completion time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Description'!$P$19:$P$20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'Task Description'!$Q$19:$Q$20</c:f>
              <c:numCache>
                <c:formatCode>#,##0.00</c:formatCode>
                <c:ptCount val="2"/>
                <c:pt idx="0">
                  <c:v>293.43236842105267</c:v>
                </c:pt>
                <c:pt idx="1">
                  <c:v>303.745945945946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F-4FFF-BF72-8B4FF0F26EA6}"/>
            </c:ext>
          </c:extLst>
        </c:ser>
        <c:ser>
          <c:idx val="1"/>
          <c:order val="1"/>
          <c:tx>
            <c:strRef>
              <c:f>'Task Description'!$R$18</c:f>
              <c:strCache>
                <c:ptCount val="1"/>
                <c:pt idx="0">
                  <c:v>Avg Age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Description'!$P$19:$P$20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'Task Description'!$R$19:$R$20</c:f>
              <c:numCache>
                <c:formatCode>#,##0.00</c:formatCode>
                <c:ptCount val="2"/>
                <c:pt idx="0">
                  <c:v>39.710526315789473</c:v>
                </c:pt>
                <c:pt idx="1">
                  <c:v>39.45945945945946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F-4FFF-BF72-8B4FF0F2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990184"/>
        <c:axId val="1446991984"/>
      </c:barChart>
      <c:catAx>
        <c:axId val="144699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91984"/>
        <c:crosses val="autoZero"/>
        <c:auto val="1"/>
        <c:lblAlgn val="ctr"/>
        <c:lblOffset val="100"/>
        <c:noMultiLvlLbl val="0"/>
      </c:catAx>
      <c:valAx>
        <c:axId val="1446991984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44699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430530</xdr:colOff>
      <xdr:row>39</xdr:row>
      <xdr:rowOff>92392</xdr:rowOff>
    </xdr:from>
    <xdr:to>
      <xdr:col>5</xdr:col>
      <xdr:colOff>1476375</xdr:colOff>
      <xdr:row>54</xdr:row>
      <xdr:rowOff>130492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26D8B-93C0-12AB-4F42-C9A7E493F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428624</xdr:colOff>
      <xdr:row>15</xdr:row>
      <xdr:rowOff>132397</xdr:rowOff>
    </xdr:from>
    <xdr:to>
      <xdr:col>12</xdr:col>
      <xdr:colOff>219074</xdr:colOff>
      <xdr:row>30</xdr:row>
      <xdr:rowOff>168592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7E259B-AF80-4BE7-B9E2-E74A3297C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170497</xdr:rowOff>
    </xdr:from>
    <xdr:to>
      <xdr:col>12</xdr:col>
      <xdr:colOff>348615</xdr:colOff>
      <xdr:row>20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DFCF6-88AF-BAB3-5A17-57E6B1F2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164783</xdr:colOff>
      <xdr:row>21</xdr:row>
      <xdr:rowOff>88582</xdr:rowOff>
    </xdr:from>
    <xdr:to>
      <xdr:col>9</xdr:col>
      <xdr:colOff>763906</xdr:colOff>
      <xdr:row>33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FB6B0-D5B7-4F6E-8EC5-C60E9D6A4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der Alhussain" refreshedDate="45491.826323379632" createdVersion="8" refreshedVersion="8" minRefreshableVersion="3" recordCount="150" xr:uid="{FFAF6DE5-923B-44DD-8718-18688E5055C8}">
  <cacheSource type="worksheet">
    <worksheetSource ref="A1:I151" sheet="usability_testing_data (2)"/>
  </cacheSource>
  <cacheFields count="9">
    <cacheField name="Participant_ID" numFmtId="0">
      <sharedItems containsSemiMixedTypes="0" containsString="0" containsNumber="1" containsInteger="1" minValue="1" maxValue="150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</sharedItems>
    </cacheField>
    <cacheField name="Age" numFmtId="0">
      <sharedItems containsSemiMixedTypes="0" containsString="0" containsNumber="1" containsInteger="1" minValue="18" maxValue="64" count="43">
        <n v="62"/>
        <n v="18"/>
        <n v="21"/>
        <n v="57"/>
        <n v="27"/>
        <n v="37"/>
        <n v="39"/>
        <n v="54"/>
        <n v="41"/>
        <n v="24"/>
        <n v="42"/>
        <n v="30"/>
        <n v="19"/>
        <n v="56"/>
        <n v="64"/>
        <n v="35"/>
        <n v="55"/>
        <n v="43"/>
        <n v="31"/>
        <n v="26"/>
        <n v="38"/>
        <n v="34"/>
        <n v="23"/>
        <n v="33"/>
        <n v="36"/>
        <n v="53"/>
        <n v="47"/>
        <n v="32"/>
        <n v="50"/>
        <n v="49"/>
        <n v="28"/>
        <n v="29"/>
        <n v="46"/>
        <n v="52"/>
        <n v="58"/>
        <n v="22"/>
        <n v="59"/>
        <n v="60"/>
        <n v="45"/>
        <n v="48"/>
        <n v="61"/>
        <n v="20"/>
        <n v="40"/>
      </sharedItems>
    </cacheField>
    <cacheField name="Gender" numFmtId="0">
      <sharedItems count="3">
        <s v="Other"/>
        <s v="Female"/>
        <s v="Male"/>
      </sharedItems>
    </cacheField>
    <cacheField name="Task_ID" numFmtId="0">
      <sharedItems containsSemiMixedTypes="0" containsString="0" containsNumber="1" containsInteger="1" minValue="1" maxValue="10"/>
    </cacheField>
    <cacheField name="Task_Description" numFmtId="0">
      <sharedItems count="10">
        <s v="Upload Photo"/>
        <s v="Download Report"/>
        <s v="Checkout"/>
        <s v="Add to Cart"/>
        <s v="Submit Feedback"/>
        <s v="Navigate FAQ"/>
        <s v="Search"/>
        <s v="Update Profile"/>
        <s v="Login"/>
        <s v="Contact Support"/>
      </sharedItems>
    </cacheField>
    <cacheField name="Completion_Time" numFmtId="0">
      <sharedItems containsSemiMixedTypes="0" containsString="0" containsNumber="1" minValue="162.97" maxValue="404.44"/>
    </cacheField>
    <cacheField name="Errors_Made" numFmtId="0">
      <sharedItems containsSemiMixedTypes="0" containsString="0" containsNumber="1" containsInteger="1" minValue="0" maxValue="5"/>
    </cacheField>
    <cacheField name="Task_Success" numFmtId="0">
      <sharedItems count="2">
        <b v="0"/>
        <b v="1"/>
      </sharedItems>
    </cacheField>
    <cacheField name="Satisfaction_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n v="6"/>
    <x v="0"/>
    <n v="327.91"/>
    <n v="0"/>
    <x v="0"/>
    <n v="1"/>
  </r>
  <r>
    <x v="1"/>
    <x v="1"/>
    <x v="0"/>
    <n v="10"/>
    <x v="1"/>
    <n v="337.79"/>
    <n v="0"/>
    <x v="0"/>
    <n v="4.7"/>
  </r>
  <r>
    <x v="2"/>
    <x v="2"/>
    <x v="1"/>
    <n v="10"/>
    <x v="2"/>
    <n v="323.91000000000003"/>
    <n v="5"/>
    <x v="0"/>
    <n v="3.8"/>
  </r>
  <r>
    <x v="3"/>
    <x v="2"/>
    <x v="2"/>
    <n v="3"/>
    <x v="3"/>
    <n v="297.3"/>
    <n v="2"/>
    <x v="1"/>
    <n v="3.8"/>
  </r>
  <r>
    <x v="4"/>
    <x v="3"/>
    <x v="2"/>
    <n v="1"/>
    <x v="4"/>
    <n v="237.9"/>
    <n v="1"/>
    <x v="0"/>
    <n v="3.4"/>
  </r>
  <r>
    <x v="5"/>
    <x v="4"/>
    <x v="2"/>
    <n v="10"/>
    <x v="5"/>
    <n v="217.08"/>
    <n v="1"/>
    <x v="1"/>
    <n v="3.1"/>
  </r>
  <r>
    <x v="6"/>
    <x v="5"/>
    <x v="2"/>
    <n v="2"/>
    <x v="6"/>
    <n v="282.33"/>
    <n v="0"/>
    <x v="0"/>
    <n v="2.8"/>
  </r>
  <r>
    <x v="7"/>
    <x v="6"/>
    <x v="0"/>
    <n v="10"/>
    <x v="7"/>
    <n v="382.83"/>
    <n v="5"/>
    <x v="1"/>
    <n v="3.4"/>
  </r>
  <r>
    <x v="8"/>
    <x v="7"/>
    <x v="0"/>
    <n v="1"/>
    <x v="8"/>
    <n v="375.6"/>
    <n v="1"/>
    <x v="1"/>
    <n v="3.6"/>
  </r>
  <r>
    <x v="9"/>
    <x v="8"/>
    <x v="2"/>
    <n v="7"/>
    <x v="5"/>
    <n v="254.66"/>
    <n v="1"/>
    <x v="0"/>
    <n v="2.5"/>
  </r>
  <r>
    <x v="10"/>
    <x v="9"/>
    <x v="2"/>
    <n v="1"/>
    <x v="2"/>
    <n v="261.14"/>
    <n v="0"/>
    <x v="1"/>
    <n v="3.7"/>
  </r>
  <r>
    <x v="11"/>
    <x v="10"/>
    <x v="2"/>
    <n v="5"/>
    <x v="4"/>
    <n v="263.04000000000002"/>
    <n v="0"/>
    <x v="0"/>
    <n v="2.8"/>
  </r>
  <r>
    <x v="12"/>
    <x v="10"/>
    <x v="1"/>
    <n v="9"/>
    <x v="0"/>
    <n v="349.4"/>
    <n v="3"/>
    <x v="0"/>
    <n v="1.3"/>
  </r>
  <r>
    <x v="13"/>
    <x v="11"/>
    <x v="0"/>
    <n v="5"/>
    <x v="0"/>
    <n v="298.68"/>
    <n v="5"/>
    <x v="1"/>
    <n v="1.9"/>
  </r>
  <r>
    <x v="14"/>
    <x v="12"/>
    <x v="2"/>
    <n v="4"/>
    <x v="6"/>
    <n v="236.87"/>
    <n v="3"/>
    <x v="1"/>
    <n v="1.3"/>
  </r>
  <r>
    <x v="15"/>
    <x v="13"/>
    <x v="2"/>
    <n v="4"/>
    <x v="9"/>
    <n v="221.94"/>
    <n v="5"/>
    <x v="1"/>
    <n v="2.2999999999999998"/>
  </r>
  <r>
    <x v="16"/>
    <x v="3"/>
    <x v="1"/>
    <n v="9"/>
    <x v="5"/>
    <n v="253.03"/>
    <n v="3"/>
    <x v="1"/>
    <n v="3.4"/>
  </r>
  <r>
    <x v="17"/>
    <x v="8"/>
    <x v="2"/>
    <n v="9"/>
    <x v="1"/>
    <n v="316.77"/>
    <n v="3"/>
    <x v="0"/>
    <n v="2.5"/>
  </r>
  <r>
    <x v="18"/>
    <x v="14"/>
    <x v="0"/>
    <n v="8"/>
    <x v="7"/>
    <n v="225.51"/>
    <n v="1"/>
    <x v="1"/>
    <n v="3.9"/>
  </r>
  <r>
    <x v="19"/>
    <x v="10"/>
    <x v="1"/>
    <n v="1"/>
    <x v="9"/>
    <n v="246.65"/>
    <n v="2"/>
    <x v="0"/>
    <n v="3.7"/>
  </r>
  <r>
    <x v="20"/>
    <x v="15"/>
    <x v="1"/>
    <n v="4"/>
    <x v="2"/>
    <n v="351.79"/>
    <n v="0"/>
    <x v="1"/>
    <n v="1.6"/>
  </r>
  <r>
    <x v="21"/>
    <x v="16"/>
    <x v="1"/>
    <n v="9"/>
    <x v="0"/>
    <n v="331.57"/>
    <n v="0"/>
    <x v="1"/>
    <n v="1.7"/>
  </r>
  <r>
    <x v="22"/>
    <x v="17"/>
    <x v="2"/>
    <n v="8"/>
    <x v="2"/>
    <n v="205.28"/>
    <n v="4"/>
    <x v="0"/>
    <n v="1.3"/>
  </r>
  <r>
    <x v="23"/>
    <x v="18"/>
    <x v="2"/>
    <n v="8"/>
    <x v="1"/>
    <n v="301.83"/>
    <n v="2"/>
    <x v="1"/>
    <n v="2.1"/>
  </r>
  <r>
    <x v="24"/>
    <x v="19"/>
    <x v="2"/>
    <n v="2"/>
    <x v="7"/>
    <n v="284.37"/>
    <n v="5"/>
    <x v="0"/>
    <n v="2.4"/>
  </r>
  <r>
    <x v="25"/>
    <x v="4"/>
    <x v="1"/>
    <n v="9"/>
    <x v="9"/>
    <n v="340.71"/>
    <n v="2"/>
    <x v="1"/>
    <n v="1.4"/>
  </r>
  <r>
    <x v="26"/>
    <x v="20"/>
    <x v="1"/>
    <n v="5"/>
    <x v="2"/>
    <n v="319.12"/>
    <n v="0"/>
    <x v="1"/>
    <n v="3.4"/>
  </r>
  <r>
    <x v="27"/>
    <x v="21"/>
    <x v="0"/>
    <n v="8"/>
    <x v="8"/>
    <n v="382.33"/>
    <n v="2"/>
    <x v="0"/>
    <n v="3.9"/>
  </r>
  <r>
    <x v="28"/>
    <x v="22"/>
    <x v="1"/>
    <n v="1"/>
    <x v="0"/>
    <n v="311.38"/>
    <n v="5"/>
    <x v="0"/>
    <n v="1.6"/>
  </r>
  <r>
    <x v="29"/>
    <x v="23"/>
    <x v="2"/>
    <n v="5"/>
    <x v="4"/>
    <n v="230.01"/>
    <n v="4"/>
    <x v="0"/>
    <n v="2.4"/>
  </r>
  <r>
    <x v="30"/>
    <x v="1"/>
    <x v="2"/>
    <n v="10"/>
    <x v="2"/>
    <n v="191.93"/>
    <n v="1"/>
    <x v="0"/>
    <n v="3.9"/>
  </r>
  <r>
    <x v="31"/>
    <x v="24"/>
    <x v="1"/>
    <n v="1"/>
    <x v="9"/>
    <n v="314.04000000000002"/>
    <n v="5"/>
    <x v="0"/>
    <n v="3.7"/>
  </r>
  <r>
    <x v="32"/>
    <x v="25"/>
    <x v="0"/>
    <n v="7"/>
    <x v="0"/>
    <n v="320.14"/>
    <n v="3"/>
    <x v="0"/>
    <n v="4.4000000000000004"/>
  </r>
  <r>
    <x v="33"/>
    <x v="10"/>
    <x v="1"/>
    <n v="5"/>
    <x v="0"/>
    <n v="264.33999999999997"/>
    <n v="4"/>
    <x v="0"/>
    <n v="3.2"/>
  </r>
  <r>
    <x v="34"/>
    <x v="26"/>
    <x v="1"/>
    <n v="3"/>
    <x v="5"/>
    <n v="340.72"/>
    <n v="5"/>
    <x v="1"/>
    <n v="1.1000000000000001"/>
  </r>
  <r>
    <x v="35"/>
    <x v="5"/>
    <x v="1"/>
    <n v="5"/>
    <x v="8"/>
    <n v="376.19"/>
    <n v="5"/>
    <x v="0"/>
    <n v="1.2"/>
  </r>
  <r>
    <x v="36"/>
    <x v="5"/>
    <x v="2"/>
    <n v="7"/>
    <x v="5"/>
    <n v="270.45999999999998"/>
    <n v="3"/>
    <x v="1"/>
    <n v="1.3"/>
  </r>
  <r>
    <x v="37"/>
    <x v="27"/>
    <x v="2"/>
    <n v="4"/>
    <x v="2"/>
    <n v="396.74"/>
    <n v="0"/>
    <x v="1"/>
    <n v="3.1"/>
  </r>
  <r>
    <x v="38"/>
    <x v="3"/>
    <x v="2"/>
    <n v="4"/>
    <x v="1"/>
    <n v="253.64"/>
    <n v="1"/>
    <x v="0"/>
    <n v="4"/>
  </r>
  <r>
    <x v="39"/>
    <x v="28"/>
    <x v="1"/>
    <n v="8"/>
    <x v="4"/>
    <n v="374.72"/>
    <n v="4"/>
    <x v="1"/>
    <n v="1.1000000000000001"/>
  </r>
  <r>
    <x v="40"/>
    <x v="12"/>
    <x v="0"/>
    <n v="9"/>
    <x v="2"/>
    <n v="258.72000000000003"/>
    <n v="2"/>
    <x v="1"/>
    <n v="2.8"/>
  </r>
  <r>
    <x v="41"/>
    <x v="4"/>
    <x v="1"/>
    <n v="6"/>
    <x v="3"/>
    <n v="264.99"/>
    <n v="1"/>
    <x v="0"/>
    <n v="4.3"/>
  </r>
  <r>
    <x v="42"/>
    <x v="28"/>
    <x v="1"/>
    <n v="1"/>
    <x v="9"/>
    <n v="318.66000000000003"/>
    <n v="4"/>
    <x v="1"/>
    <n v="3.7"/>
  </r>
  <r>
    <x v="43"/>
    <x v="29"/>
    <x v="2"/>
    <n v="9"/>
    <x v="8"/>
    <n v="303.13"/>
    <n v="1"/>
    <x v="0"/>
    <n v="3.2"/>
  </r>
  <r>
    <x v="44"/>
    <x v="30"/>
    <x v="2"/>
    <n v="6"/>
    <x v="2"/>
    <n v="248.71"/>
    <n v="0"/>
    <x v="1"/>
    <n v="3.4"/>
  </r>
  <r>
    <x v="45"/>
    <x v="8"/>
    <x v="1"/>
    <n v="5"/>
    <x v="8"/>
    <n v="348.15"/>
    <n v="2"/>
    <x v="1"/>
    <n v="4.5999999999999996"/>
  </r>
  <r>
    <x v="46"/>
    <x v="25"/>
    <x v="0"/>
    <n v="8"/>
    <x v="2"/>
    <n v="225.39"/>
    <n v="3"/>
    <x v="0"/>
    <n v="3.3"/>
  </r>
  <r>
    <x v="47"/>
    <x v="31"/>
    <x v="2"/>
    <n v="5"/>
    <x v="1"/>
    <n v="355"/>
    <n v="3"/>
    <x v="1"/>
    <n v="2.7"/>
  </r>
  <r>
    <x v="48"/>
    <x v="32"/>
    <x v="0"/>
    <n v="2"/>
    <x v="6"/>
    <n v="285.57"/>
    <n v="5"/>
    <x v="1"/>
    <n v="3.8"/>
  </r>
  <r>
    <x v="49"/>
    <x v="33"/>
    <x v="0"/>
    <n v="4"/>
    <x v="4"/>
    <n v="334.07"/>
    <n v="3"/>
    <x v="0"/>
    <n v="2.4"/>
  </r>
  <r>
    <x v="50"/>
    <x v="1"/>
    <x v="1"/>
    <n v="4"/>
    <x v="3"/>
    <n v="301.60000000000002"/>
    <n v="5"/>
    <x v="0"/>
    <n v="4.9000000000000004"/>
  </r>
  <r>
    <x v="51"/>
    <x v="1"/>
    <x v="1"/>
    <n v="10"/>
    <x v="4"/>
    <n v="349.97"/>
    <n v="4"/>
    <x v="1"/>
    <n v="4.5"/>
  </r>
  <r>
    <x v="52"/>
    <x v="7"/>
    <x v="1"/>
    <n v="3"/>
    <x v="7"/>
    <n v="178.82"/>
    <n v="1"/>
    <x v="1"/>
    <n v="1.6"/>
  </r>
  <r>
    <x v="53"/>
    <x v="22"/>
    <x v="0"/>
    <n v="6"/>
    <x v="4"/>
    <n v="311.38"/>
    <n v="2"/>
    <x v="0"/>
    <n v="3.7"/>
  </r>
  <r>
    <x v="54"/>
    <x v="13"/>
    <x v="2"/>
    <n v="3"/>
    <x v="6"/>
    <n v="333.82"/>
    <n v="2"/>
    <x v="1"/>
    <n v="1.1000000000000001"/>
  </r>
  <r>
    <x v="55"/>
    <x v="34"/>
    <x v="2"/>
    <n v="4"/>
    <x v="2"/>
    <n v="302.29000000000002"/>
    <n v="5"/>
    <x v="0"/>
    <n v="4.5"/>
  </r>
  <r>
    <x v="56"/>
    <x v="15"/>
    <x v="1"/>
    <n v="6"/>
    <x v="3"/>
    <n v="315.85000000000002"/>
    <n v="4"/>
    <x v="0"/>
    <n v="4.4000000000000004"/>
  </r>
  <r>
    <x v="57"/>
    <x v="23"/>
    <x v="2"/>
    <n v="8"/>
    <x v="7"/>
    <n v="335.15"/>
    <n v="2"/>
    <x v="1"/>
    <n v="3"/>
  </r>
  <r>
    <x v="58"/>
    <x v="35"/>
    <x v="0"/>
    <n v="3"/>
    <x v="4"/>
    <n v="336.33"/>
    <n v="2"/>
    <x v="0"/>
    <n v="1.5"/>
  </r>
  <r>
    <x v="59"/>
    <x v="36"/>
    <x v="0"/>
    <n v="8"/>
    <x v="9"/>
    <n v="404.44"/>
    <n v="1"/>
    <x v="0"/>
    <n v="3.5"/>
  </r>
  <r>
    <x v="60"/>
    <x v="37"/>
    <x v="2"/>
    <n v="2"/>
    <x v="7"/>
    <n v="264.64"/>
    <n v="1"/>
    <x v="1"/>
    <n v="2"/>
  </r>
  <r>
    <x v="61"/>
    <x v="29"/>
    <x v="0"/>
    <n v="7"/>
    <x v="4"/>
    <n v="277.14999999999998"/>
    <n v="5"/>
    <x v="0"/>
    <n v="3.5"/>
  </r>
  <r>
    <x v="62"/>
    <x v="12"/>
    <x v="0"/>
    <n v="6"/>
    <x v="7"/>
    <n v="318.48"/>
    <n v="1"/>
    <x v="1"/>
    <n v="3.8"/>
  </r>
  <r>
    <x v="63"/>
    <x v="12"/>
    <x v="0"/>
    <n v="1"/>
    <x v="6"/>
    <n v="348.74"/>
    <n v="4"/>
    <x v="1"/>
    <n v="1.4"/>
  </r>
  <r>
    <x v="64"/>
    <x v="3"/>
    <x v="1"/>
    <n v="1"/>
    <x v="3"/>
    <n v="281.57"/>
    <n v="5"/>
    <x v="1"/>
    <n v="2.9"/>
  </r>
  <r>
    <x v="65"/>
    <x v="36"/>
    <x v="1"/>
    <n v="4"/>
    <x v="9"/>
    <n v="207.2"/>
    <n v="4"/>
    <x v="0"/>
    <n v="3.3"/>
  </r>
  <r>
    <x v="66"/>
    <x v="25"/>
    <x v="2"/>
    <n v="2"/>
    <x v="3"/>
    <n v="302.51"/>
    <n v="4"/>
    <x v="1"/>
    <n v="2"/>
  </r>
  <r>
    <x v="67"/>
    <x v="13"/>
    <x v="2"/>
    <n v="10"/>
    <x v="2"/>
    <n v="279.44"/>
    <n v="2"/>
    <x v="1"/>
    <n v="1.8"/>
  </r>
  <r>
    <x v="68"/>
    <x v="31"/>
    <x v="2"/>
    <n v="10"/>
    <x v="4"/>
    <n v="302.20999999999998"/>
    <n v="3"/>
    <x v="1"/>
    <n v="3.6"/>
  </r>
  <r>
    <x v="69"/>
    <x v="14"/>
    <x v="0"/>
    <n v="7"/>
    <x v="9"/>
    <n v="186.84"/>
    <n v="2"/>
    <x v="1"/>
    <n v="4"/>
  </r>
  <r>
    <x v="70"/>
    <x v="24"/>
    <x v="0"/>
    <n v="7"/>
    <x v="1"/>
    <n v="287.66000000000003"/>
    <n v="1"/>
    <x v="0"/>
    <n v="2.4"/>
  </r>
  <r>
    <x v="71"/>
    <x v="38"/>
    <x v="1"/>
    <n v="8"/>
    <x v="1"/>
    <n v="242.62"/>
    <n v="3"/>
    <x v="0"/>
    <n v="3.8"/>
  </r>
  <r>
    <x v="72"/>
    <x v="1"/>
    <x v="1"/>
    <n v="9"/>
    <x v="3"/>
    <n v="285.3"/>
    <n v="0"/>
    <x v="1"/>
    <n v="3.3"/>
  </r>
  <r>
    <x v="73"/>
    <x v="27"/>
    <x v="2"/>
    <n v="9"/>
    <x v="2"/>
    <n v="271.99"/>
    <n v="3"/>
    <x v="0"/>
    <n v="4.2"/>
  </r>
  <r>
    <x v="74"/>
    <x v="25"/>
    <x v="2"/>
    <n v="8"/>
    <x v="1"/>
    <n v="387.41"/>
    <n v="1"/>
    <x v="0"/>
    <n v="1.8"/>
  </r>
  <r>
    <x v="75"/>
    <x v="11"/>
    <x v="0"/>
    <n v="1"/>
    <x v="8"/>
    <n v="315.24"/>
    <n v="1"/>
    <x v="0"/>
    <n v="4.2"/>
  </r>
  <r>
    <x v="76"/>
    <x v="37"/>
    <x v="1"/>
    <n v="9"/>
    <x v="5"/>
    <n v="232.66"/>
    <n v="1"/>
    <x v="1"/>
    <n v="2.1"/>
  </r>
  <r>
    <x v="77"/>
    <x v="20"/>
    <x v="1"/>
    <n v="7"/>
    <x v="8"/>
    <n v="272.58"/>
    <n v="5"/>
    <x v="0"/>
    <n v="2.2000000000000002"/>
  </r>
  <r>
    <x v="78"/>
    <x v="31"/>
    <x v="0"/>
    <n v="9"/>
    <x v="9"/>
    <n v="322.89999999999998"/>
    <n v="1"/>
    <x v="0"/>
    <n v="4.9000000000000004"/>
  </r>
  <r>
    <x v="79"/>
    <x v="35"/>
    <x v="2"/>
    <n v="10"/>
    <x v="1"/>
    <n v="297.81"/>
    <n v="0"/>
    <x v="0"/>
    <n v="1.2"/>
  </r>
  <r>
    <x v="80"/>
    <x v="9"/>
    <x v="1"/>
    <n v="9"/>
    <x v="0"/>
    <n v="265.98"/>
    <n v="5"/>
    <x v="0"/>
    <n v="1.8"/>
  </r>
  <r>
    <x v="81"/>
    <x v="35"/>
    <x v="1"/>
    <n v="4"/>
    <x v="4"/>
    <n v="395.91"/>
    <n v="3"/>
    <x v="0"/>
    <n v="3.1"/>
  </r>
  <r>
    <x v="82"/>
    <x v="2"/>
    <x v="1"/>
    <n v="7"/>
    <x v="1"/>
    <n v="354.04"/>
    <n v="0"/>
    <x v="1"/>
    <n v="2.5"/>
  </r>
  <r>
    <x v="83"/>
    <x v="11"/>
    <x v="1"/>
    <n v="2"/>
    <x v="0"/>
    <n v="367.31"/>
    <n v="2"/>
    <x v="0"/>
    <n v="2"/>
  </r>
  <r>
    <x v="84"/>
    <x v="7"/>
    <x v="1"/>
    <n v="8"/>
    <x v="3"/>
    <n v="311.85000000000002"/>
    <n v="3"/>
    <x v="0"/>
    <n v="3.7"/>
  </r>
  <r>
    <x v="85"/>
    <x v="34"/>
    <x v="0"/>
    <n v="5"/>
    <x v="9"/>
    <n v="301.02"/>
    <n v="2"/>
    <x v="1"/>
    <n v="3.7"/>
  </r>
  <r>
    <x v="86"/>
    <x v="27"/>
    <x v="0"/>
    <n v="10"/>
    <x v="6"/>
    <n v="360.63"/>
    <n v="2"/>
    <x v="1"/>
    <n v="4.9000000000000004"/>
  </r>
  <r>
    <x v="87"/>
    <x v="23"/>
    <x v="0"/>
    <n v="3"/>
    <x v="4"/>
    <n v="276.89"/>
    <n v="5"/>
    <x v="1"/>
    <n v="4.5"/>
  </r>
  <r>
    <x v="88"/>
    <x v="20"/>
    <x v="2"/>
    <n v="1"/>
    <x v="3"/>
    <n v="364.21"/>
    <n v="2"/>
    <x v="1"/>
    <n v="5"/>
  </r>
  <r>
    <x v="89"/>
    <x v="25"/>
    <x v="1"/>
    <n v="9"/>
    <x v="3"/>
    <n v="292.33999999999997"/>
    <n v="5"/>
    <x v="0"/>
    <n v="2.5"/>
  </r>
  <r>
    <x v="90"/>
    <x v="8"/>
    <x v="0"/>
    <n v="3"/>
    <x v="0"/>
    <n v="349.79"/>
    <n v="1"/>
    <x v="0"/>
    <n v="1.2"/>
  </r>
  <r>
    <x v="91"/>
    <x v="23"/>
    <x v="1"/>
    <n v="8"/>
    <x v="1"/>
    <n v="305.02999999999997"/>
    <n v="3"/>
    <x v="0"/>
    <n v="2.2999999999999998"/>
  </r>
  <r>
    <x v="92"/>
    <x v="18"/>
    <x v="1"/>
    <n v="9"/>
    <x v="7"/>
    <n v="282.47000000000003"/>
    <n v="4"/>
    <x v="0"/>
    <n v="3"/>
  </r>
  <r>
    <x v="93"/>
    <x v="6"/>
    <x v="1"/>
    <n v="5"/>
    <x v="3"/>
    <n v="338.81"/>
    <n v="3"/>
    <x v="0"/>
    <n v="1.7"/>
  </r>
  <r>
    <x v="94"/>
    <x v="22"/>
    <x v="1"/>
    <n v="5"/>
    <x v="3"/>
    <n v="352.79"/>
    <n v="1"/>
    <x v="1"/>
    <n v="1.3"/>
  </r>
  <r>
    <x v="95"/>
    <x v="36"/>
    <x v="2"/>
    <n v="2"/>
    <x v="6"/>
    <n v="186.98"/>
    <n v="3"/>
    <x v="0"/>
    <n v="2.8"/>
  </r>
  <r>
    <x v="96"/>
    <x v="25"/>
    <x v="0"/>
    <n v="8"/>
    <x v="8"/>
    <n v="227.14"/>
    <n v="5"/>
    <x v="1"/>
    <n v="4.7"/>
  </r>
  <r>
    <x v="97"/>
    <x v="1"/>
    <x v="0"/>
    <n v="7"/>
    <x v="4"/>
    <n v="373.49"/>
    <n v="1"/>
    <x v="1"/>
    <n v="4.0999999999999996"/>
  </r>
  <r>
    <x v="98"/>
    <x v="29"/>
    <x v="2"/>
    <n v="10"/>
    <x v="8"/>
    <n v="248.29"/>
    <n v="3"/>
    <x v="1"/>
    <n v="2.2000000000000002"/>
  </r>
  <r>
    <x v="99"/>
    <x v="22"/>
    <x v="1"/>
    <n v="5"/>
    <x v="3"/>
    <n v="305.75"/>
    <n v="3"/>
    <x v="0"/>
    <n v="4.5999999999999996"/>
  </r>
  <r>
    <x v="100"/>
    <x v="39"/>
    <x v="1"/>
    <n v="2"/>
    <x v="5"/>
    <n v="241.81"/>
    <n v="5"/>
    <x v="0"/>
    <n v="3.8"/>
  </r>
  <r>
    <x v="101"/>
    <x v="1"/>
    <x v="2"/>
    <n v="6"/>
    <x v="2"/>
    <n v="349.39"/>
    <n v="2"/>
    <x v="1"/>
    <n v="2.9"/>
  </r>
  <r>
    <x v="102"/>
    <x v="7"/>
    <x v="2"/>
    <n v="10"/>
    <x v="8"/>
    <n v="284.13"/>
    <n v="0"/>
    <x v="1"/>
    <n v="2.1"/>
  </r>
  <r>
    <x v="103"/>
    <x v="33"/>
    <x v="2"/>
    <n v="8"/>
    <x v="5"/>
    <n v="265.97000000000003"/>
    <n v="3"/>
    <x v="1"/>
    <n v="3.3"/>
  </r>
  <r>
    <x v="104"/>
    <x v="26"/>
    <x v="0"/>
    <n v="2"/>
    <x v="5"/>
    <n v="319.38"/>
    <n v="4"/>
    <x v="1"/>
    <n v="1.8"/>
  </r>
  <r>
    <x v="105"/>
    <x v="2"/>
    <x v="1"/>
    <n v="4"/>
    <x v="6"/>
    <n v="221.77"/>
    <n v="0"/>
    <x v="1"/>
    <n v="4"/>
  </r>
  <r>
    <x v="106"/>
    <x v="33"/>
    <x v="0"/>
    <n v="6"/>
    <x v="8"/>
    <n v="308.39"/>
    <n v="4"/>
    <x v="1"/>
    <n v="4.7"/>
  </r>
  <r>
    <x v="107"/>
    <x v="37"/>
    <x v="1"/>
    <n v="8"/>
    <x v="0"/>
    <n v="342.58"/>
    <n v="5"/>
    <x v="0"/>
    <n v="3.6"/>
  </r>
  <r>
    <x v="108"/>
    <x v="18"/>
    <x v="0"/>
    <n v="4"/>
    <x v="5"/>
    <n v="228.6"/>
    <n v="3"/>
    <x v="1"/>
    <n v="3.9"/>
  </r>
  <r>
    <x v="109"/>
    <x v="3"/>
    <x v="2"/>
    <n v="7"/>
    <x v="3"/>
    <n v="326.69"/>
    <n v="1"/>
    <x v="1"/>
    <n v="1.7"/>
  </r>
  <r>
    <x v="110"/>
    <x v="6"/>
    <x v="0"/>
    <n v="7"/>
    <x v="2"/>
    <n v="244.89"/>
    <n v="5"/>
    <x v="1"/>
    <n v="4"/>
  </r>
  <r>
    <x v="111"/>
    <x v="4"/>
    <x v="2"/>
    <n v="8"/>
    <x v="0"/>
    <n v="312.58999999999997"/>
    <n v="3"/>
    <x v="1"/>
    <n v="3"/>
  </r>
  <r>
    <x v="112"/>
    <x v="1"/>
    <x v="1"/>
    <n v="10"/>
    <x v="2"/>
    <n v="357.03"/>
    <n v="2"/>
    <x v="1"/>
    <n v="1.3"/>
  </r>
  <r>
    <x v="113"/>
    <x v="30"/>
    <x v="1"/>
    <n v="2"/>
    <x v="5"/>
    <n v="225.33"/>
    <n v="1"/>
    <x v="0"/>
    <n v="2.5"/>
  </r>
  <r>
    <x v="114"/>
    <x v="40"/>
    <x v="1"/>
    <n v="10"/>
    <x v="1"/>
    <n v="335.72"/>
    <n v="4"/>
    <x v="1"/>
    <n v="3.9"/>
  </r>
  <r>
    <x v="115"/>
    <x v="8"/>
    <x v="2"/>
    <n v="7"/>
    <x v="7"/>
    <n v="287.95"/>
    <n v="3"/>
    <x v="0"/>
    <n v="3.3"/>
  </r>
  <r>
    <x v="116"/>
    <x v="41"/>
    <x v="2"/>
    <n v="1"/>
    <x v="1"/>
    <n v="291.2"/>
    <n v="5"/>
    <x v="1"/>
    <n v="2.2000000000000002"/>
  </r>
  <r>
    <x v="117"/>
    <x v="33"/>
    <x v="2"/>
    <n v="4"/>
    <x v="2"/>
    <n v="350.57"/>
    <n v="5"/>
    <x v="1"/>
    <n v="5"/>
  </r>
  <r>
    <x v="118"/>
    <x v="25"/>
    <x v="2"/>
    <n v="9"/>
    <x v="1"/>
    <n v="162.97"/>
    <n v="3"/>
    <x v="0"/>
    <n v="3.3"/>
  </r>
  <r>
    <x v="119"/>
    <x v="39"/>
    <x v="2"/>
    <n v="5"/>
    <x v="3"/>
    <n v="395.27"/>
    <n v="1"/>
    <x v="1"/>
    <n v="4.8"/>
  </r>
  <r>
    <x v="120"/>
    <x v="2"/>
    <x v="2"/>
    <n v="2"/>
    <x v="1"/>
    <n v="286.58999999999997"/>
    <n v="3"/>
    <x v="0"/>
    <n v="3.2"/>
  </r>
  <r>
    <x v="121"/>
    <x v="24"/>
    <x v="1"/>
    <n v="5"/>
    <x v="0"/>
    <n v="235.11"/>
    <n v="0"/>
    <x v="0"/>
    <n v="3.3"/>
  </r>
  <r>
    <x v="122"/>
    <x v="14"/>
    <x v="2"/>
    <n v="6"/>
    <x v="0"/>
    <n v="329.8"/>
    <n v="4"/>
    <x v="0"/>
    <n v="1.2"/>
  </r>
  <r>
    <x v="123"/>
    <x v="25"/>
    <x v="0"/>
    <n v="1"/>
    <x v="4"/>
    <n v="256.73"/>
    <n v="3"/>
    <x v="0"/>
    <n v="1.4"/>
  </r>
  <r>
    <x v="124"/>
    <x v="20"/>
    <x v="0"/>
    <n v="4"/>
    <x v="7"/>
    <n v="199.99"/>
    <n v="3"/>
    <x v="0"/>
    <n v="3.5"/>
  </r>
  <r>
    <x v="125"/>
    <x v="15"/>
    <x v="1"/>
    <n v="2"/>
    <x v="1"/>
    <n v="312.82"/>
    <n v="1"/>
    <x v="0"/>
    <n v="3.9"/>
  </r>
  <r>
    <x v="126"/>
    <x v="38"/>
    <x v="1"/>
    <n v="5"/>
    <x v="0"/>
    <n v="302.11"/>
    <n v="2"/>
    <x v="1"/>
    <n v="2"/>
  </r>
  <r>
    <x v="127"/>
    <x v="27"/>
    <x v="1"/>
    <n v="5"/>
    <x v="6"/>
    <n v="306.04000000000002"/>
    <n v="5"/>
    <x v="0"/>
    <n v="4.9000000000000004"/>
  </r>
  <r>
    <x v="128"/>
    <x v="36"/>
    <x v="0"/>
    <n v="5"/>
    <x v="2"/>
    <n v="253.65"/>
    <n v="4"/>
    <x v="1"/>
    <n v="4"/>
  </r>
  <r>
    <x v="129"/>
    <x v="12"/>
    <x v="1"/>
    <n v="1"/>
    <x v="2"/>
    <n v="268"/>
    <n v="0"/>
    <x v="1"/>
    <n v="2"/>
  </r>
  <r>
    <x v="130"/>
    <x v="7"/>
    <x v="1"/>
    <n v="1"/>
    <x v="5"/>
    <n v="289.23"/>
    <n v="5"/>
    <x v="0"/>
    <n v="3.6"/>
  </r>
  <r>
    <x v="131"/>
    <x v="30"/>
    <x v="2"/>
    <n v="9"/>
    <x v="4"/>
    <n v="324.04000000000002"/>
    <n v="0"/>
    <x v="0"/>
    <n v="2.4"/>
  </r>
  <r>
    <x v="132"/>
    <x v="42"/>
    <x v="1"/>
    <n v="5"/>
    <x v="0"/>
    <n v="385.26"/>
    <n v="1"/>
    <x v="0"/>
    <n v="3.9"/>
  </r>
  <r>
    <x v="133"/>
    <x v="40"/>
    <x v="0"/>
    <n v="7"/>
    <x v="0"/>
    <n v="237.99"/>
    <n v="0"/>
    <x v="1"/>
    <n v="3.3"/>
  </r>
  <r>
    <x v="134"/>
    <x v="34"/>
    <x v="1"/>
    <n v="10"/>
    <x v="1"/>
    <n v="291.81"/>
    <n v="2"/>
    <x v="0"/>
    <n v="4"/>
  </r>
  <r>
    <x v="135"/>
    <x v="31"/>
    <x v="1"/>
    <n v="4"/>
    <x v="8"/>
    <n v="347.48"/>
    <n v="3"/>
    <x v="0"/>
    <n v="2"/>
  </r>
  <r>
    <x v="136"/>
    <x v="41"/>
    <x v="2"/>
    <n v="4"/>
    <x v="4"/>
    <n v="307.64999999999998"/>
    <n v="4"/>
    <x v="1"/>
    <n v="4.7"/>
  </r>
  <r>
    <x v="137"/>
    <x v="21"/>
    <x v="2"/>
    <n v="3"/>
    <x v="9"/>
    <n v="335.57"/>
    <n v="5"/>
    <x v="0"/>
    <n v="5"/>
  </r>
  <r>
    <x v="138"/>
    <x v="28"/>
    <x v="1"/>
    <n v="2"/>
    <x v="0"/>
    <n v="397.63"/>
    <n v="3"/>
    <x v="1"/>
    <n v="1.7"/>
  </r>
  <r>
    <x v="139"/>
    <x v="1"/>
    <x v="1"/>
    <n v="3"/>
    <x v="6"/>
    <n v="228.22"/>
    <n v="1"/>
    <x v="0"/>
    <n v="3.1"/>
  </r>
  <r>
    <x v="140"/>
    <x v="13"/>
    <x v="0"/>
    <n v="2"/>
    <x v="0"/>
    <n v="367.56"/>
    <n v="3"/>
    <x v="1"/>
    <n v="4.5"/>
  </r>
  <r>
    <x v="141"/>
    <x v="5"/>
    <x v="1"/>
    <n v="4"/>
    <x v="1"/>
    <n v="237.4"/>
    <n v="2"/>
    <x v="0"/>
    <n v="2.4"/>
  </r>
  <r>
    <x v="142"/>
    <x v="14"/>
    <x v="0"/>
    <n v="5"/>
    <x v="1"/>
    <n v="352.69"/>
    <n v="0"/>
    <x v="1"/>
    <n v="2"/>
  </r>
  <r>
    <x v="143"/>
    <x v="37"/>
    <x v="0"/>
    <n v="2"/>
    <x v="5"/>
    <n v="324.94"/>
    <n v="5"/>
    <x v="0"/>
    <n v="3.9"/>
  </r>
  <r>
    <x v="144"/>
    <x v="34"/>
    <x v="1"/>
    <n v="2"/>
    <x v="9"/>
    <n v="276.74"/>
    <n v="4"/>
    <x v="0"/>
    <n v="4.9000000000000004"/>
  </r>
  <r>
    <x v="145"/>
    <x v="18"/>
    <x v="0"/>
    <n v="1"/>
    <x v="0"/>
    <n v="295.11"/>
    <n v="2"/>
    <x v="1"/>
    <n v="3"/>
  </r>
  <r>
    <x v="146"/>
    <x v="39"/>
    <x v="0"/>
    <n v="8"/>
    <x v="2"/>
    <n v="298.3"/>
    <n v="5"/>
    <x v="0"/>
    <n v="2.6"/>
  </r>
  <r>
    <x v="147"/>
    <x v="10"/>
    <x v="2"/>
    <n v="9"/>
    <x v="3"/>
    <n v="315.89"/>
    <n v="1"/>
    <x v="0"/>
    <n v="2.6"/>
  </r>
  <r>
    <x v="148"/>
    <x v="41"/>
    <x v="1"/>
    <n v="5"/>
    <x v="4"/>
    <n v="309.06"/>
    <n v="4"/>
    <x v="1"/>
    <n v="4.2"/>
  </r>
  <r>
    <x v="149"/>
    <x v="2"/>
    <x v="1"/>
    <n v="4"/>
    <x v="4"/>
    <n v="323.06"/>
    <n v="3"/>
    <x v="1"/>
    <n v="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49752-4340-4648-923E-3EDA6956A8D6}" name="PivotTable5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compact="0" compactData="0" gridDropZones="1" multipleFieldFilters="0" chartFormat="16">
  <location ref="A105:C117" firstHeaderRow="1" firstDataRow="2" firstDataCol="1"/>
  <pivotFields count="9">
    <pivotField compact="0" outline="0" showAll="0">
      <items count="151"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0">
        <item x="3"/>
        <item x="2"/>
        <item x="9"/>
        <item x="1"/>
        <item x="8"/>
        <item x="5"/>
        <item x="6"/>
        <item x="4"/>
        <item x="7"/>
        <item x="0"/>
      </items>
    </pivotField>
    <pivotField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rrors_Made" fld="6" subtotal="average" baseField="4" baseItem="0"/>
    <dataField name="Average of Satisfaction_Rating" fld="8" subtotal="average" baseField="4" baseItem="0"/>
  </dataFields>
  <formats count="11">
    <format dxfId="10">
      <pivotArea outline="0" collapsedLevelsAreSubtotals="1" fieldPosition="0"/>
    </format>
    <format dxfId="9">
      <pivotArea outline="0" fieldPosition="0">
        <references count="1">
          <reference field="4" count="5" selected="0">
            <x v="0"/>
            <x v="1"/>
            <x v="2"/>
            <x v="4"/>
            <x v="7"/>
          </reference>
        </references>
      </pivotArea>
    </format>
    <format dxfId="8">
      <pivotArea dataOnly="0" labelOnly="1" outline="0" fieldPosition="0">
        <references count="1">
          <reference field="4" count="5">
            <x v="0"/>
            <x v="1"/>
            <x v="2"/>
            <x v="4"/>
            <x v="7"/>
          </reference>
        </references>
      </pivotArea>
    </format>
    <format dxfId="7">
      <pivotArea outline="0" fieldPosition="0">
        <references count="1">
          <reference field="4" count="5" selected="0">
            <x v="3"/>
            <x v="5"/>
            <x v="6"/>
            <x v="8"/>
            <x v="9"/>
          </reference>
        </references>
      </pivotArea>
    </format>
    <format dxfId="6">
      <pivotArea dataOnly="0" labelOnly="1" outline="0" fieldPosition="0">
        <references count="1">
          <reference field="4" count="5">
            <x v="3"/>
            <x v="5"/>
            <x v="6"/>
            <x v="8"/>
            <x v="9"/>
          </reference>
        </references>
      </pivotArea>
    </format>
    <format dxfId="5">
      <pivotArea outline="0" fieldPosition="0">
        <references count="1">
          <reference field="4" count="0" selected="0"/>
        </references>
      </pivotArea>
    </format>
    <format dxfId="4">
      <pivotArea field="4" outline="0" axis="axisRow" fieldPosition="0">
        <references count="1">
          <reference field="4" count="0" selected="0"/>
        </references>
      </pivotArea>
    </format>
    <format dxfId="3">
      <pivotArea dataOnly="0" labelOnly="1" grandCol="1" outline="0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7708D-C70B-4AFA-BDF5-6F02A381C8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6">
  <location ref="A18:C30" firstHeaderRow="1" firstDataRow="2" firstDataCol="1"/>
  <pivotFields count="9">
    <pivotField compact="0" outline="0" showAll="0" sortType="ascending">
      <items count="151"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11">
        <item x="3"/>
        <item x="2"/>
        <item x="9"/>
        <item x="1"/>
        <item x="8"/>
        <item x="5"/>
        <item x="6"/>
        <item x="4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11">
    <i>
      <x v="5"/>
    </i>
    <i>
      <x v="8"/>
    </i>
    <i>
      <x v="6"/>
    </i>
    <i>
      <x v="1"/>
    </i>
    <i>
      <x v="2"/>
    </i>
    <i>
      <x v="3"/>
    </i>
    <i>
      <x v="7"/>
    </i>
    <i>
      <x v="4"/>
    </i>
    <i>
      <x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Completion Time" fld="5" subtotal="average" baseField="4" baseItem="0" numFmtId="43"/>
    <dataField name="Average of Satisfaction_Rating" fld="8" subtotal="average" baseField="4" baseItem="4"/>
  </dataFields>
  <formats count="6">
    <format dxfId="16">
      <pivotArea outline="0" collapsedLevelsAreSubtotals="1" fieldPosition="0"/>
    </format>
    <format dxfId="15">
      <pivotArea outline="0" fieldPosition="0">
        <references count="1">
          <reference field="4" count="5" selected="0">
            <x v="0"/>
            <x v="1"/>
            <x v="2"/>
            <x v="4"/>
            <x v="7"/>
          </reference>
        </references>
      </pivotArea>
    </format>
    <format dxfId="14">
      <pivotArea dataOnly="0" labelOnly="1" outline="0" fieldPosition="0">
        <references count="1">
          <reference field="4" count="5">
            <x v="0"/>
            <x v="1"/>
            <x v="2"/>
            <x v="4"/>
            <x v="7"/>
          </reference>
        </references>
      </pivotArea>
    </format>
    <format dxfId="13">
      <pivotArea outline="0" fieldPosition="0">
        <references count="1">
          <reference field="4" count="5" selected="0">
            <x v="3"/>
            <x v="5"/>
            <x v="6"/>
            <x v="8"/>
            <x v="9"/>
          </reference>
        </references>
      </pivotArea>
    </format>
    <format dxfId="12">
      <pivotArea dataOnly="0" labelOnly="1" outline="0" fieldPosition="0">
        <references count="1">
          <reference field="4" count="5">
            <x v="3"/>
            <x v="5"/>
            <x v="6"/>
            <x v="8"/>
            <x v="9"/>
          </reference>
        </references>
      </pivotArea>
    </format>
    <format dxfId="11">
      <pivotArea outline="0" fieldPosition="0">
        <references count="1">
          <reference field="4" count="0" selected="0"/>
        </references>
      </pivotArea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823AD-EDD6-42E0-821A-C5469DE12D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F11" firstHeaderRow="1" firstDataRow="2" firstDataCol="2"/>
  <pivotFields count="9">
    <pivotField compact="0" outline="0" showAll="0"/>
    <pivotField dataField="1" compact="0" outline="0" showAll="0">
      <items count="44">
        <item x="1"/>
        <item x="12"/>
        <item x="41"/>
        <item x="2"/>
        <item x="35"/>
        <item x="22"/>
        <item x="9"/>
        <item x="19"/>
        <item x="4"/>
        <item x="30"/>
        <item x="31"/>
        <item x="11"/>
        <item x="18"/>
        <item x="27"/>
        <item x="23"/>
        <item x="21"/>
        <item x="15"/>
        <item x="24"/>
        <item x="5"/>
        <item x="20"/>
        <item x="6"/>
        <item x="42"/>
        <item x="8"/>
        <item x="10"/>
        <item x="17"/>
        <item x="38"/>
        <item x="32"/>
        <item x="26"/>
        <item x="39"/>
        <item x="29"/>
        <item x="28"/>
        <item x="33"/>
        <item x="25"/>
        <item x="7"/>
        <item x="16"/>
        <item x="13"/>
        <item x="3"/>
        <item x="34"/>
        <item x="36"/>
        <item x="37"/>
        <item x="40"/>
        <item x="0"/>
        <item x="14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2">
    <field x="2"/>
    <field x="7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Errors_Made" fld="6" subtotal="average" baseField="2" baseItem="0" numFmtId="43"/>
    <dataField name="Average of Completion_Time" fld="5" subtotal="average" baseField="2" baseItem="0"/>
    <dataField name="Average of Age" fld="1" subtotal="average" baseField="2" baseItem="0"/>
    <dataField name="Average of Satisfaction_Rating" fld="8" subtotal="average" baseField="2" baseItem="1"/>
  </dataFields>
  <formats count="5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dataOnly="0" grandCol="1" outline="0" axis="axisCol" fieldPosition="0"/>
    </format>
    <format dxfId="18">
      <pivotArea outline="0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0BF9E-885A-4BEC-95E0-FBF07552D68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3">
  <location ref="A90:C94" firstHeaderRow="1" firstDataRow="2" firstDataCol="1"/>
  <pivotFields count="9">
    <pivotField compact="0" outline="0" showAll="0" sortType="ascending">
      <items count="151"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 sortType="ascending">
      <items count="11">
        <item x="3"/>
        <item x="2"/>
        <item x="9"/>
        <item x="1"/>
        <item x="8"/>
        <item x="5"/>
        <item x="6"/>
        <item x="4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mpletion_Time" fld="5" subtotal="average" baseField="4" baseItem="0" numFmtId="43"/>
    <dataField name="Average of Age" fld="1" subtotal="average" baseField="7" baseItem="0"/>
  </dataFields>
  <formats count="1">
    <format dxfId="22">
      <pivotArea outline="0" collapsedLevelsAreSubtotals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028B3-CB26-461E-8B0C-D1F3BD008FA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6">
  <location ref="A38:B83" firstHeaderRow="2" firstDataRow="2" firstDataCol="1"/>
  <pivotFields count="9">
    <pivotField compact="0" outline="0" showAll="0" sortType="ascending">
      <items count="151"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44">
        <item x="1"/>
        <item x="12"/>
        <item x="41"/>
        <item x="2"/>
        <item x="35"/>
        <item x="22"/>
        <item x="9"/>
        <item x="19"/>
        <item x="4"/>
        <item x="30"/>
        <item x="31"/>
        <item x="11"/>
        <item x="18"/>
        <item x="27"/>
        <item x="23"/>
        <item x="21"/>
        <item x="15"/>
        <item x="24"/>
        <item x="5"/>
        <item x="20"/>
        <item x="6"/>
        <item x="42"/>
        <item x="8"/>
        <item x="10"/>
        <item x="17"/>
        <item x="38"/>
        <item x="32"/>
        <item x="26"/>
        <item x="39"/>
        <item x="29"/>
        <item x="28"/>
        <item x="33"/>
        <item x="25"/>
        <item x="7"/>
        <item x="16"/>
        <item x="13"/>
        <item x="3"/>
        <item x="34"/>
        <item x="36"/>
        <item x="37"/>
        <item x="40"/>
        <item x="0"/>
        <item x="14"/>
        <item t="default"/>
      </items>
    </pivotField>
    <pivotField compact="0" outline="0" showAll="0"/>
    <pivotField compact="0" outline="0" showAll="0"/>
    <pivotField compact="0" outline="0" showAll="0">
      <items count="11">
        <item x="3"/>
        <item x="2"/>
        <item x="9"/>
        <item x="1"/>
        <item x="8"/>
        <item x="5"/>
        <item x="6"/>
        <item x="4"/>
        <item x="7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Average of Completion_Time" fld="5" subtotal="average" baseField="4" baseItem="0" numFmtId="43"/>
  </dataFields>
  <formats count="4">
    <format dxfId="26">
      <pivotArea outline="0" collapsedLevelsAreSubtotals="1" fieldPosition="0"/>
    </format>
    <format dxfId="25">
      <pivotArea dataOnly="0" labelOnly="1" outline="0" fieldPosition="0">
        <references count="1">
          <reference field="1" count="0"/>
        </references>
      </pivotArea>
    </format>
    <format dxfId="24">
      <pivotArea field="1" type="button" dataOnly="0" labelOnly="1" outline="0" axis="axisRow" fieldPosition="0"/>
    </format>
    <format dxfId="23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8E8B8A-B98B-43C9-8F14-35BE98934CA5}" name="Table4" displayName="Table4" ref="A1:I151" totalsRowShown="0" headerRowDxfId="37" dataDxfId="36">
  <tableColumns count="9">
    <tableColumn id="1" xr3:uid="{D6CF475A-3DD9-4819-AD67-6F065A46CE1B}" name="Participant ID" dataDxfId="35"/>
    <tableColumn id="2" xr3:uid="{2A755932-A00A-4A98-B625-C3AB17CAAE15}" name="Age" dataDxfId="34"/>
    <tableColumn id="3" xr3:uid="{6E1A42A4-F8ED-48E3-835D-1F14C712D378}" name="Gender" dataDxfId="33"/>
    <tableColumn id="4" xr3:uid="{1876AA3E-7E6B-4D1D-9870-0009A1A690D4}" name="Task ID" dataDxfId="32"/>
    <tableColumn id="5" xr3:uid="{DB589A90-9C41-464F-80DF-908D55E18FFA}" name="Task Description" dataDxfId="31"/>
    <tableColumn id="6" xr3:uid="{962C6264-9447-402E-B8F9-E5595386A24B}" name="Completion Time" dataDxfId="30"/>
    <tableColumn id="7" xr3:uid="{6964600E-FD6A-4BD5-A1F2-9EEE0C36041E}" name="Errors Made" dataDxfId="29"/>
    <tableColumn id="8" xr3:uid="{B835716E-5097-434B-AEFB-A5E0DB783EA0}" name="Task Success" dataDxfId="28"/>
    <tableColumn id="9" xr3:uid="{9F1A8A59-B359-4D70-A216-3791823DE6C8}" name="Satisfaction Rating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C6C4-362C-4715-8AF3-FD785BCACEFA}">
  <dimension ref="A1:N151"/>
  <sheetViews>
    <sheetView showGridLines="0" tabSelected="1" workbookViewId="0">
      <selection activeCell="K16" sqref="K16"/>
    </sheetView>
  </sheetViews>
  <sheetFormatPr defaultRowHeight="12" x14ac:dyDescent="0.25"/>
  <cols>
    <col min="1" max="1" width="8.6640625" style="31" bestFit="1" customWidth="1"/>
    <col min="2" max="2" width="3" style="32" bestFit="1" customWidth="1"/>
    <col min="3" max="3" width="5.77734375" style="32" bestFit="1" customWidth="1"/>
    <col min="4" max="4" width="5" style="32" bestFit="1" customWidth="1"/>
    <col min="5" max="5" width="12.5546875" style="32" bestFit="1" customWidth="1"/>
    <col min="6" max="6" width="11" style="32" bestFit="1" customWidth="1"/>
    <col min="7" max="7" width="7.88671875" style="32" bestFit="1" customWidth="1"/>
    <col min="8" max="8" width="8.6640625" style="32" bestFit="1" customWidth="1"/>
    <col min="9" max="9" width="11.6640625" style="32" bestFit="1" customWidth="1"/>
    <col min="10" max="10" width="8.88671875" style="33"/>
    <col min="11" max="11" width="9" style="34" customWidth="1"/>
    <col min="12" max="12" width="12.33203125" style="33" bestFit="1" customWidth="1"/>
    <col min="13" max="13" width="9" style="33" bestFit="1" customWidth="1"/>
    <col min="14" max="14" width="13.6640625" style="33" bestFit="1" customWidth="1"/>
    <col min="15" max="16384" width="8.88671875" style="33"/>
  </cols>
  <sheetData>
    <row r="1" spans="1:14" s="29" customFormat="1" x14ac:dyDescent="0.25">
      <c r="A1" s="35" t="s">
        <v>36</v>
      </c>
      <c r="B1" s="36" t="s">
        <v>0</v>
      </c>
      <c r="C1" s="36" t="s">
        <v>1</v>
      </c>
      <c r="D1" s="36" t="s">
        <v>37</v>
      </c>
      <c r="E1" s="36" t="s">
        <v>34</v>
      </c>
      <c r="F1" s="36" t="s">
        <v>35</v>
      </c>
      <c r="G1" s="36" t="s">
        <v>38</v>
      </c>
      <c r="H1" s="36" t="s">
        <v>39</v>
      </c>
      <c r="I1" s="36" t="s">
        <v>40</v>
      </c>
      <c r="K1" s="30"/>
    </row>
    <row r="2" spans="1:14" x14ac:dyDescent="0.25">
      <c r="A2" s="31">
        <v>60</v>
      </c>
      <c r="B2" s="32">
        <v>59</v>
      </c>
      <c r="C2" s="32" t="s">
        <v>4</v>
      </c>
      <c r="D2" s="32">
        <v>8</v>
      </c>
      <c r="E2" s="32" t="s">
        <v>16</v>
      </c>
      <c r="F2" s="32">
        <v>404.44</v>
      </c>
      <c r="G2" s="32">
        <v>1</v>
      </c>
      <c r="H2" s="32" t="b">
        <v>0</v>
      </c>
      <c r="I2" s="32">
        <v>3.5</v>
      </c>
      <c r="K2" s="37"/>
    </row>
    <row r="3" spans="1:14" x14ac:dyDescent="0.25">
      <c r="A3" s="31">
        <v>139</v>
      </c>
      <c r="B3" s="32">
        <v>50</v>
      </c>
      <c r="C3" s="32" t="s">
        <v>7</v>
      </c>
      <c r="D3" s="32">
        <v>2</v>
      </c>
      <c r="E3" s="32" t="s">
        <v>5</v>
      </c>
      <c r="F3" s="32">
        <v>397.63</v>
      </c>
      <c r="G3" s="32">
        <v>3</v>
      </c>
      <c r="H3" s="32" t="b">
        <v>1</v>
      </c>
      <c r="I3" s="32">
        <v>1.7</v>
      </c>
    </row>
    <row r="4" spans="1:14" x14ac:dyDescent="0.25">
      <c r="A4" s="31">
        <v>38</v>
      </c>
      <c r="B4" s="32">
        <v>32</v>
      </c>
      <c r="C4" s="32" t="s">
        <v>9</v>
      </c>
      <c r="D4" s="32">
        <v>4</v>
      </c>
      <c r="E4" s="32" t="s">
        <v>8</v>
      </c>
      <c r="F4" s="32">
        <v>396.74</v>
      </c>
      <c r="G4" s="32">
        <v>0</v>
      </c>
      <c r="H4" s="32" t="b">
        <v>1</v>
      </c>
      <c r="I4" s="32">
        <v>3.1</v>
      </c>
    </row>
    <row r="5" spans="1:14" x14ac:dyDescent="0.25">
      <c r="A5" s="31">
        <v>82</v>
      </c>
      <c r="B5" s="32">
        <v>22</v>
      </c>
      <c r="C5" s="32" t="s">
        <v>7</v>
      </c>
      <c r="D5" s="32">
        <v>4</v>
      </c>
      <c r="E5" s="32" t="s">
        <v>11</v>
      </c>
      <c r="F5" s="32">
        <v>395.91</v>
      </c>
      <c r="G5" s="32">
        <v>3</v>
      </c>
      <c r="H5" s="32" t="b">
        <v>0</v>
      </c>
      <c r="I5" s="32">
        <v>3.1</v>
      </c>
    </row>
    <row r="6" spans="1:14" x14ac:dyDescent="0.25">
      <c r="A6" s="31">
        <v>120</v>
      </c>
      <c r="B6" s="32">
        <v>48</v>
      </c>
      <c r="C6" s="32" t="s">
        <v>9</v>
      </c>
      <c r="D6" s="32">
        <v>5</v>
      </c>
      <c r="E6" s="32" t="s">
        <v>10</v>
      </c>
      <c r="F6" s="32">
        <v>395.27</v>
      </c>
      <c r="G6" s="32">
        <v>1</v>
      </c>
      <c r="H6" s="32" t="b">
        <v>1</v>
      </c>
      <c r="I6" s="32">
        <v>4.8</v>
      </c>
    </row>
    <row r="7" spans="1:14" x14ac:dyDescent="0.25">
      <c r="A7" s="31">
        <v>75</v>
      </c>
      <c r="B7" s="32">
        <v>53</v>
      </c>
      <c r="C7" s="32" t="s">
        <v>9</v>
      </c>
      <c r="D7" s="32">
        <v>8</v>
      </c>
      <c r="E7" s="32" t="s">
        <v>6</v>
      </c>
      <c r="F7" s="32">
        <v>387.41</v>
      </c>
      <c r="G7" s="32">
        <v>1</v>
      </c>
      <c r="H7" s="32" t="b">
        <v>0</v>
      </c>
      <c r="I7" s="32">
        <v>1.8</v>
      </c>
    </row>
    <row r="8" spans="1:14" x14ac:dyDescent="0.25">
      <c r="A8" s="31">
        <v>133</v>
      </c>
      <c r="B8" s="32">
        <v>40</v>
      </c>
      <c r="C8" s="32" t="s">
        <v>7</v>
      </c>
      <c r="D8" s="32">
        <v>5</v>
      </c>
      <c r="E8" s="32" t="s">
        <v>5</v>
      </c>
      <c r="F8" s="32">
        <v>385.26</v>
      </c>
      <c r="G8" s="32">
        <v>1</v>
      </c>
      <c r="H8" s="32" t="b">
        <v>0</v>
      </c>
      <c r="I8" s="32">
        <v>3.9</v>
      </c>
      <c r="K8" s="38"/>
      <c r="L8" s="38" t="str">
        <f>Table4[[#Headers],[Completion Time]]</f>
        <v>Completion Time</v>
      </c>
      <c r="M8" s="38" t="str">
        <f>Table4[[#Headers],[Errors Made]]</f>
        <v>Errors Made</v>
      </c>
      <c r="N8" s="39" t="str">
        <f>Table4[[#Headers],[Satisfaction Rating]]</f>
        <v>Satisfaction Rating</v>
      </c>
    </row>
    <row r="9" spans="1:14" x14ac:dyDescent="0.25">
      <c r="A9" s="31">
        <v>8</v>
      </c>
      <c r="B9" s="32">
        <v>39</v>
      </c>
      <c r="C9" s="32" t="s">
        <v>4</v>
      </c>
      <c r="D9" s="32">
        <v>10</v>
      </c>
      <c r="E9" s="32" t="s">
        <v>14</v>
      </c>
      <c r="F9" s="32">
        <v>382.83</v>
      </c>
      <c r="G9" s="32">
        <v>5</v>
      </c>
      <c r="H9" s="32" t="b">
        <v>1</v>
      </c>
      <c r="I9" s="32">
        <v>3.4</v>
      </c>
      <c r="K9" s="42" t="s">
        <v>41</v>
      </c>
      <c r="L9" s="44">
        <f>AVERAGE(Table4[Completion Time])</f>
        <v>298.52040000000011</v>
      </c>
      <c r="M9" s="45">
        <f>AVERAGE(Table4[Errors Made])</f>
        <v>2.5866666666666664</v>
      </c>
      <c r="N9" s="45">
        <f>AVERAGE(Table4[Satisfaction Rating])</f>
        <v>3.0446666666666666</v>
      </c>
    </row>
    <row r="10" spans="1:14" x14ac:dyDescent="0.25">
      <c r="A10" s="31">
        <v>28</v>
      </c>
      <c r="B10" s="32">
        <v>34</v>
      </c>
      <c r="C10" s="32" t="s">
        <v>4</v>
      </c>
      <c r="D10" s="32">
        <v>8</v>
      </c>
      <c r="E10" s="32" t="s">
        <v>15</v>
      </c>
      <c r="F10" s="32">
        <v>382.33</v>
      </c>
      <c r="G10" s="32">
        <v>2</v>
      </c>
      <c r="H10" s="32" t="b">
        <v>0</v>
      </c>
      <c r="I10" s="32">
        <v>3.9</v>
      </c>
      <c r="K10" s="43" t="s">
        <v>42</v>
      </c>
      <c r="L10" s="41">
        <f>MEDIAN(Table4[Completion Time])</f>
        <v>302.25</v>
      </c>
      <c r="M10" s="46">
        <f>MEDIAN(Table4[Errors Made])</f>
        <v>3</v>
      </c>
      <c r="N10" s="41">
        <f>MEDIAN(Table4[Satisfaction Rating])</f>
        <v>3.2</v>
      </c>
    </row>
    <row r="11" spans="1:14" x14ac:dyDescent="0.25">
      <c r="A11" s="31">
        <v>36</v>
      </c>
      <c r="B11" s="32">
        <v>37</v>
      </c>
      <c r="C11" s="32" t="s">
        <v>7</v>
      </c>
      <c r="D11" s="32">
        <v>5</v>
      </c>
      <c r="E11" s="32" t="s">
        <v>15</v>
      </c>
      <c r="F11" s="32">
        <v>376.19</v>
      </c>
      <c r="G11" s="32">
        <v>5</v>
      </c>
      <c r="H11" s="32" t="b">
        <v>0</v>
      </c>
      <c r="I11" s="32">
        <v>1.2</v>
      </c>
      <c r="K11" s="42" t="s">
        <v>43</v>
      </c>
      <c r="L11" s="40">
        <f>MODE(Table4[Completion Time])</f>
        <v>311.38</v>
      </c>
      <c r="M11" s="45">
        <f>MODE(Table4[Errors Made])</f>
        <v>3</v>
      </c>
      <c r="N11" s="40">
        <f>MODE(Table4[Satisfaction Rating])</f>
        <v>3.9</v>
      </c>
    </row>
    <row r="12" spans="1:14" x14ac:dyDescent="0.25">
      <c r="A12" s="31">
        <v>9</v>
      </c>
      <c r="B12" s="32">
        <v>54</v>
      </c>
      <c r="C12" s="32" t="s">
        <v>4</v>
      </c>
      <c r="D12" s="32">
        <v>1</v>
      </c>
      <c r="E12" s="32" t="s">
        <v>15</v>
      </c>
      <c r="F12" s="32">
        <v>375.6</v>
      </c>
      <c r="G12" s="32">
        <v>1</v>
      </c>
      <c r="H12" s="32" t="b">
        <v>1</v>
      </c>
      <c r="I12" s="32">
        <v>3.6</v>
      </c>
    </row>
    <row r="13" spans="1:14" x14ac:dyDescent="0.25">
      <c r="A13" s="31">
        <v>40</v>
      </c>
      <c r="B13" s="32">
        <v>50</v>
      </c>
      <c r="C13" s="32" t="s">
        <v>7</v>
      </c>
      <c r="D13" s="32">
        <v>8</v>
      </c>
      <c r="E13" s="32" t="s">
        <v>11</v>
      </c>
      <c r="F13" s="32">
        <v>374.72</v>
      </c>
      <c r="G13" s="32">
        <v>4</v>
      </c>
      <c r="H13" s="32" t="b">
        <v>1</v>
      </c>
      <c r="I13" s="32">
        <v>1.1000000000000001</v>
      </c>
    </row>
    <row r="14" spans="1:14" x14ac:dyDescent="0.25">
      <c r="A14" s="31">
        <v>98</v>
      </c>
      <c r="B14" s="32">
        <v>18</v>
      </c>
      <c r="C14" s="32" t="s">
        <v>4</v>
      </c>
      <c r="D14" s="32">
        <v>7</v>
      </c>
      <c r="E14" s="32" t="s">
        <v>11</v>
      </c>
      <c r="F14" s="32">
        <v>373.49</v>
      </c>
      <c r="G14" s="32">
        <v>1</v>
      </c>
      <c r="H14" s="32" t="b">
        <v>1</v>
      </c>
      <c r="I14" s="32">
        <v>4.0999999999999996</v>
      </c>
    </row>
    <row r="15" spans="1:14" x14ac:dyDescent="0.25">
      <c r="A15" s="31">
        <v>141</v>
      </c>
      <c r="B15" s="32">
        <v>56</v>
      </c>
      <c r="C15" s="32" t="s">
        <v>4</v>
      </c>
      <c r="D15" s="32">
        <v>2</v>
      </c>
      <c r="E15" s="32" t="s">
        <v>5</v>
      </c>
      <c r="F15" s="32">
        <v>367.56</v>
      </c>
      <c r="G15" s="32">
        <v>3</v>
      </c>
      <c r="H15" s="32" t="b">
        <v>1</v>
      </c>
      <c r="I15" s="32">
        <v>4.5</v>
      </c>
    </row>
    <row r="16" spans="1:14" x14ac:dyDescent="0.25">
      <c r="A16" s="31">
        <v>84</v>
      </c>
      <c r="B16" s="32">
        <v>30</v>
      </c>
      <c r="C16" s="32" t="s">
        <v>7</v>
      </c>
      <c r="D16" s="32">
        <v>2</v>
      </c>
      <c r="E16" s="32" t="s">
        <v>5</v>
      </c>
      <c r="F16" s="32">
        <v>367.31</v>
      </c>
      <c r="G16" s="32">
        <v>2</v>
      </c>
      <c r="H16" s="32" t="b">
        <v>0</v>
      </c>
      <c r="I16" s="32">
        <v>2</v>
      </c>
    </row>
    <row r="17" spans="1:9" x14ac:dyDescent="0.25">
      <c r="A17" s="31">
        <v>89</v>
      </c>
      <c r="B17" s="32">
        <v>38</v>
      </c>
      <c r="C17" s="32" t="s">
        <v>9</v>
      </c>
      <c r="D17" s="32">
        <v>1</v>
      </c>
      <c r="E17" s="32" t="s">
        <v>10</v>
      </c>
      <c r="F17" s="32">
        <v>364.21</v>
      </c>
      <c r="G17" s="32">
        <v>2</v>
      </c>
      <c r="H17" s="32" t="b">
        <v>1</v>
      </c>
      <c r="I17" s="32">
        <v>5</v>
      </c>
    </row>
    <row r="18" spans="1:9" x14ac:dyDescent="0.25">
      <c r="A18" s="31">
        <v>87</v>
      </c>
      <c r="B18" s="32">
        <v>32</v>
      </c>
      <c r="C18" s="32" t="s">
        <v>4</v>
      </c>
      <c r="D18" s="32">
        <v>10</v>
      </c>
      <c r="E18" s="32" t="s">
        <v>13</v>
      </c>
      <c r="F18" s="32">
        <v>360.63</v>
      </c>
      <c r="G18" s="32">
        <v>2</v>
      </c>
      <c r="H18" s="32" t="b">
        <v>1</v>
      </c>
      <c r="I18" s="32">
        <v>4.9000000000000004</v>
      </c>
    </row>
    <row r="19" spans="1:9" x14ac:dyDescent="0.25">
      <c r="A19" s="31">
        <v>113</v>
      </c>
      <c r="B19" s="32">
        <v>18</v>
      </c>
      <c r="C19" s="32" t="s">
        <v>7</v>
      </c>
      <c r="D19" s="32">
        <v>10</v>
      </c>
      <c r="E19" s="32" t="s">
        <v>8</v>
      </c>
      <c r="F19" s="32">
        <v>357.03</v>
      </c>
      <c r="G19" s="32">
        <v>2</v>
      </c>
      <c r="H19" s="32" t="b">
        <v>1</v>
      </c>
      <c r="I19" s="32">
        <v>1.3</v>
      </c>
    </row>
    <row r="20" spans="1:9" x14ac:dyDescent="0.25">
      <c r="A20" s="31">
        <v>48</v>
      </c>
      <c r="B20" s="32">
        <v>29</v>
      </c>
      <c r="C20" s="32" t="s">
        <v>9</v>
      </c>
      <c r="D20" s="32">
        <v>5</v>
      </c>
      <c r="E20" s="32" t="s">
        <v>6</v>
      </c>
      <c r="F20" s="32">
        <v>355</v>
      </c>
      <c r="G20" s="32">
        <v>3</v>
      </c>
      <c r="H20" s="32" t="b">
        <v>1</v>
      </c>
      <c r="I20" s="32">
        <v>2.7</v>
      </c>
    </row>
    <row r="21" spans="1:9" x14ac:dyDescent="0.25">
      <c r="A21" s="31">
        <v>83</v>
      </c>
      <c r="B21" s="32">
        <v>21</v>
      </c>
      <c r="C21" s="32" t="s">
        <v>7</v>
      </c>
      <c r="D21" s="32">
        <v>7</v>
      </c>
      <c r="E21" s="32" t="s">
        <v>6</v>
      </c>
      <c r="F21" s="32">
        <v>354.04</v>
      </c>
      <c r="G21" s="32">
        <v>0</v>
      </c>
      <c r="H21" s="32" t="b">
        <v>1</v>
      </c>
      <c r="I21" s="32">
        <v>2.5</v>
      </c>
    </row>
    <row r="22" spans="1:9" x14ac:dyDescent="0.25">
      <c r="A22" s="31">
        <v>95</v>
      </c>
      <c r="B22" s="32">
        <v>23</v>
      </c>
      <c r="C22" s="32" t="s">
        <v>7</v>
      </c>
      <c r="D22" s="32">
        <v>5</v>
      </c>
      <c r="E22" s="32" t="s">
        <v>10</v>
      </c>
      <c r="F22" s="32">
        <v>352.79</v>
      </c>
      <c r="G22" s="32">
        <v>1</v>
      </c>
      <c r="H22" s="32" t="b">
        <v>1</v>
      </c>
      <c r="I22" s="32">
        <v>1.3</v>
      </c>
    </row>
    <row r="23" spans="1:9" x14ac:dyDescent="0.25">
      <c r="A23" s="31">
        <v>143</v>
      </c>
      <c r="B23" s="32">
        <v>64</v>
      </c>
      <c r="C23" s="32" t="s">
        <v>4</v>
      </c>
      <c r="D23" s="32">
        <v>5</v>
      </c>
      <c r="E23" s="32" t="s">
        <v>6</v>
      </c>
      <c r="F23" s="32">
        <v>352.69</v>
      </c>
      <c r="G23" s="32">
        <v>0</v>
      </c>
      <c r="H23" s="32" t="b">
        <v>1</v>
      </c>
      <c r="I23" s="32">
        <v>2</v>
      </c>
    </row>
    <row r="24" spans="1:9" x14ac:dyDescent="0.25">
      <c r="A24" s="31">
        <v>21</v>
      </c>
      <c r="B24" s="32">
        <v>35</v>
      </c>
      <c r="C24" s="32" t="s">
        <v>7</v>
      </c>
      <c r="D24" s="32">
        <v>4</v>
      </c>
      <c r="E24" s="32" t="s">
        <v>8</v>
      </c>
      <c r="F24" s="32">
        <v>351.79</v>
      </c>
      <c r="G24" s="32">
        <v>0</v>
      </c>
      <c r="H24" s="32" t="b">
        <v>1</v>
      </c>
      <c r="I24" s="32">
        <v>1.6</v>
      </c>
    </row>
    <row r="25" spans="1:9" x14ac:dyDescent="0.25">
      <c r="A25" s="31">
        <v>118</v>
      </c>
      <c r="B25" s="32">
        <v>52</v>
      </c>
      <c r="C25" s="32" t="s">
        <v>9</v>
      </c>
      <c r="D25" s="32">
        <v>4</v>
      </c>
      <c r="E25" s="32" t="s">
        <v>8</v>
      </c>
      <c r="F25" s="32">
        <v>350.57</v>
      </c>
      <c r="G25" s="32">
        <v>5</v>
      </c>
      <c r="H25" s="32" t="b">
        <v>1</v>
      </c>
      <c r="I25" s="32">
        <v>5</v>
      </c>
    </row>
    <row r="26" spans="1:9" x14ac:dyDescent="0.25">
      <c r="A26" s="31">
        <v>52</v>
      </c>
      <c r="B26" s="32">
        <v>18</v>
      </c>
      <c r="C26" s="32" t="s">
        <v>7</v>
      </c>
      <c r="D26" s="32">
        <v>10</v>
      </c>
      <c r="E26" s="32" t="s">
        <v>11</v>
      </c>
      <c r="F26" s="32">
        <v>349.97</v>
      </c>
      <c r="G26" s="32">
        <v>4</v>
      </c>
      <c r="H26" s="32" t="b">
        <v>1</v>
      </c>
      <c r="I26" s="32">
        <v>4.5</v>
      </c>
    </row>
    <row r="27" spans="1:9" x14ac:dyDescent="0.25">
      <c r="A27" s="31">
        <v>91</v>
      </c>
      <c r="B27" s="32">
        <v>41</v>
      </c>
      <c r="C27" s="32" t="s">
        <v>4</v>
      </c>
      <c r="D27" s="32">
        <v>3</v>
      </c>
      <c r="E27" s="32" t="s">
        <v>5</v>
      </c>
      <c r="F27" s="32">
        <v>349.79</v>
      </c>
      <c r="G27" s="32">
        <v>1</v>
      </c>
      <c r="H27" s="32" t="b">
        <v>0</v>
      </c>
      <c r="I27" s="32">
        <v>1.2</v>
      </c>
    </row>
    <row r="28" spans="1:9" x14ac:dyDescent="0.25">
      <c r="A28" s="31">
        <v>13</v>
      </c>
      <c r="B28" s="32">
        <v>42</v>
      </c>
      <c r="C28" s="32" t="s">
        <v>7</v>
      </c>
      <c r="D28" s="32">
        <v>9</v>
      </c>
      <c r="E28" s="32" t="s">
        <v>5</v>
      </c>
      <c r="F28" s="32">
        <v>349.4</v>
      </c>
      <c r="G28" s="32">
        <v>3</v>
      </c>
      <c r="H28" s="32" t="b">
        <v>0</v>
      </c>
      <c r="I28" s="32">
        <v>1.3</v>
      </c>
    </row>
    <row r="29" spans="1:9" x14ac:dyDescent="0.25">
      <c r="A29" s="31">
        <v>102</v>
      </c>
      <c r="B29" s="32">
        <v>18</v>
      </c>
      <c r="C29" s="32" t="s">
        <v>9</v>
      </c>
      <c r="D29" s="32">
        <v>6</v>
      </c>
      <c r="E29" s="32" t="s">
        <v>8</v>
      </c>
      <c r="F29" s="32">
        <v>349.39</v>
      </c>
      <c r="G29" s="32">
        <v>2</v>
      </c>
      <c r="H29" s="32" t="b">
        <v>1</v>
      </c>
      <c r="I29" s="32">
        <v>2.9</v>
      </c>
    </row>
    <row r="30" spans="1:9" x14ac:dyDescent="0.25">
      <c r="A30" s="31">
        <v>64</v>
      </c>
      <c r="B30" s="32">
        <v>19</v>
      </c>
      <c r="C30" s="32" t="s">
        <v>4</v>
      </c>
      <c r="D30" s="32">
        <v>1</v>
      </c>
      <c r="E30" s="32" t="s">
        <v>13</v>
      </c>
      <c r="F30" s="32">
        <v>348.74</v>
      </c>
      <c r="G30" s="32">
        <v>4</v>
      </c>
      <c r="H30" s="32" t="b">
        <v>1</v>
      </c>
      <c r="I30" s="32">
        <v>1.4</v>
      </c>
    </row>
    <row r="31" spans="1:9" x14ac:dyDescent="0.25">
      <c r="A31" s="31">
        <v>46</v>
      </c>
      <c r="B31" s="32">
        <v>41</v>
      </c>
      <c r="C31" s="32" t="s">
        <v>7</v>
      </c>
      <c r="D31" s="32">
        <v>5</v>
      </c>
      <c r="E31" s="32" t="s">
        <v>15</v>
      </c>
      <c r="F31" s="32">
        <v>348.15</v>
      </c>
      <c r="G31" s="32">
        <v>2</v>
      </c>
      <c r="H31" s="32" t="b">
        <v>1</v>
      </c>
      <c r="I31" s="32">
        <v>4.5999999999999996</v>
      </c>
    </row>
    <row r="32" spans="1:9" x14ac:dyDescent="0.25">
      <c r="A32" s="31">
        <v>136</v>
      </c>
      <c r="B32" s="32">
        <v>29</v>
      </c>
      <c r="C32" s="32" t="s">
        <v>7</v>
      </c>
      <c r="D32" s="32">
        <v>4</v>
      </c>
      <c r="E32" s="32" t="s">
        <v>15</v>
      </c>
      <c r="F32" s="32">
        <v>347.48</v>
      </c>
      <c r="G32" s="32">
        <v>3</v>
      </c>
      <c r="H32" s="32" t="b">
        <v>0</v>
      </c>
      <c r="I32" s="32">
        <v>2</v>
      </c>
    </row>
    <row r="33" spans="1:9" x14ac:dyDescent="0.25">
      <c r="A33" s="31">
        <v>108</v>
      </c>
      <c r="B33" s="32">
        <v>60</v>
      </c>
      <c r="C33" s="32" t="s">
        <v>7</v>
      </c>
      <c r="D33" s="32">
        <v>8</v>
      </c>
      <c r="E33" s="32" t="s">
        <v>5</v>
      </c>
      <c r="F33" s="32">
        <v>342.58</v>
      </c>
      <c r="G33" s="32">
        <v>5</v>
      </c>
      <c r="H33" s="32" t="b">
        <v>0</v>
      </c>
      <c r="I33" s="32">
        <v>3.6</v>
      </c>
    </row>
    <row r="34" spans="1:9" x14ac:dyDescent="0.25">
      <c r="A34" s="31">
        <v>35</v>
      </c>
      <c r="B34" s="32">
        <v>47</v>
      </c>
      <c r="C34" s="32" t="s">
        <v>7</v>
      </c>
      <c r="D34" s="32">
        <v>3</v>
      </c>
      <c r="E34" s="32" t="s">
        <v>12</v>
      </c>
      <c r="F34" s="32">
        <v>340.72</v>
      </c>
      <c r="G34" s="32">
        <v>5</v>
      </c>
      <c r="H34" s="32" t="b">
        <v>1</v>
      </c>
      <c r="I34" s="32">
        <v>1.1000000000000001</v>
      </c>
    </row>
    <row r="35" spans="1:9" x14ac:dyDescent="0.25">
      <c r="A35" s="31">
        <v>26</v>
      </c>
      <c r="B35" s="32">
        <v>27</v>
      </c>
      <c r="C35" s="32" t="s">
        <v>7</v>
      </c>
      <c r="D35" s="32">
        <v>9</v>
      </c>
      <c r="E35" s="32" t="s">
        <v>16</v>
      </c>
      <c r="F35" s="32">
        <v>340.71</v>
      </c>
      <c r="G35" s="32">
        <v>2</v>
      </c>
      <c r="H35" s="32" t="b">
        <v>1</v>
      </c>
      <c r="I35" s="32">
        <v>1.4</v>
      </c>
    </row>
    <row r="36" spans="1:9" x14ac:dyDescent="0.25">
      <c r="A36" s="31">
        <v>94</v>
      </c>
      <c r="B36" s="32">
        <v>39</v>
      </c>
      <c r="C36" s="32" t="s">
        <v>7</v>
      </c>
      <c r="D36" s="32">
        <v>5</v>
      </c>
      <c r="E36" s="32" t="s">
        <v>10</v>
      </c>
      <c r="F36" s="32">
        <v>338.81</v>
      </c>
      <c r="G36" s="32">
        <v>3</v>
      </c>
      <c r="H36" s="32" t="b">
        <v>0</v>
      </c>
      <c r="I36" s="32">
        <v>1.7</v>
      </c>
    </row>
    <row r="37" spans="1:9" x14ac:dyDescent="0.25">
      <c r="A37" s="31">
        <v>2</v>
      </c>
      <c r="B37" s="32">
        <v>18</v>
      </c>
      <c r="C37" s="32" t="s">
        <v>4</v>
      </c>
      <c r="D37" s="32">
        <v>10</v>
      </c>
      <c r="E37" s="32" t="s">
        <v>6</v>
      </c>
      <c r="F37" s="32">
        <v>337.79</v>
      </c>
      <c r="G37" s="32">
        <v>0</v>
      </c>
      <c r="H37" s="32" t="b">
        <v>0</v>
      </c>
      <c r="I37" s="32">
        <v>4.7</v>
      </c>
    </row>
    <row r="38" spans="1:9" x14ac:dyDescent="0.25">
      <c r="A38" s="31">
        <v>59</v>
      </c>
      <c r="B38" s="32">
        <v>22</v>
      </c>
      <c r="C38" s="32" t="s">
        <v>4</v>
      </c>
      <c r="D38" s="32">
        <v>3</v>
      </c>
      <c r="E38" s="32" t="s">
        <v>11</v>
      </c>
      <c r="F38" s="32">
        <v>336.33</v>
      </c>
      <c r="G38" s="32">
        <v>2</v>
      </c>
      <c r="H38" s="32" t="b">
        <v>0</v>
      </c>
      <c r="I38" s="32">
        <v>1.5</v>
      </c>
    </row>
    <row r="39" spans="1:9" x14ac:dyDescent="0.25">
      <c r="A39" s="31">
        <v>115</v>
      </c>
      <c r="B39" s="32">
        <v>61</v>
      </c>
      <c r="C39" s="32" t="s">
        <v>7</v>
      </c>
      <c r="D39" s="32">
        <v>10</v>
      </c>
      <c r="E39" s="32" t="s">
        <v>6</v>
      </c>
      <c r="F39" s="32">
        <v>335.72</v>
      </c>
      <c r="G39" s="32">
        <v>4</v>
      </c>
      <c r="H39" s="32" t="b">
        <v>1</v>
      </c>
      <c r="I39" s="32">
        <v>3.9</v>
      </c>
    </row>
    <row r="40" spans="1:9" x14ac:dyDescent="0.25">
      <c r="A40" s="31">
        <v>138</v>
      </c>
      <c r="B40" s="32">
        <v>34</v>
      </c>
      <c r="C40" s="32" t="s">
        <v>9</v>
      </c>
      <c r="D40" s="32">
        <v>3</v>
      </c>
      <c r="E40" s="32" t="s">
        <v>16</v>
      </c>
      <c r="F40" s="32">
        <v>335.57</v>
      </c>
      <c r="G40" s="32">
        <v>5</v>
      </c>
      <c r="H40" s="32" t="b">
        <v>0</v>
      </c>
      <c r="I40" s="32">
        <v>5</v>
      </c>
    </row>
    <row r="41" spans="1:9" x14ac:dyDescent="0.25">
      <c r="A41" s="31">
        <v>58</v>
      </c>
      <c r="B41" s="32">
        <v>33</v>
      </c>
      <c r="C41" s="32" t="s">
        <v>9</v>
      </c>
      <c r="D41" s="32">
        <v>8</v>
      </c>
      <c r="E41" s="32" t="s">
        <v>14</v>
      </c>
      <c r="F41" s="32">
        <v>335.15</v>
      </c>
      <c r="G41" s="32">
        <v>2</v>
      </c>
      <c r="H41" s="32" t="b">
        <v>1</v>
      </c>
      <c r="I41" s="32">
        <v>3</v>
      </c>
    </row>
    <row r="42" spans="1:9" x14ac:dyDescent="0.25">
      <c r="A42" s="31">
        <v>50</v>
      </c>
      <c r="B42" s="32">
        <v>52</v>
      </c>
      <c r="C42" s="32" t="s">
        <v>4</v>
      </c>
      <c r="D42" s="32">
        <v>4</v>
      </c>
      <c r="E42" s="32" t="s">
        <v>11</v>
      </c>
      <c r="F42" s="32">
        <v>334.07</v>
      </c>
      <c r="G42" s="32">
        <v>3</v>
      </c>
      <c r="H42" s="32" t="b">
        <v>0</v>
      </c>
      <c r="I42" s="32">
        <v>2.4</v>
      </c>
    </row>
    <row r="43" spans="1:9" x14ac:dyDescent="0.25">
      <c r="A43" s="31">
        <v>55</v>
      </c>
      <c r="B43" s="32">
        <v>56</v>
      </c>
      <c r="C43" s="32" t="s">
        <v>9</v>
      </c>
      <c r="D43" s="32">
        <v>3</v>
      </c>
      <c r="E43" s="32" t="s">
        <v>13</v>
      </c>
      <c r="F43" s="32">
        <v>333.82</v>
      </c>
      <c r="G43" s="32">
        <v>2</v>
      </c>
      <c r="H43" s="32" t="b">
        <v>1</v>
      </c>
      <c r="I43" s="32">
        <v>1.1000000000000001</v>
      </c>
    </row>
    <row r="44" spans="1:9" x14ac:dyDescent="0.25">
      <c r="A44" s="31">
        <v>22</v>
      </c>
      <c r="B44" s="32">
        <v>55</v>
      </c>
      <c r="C44" s="32" t="s">
        <v>7</v>
      </c>
      <c r="D44" s="32">
        <v>9</v>
      </c>
      <c r="E44" s="32" t="s">
        <v>5</v>
      </c>
      <c r="F44" s="32">
        <v>331.57</v>
      </c>
      <c r="G44" s="32">
        <v>0</v>
      </c>
      <c r="H44" s="32" t="b">
        <v>1</v>
      </c>
      <c r="I44" s="32">
        <v>1.7</v>
      </c>
    </row>
    <row r="45" spans="1:9" x14ac:dyDescent="0.25">
      <c r="A45" s="31">
        <v>123</v>
      </c>
      <c r="B45" s="32">
        <v>64</v>
      </c>
      <c r="C45" s="32" t="s">
        <v>9</v>
      </c>
      <c r="D45" s="32">
        <v>6</v>
      </c>
      <c r="E45" s="32" t="s">
        <v>5</v>
      </c>
      <c r="F45" s="32">
        <v>329.8</v>
      </c>
      <c r="G45" s="32">
        <v>4</v>
      </c>
      <c r="H45" s="32" t="b">
        <v>0</v>
      </c>
      <c r="I45" s="32">
        <v>1.2</v>
      </c>
    </row>
    <row r="46" spans="1:9" x14ac:dyDescent="0.25">
      <c r="A46" s="31">
        <v>1</v>
      </c>
      <c r="B46" s="32">
        <v>62</v>
      </c>
      <c r="C46" s="32" t="s">
        <v>4</v>
      </c>
      <c r="D46" s="32">
        <v>6</v>
      </c>
      <c r="E46" s="32" t="s">
        <v>5</v>
      </c>
      <c r="F46" s="32">
        <v>327.91</v>
      </c>
      <c r="G46" s="32">
        <v>0</v>
      </c>
      <c r="H46" s="32" t="b">
        <v>0</v>
      </c>
      <c r="I46" s="32">
        <v>1</v>
      </c>
    </row>
    <row r="47" spans="1:9" x14ac:dyDescent="0.25">
      <c r="A47" s="31">
        <v>110</v>
      </c>
      <c r="B47" s="32">
        <v>57</v>
      </c>
      <c r="C47" s="32" t="s">
        <v>9</v>
      </c>
      <c r="D47" s="32">
        <v>7</v>
      </c>
      <c r="E47" s="32" t="s">
        <v>10</v>
      </c>
      <c r="F47" s="32">
        <v>326.69</v>
      </c>
      <c r="G47" s="32">
        <v>1</v>
      </c>
      <c r="H47" s="32" t="b">
        <v>1</v>
      </c>
      <c r="I47" s="32">
        <v>1.7</v>
      </c>
    </row>
    <row r="48" spans="1:9" x14ac:dyDescent="0.25">
      <c r="A48" s="31">
        <v>144</v>
      </c>
      <c r="B48" s="32">
        <v>60</v>
      </c>
      <c r="C48" s="32" t="s">
        <v>4</v>
      </c>
      <c r="D48" s="32">
        <v>2</v>
      </c>
      <c r="E48" s="32" t="s">
        <v>12</v>
      </c>
      <c r="F48" s="32">
        <v>324.94</v>
      </c>
      <c r="G48" s="32">
        <v>5</v>
      </c>
      <c r="H48" s="32" t="b">
        <v>0</v>
      </c>
      <c r="I48" s="32">
        <v>3.9</v>
      </c>
    </row>
    <row r="49" spans="1:9" x14ac:dyDescent="0.25">
      <c r="A49" s="31">
        <v>132</v>
      </c>
      <c r="B49" s="32">
        <v>28</v>
      </c>
      <c r="C49" s="32" t="s">
        <v>9</v>
      </c>
      <c r="D49" s="32">
        <v>9</v>
      </c>
      <c r="E49" s="32" t="s">
        <v>11</v>
      </c>
      <c r="F49" s="32">
        <v>324.04000000000002</v>
      </c>
      <c r="G49" s="32">
        <v>0</v>
      </c>
      <c r="H49" s="32" t="b">
        <v>0</v>
      </c>
      <c r="I49" s="32">
        <v>2.4</v>
      </c>
    </row>
    <row r="50" spans="1:9" x14ac:dyDescent="0.25">
      <c r="A50" s="31">
        <v>3</v>
      </c>
      <c r="B50" s="32">
        <v>21</v>
      </c>
      <c r="C50" s="32" t="s">
        <v>7</v>
      </c>
      <c r="D50" s="32">
        <v>10</v>
      </c>
      <c r="E50" s="32" t="s">
        <v>8</v>
      </c>
      <c r="F50" s="32">
        <v>323.91000000000003</v>
      </c>
      <c r="G50" s="32">
        <v>5</v>
      </c>
      <c r="H50" s="32" t="b">
        <v>0</v>
      </c>
      <c r="I50" s="32">
        <v>3.8</v>
      </c>
    </row>
    <row r="51" spans="1:9" x14ac:dyDescent="0.25">
      <c r="A51" s="31">
        <v>150</v>
      </c>
      <c r="B51" s="32">
        <v>21</v>
      </c>
      <c r="C51" s="32" t="s">
        <v>7</v>
      </c>
      <c r="D51" s="32">
        <v>4</v>
      </c>
      <c r="E51" s="32" t="s">
        <v>11</v>
      </c>
      <c r="F51" s="32">
        <v>323.06</v>
      </c>
      <c r="G51" s="32">
        <v>3</v>
      </c>
      <c r="H51" s="32" t="b">
        <v>1</v>
      </c>
      <c r="I51" s="32">
        <v>3.8</v>
      </c>
    </row>
    <row r="52" spans="1:9" x14ac:dyDescent="0.25">
      <c r="A52" s="31">
        <v>79</v>
      </c>
      <c r="B52" s="32">
        <v>29</v>
      </c>
      <c r="C52" s="32" t="s">
        <v>4</v>
      </c>
      <c r="D52" s="32">
        <v>9</v>
      </c>
      <c r="E52" s="32" t="s">
        <v>16</v>
      </c>
      <c r="F52" s="32">
        <v>322.89999999999998</v>
      </c>
      <c r="G52" s="32">
        <v>1</v>
      </c>
      <c r="H52" s="32" t="b">
        <v>0</v>
      </c>
      <c r="I52" s="32">
        <v>4.9000000000000004</v>
      </c>
    </row>
    <row r="53" spans="1:9" x14ac:dyDescent="0.25">
      <c r="A53" s="31">
        <v>33</v>
      </c>
      <c r="B53" s="32">
        <v>53</v>
      </c>
      <c r="C53" s="32" t="s">
        <v>4</v>
      </c>
      <c r="D53" s="32">
        <v>7</v>
      </c>
      <c r="E53" s="32" t="s">
        <v>5</v>
      </c>
      <c r="F53" s="32">
        <v>320.14</v>
      </c>
      <c r="G53" s="32">
        <v>3</v>
      </c>
      <c r="H53" s="32" t="b">
        <v>0</v>
      </c>
      <c r="I53" s="32">
        <v>4.4000000000000004</v>
      </c>
    </row>
    <row r="54" spans="1:9" x14ac:dyDescent="0.25">
      <c r="A54" s="31">
        <v>105</v>
      </c>
      <c r="B54" s="32">
        <v>47</v>
      </c>
      <c r="C54" s="32" t="s">
        <v>4</v>
      </c>
      <c r="D54" s="32">
        <v>2</v>
      </c>
      <c r="E54" s="32" t="s">
        <v>12</v>
      </c>
      <c r="F54" s="32">
        <v>319.38</v>
      </c>
      <c r="G54" s="32">
        <v>4</v>
      </c>
      <c r="H54" s="32" t="b">
        <v>1</v>
      </c>
      <c r="I54" s="32">
        <v>1.8</v>
      </c>
    </row>
    <row r="55" spans="1:9" x14ac:dyDescent="0.25">
      <c r="A55" s="31">
        <v>27</v>
      </c>
      <c r="B55" s="32">
        <v>38</v>
      </c>
      <c r="C55" s="32" t="s">
        <v>7</v>
      </c>
      <c r="D55" s="32">
        <v>5</v>
      </c>
      <c r="E55" s="32" t="s">
        <v>8</v>
      </c>
      <c r="F55" s="32">
        <v>319.12</v>
      </c>
      <c r="G55" s="32">
        <v>0</v>
      </c>
      <c r="H55" s="32" t="b">
        <v>1</v>
      </c>
      <c r="I55" s="32">
        <v>3.4</v>
      </c>
    </row>
    <row r="56" spans="1:9" x14ac:dyDescent="0.25">
      <c r="A56" s="31">
        <v>43</v>
      </c>
      <c r="B56" s="32">
        <v>50</v>
      </c>
      <c r="C56" s="32" t="s">
        <v>7</v>
      </c>
      <c r="D56" s="32">
        <v>1</v>
      </c>
      <c r="E56" s="32" t="s">
        <v>16</v>
      </c>
      <c r="F56" s="32">
        <v>318.66000000000003</v>
      </c>
      <c r="G56" s="32">
        <v>4</v>
      </c>
      <c r="H56" s="32" t="b">
        <v>1</v>
      </c>
      <c r="I56" s="32">
        <v>3.7</v>
      </c>
    </row>
    <row r="57" spans="1:9" x14ac:dyDescent="0.25">
      <c r="A57" s="31">
        <v>63</v>
      </c>
      <c r="B57" s="32">
        <v>19</v>
      </c>
      <c r="C57" s="32" t="s">
        <v>4</v>
      </c>
      <c r="D57" s="32">
        <v>6</v>
      </c>
      <c r="E57" s="32" t="s">
        <v>14</v>
      </c>
      <c r="F57" s="32">
        <v>318.48</v>
      </c>
      <c r="G57" s="32">
        <v>1</v>
      </c>
      <c r="H57" s="32" t="b">
        <v>1</v>
      </c>
      <c r="I57" s="32">
        <v>3.8</v>
      </c>
    </row>
    <row r="58" spans="1:9" x14ac:dyDescent="0.25">
      <c r="A58" s="31">
        <v>18</v>
      </c>
      <c r="B58" s="32">
        <v>41</v>
      </c>
      <c r="C58" s="32" t="s">
        <v>9</v>
      </c>
      <c r="D58" s="32">
        <v>9</v>
      </c>
      <c r="E58" s="32" t="s">
        <v>6</v>
      </c>
      <c r="F58" s="32">
        <v>316.77</v>
      </c>
      <c r="G58" s="32">
        <v>3</v>
      </c>
      <c r="H58" s="32" t="b">
        <v>0</v>
      </c>
      <c r="I58" s="32">
        <v>2.5</v>
      </c>
    </row>
    <row r="59" spans="1:9" x14ac:dyDescent="0.25">
      <c r="A59" s="31">
        <v>148</v>
      </c>
      <c r="B59" s="32">
        <v>42</v>
      </c>
      <c r="C59" s="32" t="s">
        <v>9</v>
      </c>
      <c r="D59" s="32">
        <v>9</v>
      </c>
      <c r="E59" s="32" t="s">
        <v>10</v>
      </c>
      <c r="F59" s="32">
        <v>315.89</v>
      </c>
      <c r="G59" s="32">
        <v>1</v>
      </c>
      <c r="H59" s="32" t="b">
        <v>0</v>
      </c>
      <c r="I59" s="32">
        <v>2.6</v>
      </c>
    </row>
    <row r="60" spans="1:9" x14ac:dyDescent="0.25">
      <c r="A60" s="31">
        <v>57</v>
      </c>
      <c r="B60" s="32">
        <v>35</v>
      </c>
      <c r="C60" s="32" t="s">
        <v>7</v>
      </c>
      <c r="D60" s="32">
        <v>6</v>
      </c>
      <c r="E60" s="32" t="s">
        <v>10</v>
      </c>
      <c r="F60" s="32">
        <v>315.85000000000002</v>
      </c>
      <c r="G60" s="32">
        <v>4</v>
      </c>
      <c r="H60" s="32" t="b">
        <v>0</v>
      </c>
      <c r="I60" s="32">
        <v>4.4000000000000004</v>
      </c>
    </row>
    <row r="61" spans="1:9" x14ac:dyDescent="0.25">
      <c r="A61" s="31">
        <v>76</v>
      </c>
      <c r="B61" s="32">
        <v>30</v>
      </c>
      <c r="C61" s="32" t="s">
        <v>4</v>
      </c>
      <c r="D61" s="32">
        <v>1</v>
      </c>
      <c r="E61" s="32" t="s">
        <v>15</v>
      </c>
      <c r="F61" s="32">
        <v>315.24</v>
      </c>
      <c r="G61" s="32">
        <v>1</v>
      </c>
      <c r="H61" s="32" t="b">
        <v>0</v>
      </c>
      <c r="I61" s="32">
        <v>4.2</v>
      </c>
    </row>
    <row r="62" spans="1:9" x14ac:dyDescent="0.25">
      <c r="A62" s="31">
        <v>32</v>
      </c>
      <c r="B62" s="32">
        <v>36</v>
      </c>
      <c r="C62" s="32" t="s">
        <v>7</v>
      </c>
      <c r="D62" s="32">
        <v>1</v>
      </c>
      <c r="E62" s="32" t="s">
        <v>16</v>
      </c>
      <c r="F62" s="32">
        <v>314.04000000000002</v>
      </c>
      <c r="G62" s="32">
        <v>5</v>
      </c>
      <c r="H62" s="32" t="b">
        <v>0</v>
      </c>
      <c r="I62" s="32">
        <v>3.7</v>
      </c>
    </row>
    <row r="63" spans="1:9" x14ac:dyDescent="0.25">
      <c r="A63" s="31">
        <v>126</v>
      </c>
      <c r="B63" s="32">
        <v>35</v>
      </c>
      <c r="C63" s="32" t="s">
        <v>7</v>
      </c>
      <c r="D63" s="32">
        <v>2</v>
      </c>
      <c r="E63" s="32" t="s">
        <v>6</v>
      </c>
      <c r="F63" s="32">
        <v>312.82</v>
      </c>
      <c r="G63" s="32">
        <v>1</v>
      </c>
      <c r="H63" s="32" t="b">
        <v>0</v>
      </c>
      <c r="I63" s="32">
        <v>3.9</v>
      </c>
    </row>
    <row r="64" spans="1:9" x14ac:dyDescent="0.25">
      <c r="A64" s="31">
        <v>112</v>
      </c>
      <c r="B64" s="32">
        <v>27</v>
      </c>
      <c r="C64" s="32" t="s">
        <v>9</v>
      </c>
      <c r="D64" s="32">
        <v>8</v>
      </c>
      <c r="E64" s="32" t="s">
        <v>5</v>
      </c>
      <c r="F64" s="32">
        <v>312.58999999999997</v>
      </c>
      <c r="G64" s="32">
        <v>3</v>
      </c>
      <c r="H64" s="32" t="b">
        <v>1</v>
      </c>
      <c r="I64" s="32">
        <v>3</v>
      </c>
    </row>
    <row r="65" spans="1:9" x14ac:dyDescent="0.25">
      <c r="A65" s="31">
        <v>85</v>
      </c>
      <c r="B65" s="32">
        <v>54</v>
      </c>
      <c r="C65" s="32" t="s">
        <v>7</v>
      </c>
      <c r="D65" s="32">
        <v>8</v>
      </c>
      <c r="E65" s="32" t="s">
        <v>10</v>
      </c>
      <c r="F65" s="32">
        <v>311.85000000000002</v>
      </c>
      <c r="G65" s="32">
        <v>3</v>
      </c>
      <c r="H65" s="32" t="b">
        <v>0</v>
      </c>
      <c r="I65" s="32">
        <v>3.7</v>
      </c>
    </row>
    <row r="66" spans="1:9" x14ac:dyDescent="0.25">
      <c r="A66" s="31">
        <v>29</v>
      </c>
      <c r="B66" s="32">
        <v>23</v>
      </c>
      <c r="C66" s="32" t="s">
        <v>7</v>
      </c>
      <c r="D66" s="32">
        <v>1</v>
      </c>
      <c r="E66" s="32" t="s">
        <v>5</v>
      </c>
      <c r="F66" s="32">
        <v>311.38</v>
      </c>
      <c r="G66" s="32">
        <v>5</v>
      </c>
      <c r="H66" s="32" t="b">
        <v>0</v>
      </c>
      <c r="I66" s="32">
        <v>1.6</v>
      </c>
    </row>
    <row r="67" spans="1:9" x14ac:dyDescent="0.25">
      <c r="A67" s="31">
        <v>54</v>
      </c>
      <c r="B67" s="32">
        <v>23</v>
      </c>
      <c r="C67" s="32" t="s">
        <v>4</v>
      </c>
      <c r="D67" s="32">
        <v>6</v>
      </c>
      <c r="E67" s="32" t="s">
        <v>11</v>
      </c>
      <c r="F67" s="32">
        <v>311.38</v>
      </c>
      <c r="G67" s="32">
        <v>2</v>
      </c>
      <c r="H67" s="32" t="b">
        <v>0</v>
      </c>
      <c r="I67" s="32">
        <v>3.7</v>
      </c>
    </row>
    <row r="68" spans="1:9" x14ac:dyDescent="0.25">
      <c r="A68" s="31">
        <v>149</v>
      </c>
      <c r="B68" s="32">
        <v>20</v>
      </c>
      <c r="C68" s="32" t="s">
        <v>7</v>
      </c>
      <c r="D68" s="32">
        <v>5</v>
      </c>
      <c r="E68" s="32" t="s">
        <v>11</v>
      </c>
      <c r="F68" s="32">
        <v>309.06</v>
      </c>
      <c r="G68" s="32">
        <v>4</v>
      </c>
      <c r="H68" s="32" t="b">
        <v>1</v>
      </c>
      <c r="I68" s="32">
        <v>4.2</v>
      </c>
    </row>
    <row r="69" spans="1:9" x14ac:dyDescent="0.25">
      <c r="A69" s="31">
        <v>107</v>
      </c>
      <c r="B69" s="32">
        <v>52</v>
      </c>
      <c r="C69" s="32" t="s">
        <v>4</v>
      </c>
      <c r="D69" s="32">
        <v>6</v>
      </c>
      <c r="E69" s="32" t="s">
        <v>15</v>
      </c>
      <c r="F69" s="32">
        <v>308.39</v>
      </c>
      <c r="G69" s="32">
        <v>4</v>
      </c>
      <c r="H69" s="32" t="b">
        <v>1</v>
      </c>
      <c r="I69" s="32">
        <v>4.7</v>
      </c>
    </row>
    <row r="70" spans="1:9" x14ac:dyDescent="0.25">
      <c r="A70" s="31">
        <v>137</v>
      </c>
      <c r="B70" s="32">
        <v>20</v>
      </c>
      <c r="C70" s="32" t="s">
        <v>9</v>
      </c>
      <c r="D70" s="32">
        <v>4</v>
      </c>
      <c r="E70" s="32" t="s">
        <v>11</v>
      </c>
      <c r="F70" s="32">
        <v>307.64999999999998</v>
      </c>
      <c r="G70" s="32">
        <v>4</v>
      </c>
      <c r="H70" s="32" t="b">
        <v>1</v>
      </c>
      <c r="I70" s="32">
        <v>4.7</v>
      </c>
    </row>
    <row r="71" spans="1:9" x14ac:dyDescent="0.25">
      <c r="A71" s="31">
        <v>128</v>
      </c>
      <c r="B71" s="32">
        <v>32</v>
      </c>
      <c r="C71" s="32" t="s">
        <v>7</v>
      </c>
      <c r="D71" s="32">
        <v>5</v>
      </c>
      <c r="E71" s="32" t="s">
        <v>13</v>
      </c>
      <c r="F71" s="32">
        <v>306.04000000000002</v>
      </c>
      <c r="G71" s="32">
        <v>5</v>
      </c>
      <c r="H71" s="32" t="b">
        <v>0</v>
      </c>
      <c r="I71" s="32">
        <v>4.9000000000000004</v>
      </c>
    </row>
    <row r="72" spans="1:9" x14ac:dyDescent="0.25">
      <c r="A72" s="31">
        <v>100</v>
      </c>
      <c r="B72" s="32">
        <v>23</v>
      </c>
      <c r="C72" s="32" t="s">
        <v>7</v>
      </c>
      <c r="D72" s="32">
        <v>5</v>
      </c>
      <c r="E72" s="32" t="s">
        <v>10</v>
      </c>
      <c r="F72" s="32">
        <v>305.75</v>
      </c>
      <c r="G72" s="32">
        <v>3</v>
      </c>
      <c r="H72" s="32" t="b">
        <v>0</v>
      </c>
      <c r="I72" s="32">
        <v>4.5999999999999996</v>
      </c>
    </row>
    <row r="73" spans="1:9" x14ac:dyDescent="0.25">
      <c r="A73" s="31">
        <v>92</v>
      </c>
      <c r="B73" s="32">
        <v>33</v>
      </c>
      <c r="C73" s="32" t="s">
        <v>7</v>
      </c>
      <c r="D73" s="32">
        <v>8</v>
      </c>
      <c r="E73" s="32" t="s">
        <v>6</v>
      </c>
      <c r="F73" s="32">
        <v>305.02999999999997</v>
      </c>
      <c r="G73" s="32">
        <v>3</v>
      </c>
      <c r="H73" s="32" t="b">
        <v>0</v>
      </c>
      <c r="I73" s="32">
        <v>2.2999999999999998</v>
      </c>
    </row>
    <row r="74" spans="1:9" x14ac:dyDescent="0.25">
      <c r="A74" s="31">
        <v>44</v>
      </c>
      <c r="B74" s="32">
        <v>49</v>
      </c>
      <c r="C74" s="32" t="s">
        <v>9</v>
      </c>
      <c r="D74" s="32">
        <v>9</v>
      </c>
      <c r="E74" s="32" t="s">
        <v>15</v>
      </c>
      <c r="F74" s="32">
        <v>303.13</v>
      </c>
      <c r="G74" s="32">
        <v>1</v>
      </c>
      <c r="H74" s="32" t="b">
        <v>0</v>
      </c>
      <c r="I74" s="32">
        <v>3.2</v>
      </c>
    </row>
    <row r="75" spans="1:9" x14ac:dyDescent="0.25">
      <c r="A75" s="31">
        <v>67</v>
      </c>
      <c r="B75" s="32">
        <v>53</v>
      </c>
      <c r="C75" s="32" t="s">
        <v>9</v>
      </c>
      <c r="D75" s="32">
        <v>2</v>
      </c>
      <c r="E75" s="32" t="s">
        <v>10</v>
      </c>
      <c r="F75" s="32">
        <v>302.51</v>
      </c>
      <c r="G75" s="32">
        <v>4</v>
      </c>
      <c r="H75" s="32" t="b">
        <v>1</v>
      </c>
      <c r="I75" s="32">
        <v>2</v>
      </c>
    </row>
    <row r="76" spans="1:9" x14ac:dyDescent="0.25">
      <c r="A76" s="31">
        <v>56</v>
      </c>
      <c r="B76" s="32">
        <v>58</v>
      </c>
      <c r="C76" s="32" t="s">
        <v>9</v>
      </c>
      <c r="D76" s="32">
        <v>4</v>
      </c>
      <c r="E76" s="32" t="s">
        <v>8</v>
      </c>
      <c r="F76" s="32">
        <v>302.29000000000002</v>
      </c>
      <c r="G76" s="32">
        <v>5</v>
      </c>
      <c r="H76" s="32" t="b">
        <v>0</v>
      </c>
      <c r="I76" s="32">
        <v>4.5</v>
      </c>
    </row>
    <row r="77" spans="1:9" x14ac:dyDescent="0.25">
      <c r="A77" s="31">
        <v>69</v>
      </c>
      <c r="B77" s="32">
        <v>29</v>
      </c>
      <c r="C77" s="32" t="s">
        <v>9</v>
      </c>
      <c r="D77" s="32">
        <v>10</v>
      </c>
      <c r="E77" s="32" t="s">
        <v>11</v>
      </c>
      <c r="F77" s="32">
        <v>302.20999999999998</v>
      </c>
      <c r="G77" s="32">
        <v>3</v>
      </c>
      <c r="H77" s="32" t="b">
        <v>1</v>
      </c>
      <c r="I77" s="32">
        <v>3.6</v>
      </c>
    </row>
    <row r="78" spans="1:9" x14ac:dyDescent="0.25">
      <c r="A78" s="31">
        <v>127</v>
      </c>
      <c r="B78" s="32">
        <v>45</v>
      </c>
      <c r="C78" s="32" t="s">
        <v>7</v>
      </c>
      <c r="D78" s="32">
        <v>5</v>
      </c>
      <c r="E78" s="32" t="s">
        <v>5</v>
      </c>
      <c r="F78" s="32">
        <v>302.11</v>
      </c>
      <c r="G78" s="32">
        <v>2</v>
      </c>
      <c r="H78" s="32" t="b">
        <v>1</v>
      </c>
      <c r="I78" s="32">
        <v>2</v>
      </c>
    </row>
    <row r="79" spans="1:9" x14ac:dyDescent="0.25">
      <c r="A79" s="31">
        <v>24</v>
      </c>
      <c r="B79" s="32">
        <v>31</v>
      </c>
      <c r="C79" s="32" t="s">
        <v>9</v>
      </c>
      <c r="D79" s="32">
        <v>8</v>
      </c>
      <c r="E79" s="32" t="s">
        <v>6</v>
      </c>
      <c r="F79" s="32">
        <v>301.83</v>
      </c>
      <c r="G79" s="32">
        <v>2</v>
      </c>
      <c r="H79" s="32" t="b">
        <v>1</v>
      </c>
      <c r="I79" s="32">
        <v>2.1</v>
      </c>
    </row>
    <row r="80" spans="1:9" x14ac:dyDescent="0.25">
      <c r="A80" s="31">
        <v>51</v>
      </c>
      <c r="B80" s="32">
        <v>18</v>
      </c>
      <c r="C80" s="32" t="s">
        <v>7</v>
      </c>
      <c r="D80" s="32">
        <v>4</v>
      </c>
      <c r="E80" s="32" t="s">
        <v>10</v>
      </c>
      <c r="F80" s="32">
        <v>301.60000000000002</v>
      </c>
      <c r="G80" s="32">
        <v>5</v>
      </c>
      <c r="H80" s="32" t="b">
        <v>0</v>
      </c>
      <c r="I80" s="32">
        <v>4.9000000000000004</v>
      </c>
    </row>
    <row r="81" spans="1:9" x14ac:dyDescent="0.25">
      <c r="A81" s="31">
        <v>86</v>
      </c>
      <c r="B81" s="32">
        <v>58</v>
      </c>
      <c r="C81" s="32" t="s">
        <v>4</v>
      </c>
      <c r="D81" s="32">
        <v>5</v>
      </c>
      <c r="E81" s="32" t="s">
        <v>16</v>
      </c>
      <c r="F81" s="32">
        <v>301.02</v>
      </c>
      <c r="G81" s="32">
        <v>2</v>
      </c>
      <c r="H81" s="32" t="b">
        <v>1</v>
      </c>
      <c r="I81" s="32">
        <v>3.7</v>
      </c>
    </row>
    <row r="82" spans="1:9" x14ac:dyDescent="0.25">
      <c r="A82" s="31">
        <v>14</v>
      </c>
      <c r="B82" s="32">
        <v>30</v>
      </c>
      <c r="C82" s="32" t="s">
        <v>4</v>
      </c>
      <c r="D82" s="32">
        <v>5</v>
      </c>
      <c r="E82" s="32" t="s">
        <v>5</v>
      </c>
      <c r="F82" s="32">
        <v>298.68</v>
      </c>
      <c r="G82" s="32">
        <v>5</v>
      </c>
      <c r="H82" s="32" t="b">
        <v>1</v>
      </c>
      <c r="I82" s="32">
        <v>1.9</v>
      </c>
    </row>
    <row r="83" spans="1:9" x14ac:dyDescent="0.25">
      <c r="A83" s="31">
        <v>147</v>
      </c>
      <c r="B83" s="32">
        <v>48</v>
      </c>
      <c r="C83" s="32" t="s">
        <v>4</v>
      </c>
      <c r="D83" s="32">
        <v>8</v>
      </c>
      <c r="E83" s="32" t="s">
        <v>8</v>
      </c>
      <c r="F83" s="32">
        <v>298.3</v>
      </c>
      <c r="G83" s="32">
        <v>5</v>
      </c>
      <c r="H83" s="32" t="b">
        <v>0</v>
      </c>
      <c r="I83" s="32">
        <v>2.6</v>
      </c>
    </row>
    <row r="84" spans="1:9" x14ac:dyDescent="0.25">
      <c r="A84" s="31">
        <v>80</v>
      </c>
      <c r="B84" s="32">
        <v>22</v>
      </c>
      <c r="C84" s="32" t="s">
        <v>9</v>
      </c>
      <c r="D84" s="32">
        <v>10</v>
      </c>
      <c r="E84" s="32" t="s">
        <v>6</v>
      </c>
      <c r="F84" s="32">
        <v>297.81</v>
      </c>
      <c r="G84" s="32">
        <v>0</v>
      </c>
      <c r="H84" s="32" t="b">
        <v>0</v>
      </c>
      <c r="I84" s="32">
        <v>1.2</v>
      </c>
    </row>
    <row r="85" spans="1:9" x14ac:dyDescent="0.25">
      <c r="A85" s="31">
        <v>4</v>
      </c>
      <c r="B85" s="32">
        <v>21</v>
      </c>
      <c r="C85" s="32" t="s">
        <v>9</v>
      </c>
      <c r="D85" s="32">
        <v>3</v>
      </c>
      <c r="E85" s="32" t="s">
        <v>10</v>
      </c>
      <c r="F85" s="32">
        <v>297.3</v>
      </c>
      <c r="G85" s="32">
        <v>2</v>
      </c>
      <c r="H85" s="32" t="b">
        <v>1</v>
      </c>
      <c r="I85" s="32">
        <v>3.8</v>
      </c>
    </row>
    <row r="86" spans="1:9" x14ac:dyDescent="0.25">
      <c r="A86" s="31">
        <v>146</v>
      </c>
      <c r="B86" s="32">
        <v>31</v>
      </c>
      <c r="C86" s="32" t="s">
        <v>4</v>
      </c>
      <c r="D86" s="32">
        <v>1</v>
      </c>
      <c r="E86" s="32" t="s">
        <v>5</v>
      </c>
      <c r="F86" s="32">
        <v>295.11</v>
      </c>
      <c r="G86" s="32">
        <v>2</v>
      </c>
      <c r="H86" s="32" t="b">
        <v>1</v>
      </c>
      <c r="I86" s="32">
        <v>3</v>
      </c>
    </row>
    <row r="87" spans="1:9" x14ac:dyDescent="0.25">
      <c r="A87" s="31">
        <v>90</v>
      </c>
      <c r="B87" s="32">
        <v>53</v>
      </c>
      <c r="C87" s="32" t="s">
        <v>7</v>
      </c>
      <c r="D87" s="32">
        <v>9</v>
      </c>
      <c r="E87" s="32" t="s">
        <v>10</v>
      </c>
      <c r="F87" s="32">
        <v>292.33999999999997</v>
      </c>
      <c r="G87" s="32">
        <v>5</v>
      </c>
      <c r="H87" s="32" t="b">
        <v>0</v>
      </c>
      <c r="I87" s="32">
        <v>2.5</v>
      </c>
    </row>
    <row r="88" spans="1:9" x14ac:dyDescent="0.25">
      <c r="A88" s="31">
        <v>135</v>
      </c>
      <c r="B88" s="32">
        <v>58</v>
      </c>
      <c r="C88" s="32" t="s">
        <v>7</v>
      </c>
      <c r="D88" s="32">
        <v>10</v>
      </c>
      <c r="E88" s="32" t="s">
        <v>6</v>
      </c>
      <c r="F88" s="32">
        <v>291.81</v>
      </c>
      <c r="G88" s="32">
        <v>2</v>
      </c>
      <c r="H88" s="32" t="b">
        <v>0</v>
      </c>
      <c r="I88" s="32">
        <v>4</v>
      </c>
    </row>
    <row r="89" spans="1:9" x14ac:dyDescent="0.25">
      <c r="A89" s="31">
        <v>117</v>
      </c>
      <c r="B89" s="32">
        <v>20</v>
      </c>
      <c r="C89" s="32" t="s">
        <v>9</v>
      </c>
      <c r="D89" s="32">
        <v>1</v>
      </c>
      <c r="E89" s="32" t="s">
        <v>6</v>
      </c>
      <c r="F89" s="32">
        <v>291.2</v>
      </c>
      <c r="G89" s="32">
        <v>5</v>
      </c>
      <c r="H89" s="32" t="b">
        <v>1</v>
      </c>
      <c r="I89" s="32">
        <v>2.2000000000000002</v>
      </c>
    </row>
    <row r="90" spans="1:9" x14ac:dyDescent="0.25">
      <c r="A90" s="31">
        <v>131</v>
      </c>
      <c r="B90" s="32">
        <v>54</v>
      </c>
      <c r="C90" s="32" t="s">
        <v>7</v>
      </c>
      <c r="D90" s="32">
        <v>1</v>
      </c>
      <c r="E90" s="32" t="s">
        <v>12</v>
      </c>
      <c r="F90" s="32">
        <v>289.23</v>
      </c>
      <c r="G90" s="32">
        <v>5</v>
      </c>
      <c r="H90" s="32" t="b">
        <v>0</v>
      </c>
      <c r="I90" s="32">
        <v>3.6</v>
      </c>
    </row>
    <row r="91" spans="1:9" x14ac:dyDescent="0.25">
      <c r="A91" s="31">
        <v>116</v>
      </c>
      <c r="B91" s="32">
        <v>41</v>
      </c>
      <c r="C91" s="32" t="s">
        <v>9</v>
      </c>
      <c r="D91" s="32">
        <v>7</v>
      </c>
      <c r="E91" s="32" t="s">
        <v>14</v>
      </c>
      <c r="F91" s="32">
        <v>287.95</v>
      </c>
      <c r="G91" s="32">
        <v>3</v>
      </c>
      <c r="H91" s="32" t="b">
        <v>0</v>
      </c>
      <c r="I91" s="32">
        <v>3.3</v>
      </c>
    </row>
    <row r="92" spans="1:9" x14ac:dyDescent="0.25">
      <c r="A92" s="31">
        <v>71</v>
      </c>
      <c r="B92" s="32">
        <v>36</v>
      </c>
      <c r="C92" s="32" t="s">
        <v>4</v>
      </c>
      <c r="D92" s="32">
        <v>7</v>
      </c>
      <c r="E92" s="32" t="s">
        <v>6</v>
      </c>
      <c r="F92" s="32">
        <v>287.66000000000003</v>
      </c>
      <c r="G92" s="32">
        <v>1</v>
      </c>
      <c r="H92" s="32" t="b">
        <v>0</v>
      </c>
      <c r="I92" s="32">
        <v>2.4</v>
      </c>
    </row>
    <row r="93" spans="1:9" x14ac:dyDescent="0.25">
      <c r="A93" s="31">
        <v>121</v>
      </c>
      <c r="B93" s="32">
        <v>21</v>
      </c>
      <c r="C93" s="32" t="s">
        <v>9</v>
      </c>
      <c r="D93" s="32">
        <v>2</v>
      </c>
      <c r="E93" s="32" t="s">
        <v>6</v>
      </c>
      <c r="F93" s="32">
        <v>286.58999999999997</v>
      </c>
      <c r="G93" s="32">
        <v>3</v>
      </c>
      <c r="H93" s="32" t="b">
        <v>0</v>
      </c>
      <c r="I93" s="32">
        <v>3.2</v>
      </c>
    </row>
    <row r="94" spans="1:9" x14ac:dyDescent="0.25">
      <c r="A94" s="31">
        <v>49</v>
      </c>
      <c r="B94" s="32">
        <v>46</v>
      </c>
      <c r="C94" s="32" t="s">
        <v>4</v>
      </c>
      <c r="D94" s="32">
        <v>2</v>
      </c>
      <c r="E94" s="32" t="s">
        <v>13</v>
      </c>
      <c r="F94" s="32">
        <v>285.57</v>
      </c>
      <c r="G94" s="32">
        <v>5</v>
      </c>
      <c r="H94" s="32" t="b">
        <v>1</v>
      </c>
      <c r="I94" s="32">
        <v>3.8</v>
      </c>
    </row>
    <row r="95" spans="1:9" x14ac:dyDescent="0.25">
      <c r="A95" s="31">
        <v>73</v>
      </c>
      <c r="B95" s="32">
        <v>18</v>
      </c>
      <c r="C95" s="32" t="s">
        <v>7</v>
      </c>
      <c r="D95" s="32">
        <v>9</v>
      </c>
      <c r="E95" s="32" t="s">
        <v>10</v>
      </c>
      <c r="F95" s="32">
        <v>285.3</v>
      </c>
      <c r="G95" s="32">
        <v>0</v>
      </c>
      <c r="H95" s="32" t="b">
        <v>1</v>
      </c>
      <c r="I95" s="32">
        <v>3.3</v>
      </c>
    </row>
    <row r="96" spans="1:9" x14ac:dyDescent="0.25">
      <c r="A96" s="31">
        <v>25</v>
      </c>
      <c r="B96" s="32">
        <v>26</v>
      </c>
      <c r="C96" s="32" t="s">
        <v>9</v>
      </c>
      <c r="D96" s="32">
        <v>2</v>
      </c>
      <c r="E96" s="32" t="s">
        <v>14</v>
      </c>
      <c r="F96" s="32">
        <v>284.37</v>
      </c>
      <c r="G96" s="32">
        <v>5</v>
      </c>
      <c r="H96" s="32" t="b">
        <v>0</v>
      </c>
      <c r="I96" s="32">
        <v>2.4</v>
      </c>
    </row>
    <row r="97" spans="1:9" x14ac:dyDescent="0.25">
      <c r="A97" s="31">
        <v>103</v>
      </c>
      <c r="B97" s="32">
        <v>54</v>
      </c>
      <c r="C97" s="32" t="s">
        <v>9</v>
      </c>
      <c r="D97" s="32">
        <v>10</v>
      </c>
      <c r="E97" s="32" t="s">
        <v>15</v>
      </c>
      <c r="F97" s="32">
        <v>284.13</v>
      </c>
      <c r="G97" s="32">
        <v>0</v>
      </c>
      <c r="H97" s="32" t="b">
        <v>1</v>
      </c>
      <c r="I97" s="32">
        <v>2.1</v>
      </c>
    </row>
    <row r="98" spans="1:9" x14ac:dyDescent="0.25">
      <c r="A98" s="31">
        <v>93</v>
      </c>
      <c r="B98" s="32">
        <v>31</v>
      </c>
      <c r="C98" s="32" t="s">
        <v>7</v>
      </c>
      <c r="D98" s="32">
        <v>9</v>
      </c>
      <c r="E98" s="32" t="s">
        <v>14</v>
      </c>
      <c r="F98" s="32">
        <v>282.47000000000003</v>
      </c>
      <c r="G98" s="32">
        <v>4</v>
      </c>
      <c r="H98" s="32" t="b">
        <v>0</v>
      </c>
      <c r="I98" s="32">
        <v>3</v>
      </c>
    </row>
    <row r="99" spans="1:9" x14ac:dyDescent="0.25">
      <c r="A99" s="31">
        <v>7</v>
      </c>
      <c r="B99" s="32">
        <v>37</v>
      </c>
      <c r="C99" s="32" t="s">
        <v>9</v>
      </c>
      <c r="D99" s="32">
        <v>2</v>
      </c>
      <c r="E99" s="32" t="s">
        <v>13</v>
      </c>
      <c r="F99" s="32">
        <v>282.33</v>
      </c>
      <c r="G99" s="32">
        <v>0</v>
      </c>
      <c r="H99" s="32" t="b">
        <v>0</v>
      </c>
      <c r="I99" s="32">
        <v>2.8</v>
      </c>
    </row>
    <row r="100" spans="1:9" x14ac:dyDescent="0.25">
      <c r="A100" s="31">
        <v>65</v>
      </c>
      <c r="B100" s="32">
        <v>57</v>
      </c>
      <c r="C100" s="32" t="s">
        <v>7</v>
      </c>
      <c r="D100" s="32">
        <v>1</v>
      </c>
      <c r="E100" s="32" t="s">
        <v>10</v>
      </c>
      <c r="F100" s="32">
        <v>281.57</v>
      </c>
      <c r="G100" s="32">
        <v>5</v>
      </c>
      <c r="H100" s="32" t="b">
        <v>1</v>
      </c>
      <c r="I100" s="32">
        <v>2.9</v>
      </c>
    </row>
    <row r="101" spans="1:9" x14ac:dyDescent="0.25">
      <c r="A101" s="31">
        <v>68</v>
      </c>
      <c r="B101" s="32">
        <v>56</v>
      </c>
      <c r="C101" s="32" t="s">
        <v>9</v>
      </c>
      <c r="D101" s="32">
        <v>10</v>
      </c>
      <c r="E101" s="32" t="s">
        <v>8</v>
      </c>
      <c r="F101" s="32">
        <v>279.44</v>
      </c>
      <c r="G101" s="32">
        <v>2</v>
      </c>
      <c r="H101" s="32" t="b">
        <v>1</v>
      </c>
      <c r="I101" s="32">
        <v>1.8</v>
      </c>
    </row>
    <row r="102" spans="1:9" x14ac:dyDescent="0.25">
      <c r="A102" s="31">
        <v>62</v>
      </c>
      <c r="B102" s="32">
        <v>49</v>
      </c>
      <c r="C102" s="32" t="s">
        <v>4</v>
      </c>
      <c r="D102" s="32">
        <v>7</v>
      </c>
      <c r="E102" s="32" t="s">
        <v>11</v>
      </c>
      <c r="F102" s="32">
        <v>277.14999999999998</v>
      </c>
      <c r="G102" s="32">
        <v>5</v>
      </c>
      <c r="H102" s="32" t="b">
        <v>0</v>
      </c>
      <c r="I102" s="32">
        <v>3.5</v>
      </c>
    </row>
    <row r="103" spans="1:9" x14ac:dyDescent="0.25">
      <c r="A103" s="31">
        <v>88</v>
      </c>
      <c r="B103" s="32">
        <v>33</v>
      </c>
      <c r="C103" s="32" t="s">
        <v>4</v>
      </c>
      <c r="D103" s="32">
        <v>3</v>
      </c>
      <c r="E103" s="32" t="s">
        <v>11</v>
      </c>
      <c r="F103" s="32">
        <v>276.89</v>
      </c>
      <c r="G103" s="32">
        <v>5</v>
      </c>
      <c r="H103" s="32" t="b">
        <v>1</v>
      </c>
      <c r="I103" s="32">
        <v>4.5</v>
      </c>
    </row>
    <row r="104" spans="1:9" x14ac:dyDescent="0.25">
      <c r="A104" s="31">
        <v>145</v>
      </c>
      <c r="B104" s="32">
        <v>58</v>
      </c>
      <c r="C104" s="32" t="s">
        <v>7</v>
      </c>
      <c r="D104" s="32">
        <v>2</v>
      </c>
      <c r="E104" s="32" t="s">
        <v>16</v>
      </c>
      <c r="F104" s="32">
        <v>276.74</v>
      </c>
      <c r="G104" s="32">
        <v>4</v>
      </c>
      <c r="H104" s="32" t="b">
        <v>0</v>
      </c>
      <c r="I104" s="32">
        <v>4.9000000000000004</v>
      </c>
    </row>
    <row r="105" spans="1:9" x14ac:dyDescent="0.25">
      <c r="A105" s="31">
        <v>78</v>
      </c>
      <c r="B105" s="32">
        <v>38</v>
      </c>
      <c r="C105" s="32" t="s">
        <v>7</v>
      </c>
      <c r="D105" s="32">
        <v>7</v>
      </c>
      <c r="E105" s="32" t="s">
        <v>15</v>
      </c>
      <c r="F105" s="32">
        <v>272.58</v>
      </c>
      <c r="G105" s="32">
        <v>5</v>
      </c>
      <c r="H105" s="32" t="b">
        <v>0</v>
      </c>
      <c r="I105" s="32">
        <v>2.2000000000000002</v>
      </c>
    </row>
    <row r="106" spans="1:9" x14ac:dyDescent="0.25">
      <c r="A106" s="31">
        <v>74</v>
      </c>
      <c r="B106" s="32">
        <v>32</v>
      </c>
      <c r="C106" s="32" t="s">
        <v>9</v>
      </c>
      <c r="D106" s="32">
        <v>9</v>
      </c>
      <c r="E106" s="32" t="s">
        <v>8</v>
      </c>
      <c r="F106" s="32">
        <v>271.99</v>
      </c>
      <c r="G106" s="32">
        <v>3</v>
      </c>
      <c r="H106" s="32" t="b">
        <v>0</v>
      </c>
      <c r="I106" s="32">
        <v>4.2</v>
      </c>
    </row>
    <row r="107" spans="1:9" x14ac:dyDescent="0.25">
      <c r="A107" s="31">
        <v>37</v>
      </c>
      <c r="B107" s="32">
        <v>37</v>
      </c>
      <c r="C107" s="32" t="s">
        <v>9</v>
      </c>
      <c r="D107" s="32">
        <v>7</v>
      </c>
      <c r="E107" s="32" t="s">
        <v>12</v>
      </c>
      <c r="F107" s="32">
        <v>270.45999999999998</v>
      </c>
      <c r="G107" s="32">
        <v>3</v>
      </c>
      <c r="H107" s="32" t="b">
        <v>1</v>
      </c>
      <c r="I107" s="32">
        <v>1.3</v>
      </c>
    </row>
    <row r="108" spans="1:9" x14ac:dyDescent="0.25">
      <c r="A108" s="31">
        <v>130</v>
      </c>
      <c r="B108" s="32">
        <v>19</v>
      </c>
      <c r="C108" s="32" t="s">
        <v>7</v>
      </c>
      <c r="D108" s="32">
        <v>1</v>
      </c>
      <c r="E108" s="32" t="s">
        <v>8</v>
      </c>
      <c r="F108" s="32">
        <v>268</v>
      </c>
      <c r="G108" s="32">
        <v>0</v>
      </c>
      <c r="H108" s="32" t="b">
        <v>1</v>
      </c>
      <c r="I108" s="32">
        <v>2</v>
      </c>
    </row>
    <row r="109" spans="1:9" x14ac:dyDescent="0.25">
      <c r="A109" s="31">
        <v>81</v>
      </c>
      <c r="B109" s="32">
        <v>24</v>
      </c>
      <c r="C109" s="32" t="s">
        <v>7</v>
      </c>
      <c r="D109" s="32">
        <v>9</v>
      </c>
      <c r="E109" s="32" t="s">
        <v>5</v>
      </c>
      <c r="F109" s="32">
        <v>265.98</v>
      </c>
      <c r="G109" s="32">
        <v>5</v>
      </c>
      <c r="H109" s="32" t="b">
        <v>0</v>
      </c>
      <c r="I109" s="32">
        <v>1.8</v>
      </c>
    </row>
    <row r="110" spans="1:9" x14ac:dyDescent="0.25">
      <c r="A110" s="31">
        <v>104</v>
      </c>
      <c r="B110" s="32">
        <v>52</v>
      </c>
      <c r="C110" s="32" t="s">
        <v>9</v>
      </c>
      <c r="D110" s="32">
        <v>8</v>
      </c>
      <c r="E110" s="32" t="s">
        <v>12</v>
      </c>
      <c r="F110" s="32">
        <v>265.97000000000003</v>
      </c>
      <c r="G110" s="32">
        <v>3</v>
      </c>
      <c r="H110" s="32" t="b">
        <v>1</v>
      </c>
      <c r="I110" s="32">
        <v>3.3</v>
      </c>
    </row>
    <row r="111" spans="1:9" x14ac:dyDescent="0.25">
      <c r="A111" s="31">
        <v>42</v>
      </c>
      <c r="B111" s="32">
        <v>27</v>
      </c>
      <c r="C111" s="32" t="s">
        <v>7</v>
      </c>
      <c r="D111" s="32">
        <v>6</v>
      </c>
      <c r="E111" s="32" t="s">
        <v>10</v>
      </c>
      <c r="F111" s="32">
        <v>264.99</v>
      </c>
      <c r="G111" s="32">
        <v>1</v>
      </c>
      <c r="H111" s="32" t="b">
        <v>0</v>
      </c>
      <c r="I111" s="32">
        <v>4.3</v>
      </c>
    </row>
    <row r="112" spans="1:9" x14ac:dyDescent="0.25">
      <c r="A112" s="31">
        <v>61</v>
      </c>
      <c r="B112" s="32">
        <v>60</v>
      </c>
      <c r="C112" s="32" t="s">
        <v>9</v>
      </c>
      <c r="D112" s="32">
        <v>2</v>
      </c>
      <c r="E112" s="32" t="s">
        <v>14</v>
      </c>
      <c r="F112" s="32">
        <v>264.64</v>
      </c>
      <c r="G112" s="32">
        <v>1</v>
      </c>
      <c r="H112" s="32" t="b">
        <v>1</v>
      </c>
      <c r="I112" s="32">
        <v>2</v>
      </c>
    </row>
    <row r="113" spans="1:9" x14ac:dyDescent="0.25">
      <c r="A113" s="31">
        <v>34</v>
      </c>
      <c r="B113" s="32">
        <v>42</v>
      </c>
      <c r="C113" s="32" t="s">
        <v>7</v>
      </c>
      <c r="D113" s="32">
        <v>5</v>
      </c>
      <c r="E113" s="32" t="s">
        <v>5</v>
      </c>
      <c r="F113" s="32">
        <v>264.33999999999997</v>
      </c>
      <c r="G113" s="32">
        <v>4</v>
      </c>
      <c r="H113" s="32" t="b">
        <v>0</v>
      </c>
      <c r="I113" s="32">
        <v>3.2</v>
      </c>
    </row>
    <row r="114" spans="1:9" x14ac:dyDescent="0.25">
      <c r="A114" s="31">
        <v>12</v>
      </c>
      <c r="B114" s="32">
        <v>42</v>
      </c>
      <c r="C114" s="32" t="s">
        <v>9</v>
      </c>
      <c r="D114" s="32">
        <v>5</v>
      </c>
      <c r="E114" s="32" t="s">
        <v>11</v>
      </c>
      <c r="F114" s="32">
        <v>263.04000000000002</v>
      </c>
      <c r="G114" s="32">
        <v>0</v>
      </c>
      <c r="H114" s="32" t="b">
        <v>0</v>
      </c>
      <c r="I114" s="32">
        <v>2.8</v>
      </c>
    </row>
    <row r="115" spans="1:9" x14ac:dyDescent="0.25">
      <c r="A115" s="31">
        <v>11</v>
      </c>
      <c r="B115" s="32">
        <v>24</v>
      </c>
      <c r="C115" s="32" t="s">
        <v>9</v>
      </c>
      <c r="D115" s="32">
        <v>1</v>
      </c>
      <c r="E115" s="32" t="s">
        <v>8</v>
      </c>
      <c r="F115" s="32">
        <v>261.14</v>
      </c>
      <c r="G115" s="32">
        <v>0</v>
      </c>
      <c r="H115" s="32" t="b">
        <v>1</v>
      </c>
      <c r="I115" s="32">
        <v>3.7</v>
      </c>
    </row>
    <row r="116" spans="1:9" x14ac:dyDescent="0.25">
      <c r="A116" s="31">
        <v>41</v>
      </c>
      <c r="B116" s="32">
        <v>19</v>
      </c>
      <c r="C116" s="32" t="s">
        <v>4</v>
      </c>
      <c r="D116" s="32">
        <v>9</v>
      </c>
      <c r="E116" s="32" t="s">
        <v>8</v>
      </c>
      <c r="F116" s="32">
        <v>258.72000000000003</v>
      </c>
      <c r="G116" s="32">
        <v>2</v>
      </c>
      <c r="H116" s="32" t="b">
        <v>1</v>
      </c>
      <c r="I116" s="32">
        <v>2.8</v>
      </c>
    </row>
    <row r="117" spans="1:9" x14ac:dyDescent="0.25">
      <c r="A117" s="31">
        <v>124</v>
      </c>
      <c r="B117" s="32">
        <v>53</v>
      </c>
      <c r="C117" s="32" t="s">
        <v>4</v>
      </c>
      <c r="D117" s="32">
        <v>1</v>
      </c>
      <c r="E117" s="32" t="s">
        <v>11</v>
      </c>
      <c r="F117" s="32">
        <v>256.73</v>
      </c>
      <c r="G117" s="32">
        <v>3</v>
      </c>
      <c r="H117" s="32" t="b">
        <v>0</v>
      </c>
      <c r="I117" s="32">
        <v>1.4</v>
      </c>
    </row>
    <row r="118" spans="1:9" x14ac:dyDescent="0.25">
      <c r="A118" s="31">
        <v>10</v>
      </c>
      <c r="B118" s="32">
        <v>41</v>
      </c>
      <c r="C118" s="32" t="s">
        <v>9</v>
      </c>
      <c r="D118" s="32">
        <v>7</v>
      </c>
      <c r="E118" s="32" t="s">
        <v>12</v>
      </c>
      <c r="F118" s="32">
        <v>254.66</v>
      </c>
      <c r="G118" s="32">
        <v>1</v>
      </c>
      <c r="H118" s="32" t="b">
        <v>0</v>
      </c>
      <c r="I118" s="32">
        <v>2.5</v>
      </c>
    </row>
    <row r="119" spans="1:9" x14ac:dyDescent="0.25">
      <c r="A119" s="31">
        <v>129</v>
      </c>
      <c r="B119" s="32">
        <v>59</v>
      </c>
      <c r="C119" s="32" t="s">
        <v>4</v>
      </c>
      <c r="D119" s="32">
        <v>5</v>
      </c>
      <c r="E119" s="32" t="s">
        <v>8</v>
      </c>
      <c r="F119" s="32">
        <v>253.65</v>
      </c>
      <c r="G119" s="32">
        <v>4</v>
      </c>
      <c r="H119" s="32" t="b">
        <v>1</v>
      </c>
      <c r="I119" s="32">
        <v>4</v>
      </c>
    </row>
    <row r="120" spans="1:9" x14ac:dyDescent="0.25">
      <c r="A120" s="31">
        <v>39</v>
      </c>
      <c r="B120" s="32">
        <v>57</v>
      </c>
      <c r="C120" s="32" t="s">
        <v>9</v>
      </c>
      <c r="D120" s="32">
        <v>4</v>
      </c>
      <c r="E120" s="32" t="s">
        <v>6</v>
      </c>
      <c r="F120" s="32">
        <v>253.64</v>
      </c>
      <c r="G120" s="32">
        <v>1</v>
      </c>
      <c r="H120" s="32" t="b">
        <v>0</v>
      </c>
      <c r="I120" s="32">
        <v>4</v>
      </c>
    </row>
    <row r="121" spans="1:9" x14ac:dyDescent="0.25">
      <c r="A121" s="31">
        <v>17</v>
      </c>
      <c r="B121" s="32">
        <v>57</v>
      </c>
      <c r="C121" s="32" t="s">
        <v>7</v>
      </c>
      <c r="D121" s="32">
        <v>9</v>
      </c>
      <c r="E121" s="32" t="s">
        <v>12</v>
      </c>
      <c r="F121" s="32">
        <v>253.03</v>
      </c>
      <c r="G121" s="32">
        <v>3</v>
      </c>
      <c r="H121" s="32" t="b">
        <v>1</v>
      </c>
      <c r="I121" s="32">
        <v>3.4</v>
      </c>
    </row>
    <row r="122" spans="1:9" x14ac:dyDescent="0.25">
      <c r="A122" s="31">
        <v>45</v>
      </c>
      <c r="B122" s="32">
        <v>28</v>
      </c>
      <c r="C122" s="32" t="s">
        <v>9</v>
      </c>
      <c r="D122" s="32">
        <v>6</v>
      </c>
      <c r="E122" s="32" t="s">
        <v>8</v>
      </c>
      <c r="F122" s="32">
        <v>248.71</v>
      </c>
      <c r="G122" s="32">
        <v>0</v>
      </c>
      <c r="H122" s="32" t="b">
        <v>1</v>
      </c>
      <c r="I122" s="32">
        <v>3.4</v>
      </c>
    </row>
    <row r="123" spans="1:9" x14ac:dyDescent="0.25">
      <c r="A123" s="31">
        <v>99</v>
      </c>
      <c r="B123" s="32">
        <v>49</v>
      </c>
      <c r="C123" s="32" t="s">
        <v>9</v>
      </c>
      <c r="D123" s="32">
        <v>10</v>
      </c>
      <c r="E123" s="32" t="s">
        <v>15</v>
      </c>
      <c r="F123" s="32">
        <v>248.29</v>
      </c>
      <c r="G123" s="32">
        <v>3</v>
      </c>
      <c r="H123" s="32" t="b">
        <v>1</v>
      </c>
      <c r="I123" s="32">
        <v>2.2000000000000002</v>
      </c>
    </row>
    <row r="124" spans="1:9" x14ac:dyDescent="0.25">
      <c r="A124" s="31">
        <v>20</v>
      </c>
      <c r="B124" s="32">
        <v>42</v>
      </c>
      <c r="C124" s="32" t="s">
        <v>7</v>
      </c>
      <c r="D124" s="32">
        <v>1</v>
      </c>
      <c r="E124" s="32" t="s">
        <v>16</v>
      </c>
      <c r="F124" s="32">
        <v>246.65</v>
      </c>
      <c r="G124" s="32">
        <v>2</v>
      </c>
      <c r="H124" s="32" t="b">
        <v>0</v>
      </c>
      <c r="I124" s="32">
        <v>3.7</v>
      </c>
    </row>
    <row r="125" spans="1:9" x14ac:dyDescent="0.25">
      <c r="A125" s="31">
        <v>111</v>
      </c>
      <c r="B125" s="32">
        <v>39</v>
      </c>
      <c r="C125" s="32" t="s">
        <v>4</v>
      </c>
      <c r="D125" s="32">
        <v>7</v>
      </c>
      <c r="E125" s="32" t="s">
        <v>8</v>
      </c>
      <c r="F125" s="32">
        <v>244.89</v>
      </c>
      <c r="G125" s="32">
        <v>5</v>
      </c>
      <c r="H125" s="32" t="b">
        <v>1</v>
      </c>
      <c r="I125" s="32">
        <v>4</v>
      </c>
    </row>
    <row r="126" spans="1:9" x14ac:dyDescent="0.25">
      <c r="A126" s="31">
        <v>72</v>
      </c>
      <c r="B126" s="32">
        <v>45</v>
      </c>
      <c r="C126" s="32" t="s">
        <v>7</v>
      </c>
      <c r="D126" s="32">
        <v>8</v>
      </c>
      <c r="E126" s="32" t="s">
        <v>6</v>
      </c>
      <c r="F126" s="32">
        <v>242.62</v>
      </c>
      <c r="G126" s="32">
        <v>3</v>
      </c>
      <c r="H126" s="32" t="b">
        <v>0</v>
      </c>
      <c r="I126" s="32">
        <v>3.8</v>
      </c>
    </row>
    <row r="127" spans="1:9" x14ac:dyDescent="0.25">
      <c r="A127" s="31">
        <v>101</v>
      </c>
      <c r="B127" s="32">
        <v>48</v>
      </c>
      <c r="C127" s="32" t="s">
        <v>7</v>
      </c>
      <c r="D127" s="32">
        <v>2</v>
      </c>
      <c r="E127" s="32" t="s">
        <v>12</v>
      </c>
      <c r="F127" s="32">
        <v>241.81</v>
      </c>
      <c r="G127" s="32">
        <v>5</v>
      </c>
      <c r="H127" s="32" t="b">
        <v>0</v>
      </c>
      <c r="I127" s="32">
        <v>3.8</v>
      </c>
    </row>
    <row r="128" spans="1:9" x14ac:dyDescent="0.25">
      <c r="A128" s="31">
        <v>134</v>
      </c>
      <c r="B128" s="32">
        <v>61</v>
      </c>
      <c r="C128" s="32" t="s">
        <v>4</v>
      </c>
      <c r="D128" s="32">
        <v>7</v>
      </c>
      <c r="E128" s="32" t="s">
        <v>5</v>
      </c>
      <c r="F128" s="32">
        <v>237.99</v>
      </c>
      <c r="G128" s="32">
        <v>0</v>
      </c>
      <c r="H128" s="32" t="b">
        <v>1</v>
      </c>
      <c r="I128" s="32">
        <v>3.3</v>
      </c>
    </row>
    <row r="129" spans="1:9" x14ac:dyDescent="0.25">
      <c r="A129" s="31">
        <v>5</v>
      </c>
      <c r="B129" s="32">
        <v>57</v>
      </c>
      <c r="C129" s="32" t="s">
        <v>9</v>
      </c>
      <c r="D129" s="32">
        <v>1</v>
      </c>
      <c r="E129" s="32" t="s">
        <v>11</v>
      </c>
      <c r="F129" s="32">
        <v>237.9</v>
      </c>
      <c r="G129" s="32">
        <v>1</v>
      </c>
      <c r="H129" s="32" t="b">
        <v>0</v>
      </c>
      <c r="I129" s="32">
        <v>3.4</v>
      </c>
    </row>
    <row r="130" spans="1:9" x14ac:dyDescent="0.25">
      <c r="A130" s="31">
        <v>142</v>
      </c>
      <c r="B130" s="32">
        <v>37</v>
      </c>
      <c r="C130" s="32" t="s">
        <v>7</v>
      </c>
      <c r="D130" s="32">
        <v>4</v>
      </c>
      <c r="E130" s="32" t="s">
        <v>6</v>
      </c>
      <c r="F130" s="32">
        <v>237.4</v>
      </c>
      <c r="G130" s="32">
        <v>2</v>
      </c>
      <c r="H130" s="32" t="b">
        <v>0</v>
      </c>
      <c r="I130" s="32">
        <v>2.4</v>
      </c>
    </row>
    <row r="131" spans="1:9" x14ac:dyDescent="0.25">
      <c r="A131" s="31">
        <v>15</v>
      </c>
      <c r="B131" s="32">
        <v>19</v>
      </c>
      <c r="C131" s="32" t="s">
        <v>9</v>
      </c>
      <c r="D131" s="32">
        <v>4</v>
      </c>
      <c r="E131" s="32" t="s">
        <v>13</v>
      </c>
      <c r="F131" s="32">
        <v>236.87</v>
      </c>
      <c r="G131" s="32">
        <v>3</v>
      </c>
      <c r="H131" s="32" t="b">
        <v>1</v>
      </c>
      <c r="I131" s="32">
        <v>1.3</v>
      </c>
    </row>
    <row r="132" spans="1:9" x14ac:dyDescent="0.25">
      <c r="A132" s="31">
        <v>122</v>
      </c>
      <c r="B132" s="32">
        <v>36</v>
      </c>
      <c r="C132" s="32" t="s">
        <v>7</v>
      </c>
      <c r="D132" s="32">
        <v>5</v>
      </c>
      <c r="E132" s="32" t="s">
        <v>5</v>
      </c>
      <c r="F132" s="32">
        <v>235.11</v>
      </c>
      <c r="G132" s="32">
        <v>0</v>
      </c>
      <c r="H132" s="32" t="b">
        <v>0</v>
      </c>
      <c r="I132" s="32">
        <v>3.3</v>
      </c>
    </row>
    <row r="133" spans="1:9" x14ac:dyDescent="0.25">
      <c r="A133" s="31">
        <v>77</v>
      </c>
      <c r="B133" s="32">
        <v>60</v>
      </c>
      <c r="C133" s="32" t="s">
        <v>7</v>
      </c>
      <c r="D133" s="32">
        <v>9</v>
      </c>
      <c r="E133" s="32" t="s">
        <v>12</v>
      </c>
      <c r="F133" s="32">
        <v>232.66</v>
      </c>
      <c r="G133" s="32">
        <v>1</v>
      </c>
      <c r="H133" s="32" t="b">
        <v>1</v>
      </c>
      <c r="I133" s="32">
        <v>2.1</v>
      </c>
    </row>
    <row r="134" spans="1:9" x14ac:dyDescent="0.25">
      <c r="A134" s="31">
        <v>30</v>
      </c>
      <c r="B134" s="32">
        <v>33</v>
      </c>
      <c r="C134" s="32" t="s">
        <v>9</v>
      </c>
      <c r="D134" s="32">
        <v>5</v>
      </c>
      <c r="E134" s="32" t="s">
        <v>11</v>
      </c>
      <c r="F134" s="32">
        <v>230.01</v>
      </c>
      <c r="G134" s="32">
        <v>4</v>
      </c>
      <c r="H134" s="32" t="b">
        <v>0</v>
      </c>
      <c r="I134" s="32">
        <v>2.4</v>
      </c>
    </row>
    <row r="135" spans="1:9" x14ac:dyDescent="0.25">
      <c r="A135" s="31">
        <v>109</v>
      </c>
      <c r="B135" s="32">
        <v>31</v>
      </c>
      <c r="C135" s="32" t="s">
        <v>4</v>
      </c>
      <c r="D135" s="32">
        <v>4</v>
      </c>
      <c r="E135" s="32" t="s">
        <v>12</v>
      </c>
      <c r="F135" s="32">
        <v>228.6</v>
      </c>
      <c r="G135" s="32">
        <v>3</v>
      </c>
      <c r="H135" s="32" t="b">
        <v>1</v>
      </c>
      <c r="I135" s="32">
        <v>3.9</v>
      </c>
    </row>
    <row r="136" spans="1:9" x14ac:dyDescent="0.25">
      <c r="A136" s="31">
        <v>140</v>
      </c>
      <c r="B136" s="32">
        <v>18</v>
      </c>
      <c r="C136" s="32" t="s">
        <v>7</v>
      </c>
      <c r="D136" s="32">
        <v>3</v>
      </c>
      <c r="E136" s="32" t="s">
        <v>13</v>
      </c>
      <c r="F136" s="32">
        <v>228.22</v>
      </c>
      <c r="G136" s="32">
        <v>1</v>
      </c>
      <c r="H136" s="32" t="b">
        <v>0</v>
      </c>
      <c r="I136" s="32">
        <v>3.1</v>
      </c>
    </row>
    <row r="137" spans="1:9" x14ac:dyDescent="0.25">
      <c r="A137" s="31">
        <v>97</v>
      </c>
      <c r="B137" s="32">
        <v>53</v>
      </c>
      <c r="C137" s="32" t="s">
        <v>4</v>
      </c>
      <c r="D137" s="32">
        <v>8</v>
      </c>
      <c r="E137" s="32" t="s">
        <v>15</v>
      </c>
      <c r="F137" s="32">
        <v>227.14</v>
      </c>
      <c r="G137" s="32">
        <v>5</v>
      </c>
      <c r="H137" s="32" t="b">
        <v>1</v>
      </c>
      <c r="I137" s="32">
        <v>4.7</v>
      </c>
    </row>
    <row r="138" spans="1:9" x14ac:dyDescent="0.25">
      <c r="A138" s="31">
        <v>19</v>
      </c>
      <c r="B138" s="32">
        <v>64</v>
      </c>
      <c r="C138" s="32" t="s">
        <v>4</v>
      </c>
      <c r="D138" s="32">
        <v>8</v>
      </c>
      <c r="E138" s="32" t="s">
        <v>14</v>
      </c>
      <c r="F138" s="32">
        <v>225.51</v>
      </c>
      <c r="G138" s="32">
        <v>1</v>
      </c>
      <c r="H138" s="32" t="b">
        <v>1</v>
      </c>
      <c r="I138" s="32">
        <v>3.9</v>
      </c>
    </row>
    <row r="139" spans="1:9" x14ac:dyDescent="0.25">
      <c r="A139" s="31">
        <v>47</v>
      </c>
      <c r="B139" s="32">
        <v>53</v>
      </c>
      <c r="C139" s="32" t="s">
        <v>4</v>
      </c>
      <c r="D139" s="32">
        <v>8</v>
      </c>
      <c r="E139" s="32" t="s">
        <v>8</v>
      </c>
      <c r="F139" s="32">
        <v>225.39</v>
      </c>
      <c r="G139" s="32">
        <v>3</v>
      </c>
      <c r="H139" s="32" t="b">
        <v>0</v>
      </c>
      <c r="I139" s="32">
        <v>3.3</v>
      </c>
    </row>
    <row r="140" spans="1:9" x14ac:dyDescent="0.25">
      <c r="A140" s="31">
        <v>114</v>
      </c>
      <c r="B140" s="32">
        <v>28</v>
      </c>
      <c r="C140" s="32" t="s">
        <v>7</v>
      </c>
      <c r="D140" s="32">
        <v>2</v>
      </c>
      <c r="E140" s="32" t="s">
        <v>12</v>
      </c>
      <c r="F140" s="32">
        <v>225.33</v>
      </c>
      <c r="G140" s="32">
        <v>1</v>
      </c>
      <c r="H140" s="32" t="b">
        <v>0</v>
      </c>
      <c r="I140" s="32">
        <v>2.5</v>
      </c>
    </row>
    <row r="141" spans="1:9" x14ac:dyDescent="0.25">
      <c r="A141" s="31">
        <v>16</v>
      </c>
      <c r="B141" s="32">
        <v>56</v>
      </c>
      <c r="C141" s="32" t="s">
        <v>9</v>
      </c>
      <c r="D141" s="32">
        <v>4</v>
      </c>
      <c r="E141" s="32" t="s">
        <v>16</v>
      </c>
      <c r="F141" s="32">
        <v>221.94</v>
      </c>
      <c r="G141" s="32">
        <v>5</v>
      </c>
      <c r="H141" s="32" t="b">
        <v>1</v>
      </c>
      <c r="I141" s="32">
        <v>2.2999999999999998</v>
      </c>
    </row>
    <row r="142" spans="1:9" x14ac:dyDescent="0.25">
      <c r="A142" s="31">
        <v>106</v>
      </c>
      <c r="B142" s="32">
        <v>21</v>
      </c>
      <c r="C142" s="32" t="s">
        <v>7</v>
      </c>
      <c r="D142" s="32">
        <v>4</v>
      </c>
      <c r="E142" s="32" t="s">
        <v>13</v>
      </c>
      <c r="F142" s="32">
        <v>221.77</v>
      </c>
      <c r="G142" s="32">
        <v>0</v>
      </c>
      <c r="H142" s="32" t="b">
        <v>1</v>
      </c>
      <c r="I142" s="32">
        <v>4</v>
      </c>
    </row>
    <row r="143" spans="1:9" x14ac:dyDescent="0.25">
      <c r="A143" s="31">
        <v>6</v>
      </c>
      <c r="B143" s="32">
        <v>27</v>
      </c>
      <c r="C143" s="32" t="s">
        <v>9</v>
      </c>
      <c r="D143" s="32">
        <v>10</v>
      </c>
      <c r="E143" s="32" t="s">
        <v>12</v>
      </c>
      <c r="F143" s="32">
        <v>217.08</v>
      </c>
      <c r="G143" s="32">
        <v>1</v>
      </c>
      <c r="H143" s="32" t="b">
        <v>1</v>
      </c>
      <c r="I143" s="32">
        <v>3.1</v>
      </c>
    </row>
    <row r="144" spans="1:9" x14ac:dyDescent="0.25">
      <c r="A144" s="31">
        <v>66</v>
      </c>
      <c r="B144" s="32">
        <v>59</v>
      </c>
      <c r="C144" s="32" t="s">
        <v>7</v>
      </c>
      <c r="D144" s="32">
        <v>4</v>
      </c>
      <c r="E144" s="32" t="s">
        <v>16</v>
      </c>
      <c r="F144" s="32">
        <v>207.2</v>
      </c>
      <c r="G144" s="32">
        <v>4</v>
      </c>
      <c r="H144" s="32" t="b">
        <v>0</v>
      </c>
      <c r="I144" s="32">
        <v>3.3</v>
      </c>
    </row>
    <row r="145" spans="1:9" x14ac:dyDescent="0.25">
      <c r="A145" s="31">
        <v>23</v>
      </c>
      <c r="B145" s="32">
        <v>43</v>
      </c>
      <c r="C145" s="32" t="s">
        <v>9</v>
      </c>
      <c r="D145" s="32">
        <v>8</v>
      </c>
      <c r="E145" s="32" t="s">
        <v>8</v>
      </c>
      <c r="F145" s="32">
        <v>205.28</v>
      </c>
      <c r="G145" s="32">
        <v>4</v>
      </c>
      <c r="H145" s="32" t="b">
        <v>0</v>
      </c>
      <c r="I145" s="32">
        <v>1.3</v>
      </c>
    </row>
    <row r="146" spans="1:9" x14ac:dyDescent="0.25">
      <c r="A146" s="31">
        <v>125</v>
      </c>
      <c r="B146" s="32">
        <v>38</v>
      </c>
      <c r="C146" s="32" t="s">
        <v>4</v>
      </c>
      <c r="D146" s="32">
        <v>4</v>
      </c>
      <c r="E146" s="32" t="s">
        <v>14</v>
      </c>
      <c r="F146" s="32">
        <v>199.99</v>
      </c>
      <c r="G146" s="32">
        <v>3</v>
      </c>
      <c r="H146" s="32" t="b">
        <v>0</v>
      </c>
      <c r="I146" s="32">
        <v>3.5</v>
      </c>
    </row>
    <row r="147" spans="1:9" x14ac:dyDescent="0.25">
      <c r="A147" s="31">
        <v>31</v>
      </c>
      <c r="B147" s="32">
        <v>18</v>
      </c>
      <c r="C147" s="32" t="s">
        <v>9</v>
      </c>
      <c r="D147" s="32">
        <v>10</v>
      </c>
      <c r="E147" s="32" t="s">
        <v>8</v>
      </c>
      <c r="F147" s="32">
        <v>191.93</v>
      </c>
      <c r="G147" s="32">
        <v>1</v>
      </c>
      <c r="H147" s="32" t="b">
        <v>0</v>
      </c>
      <c r="I147" s="32">
        <v>3.9</v>
      </c>
    </row>
    <row r="148" spans="1:9" x14ac:dyDescent="0.25">
      <c r="A148" s="31">
        <v>96</v>
      </c>
      <c r="B148" s="32">
        <v>59</v>
      </c>
      <c r="C148" s="32" t="s">
        <v>9</v>
      </c>
      <c r="D148" s="32">
        <v>2</v>
      </c>
      <c r="E148" s="32" t="s">
        <v>13</v>
      </c>
      <c r="F148" s="32">
        <v>186.98</v>
      </c>
      <c r="G148" s="32">
        <v>3</v>
      </c>
      <c r="H148" s="32" t="b">
        <v>0</v>
      </c>
      <c r="I148" s="32">
        <v>2.8</v>
      </c>
    </row>
    <row r="149" spans="1:9" x14ac:dyDescent="0.25">
      <c r="A149" s="31">
        <v>70</v>
      </c>
      <c r="B149" s="32">
        <v>64</v>
      </c>
      <c r="C149" s="32" t="s">
        <v>4</v>
      </c>
      <c r="D149" s="32">
        <v>7</v>
      </c>
      <c r="E149" s="32" t="s">
        <v>16</v>
      </c>
      <c r="F149" s="32">
        <v>186.84</v>
      </c>
      <c r="G149" s="32">
        <v>2</v>
      </c>
      <c r="H149" s="32" t="b">
        <v>1</v>
      </c>
      <c r="I149" s="32">
        <v>4</v>
      </c>
    </row>
    <row r="150" spans="1:9" x14ac:dyDescent="0.25">
      <c r="A150" s="31">
        <v>53</v>
      </c>
      <c r="B150" s="32">
        <v>54</v>
      </c>
      <c r="C150" s="32" t="s">
        <v>7</v>
      </c>
      <c r="D150" s="32">
        <v>3</v>
      </c>
      <c r="E150" s="32" t="s">
        <v>14</v>
      </c>
      <c r="F150" s="32">
        <v>178.82</v>
      </c>
      <c r="G150" s="32">
        <v>1</v>
      </c>
      <c r="H150" s="32" t="b">
        <v>1</v>
      </c>
      <c r="I150" s="32">
        <v>1.6</v>
      </c>
    </row>
    <row r="151" spans="1:9" x14ac:dyDescent="0.25">
      <c r="A151" s="31">
        <v>119</v>
      </c>
      <c r="B151" s="32">
        <v>53</v>
      </c>
      <c r="C151" s="32" t="s">
        <v>9</v>
      </c>
      <c r="D151" s="32">
        <v>9</v>
      </c>
      <c r="E151" s="32" t="s">
        <v>6</v>
      </c>
      <c r="F151" s="32">
        <v>162.97</v>
      </c>
      <c r="G151" s="32">
        <v>3</v>
      </c>
      <c r="H151" s="32" t="b">
        <v>0</v>
      </c>
      <c r="I151" s="32">
        <v>3.3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DE9A-5509-46C5-A9D4-C37EA1A82585}">
  <dimension ref="A3:F117"/>
  <sheetViews>
    <sheetView showGridLines="0" workbookViewId="0">
      <selection activeCell="B111" sqref="B111"/>
    </sheetView>
  </sheetViews>
  <sheetFormatPr defaultRowHeight="14.4" x14ac:dyDescent="0.3"/>
  <cols>
    <col min="1" max="1" width="17.5546875" bestFit="1" customWidth="1"/>
    <col min="2" max="2" width="20.21875" bestFit="1" customWidth="1"/>
    <col min="3" max="3" width="26.21875" bestFit="1" customWidth="1"/>
    <col min="4" max="5" width="19.77734375" bestFit="1" customWidth="1"/>
    <col min="6" max="6" width="24.33203125" bestFit="1" customWidth="1"/>
    <col min="7" max="7" width="22" bestFit="1" customWidth="1"/>
  </cols>
  <sheetData>
    <row r="3" spans="1:6" x14ac:dyDescent="0.3">
      <c r="C3" s="3" t="s">
        <v>20</v>
      </c>
    </row>
    <row r="4" spans="1:6" x14ac:dyDescent="0.3">
      <c r="A4" s="3" t="s">
        <v>1</v>
      </c>
      <c r="B4" s="3" t="s">
        <v>3</v>
      </c>
      <c r="C4" t="s">
        <v>19</v>
      </c>
      <c r="D4" s="6" t="s">
        <v>21</v>
      </c>
      <c r="E4" t="s">
        <v>22</v>
      </c>
      <c r="F4" t="s">
        <v>23</v>
      </c>
    </row>
    <row r="5" spans="1:6" x14ac:dyDescent="0.3">
      <c r="A5" t="s">
        <v>7</v>
      </c>
      <c r="B5" t="s">
        <v>24</v>
      </c>
      <c r="C5" s="5">
        <v>3.342857142857143</v>
      </c>
      <c r="D5" s="7">
        <v>296.45799999999997</v>
      </c>
      <c r="E5" s="5">
        <v>37.342857142857142</v>
      </c>
      <c r="F5" s="5">
        <v>3.2</v>
      </c>
    </row>
    <row r="6" spans="1:6" x14ac:dyDescent="0.3">
      <c r="B6" t="s">
        <v>25</v>
      </c>
      <c r="C6" s="5">
        <v>2.0833333333333335</v>
      </c>
      <c r="D6" s="7">
        <v>313.66666666666674</v>
      </c>
      <c r="E6" s="5">
        <v>37.75</v>
      </c>
      <c r="F6" s="5">
        <v>2.6291666666666664</v>
      </c>
    </row>
    <row r="7" spans="1:6" x14ac:dyDescent="0.3">
      <c r="A7" t="s">
        <v>9</v>
      </c>
      <c r="B7" t="s">
        <v>24</v>
      </c>
      <c r="C7" s="5">
        <v>2.2608695652173911</v>
      </c>
      <c r="D7" s="7">
        <v>274.45</v>
      </c>
      <c r="E7" s="5">
        <v>41.347826086956523</v>
      </c>
      <c r="F7" s="5">
        <v>2.8999999999999995</v>
      </c>
    </row>
    <row r="8" spans="1:6" x14ac:dyDescent="0.3">
      <c r="B8" t="s">
        <v>25</v>
      </c>
      <c r="C8" s="5">
        <v>2.2962962962962963</v>
      </c>
      <c r="D8" s="7">
        <v>300.77037037037036</v>
      </c>
      <c r="E8" s="5">
        <v>38</v>
      </c>
      <c r="F8" s="5">
        <v>2.8592592592592601</v>
      </c>
    </row>
    <row r="9" spans="1:6" x14ac:dyDescent="0.3">
      <c r="A9" t="s">
        <v>4</v>
      </c>
      <c r="B9" t="s">
        <v>24</v>
      </c>
      <c r="C9" s="5">
        <v>2.2777777777777777</v>
      </c>
      <c r="D9" s="7">
        <v>311.80444444444441</v>
      </c>
      <c r="E9" s="5">
        <v>42.222222222222221</v>
      </c>
      <c r="F9" s="5">
        <v>3.1111111111111112</v>
      </c>
    </row>
    <row r="10" spans="1:6" x14ac:dyDescent="0.3">
      <c r="B10" t="s">
        <v>25</v>
      </c>
      <c r="C10" s="5">
        <v>2.8695652173913042</v>
      </c>
      <c r="D10" s="7">
        <v>296.88695652173914</v>
      </c>
      <c r="E10" s="5">
        <v>42.956521739130437</v>
      </c>
      <c r="F10" s="5">
        <v>3.5521739130434784</v>
      </c>
    </row>
    <row r="11" spans="1:6" x14ac:dyDescent="0.3">
      <c r="A11" t="s">
        <v>17</v>
      </c>
      <c r="C11" s="5">
        <v>2.5866666666666664</v>
      </c>
      <c r="D11" s="7">
        <v>298.52040000000005</v>
      </c>
      <c r="E11" s="5">
        <v>39.586666666666666</v>
      </c>
      <c r="F11" s="5">
        <v>3.0446666666666657</v>
      </c>
    </row>
    <row r="18" spans="1:3" x14ac:dyDescent="0.3">
      <c r="B18" s="3" t="s">
        <v>20</v>
      </c>
    </row>
    <row r="19" spans="1:3" x14ac:dyDescent="0.3">
      <c r="A19" s="3" t="s">
        <v>2</v>
      </c>
      <c r="B19" t="s">
        <v>26</v>
      </c>
      <c r="C19" t="s">
        <v>23</v>
      </c>
    </row>
    <row r="20" spans="1:3" x14ac:dyDescent="0.3">
      <c r="A20" s="10" t="s">
        <v>12</v>
      </c>
      <c r="B20" s="11">
        <v>266.45153846153846</v>
      </c>
      <c r="C20" s="11">
        <v>2.7923076923076922</v>
      </c>
    </row>
    <row r="21" spans="1:3" x14ac:dyDescent="0.3">
      <c r="A21" s="10" t="s">
        <v>14</v>
      </c>
      <c r="B21" s="11">
        <v>276.0209999999999</v>
      </c>
      <c r="C21" s="11">
        <v>2.9899999999999998</v>
      </c>
    </row>
    <row r="22" spans="1:3" x14ac:dyDescent="0.3">
      <c r="A22" s="10" t="s">
        <v>13</v>
      </c>
      <c r="B22" s="11">
        <v>279.09699999999998</v>
      </c>
      <c r="C22" s="11">
        <v>3.0100000000000002</v>
      </c>
    </row>
    <row r="23" spans="1:3" x14ac:dyDescent="0.3">
      <c r="A23" s="9" t="s">
        <v>8</v>
      </c>
      <c r="B23" s="12">
        <v>287.91399999999993</v>
      </c>
      <c r="C23" s="12">
        <v>3.13</v>
      </c>
    </row>
    <row r="24" spans="1:3" x14ac:dyDescent="0.3">
      <c r="A24" s="9" t="s">
        <v>16</v>
      </c>
      <c r="B24" s="12">
        <v>289.72583333333336</v>
      </c>
      <c r="C24" s="12">
        <v>3.6750000000000003</v>
      </c>
    </row>
    <row r="25" spans="1:3" x14ac:dyDescent="0.3">
      <c r="A25" s="10" t="s">
        <v>6</v>
      </c>
      <c r="B25" s="11">
        <v>300.56842105263155</v>
      </c>
      <c r="C25" s="11">
        <v>2.8894736842105262</v>
      </c>
    </row>
    <row r="26" spans="1:3" x14ac:dyDescent="0.3">
      <c r="A26" s="9" t="s">
        <v>11</v>
      </c>
      <c r="B26" s="12">
        <v>310.20055555555552</v>
      </c>
      <c r="C26" s="12">
        <v>3.1722222222222225</v>
      </c>
    </row>
    <row r="27" spans="1:3" x14ac:dyDescent="0.3">
      <c r="A27" s="9" t="s">
        <v>15</v>
      </c>
      <c r="B27" s="12">
        <v>315.72083333333336</v>
      </c>
      <c r="C27" s="12">
        <v>3.2166666666666668</v>
      </c>
    </row>
    <row r="28" spans="1:3" x14ac:dyDescent="0.3">
      <c r="A28" s="9" t="s">
        <v>10</v>
      </c>
      <c r="B28" s="12">
        <v>315.79500000000002</v>
      </c>
      <c r="C28" s="12">
        <v>3.34375</v>
      </c>
    </row>
    <row r="29" spans="1:3" x14ac:dyDescent="0.3">
      <c r="A29" s="10" t="s">
        <v>5</v>
      </c>
      <c r="B29" s="11">
        <v>319.61199999999997</v>
      </c>
      <c r="C29" s="11">
        <v>2.48</v>
      </c>
    </row>
    <row r="30" spans="1:3" x14ac:dyDescent="0.3">
      <c r="A30" t="s">
        <v>17</v>
      </c>
      <c r="B30" s="4">
        <v>298.52040000000022</v>
      </c>
      <c r="C30" s="4">
        <v>3.0446666666666662</v>
      </c>
    </row>
    <row r="38" spans="1:2" x14ac:dyDescent="0.3">
      <c r="A38" s="3" t="s">
        <v>21</v>
      </c>
    </row>
    <row r="39" spans="1:2" x14ac:dyDescent="0.3">
      <c r="A39" s="8" t="s">
        <v>0</v>
      </c>
      <c r="B39" t="s">
        <v>18</v>
      </c>
    </row>
    <row r="40" spans="1:2" x14ac:dyDescent="0.3">
      <c r="A40" s="1">
        <v>18</v>
      </c>
      <c r="B40" s="4">
        <v>308.30222222222221</v>
      </c>
    </row>
    <row r="41" spans="1:2" x14ac:dyDescent="0.3">
      <c r="A41" s="1">
        <v>19</v>
      </c>
      <c r="B41" s="4">
        <v>286.16199999999998</v>
      </c>
    </row>
    <row r="42" spans="1:2" x14ac:dyDescent="0.3">
      <c r="A42" s="1">
        <v>20</v>
      </c>
      <c r="B42" s="4">
        <v>302.6366666666666</v>
      </c>
    </row>
    <row r="43" spans="1:2" x14ac:dyDescent="0.3">
      <c r="A43" s="1">
        <v>21</v>
      </c>
      <c r="B43" s="4">
        <v>301.11166666666662</v>
      </c>
    </row>
    <row r="44" spans="1:2" x14ac:dyDescent="0.3">
      <c r="A44" s="1">
        <v>22</v>
      </c>
      <c r="B44" s="4">
        <v>343.34999999999997</v>
      </c>
    </row>
    <row r="45" spans="1:2" x14ac:dyDescent="0.3">
      <c r="A45" s="1">
        <v>23</v>
      </c>
      <c r="B45" s="4">
        <v>320.32499999999999</v>
      </c>
    </row>
    <row r="46" spans="1:2" x14ac:dyDescent="0.3">
      <c r="A46" s="1">
        <v>24</v>
      </c>
      <c r="B46" s="4">
        <v>263.56</v>
      </c>
    </row>
    <row r="47" spans="1:2" x14ac:dyDescent="0.3">
      <c r="A47" s="1">
        <v>26</v>
      </c>
      <c r="B47" s="4">
        <v>284.37</v>
      </c>
    </row>
    <row r="48" spans="1:2" x14ac:dyDescent="0.3">
      <c r="A48" s="1">
        <v>27</v>
      </c>
      <c r="B48" s="4">
        <v>283.84249999999997</v>
      </c>
    </row>
    <row r="49" spans="1:2" x14ac:dyDescent="0.3">
      <c r="A49" s="1">
        <v>28</v>
      </c>
      <c r="B49" s="4">
        <v>266.0266666666667</v>
      </c>
    </row>
    <row r="50" spans="1:2" x14ac:dyDescent="0.3">
      <c r="A50" s="1">
        <v>29</v>
      </c>
      <c r="B50" s="4">
        <v>331.89750000000004</v>
      </c>
    </row>
    <row r="51" spans="1:2" x14ac:dyDescent="0.3">
      <c r="A51" s="1">
        <v>30</v>
      </c>
      <c r="B51" s="4">
        <v>327.07666666666665</v>
      </c>
    </row>
    <row r="52" spans="1:2" x14ac:dyDescent="0.3">
      <c r="A52" s="1">
        <v>31</v>
      </c>
      <c r="B52" s="4">
        <v>277.0025</v>
      </c>
    </row>
    <row r="53" spans="1:2" x14ac:dyDescent="0.3">
      <c r="A53" s="1">
        <v>32</v>
      </c>
      <c r="B53" s="4">
        <v>333.85</v>
      </c>
    </row>
    <row r="54" spans="1:2" x14ac:dyDescent="0.3">
      <c r="A54" s="1">
        <v>33</v>
      </c>
      <c r="B54" s="4">
        <v>286.77</v>
      </c>
    </row>
    <row r="55" spans="1:2" x14ac:dyDescent="0.3">
      <c r="A55" s="1">
        <v>34</v>
      </c>
      <c r="B55" s="4">
        <v>358.95</v>
      </c>
    </row>
    <row r="56" spans="1:2" x14ac:dyDescent="0.3">
      <c r="A56" s="1">
        <v>35</v>
      </c>
      <c r="B56" s="4">
        <v>326.82</v>
      </c>
    </row>
    <row r="57" spans="1:2" x14ac:dyDescent="0.3">
      <c r="A57" s="1">
        <v>36</v>
      </c>
      <c r="B57" s="4">
        <v>278.93666666666667</v>
      </c>
    </row>
    <row r="58" spans="1:2" x14ac:dyDescent="0.3">
      <c r="A58" s="1">
        <v>37</v>
      </c>
      <c r="B58" s="4">
        <v>291.59500000000003</v>
      </c>
    </row>
    <row r="59" spans="1:2" x14ac:dyDescent="0.3">
      <c r="A59" s="1">
        <v>38</v>
      </c>
      <c r="B59" s="4">
        <v>288.97500000000002</v>
      </c>
    </row>
    <row r="60" spans="1:2" x14ac:dyDescent="0.3">
      <c r="A60" s="1">
        <v>39</v>
      </c>
      <c r="B60" s="4">
        <v>322.17666666666668</v>
      </c>
    </row>
    <row r="61" spans="1:2" x14ac:dyDescent="0.3">
      <c r="A61" s="1">
        <v>40</v>
      </c>
      <c r="B61" s="4">
        <v>385.26</v>
      </c>
    </row>
    <row r="62" spans="1:2" x14ac:dyDescent="0.3">
      <c r="A62" s="1">
        <v>41</v>
      </c>
      <c r="B62" s="4">
        <v>311.464</v>
      </c>
    </row>
    <row r="63" spans="1:2" x14ac:dyDescent="0.3">
      <c r="A63" s="1">
        <v>42</v>
      </c>
      <c r="B63" s="4">
        <v>287.86400000000003</v>
      </c>
    </row>
    <row r="64" spans="1:2" x14ac:dyDescent="0.3">
      <c r="A64" s="1">
        <v>43</v>
      </c>
      <c r="B64" s="4">
        <v>205.28</v>
      </c>
    </row>
    <row r="65" spans="1:2" x14ac:dyDescent="0.3">
      <c r="A65" s="1">
        <v>45</v>
      </c>
      <c r="B65" s="4">
        <v>272.36500000000001</v>
      </c>
    </row>
    <row r="66" spans="1:2" x14ac:dyDescent="0.3">
      <c r="A66" s="1">
        <v>46</v>
      </c>
      <c r="B66" s="4">
        <v>285.57</v>
      </c>
    </row>
    <row r="67" spans="1:2" x14ac:dyDescent="0.3">
      <c r="A67" s="1">
        <v>47</v>
      </c>
      <c r="B67" s="4">
        <v>330.05</v>
      </c>
    </row>
    <row r="68" spans="1:2" x14ac:dyDescent="0.3">
      <c r="A68" s="1">
        <v>48</v>
      </c>
      <c r="B68" s="4">
        <v>311.79333333333329</v>
      </c>
    </row>
    <row r="69" spans="1:2" x14ac:dyDescent="0.3">
      <c r="A69" s="1">
        <v>49</v>
      </c>
      <c r="B69" s="4">
        <v>276.19</v>
      </c>
    </row>
    <row r="70" spans="1:2" x14ac:dyDescent="0.3">
      <c r="A70" s="1">
        <v>50</v>
      </c>
      <c r="B70" s="4">
        <v>363.67000000000007</v>
      </c>
    </row>
    <row r="71" spans="1:2" x14ac:dyDescent="0.3">
      <c r="A71" s="1">
        <v>52</v>
      </c>
      <c r="B71" s="4">
        <v>314.75</v>
      </c>
    </row>
    <row r="72" spans="1:2" x14ac:dyDescent="0.3">
      <c r="A72" s="1">
        <v>53</v>
      </c>
      <c r="B72" s="4">
        <v>271.82875000000001</v>
      </c>
    </row>
    <row r="73" spans="1:2" x14ac:dyDescent="0.3">
      <c r="A73" s="1">
        <v>54</v>
      </c>
      <c r="B73" s="4">
        <v>287.92600000000004</v>
      </c>
    </row>
    <row r="74" spans="1:2" x14ac:dyDescent="0.3">
      <c r="A74" s="1">
        <v>55</v>
      </c>
      <c r="B74" s="4">
        <v>331.57</v>
      </c>
    </row>
    <row r="75" spans="1:2" x14ac:dyDescent="0.3">
      <c r="A75" s="1">
        <v>56</v>
      </c>
      <c r="B75" s="4">
        <v>300.69</v>
      </c>
    </row>
    <row r="76" spans="1:2" x14ac:dyDescent="0.3">
      <c r="A76" s="1">
        <v>57</v>
      </c>
      <c r="B76" s="4">
        <v>270.56599999999997</v>
      </c>
    </row>
    <row r="77" spans="1:2" x14ac:dyDescent="0.3">
      <c r="A77" s="1">
        <v>58</v>
      </c>
      <c r="B77" s="4">
        <v>292.96499999999997</v>
      </c>
    </row>
    <row r="78" spans="1:2" x14ac:dyDescent="0.3">
      <c r="A78" s="1">
        <v>59</v>
      </c>
      <c r="B78" s="4">
        <v>263.0675</v>
      </c>
    </row>
    <row r="79" spans="1:2" x14ac:dyDescent="0.3">
      <c r="A79" s="1">
        <v>60</v>
      </c>
      <c r="B79" s="4">
        <v>291.20499999999998</v>
      </c>
    </row>
    <row r="80" spans="1:2" x14ac:dyDescent="0.3">
      <c r="A80" s="1">
        <v>61</v>
      </c>
      <c r="B80" s="4">
        <v>286.85500000000002</v>
      </c>
    </row>
    <row r="81" spans="1:3" x14ac:dyDescent="0.3">
      <c r="A81" s="1">
        <v>62</v>
      </c>
      <c r="B81" s="4">
        <v>327.91</v>
      </c>
    </row>
    <row r="82" spans="1:3" x14ac:dyDescent="0.3">
      <c r="A82" s="1">
        <v>64</v>
      </c>
      <c r="B82" s="4">
        <v>273.71000000000004</v>
      </c>
    </row>
    <row r="83" spans="1:3" x14ac:dyDescent="0.3">
      <c r="A83" s="1" t="s">
        <v>17</v>
      </c>
      <c r="B83" s="4">
        <v>298.52040000000022</v>
      </c>
    </row>
    <row r="90" spans="1:3" x14ac:dyDescent="0.3">
      <c r="B90" s="3" t="s">
        <v>20</v>
      </c>
    </row>
    <row r="91" spans="1:3" x14ac:dyDescent="0.3">
      <c r="A91" s="3" t="s">
        <v>3</v>
      </c>
      <c r="B91" t="s">
        <v>21</v>
      </c>
      <c r="C91" t="s">
        <v>22</v>
      </c>
    </row>
    <row r="92" spans="1:3" x14ac:dyDescent="0.3">
      <c r="A92" t="s">
        <v>24</v>
      </c>
      <c r="B92" s="4">
        <v>293.43236842105267</v>
      </c>
      <c r="C92" s="4">
        <v>39.710526315789473</v>
      </c>
    </row>
    <row r="93" spans="1:3" x14ac:dyDescent="0.3">
      <c r="A93" t="s">
        <v>25</v>
      </c>
      <c r="B93" s="4">
        <v>303.745945945946</v>
      </c>
      <c r="C93" s="4">
        <v>39.45945945945946</v>
      </c>
    </row>
    <row r="94" spans="1:3" x14ac:dyDescent="0.3">
      <c r="A94" t="s">
        <v>17</v>
      </c>
      <c r="B94" s="4">
        <v>298.52039999999982</v>
      </c>
      <c r="C94" s="4">
        <v>39.586666666666666</v>
      </c>
    </row>
    <row r="105" spans="1:3" x14ac:dyDescent="0.3">
      <c r="B105" s="3" t="s">
        <v>20</v>
      </c>
    </row>
    <row r="106" spans="1:3" x14ac:dyDescent="0.3">
      <c r="A106" s="3" t="s">
        <v>2</v>
      </c>
      <c r="B106" t="s">
        <v>19</v>
      </c>
      <c r="C106" t="s">
        <v>23</v>
      </c>
    </row>
    <row r="107" spans="1:3" x14ac:dyDescent="0.3">
      <c r="A107" s="9" t="s">
        <v>10</v>
      </c>
      <c r="B107" s="48">
        <v>2.5625</v>
      </c>
      <c r="C107" s="48">
        <v>3.34375</v>
      </c>
    </row>
    <row r="108" spans="1:3" x14ac:dyDescent="0.3">
      <c r="A108" s="9" t="s">
        <v>8</v>
      </c>
      <c r="B108" s="48">
        <v>2.4</v>
      </c>
      <c r="C108" s="48">
        <v>3.13</v>
      </c>
    </row>
    <row r="109" spans="1:3" x14ac:dyDescent="0.3">
      <c r="A109" s="9" t="s">
        <v>16</v>
      </c>
      <c r="B109" s="48">
        <v>3.0833333333333335</v>
      </c>
      <c r="C109" s="48">
        <v>3.6750000000000003</v>
      </c>
    </row>
    <row r="110" spans="1:3" x14ac:dyDescent="0.3">
      <c r="A110" s="10" t="s">
        <v>6</v>
      </c>
      <c r="B110" s="47">
        <v>1.9473684210526316</v>
      </c>
      <c r="C110" s="47">
        <v>2.8894736842105262</v>
      </c>
    </row>
    <row r="111" spans="1:3" x14ac:dyDescent="0.3">
      <c r="A111" s="9" t="s">
        <v>15</v>
      </c>
      <c r="B111" s="48">
        <v>2.6666666666666665</v>
      </c>
      <c r="C111" s="48">
        <v>3.2166666666666668</v>
      </c>
    </row>
    <row r="112" spans="1:3" x14ac:dyDescent="0.3">
      <c r="A112" s="10" t="s">
        <v>12</v>
      </c>
      <c r="B112" s="47">
        <v>3.0769230769230771</v>
      </c>
      <c r="C112" s="47">
        <v>2.7923076923076922</v>
      </c>
    </row>
    <row r="113" spans="1:3" x14ac:dyDescent="0.3">
      <c r="A113" s="10" t="s">
        <v>13</v>
      </c>
      <c r="B113" s="47">
        <v>2.5</v>
      </c>
      <c r="C113" s="47">
        <v>3.0100000000000002</v>
      </c>
    </row>
    <row r="114" spans="1:3" x14ac:dyDescent="0.3">
      <c r="A114" s="9" t="s">
        <v>11</v>
      </c>
      <c r="B114" s="48">
        <v>2.8333333333333335</v>
      </c>
      <c r="C114" s="48">
        <v>3.1722222222222225</v>
      </c>
    </row>
    <row r="115" spans="1:3" x14ac:dyDescent="0.3">
      <c r="A115" s="10" t="s">
        <v>14</v>
      </c>
      <c r="B115" s="47">
        <v>2.6</v>
      </c>
      <c r="C115" s="47">
        <v>2.9899999999999998</v>
      </c>
    </row>
    <row r="116" spans="1:3" x14ac:dyDescent="0.3">
      <c r="A116" s="10" t="s">
        <v>5</v>
      </c>
      <c r="B116" s="47">
        <v>2.5499999999999998</v>
      </c>
      <c r="C116" s="47">
        <v>2.48</v>
      </c>
    </row>
    <row r="117" spans="1:3" x14ac:dyDescent="0.3">
      <c r="A117" t="s">
        <v>18</v>
      </c>
      <c r="B117" s="49">
        <v>2.5866666666666664</v>
      </c>
      <c r="C117" s="49">
        <v>3.0446666666666662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8185-26E2-4F8D-871A-38C10BF6616C}">
  <dimension ref="C4:R76"/>
  <sheetViews>
    <sheetView showGridLines="0" workbookViewId="0">
      <selection activeCell="F33" sqref="F33"/>
    </sheetView>
  </sheetViews>
  <sheetFormatPr defaultRowHeight="14.4" x14ac:dyDescent="0.3"/>
  <cols>
    <col min="3" max="3" width="14.88671875" bestFit="1" customWidth="1"/>
    <col min="4" max="4" width="14.6640625" bestFit="1" customWidth="1"/>
    <col min="5" max="5" width="15.5546875" bestFit="1" customWidth="1"/>
    <col min="6" max="6" width="11.88671875" bestFit="1" customWidth="1"/>
    <col min="7" max="7" width="14.6640625" bestFit="1" customWidth="1"/>
    <col min="8" max="8" width="5.77734375" bestFit="1" customWidth="1"/>
    <col min="9" max="9" width="15.5546875" bestFit="1" customWidth="1"/>
    <col min="10" max="10" width="12" bestFit="1" customWidth="1"/>
  </cols>
  <sheetData>
    <row r="4" spans="3:11" ht="15" thickBot="1" x14ac:dyDescent="0.35"/>
    <row r="5" spans="3:11" x14ac:dyDescent="0.3">
      <c r="C5" s="14" t="s">
        <v>2</v>
      </c>
      <c r="D5" s="15" t="s">
        <v>27</v>
      </c>
      <c r="E5" s="15" t="s">
        <v>33</v>
      </c>
    </row>
    <row r="6" spans="3:11" x14ac:dyDescent="0.3">
      <c r="C6" s="16" t="s">
        <v>5</v>
      </c>
      <c r="D6" s="17">
        <v>319.61199999999997</v>
      </c>
      <c r="E6" s="17">
        <v>2.48</v>
      </c>
      <c r="K6" s="13"/>
    </row>
    <row r="7" spans="3:11" x14ac:dyDescent="0.3">
      <c r="C7" s="16" t="s">
        <v>12</v>
      </c>
      <c r="D7" s="17">
        <v>266.45153846153846</v>
      </c>
      <c r="E7" s="17">
        <v>2.7923076923076922</v>
      </c>
      <c r="K7" s="13"/>
    </row>
    <row r="8" spans="3:11" x14ac:dyDescent="0.3">
      <c r="C8" s="16" t="s">
        <v>6</v>
      </c>
      <c r="D8" s="17">
        <v>300.56842105263155</v>
      </c>
      <c r="E8" s="17">
        <v>2.8894736842105262</v>
      </c>
      <c r="K8" s="13"/>
    </row>
    <row r="9" spans="3:11" x14ac:dyDescent="0.3">
      <c r="C9" s="16" t="s">
        <v>14</v>
      </c>
      <c r="D9" s="17">
        <v>276.0209999999999</v>
      </c>
      <c r="E9" s="17">
        <v>2.9899999999999998</v>
      </c>
      <c r="K9" s="13"/>
    </row>
    <row r="10" spans="3:11" x14ac:dyDescent="0.3">
      <c r="C10" s="16" t="s">
        <v>13</v>
      </c>
      <c r="D10" s="17">
        <v>279.09699999999998</v>
      </c>
      <c r="E10" s="17">
        <v>3.0100000000000002</v>
      </c>
      <c r="K10" s="13"/>
    </row>
    <row r="11" spans="3:11" x14ac:dyDescent="0.3">
      <c r="C11" s="16" t="s">
        <v>8</v>
      </c>
      <c r="D11" s="17">
        <v>287.91399999999993</v>
      </c>
      <c r="E11" s="17">
        <v>3.13</v>
      </c>
      <c r="K11" s="13"/>
    </row>
    <row r="12" spans="3:11" x14ac:dyDescent="0.3">
      <c r="C12" s="16" t="s">
        <v>11</v>
      </c>
      <c r="D12" s="17">
        <v>310.20055555555552</v>
      </c>
      <c r="E12" s="17">
        <v>3.1722222222222225</v>
      </c>
      <c r="K12" s="13"/>
    </row>
    <row r="13" spans="3:11" x14ac:dyDescent="0.3">
      <c r="C13" s="16" t="s">
        <v>15</v>
      </c>
      <c r="D13" s="17">
        <v>315.72083333333336</v>
      </c>
      <c r="E13" s="17">
        <v>3.2166666666666668</v>
      </c>
      <c r="K13" s="13"/>
    </row>
    <row r="14" spans="3:11" x14ac:dyDescent="0.3">
      <c r="C14" s="16" t="s">
        <v>10</v>
      </c>
      <c r="D14" s="17">
        <v>315.79500000000002</v>
      </c>
      <c r="E14" s="17">
        <v>3.34375</v>
      </c>
      <c r="K14" s="13"/>
    </row>
    <row r="15" spans="3:11" ht="15" thickBot="1" x14ac:dyDescent="0.35">
      <c r="C15" s="16" t="s">
        <v>16</v>
      </c>
      <c r="D15" s="17">
        <v>289.72583333333336</v>
      </c>
      <c r="E15" s="17">
        <v>3.6750000000000003</v>
      </c>
      <c r="K15" s="13"/>
    </row>
    <row r="16" spans="3:11" x14ac:dyDescent="0.3">
      <c r="C16" s="18" t="s">
        <v>28</v>
      </c>
      <c r="D16" s="19">
        <f>AVERAGE(D6:D15)</f>
        <v>296.11061817363918</v>
      </c>
      <c r="E16" s="19">
        <f>AVERAGE(E6:E15)</f>
        <v>3.0699420265407111</v>
      </c>
    </row>
    <row r="17" spans="3:18" ht="15" thickBot="1" x14ac:dyDescent="0.35"/>
    <row r="18" spans="3:18" x14ac:dyDescent="0.3">
      <c r="P18" s="22" t="s">
        <v>3</v>
      </c>
      <c r="Q18" s="15" t="s">
        <v>27</v>
      </c>
      <c r="R18" s="15" t="s">
        <v>30</v>
      </c>
    </row>
    <row r="19" spans="3:18" x14ac:dyDescent="0.3">
      <c r="P19" s="16" t="s">
        <v>24</v>
      </c>
      <c r="Q19" s="17">
        <v>293.43236842105267</v>
      </c>
      <c r="R19" s="17">
        <v>39.710526315789473</v>
      </c>
    </row>
    <row r="20" spans="3:18" x14ac:dyDescent="0.3">
      <c r="P20" s="20" t="s">
        <v>25</v>
      </c>
      <c r="Q20" s="21">
        <v>303.745945945946</v>
      </c>
      <c r="R20" s="21">
        <v>39.45945945945946</v>
      </c>
    </row>
    <row r="21" spans="3:18" x14ac:dyDescent="0.3">
      <c r="C21" s="16" t="s">
        <v>29</v>
      </c>
      <c r="D21">
        <f>CORREL(D6:D15,E6:E15)</f>
        <v>2.7985092712837594E-2</v>
      </c>
    </row>
    <row r="24" spans="3:18" x14ac:dyDescent="0.3">
      <c r="C24" t="s">
        <v>2</v>
      </c>
      <c r="D24" t="s">
        <v>21</v>
      </c>
      <c r="E24" t="s">
        <v>23</v>
      </c>
    </row>
    <row r="25" spans="3:18" x14ac:dyDescent="0.3">
      <c r="C25" t="s">
        <v>5</v>
      </c>
      <c r="D25">
        <v>319.61</v>
      </c>
      <c r="E25">
        <v>2.48</v>
      </c>
    </row>
    <row r="26" spans="3:18" x14ac:dyDescent="0.3">
      <c r="C26" s="16" t="s">
        <v>12</v>
      </c>
      <c r="D26" s="17">
        <v>266.45</v>
      </c>
      <c r="E26" s="17">
        <v>2.79</v>
      </c>
    </row>
    <row r="27" spans="3:18" x14ac:dyDescent="0.3">
      <c r="C27" t="s">
        <v>6</v>
      </c>
      <c r="D27">
        <v>300.57</v>
      </c>
      <c r="E27">
        <v>2.89</v>
      </c>
    </row>
    <row r="28" spans="3:18" x14ac:dyDescent="0.3">
      <c r="C28" t="s">
        <v>14</v>
      </c>
      <c r="D28">
        <v>276.02</v>
      </c>
      <c r="E28">
        <v>2.99</v>
      </c>
    </row>
    <row r="29" spans="3:18" x14ac:dyDescent="0.3">
      <c r="C29" t="s">
        <v>13</v>
      </c>
      <c r="D29">
        <v>279.10000000000002</v>
      </c>
      <c r="E29">
        <v>3.01</v>
      </c>
    </row>
    <row r="30" spans="3:18" x14ac:dyDescent="0.3">
      <c r="C30" t="s">
        <v>8</v>
      </c>
      <c r="D30">
        <v>287.91000000000003</v>
      </c>
      <c r="E30">
        <v>3.13</v>
      </c>
    </row>
    <row r="31" spans="3:18" x14ac:dyDescent="0.3">
      <c r="C31" t="s">
        <v>11</v>
      </c>
      <c r="D31">
        <v>310.2</v>
      </c>
      <c r="E31">
        <v>3.17</v>
      </c>
    </row>
    <row r="32" spans="3:18" x14ac:dyDescent="0.3">
      <c r="C32" t="s">
        <v>15</v>
      </c>
      <c r="D32">
        <v>315.72000000000003</v>
      </c>
      <c r="E32">
        <v>3.22</v>
      </c>
    </row>
    <row r="33" spans="3:9" x14ac:dyDescent="0.3">
      <c r="C33" t="s">
        <v>10</v>
      </c>
      <c r="D33">
        <v>315.8</v>
      </c>
      <c r="E33">
        <v>3.34</v>
      </c>
    </row>
    <row r="34" spans="3:9" x14ac:dyDescent="0.3">
      <c r="C34" t="s">
        <v>16</v>
      </c>
      <c r="D34">
        <v>289.73</v>
      </c>
      <c r="E34">
        <v>3.68</v>
      </c>
    </row>
    <row r="35" spans="3:9" x14ac:dyDescent="0.3">
      <c r="C35" t="s">
        <v>17</v>
      </c>
      <c r="D35">
        <v>298.52</v>
      </c>
      <c r="E35">
        <v>3.04</v>
      </c>
    </row>
    <row r="39" spans="3:9" ht="15" thickBot="1" x14ac:dyDescent="0.35"/>
    <row r="40" spans="3:9" x14ac:dyDescent="0.3">
      <c r="D40" s="25" t="s">
        <v>1</v>
      </c>
      <c r="E40" s="26" t="s">
        <v>3</v>
      </c>
      <c r="F40" s="26" t="s">
        <v>31</v>
      </c>
      <c r="G40" s="26" t="s">
        <v>27</v>
      </c>
      <c r="H40" s="26" t="s">
        <v>30</v>
      </c>
      <c r="I40" s="26" t="s">
        <v>33</v>
      </c>
    </row>
    <row r="41" spans="3:9" x14ac:dyDescent="0.3">
      <c r="D41" s="16" t="s">
        <v>7</v>
      </c>
      <c r="E41" s="17" t="s">
        <v>24</v>
      </c>
      <c r="F41" s="17">
        <v>3.342857142857143</v>
      </c>
      <c r="G41" s="17">
        <v>296.45799999999997</v>
      </c>
      <c r="H41" s="17">
        <v>37.342857142857142</v>
      </c>
      <c r="I41" s="17">
        <v>3.2</v>
      </c>
    </row>
    <row r="42" spans="3:9" x14ac:dyDescent="0.3">
      <c r="D42" s="20"/>
      <c r="E42" s="21" t="s">
        <v>25</v>
      </c>
      <c r="F42" s="21">
        <v>2.0833333333333335</v>
      </c>
      <c r="G42" s="21">
        <v>313.66666666666674</v>
      </c>
      <c r="H42" s="21">
        <v>37.75</v>
      </c>
      <c r="I42" s="21">
        <v>2.6291666666666664</v>
      </c>
    </row>
    <row r="43" spans="3:9" x14ac:dyDescent="0.3">
      <c r="D43" s="16" t="s">
        <v>9</v>
      </c>
      <c r="E43" s="17" t="s">
        <v>24</v>
      </c>
      <c r="F43" s="17">
        <v>2.2608695652173911</v>
      </c>
      <c r="G43" s="17">
        <v>274.45</v>
      </c>
      <c r="H43" s="17">
        <v>41.347826086956523</v>
      </c>
      <c r="I43" s="17">
        <v>2.8999999999999995</v>
      </c>
    </row>
    <row r="44" spans="3:9" x14ac:dyDescent="0.3">
      <c r="D44" s="20"/>
      <c r="E44" s="21" t="s">
        <v>25</v>
      </c>
      <c r="F44" s="21">
        <v>2.2962962962962963</v>
      </c>
      <c r="G44" s="21">
        <v>300.77037037037036</v>
      </c>
      <c r="H44" s="21">
        <v>38</v>
      </c>
      <c r="I44" s="21">
        <v>2.8592592592592601</v>
      </c>
    </row>
    <row r="45" spans="3:9" x14ac:dyDescent="0.3">
      <c r="D45" s="16" t="s">
        <v>4</v>
      </c>
      <c r="E45" s="17" t="s">
        <v>24</v>
      </c>
      <c r="F45" s="17">
        <v>2.2777777777777777</v>
      </c>
      <c r="G45" s="17">
        <v>311.80444444444441</v>
      </c>
      <c r="H45" s="17">
        <v>42.222222222222221</v>
      </c>
      <c r="I45" s="17">
        <v>3.1111111111111112</v>
      </c>
    </row>
    <row r="46" spans="3:9" x14ac:dyDescent="0.3">
      <c r="D46" s="20"/>
      <c r="E46" s="21" t="s">
        <v>25</v>
      </c>
      <c r="F46" s="21">
        <v>2.8695652173913042</v>
      </c>
      <c r="G46" s="21">
        <v>296.88695652173914</v>
      </c>
      <c r="H46" s="21">
        <v>42.956521739130437</v>
      </c>
      <c r="I46" s="21">
        <v>3.5521739130434784</v>
      </c>
    </row>
    <row r="47" spans="3:9" x14ac:dyDescent="0.3">
      <c r="D47" s="23" t="s">
        <v>32</v>
      </c>
      <c r="E47" s="23"/>
      <c r="F47" s="24">
        <v>2.5866666666666664</v>
      </c>
      <c r="G47" s="24">
        <v>298.52040000000005</v>
      </c>
      <c r="H47" s="24">
        <v>39.586666666666666</v>
      </c>
      <c r="I47" s="24">
        <v>3.0446666666666657</v>
      </c>
    </row>
    <row r="49" spans="3:6" ht="15" thickBot="1" x14ac:dyDescent="0.35"/>
    <row r="50" spans="3:6" x14ac:dyDescent="0.3">
      <c r="C50" s="14" t="s">
        <v>2</v>
      </c>
      <c r="D50" s="15" t="s">
        <v>27</v>
      </c>
      <c r="E50" s="15" t="s">
        <v>33</v>
      </c>
      <c r="F50" s="15" t="s">
        <v>46</v>
      </c>
    </row>
    <row r="51" spans="3:6" x14ac:dyDescent="0.3">
      <c r="C51" s="16" t="s">
        <v>5</v>
      </c>
      <c r="D51" s="17">
        <v>319.61199999999997</v>
      </c>
      <c r="E51" s="17">
        <v>2.48</v>
      </c>
      <c r="F51" s="51">
        <f>VLOOKUP(C51,$C$67:$G$76,5,FALSE)</f>
        <v>0.4</v>
      </c>
    </row>
    <row r="52" spans="3:6" x14ac:dyDescent="0.3">
      <c r="C52" s="16" t="s">
        <v>12</v>
      </c>
      <c r="D52" s="17">
        <v>266.45153846153846</v>
      </c>
      <c r="E52" s="17">
        <v>2.7923076923076922</v>
      </c>
      <c r="F52" s="51">
        <f t="shared" ref="F52:F60" si="0">VLOOKUP(C52,$C$67:$G$76,5,FALSE)</f>
        <v>0.61538461538461542</v>
      </c>
    </row>
    <row r="53" spans="3:6" x14ac:dyDescent="0.3">
      <c r="C53" s="16" t="s">
        <v>6</v>
      </c>
      <c r="D53" s="17">
        <v>300.56842105263155</v>
      </c>
      <c r="E53" s="17">
        <v>2.8894736842105262</v>
      </c>
      <c r="F53" s="51">
        <f t="shared" si="0"/>
        <v>0.31578947368421051</v>
      </c>
    </row>
    <row r="54" spans="3:6" x14ac:dyDescent="0.3">
      <c r="C54" s="16" t="s">
        <v>14</v>
      </c>
      <c r="D54" s="17">
        <v>276.0209999999999</v>
      </c>
      <c r="E54" s="17">
        <v>2.9899999999999998</v>
      </c>
      <c r="F54" s="51">
        <f t="shared" si="0"/>
        <v>0.6</v>
      </c>
    </row>
    <row r="55" spans="3:6" x14ac:dyDescent="0.3">
      <c r="C55" s="16" t="s">
        <v>13</v>
      </c>
      <c r="D55" s="17">
        <v>279.09699999999998</v>
      </c>
      <c r="E55" s="17">
        <v>3.0100000000000002</v>
      </c>
      <c r="F55" s="51">
        <f t="shared" si="0"/>
        <v>0.6</v>
      </c>
    </row>
    <row r="56" spans="3:6" x14ac:dyDescent="0.3">
      <c r="C56" s="16" t="s">
        <v>8</v>
      </c>
      <c r="D56" s="17">
        <v>287.91399999999993</v>
      </c>
      <c r="E56" s="17">
        <v>3.13</v>
      </c>
      <c r="F56" s="51">
        <f t="shared" si="0"/>
        <v>0.65</v>
      </c>
    </row>
    <row r="57" spans="3:6" x14ac:dyDescent="0.3">
      <c r="C57" s="16" t="s">
        <v>11</v>
      </c>
      <c r="D57" s="17">
        <v>310.20055555555552</v>
      </c>
      <c r="E57" s="17">
        <v>3.1722222222222225</v>
      </c>
      <c r="F57" s="51">
        <f t="shared" si="0"/>
        <v>0.44444444444444442</v>
      </c>
    </row>
    <row r="58" spans="3:6" x14ac:dyDescent="0.3">
      <c r="C58" s="16" t="s">
        <v>15</v>
      </c>
      <c r="D58" s="17">
        <v>315.72083333333336</v>
      </c>
      <c r="E58" s="17">
        <v>3.2166666666666668</v>
      </c>
      <c r="F58" s="51">
        <f t="shared" si="0"/>
        <v>0.5</v>
      </c>
    </row>
    <row r="59" spans="3:6" x14ac:dyDescent="0.3">
      <c r="C59" s="16" t="s">
        <v>10</v>
      </c>
      <c r="D59" s="17">
        <v>315.79500000000002</v>
      </c>
      <c r="E59" s="17">
        <v>3.34375</v>
      </c>
      <c r="F59" s="51">
        <f t="shared" si="0"/>
        <v>0.5</v>
      </c>
    </row>
    <row r="60" spans="3:6" ht="15" thickBot="1" x14ac:dyDescent="0.35">
      <c r="C60" s="16" t="s">
        <v>16</v>
      </c>
      <c r="D60" s="17">
        <v>289.72583333333336</v>
      </c>
      <c r="E60" s="17">
        <v>3.6750000000000003</v>
      </c>
      <c r="F60" s="51">
        <f t="shared" si="0"/>
        <v>0.41666666666666669</v>
      </c>
    </row>
    <row r="61" spans="3:6" x14ac:dyDescent="0.3">
      <c r="C61" s="18" t="s">
        <v>28</v>
      </c>
      <c r="D61" s="19">
        <f>AVERAGE(D51:D60)</f>
        <v>296.11061817363918</v>
      </c>
      <c r="E61" s="19">
        <f>AVERAGE(E51:E60)</f>
        <v>3.0699420265407111</v>
      </c>
      <c r="F61" s="52">
        <f>AVERAGE(F51:F60)</f>
        <v>0.50422852001799368</v>
      </c>
    </row>
    <row r="63" spans="3:6" x14ac:dyDescent="0.3">
      <c r="E63">
        <f>CORREL(E51:E60,F51:F60)</f>
        <v>-2.73475894601611E-3</v>
      </c>
    </row>
    <row r="66" spans="3:7" x14ac:dyDescent="0.3">
      <c r="C66" s="2" t="s">
        <v>45</v>
      </c>
      <c r="D66" s="2" t="s">
        <v>44</v>
      </c>
      <c r="E66" s="2" t="b">
        <v>1</v>
      </c>
      <c r="F66" s="27" t="s">
        <v>18</v>
      </c>
    </row>
    <row r="67" spans="3:7" x14ac:dyDescent="0.3">
      <c r="C67" s="28" t="s">
        <v>10</v>
      </c>
      <c r="D67" s="1">
        <v>8</v>
      </c>
      <c r="E67" s="1">
        <v>8</v>
      </c>
      <c r="F67">
        <v>16</v>
      </c>
      <c r="G67" s="50">
        <f>E67/F67</f>
        <v>0.5</v>
      </c>
    </row>
    <row r="68" spans="3:7" x14ac:dyDescent="0.3">
      <c r="C68" s="28" t="s">
        <v>8</v>
      </c>
      <c r="D68" s="1">
        <v>7</v>
      </c>
      <c r="E68" s="1">
        <v>13</v>
      </c>
      <c r="F68">
        <v>20</v>
      </c>
      <c r="G68" s="50">
        <f t="shared" ref="G68:G76" si="1">E68/F68</f>
        <v>0.65</v>
      </c>
    </row>
    <row r="69" spans="3:7" x14ac:dyDescent="0.3">
      <c r="C69" s="28" t="s">
        <v>16</v>
      </c>
      <c r="D69" s="1">
        <v>7</v>
      </c>
      <c r="E69" s="1">
        <v>5</v>
      </c>
      <c r="F69">
        <v>12</v>
      </c>
      <c r="G69" s="50">
        <f t="shared" si="1"/>
        <v>0.41666666666666669</v>
      </c>
    </row>
    <row r="70" spans="3:7" x14ac:dyDescent="0.3">
      <c r="C70" s="28" t="s">
        <v>6</v>
      </c>
      <c r="D70" s="1">
        <v>13</v>
      </c>
      <c r="E70" s="1">
        <v>6</v>
      </c>
      <c r="F70">
        <v>19</v>
      </c>
      <c r="G70" s="50">
        <f t="shared" si="1"/>
        <v>0.31578947368421051</v>
      </c>
    </row>
    <row r="71" spans="3:7" x14ac:dyDescent="0.3">
      <c r="C71" s="28" t="s">
        <v>15</v>
      </c>
      <c r="D71" s="1">
        <v>6</v>
      </c>
      <c r="E71" s="1">
        <v>6</v>
      </c>
      <c r="F71">
        <v>12</v>
      </c>
      <c r="G71" s="50">
        <f t="shared" si="1"/>
        <v>0.5</v>
      </c>
    </row>
    <row r="72" spans="3:7" x14ac:dyDescent="0.3">
      <c r="C72" s="28" t="s">
        <v>12</v>
      </c>
      <c r="D72" s="1">
        <v>5</v>
      </c>
      <c r="E72" s="1">
        <v>8</v>
      </c>
      <c r="F72">
        <v>13</v>
      </c>
      <c r="G72" s="50">
        <f t="shared" si="1"/>
        <v>0.61538461538461542</v>
      </c>
    </row>
    <row r="73" spans="3:7" x14ac:dyDescent="0.3">
      <c r="C73" s="28" t="s">
        <v>13</v>
      </c>
      <c r="D73" s="1">
        <v>4</v>
      </c>
      <c r="E73" s="1">
        <v>6</v>
      </c>
      <c r="F73">
        <v>10</v>
      </c>
      <c r="G73" s="50">
        <f t="shared" si="1"/>
        <v>0.6</v>
      </c>
    </row>
    <row r="74" spans="3:7" x14ac:dyDescent="0.3">
      <c r="C74" s="28" t="s">
        <v>11</v>
      </c>
      <c r="D74" s="1">
        <v>10</v>
      </c>
      <c r="E74" s="1">
        <v>8</v>
      </c>
      <c r="F74">
        <v>18</v>
      </c>
      <c r="G74" s="50">
        <f t="shared" si="1"/>
        <v>0.44444444444444442</v>
      </c>
    </row>
    <row r="75" spans="3:7" x14ac:dyDescent="0.3">
      <c r="C75" s="28" t="s">
        <v>14</v>
      </c>
      <c r="D75" s="1">
        <v>4</v>
      </c>
      <c r="E75" s="1">
        <v>6</v>
      </c>
      <c r="F75">
        <v>10</v>
      </c>
      <c r="G75" s="50">
        <f t="shared" si="1"/>
        <v>0.6</v>
      </c>
    </row>
    <row r="76" spans="3:7" x14ac:dyDescent="0.3">
      <c r="C76" s="28" t="s">
        <v>5</v>
      </c>
      <c r="D76" s="1">
        <v>12</v>
      </c>
      <c r="E76" s="1">
        <v>8</v>
      </c>
      <c r="F76">
        <v>20</v>
      </c>
      <c r="G76" s="50">
        <f t="shared" si="1"/>
        <v>0.4</v>
      </c>
    </row>
  </sheetData>
  <autoFilter ref="C5:E5" xr:uid="{0E588185-26E2-4F8D-871A-38C10BF6616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usability_testing_data (2)</vt:lpstr>
      <vt:lpstr>Pivot Table</vt:lpstr>
      <vt:lpstr>Task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Awan</dc:creator>
  <cp:lastModifiedBy>Ismail Abdul Maroof</cp:lastModifiedBy>
  <dcterms:created xsi:type="dcterms:W3CDTF">2024-07-18T16:48:55Z</dcterms:created>
  <dcterms:modified xsi:type="dcterms:W3CDTF">2024-07-24T15:18:10Z</dcterms:modified>
</cp:coreProperties>
</file>