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Sprint3\week6\"/>
    </mc:Choice>
  </mc:AlternateContent>
  <xr:revisionPtr revIDLastSave="0" documentId="13_ncr:1_{AA38DFAC-2AED-4A37-A456-FB5CAA7AE91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7" i="3" l="1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<sst xmlns="http://schemas.openxmlformats.org/spreadsheetml/2006/main" count="272" uniqueCount="207">
  <si>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</si>
  <si>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</si>
  <si>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</si>
  <si>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</si>
  <si>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</si>
  <si>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</si>
  <si>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</si>
  <si>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</si>
  <si>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</si>
  <si>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</si>
  <si>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</si>
  <si>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</si>
  <si>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</si>
  <si>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</si>
  <si>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</si>
  <si>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</si>
  <si>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</si>
  <si>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</si>
  <si>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</si>
  <si>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</si>
  <si>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</si>
  <si>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</si>
  <si>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</si>
  <si>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</si>
  <si>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</si>
  <si>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</si>
  <si>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</si>
  <si>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</si>
  <si>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</si>
  <si>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</si>
  <si>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</si>
  <si>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</si>
  <si>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</si>
  <si>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</si>
  <si>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</si>
  <si>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</si>
  <si>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</si>
  <si>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</si>
  <si>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</si>
  <si>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</si>
  <si>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</si>
  <si>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</si>
  <si>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</si>
  <si>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</si>
  <si>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</si>
  <si>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</si>
  <si>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</si>
  <si>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</si>
  <si>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</si>
  <si>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</si>
  <si>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</si>
  <si>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</si>
  <si>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</si>
  <si>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</si>
  <si>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</si>
  <si>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</si>
  <si>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</si>
  <si>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</si>
  <si>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</si>
  <si>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</si>
  <si>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</si>
  <si>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</si>
  <si>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</si>
  <si>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</si>
  <si>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</si>
  <si>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</si>
  <si>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</si>
  <si>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</si>
  <si>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</si>
  <si>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</si>
  <si>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</si>
  <si>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</si>
  <si>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</si>
  <si>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</si>
  <si>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</si>
  <si>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</si>
  <si>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</si>
  <si>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</si>
  <si>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</si>
  <si>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</si>
  <si>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</si>
  <si>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</si>
  <si>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</si>
  <si>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</si>
  <si>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</si>
  <si>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</si>
  <si>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</si>
  <si>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</si>
  <si>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</si>
  <si>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</si>
  <si>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</si>
  <si>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</si>
  <si>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</si>
  <si>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</si>
  <si>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</si>
  <si>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</si>
  <si>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</si>
  <si>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</si>
  <si>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</si>
  <si>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</si>
  <si>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</si>
  <si>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</si>
  <si>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</si>
  <si>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</si>
  <si>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</si>
  <si>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</si>
  <si>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</si>
  <si>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</si>
  <si>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</si>
  <si>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</si>
  <si>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</si>
  <si>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</si>
  <si>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</si>
  <si>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</si>
  <si>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</si>
  <si>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</si>
  <si>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</si>
  <si>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</si>
  <si>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</si>
  <si>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</si>
  <si>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</si>
  <si>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</si>
  <si>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</si>
  <si>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</si>
  <si>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</si>
  <si>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</si>
  <si>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</si>
  <si>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</si>
  <si>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</si>
  <si>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</si>
  <si>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</si>
  <si>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</si>
  <si>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</si>
  <si>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</si>
  <si>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</si>
  <si>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</si>
  <si>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</si>
  <si>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</si>
  <si>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</si>
  <si>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</si>
  <si>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</si>
  <si>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</si>
  <si>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</si>
  <si>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</si>
  <si>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</si>
  <si>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</si>
  <si>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</si>
  <si>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</si>
  <si>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</si>
  <si>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</si>
  <si>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</si>
  <si>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</si>
  <si>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</si>
  <si>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</si>
  <si>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</si>
  <si>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</si>
  <si>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</si>
  <si>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</si>
  <si>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</si>
  <si>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</si>
  <si>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</si>
  <si>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</si>
  <si>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</si>
  <si>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</si>
  <si>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</si>
  <si>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</si>
  <si>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</si>
  <si>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</si>
  <si>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</si>
  <si>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</si>
  <si>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</si>
  <si>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</si>
  <si>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</si>
  <si>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</si>
  <si>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</si>
  <si>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</si>
  <si>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</si>
  <si>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</si>
  <si>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</si>
  <si>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</si>
  <si>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</si>
  <si>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</si>
  <si>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</si>
  <si>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</si>
  <si>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</si>
  <si>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</si>
  <si>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</si>
  <si>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</si>
  <si>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</si>
  <si>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</si>
  <si>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</si>
  <si>
    <t>Sprint Task 4.5: requesting parts</t>
  </si>
  <si>
    <t>Belt inspection:</t>
  </si>
  <si>
    <t>sprint Task 4.6: Fixing the robot manipulator 3D mesh</t>
  </si>
  <si>
    <t>Sprint Task 3.1: Work on simulation (Unity)</t>
  </si>
  <si>
    <t>urdf robot</t>
  </si>
  <si>
    <t>dc motors coding and testing</t>
  </si>
  <si>
    <t>design slide for disks and building and testing</t>
  </si>
  <si>
    <t>week 3:I was ill, contacted study advisor, hence low hours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</si>
  <si>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</si>
  <si>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Online contact with groupmembers</t>
  </si>
  <si>
    <t>Daily scrum</t>
  </si>
  <si>
    <t>start coding for pusher</t>
  </si>
  <si>
    <t>review sprint planning</t>
  </si>
  <si>
    <t>Uploading files</t>
  </si>
  <si>
    <t>svg/urdf robot, searching for way to animate robot and testing for simulation</t>
  </si>
  <si>
    <t>URDF finalize design - change joints add gripper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</si>
</sst>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7" fillId="0" borderId="0" xfId="0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2.0909722222222222</c:v>
                </c:pt>
                <c:pt idx="1">
                  <c:v>0.95833333333333337</c:v>
                </c:pt>
                <c:pt idx="2">
                  <c:v>0.70833333333333326</c:v>
                </c:pt>
                <c:pt idx="3">
                  <c:v>1.375</c:v>
                </c:pt>
                <c:pt idx="4">
                  <c:v>0.96874999999999989</c:v>
                </c:pt>
                <c:pt idx="5">
                  <c:v>2.1666666666666665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1.9312499999999997</c:v>
                </c:pt>
                <c:pt idx="1">
                  <c:v>1.3923611111111112</c:v>
                </c:pt>
                <c:pt idx="2">
                  <c:v>1.3368055555555556</c:v>
                </c:pt>
                <c:pt idx="3">
                  <c:v>1.7222222222222223</c:v>
                </c:pt>
                <c:pt idx="4">
                  <c:v>1.5520833333333335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1.9312499999999997</c:v>
                </c:pt>
                <c:pt idx="1">
                  <c:v>1.3923611111111112</c:v>
                </c:pt>
                <c:pt idx="2">
                  <c:v>1.3368055555555556</c:v>
                </c:pt>
                <c:pt idx="3">
                  <c:v>1.7222222222222223</c:v>
                </c:pt>
                <c:pt idx="4">
                  <c:v>1.5520833333333335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0.43124999999999997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2.6666666666666665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0.4375</c:v>
                </c:pt>
                <c:pt idx="12">
                  <c:v>0.5</c:v>
                </c:pt>
                <c:pt idx="13">
                  <c:v>2.0833333333333332E-2</c:v>
                </c:pt>
                <c:pt idx="14">
                  <c:v>0</c:v>
                </c:pt>
                <c:pt idx="15">
                  <c:v>0</c:v>
                </c:pt>
                <c:pt idx="16">
                  <c:v>0.16666666666666666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42" sqref="B42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 t="s">
        <v>191</v>
      </c>
      <c r="C31" s="33"/>
    </row>
    <row r="32" spans="1:6" ht="14.25" customHeight="1" x14ac:dyDescent="0.3">
      <c r="A32" s="7" t="s">
        <v>65</v>
      </c>
      <c r="B32" s="4" t="s">
        <v>192</v>
      </c>
      <c r="C32" s="33"/>
    </row>
    <row r="33" spans="1:3" ht="14.25" customHeight="1" x14ac:dyDescent="0.3">
      <c r="A33" s="7" t="s">
        <v>66</v>
      </c>
      <c r="B33" s="4" t="s">
        <v>193</v>
      </c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J20" sqref="J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>
      <c r="E3" s="55" t="s">
        <v>198</v>
      </c>
    </row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">
        <v>203</v>
      </c>
      <c r="C6" s="14">
        <v>4.2361111111111106E-2</v>
      </c>
      <c r="D6" s="10"/>
      <c r="E6" s="44"/>
      <c r="F6" s="44"/>
      <c r="G6" s="11">
        <v>6.9444444444444441E-3</v>
      </c>
      <c r="H6" s="11">
        <v>6.9444444444444441E-3</v>
      </c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200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201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>
        <v>0.10416666666666667</v>
      </c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205</v>
      </c>
      <c r="C14" s="14"/>
      <c r="D14" s="10"/>
      <c r="E14" s="44"/>
      <c r="F14" s="44">
        <v>0.25</v>
      </c>
      <c r="G14" s="44"/>
      <c r="H14" s="44"/>
      <c r="I14" s="44"/>
      <c r="J14" s="44"/>
      <c r="K14" s="44"/>
      <c r="L14" s="44"/>
      <c r="M14" s="55" t="s">
        <v>199</v>
      </c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195</v>
      </c>
      <c r="C15" s="14"/>
      <c r="D15" s="10"/>
      <c r="E15" s="44"/>
      <c r="F15" s="44">
        <v>0.1875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206</v>
      </c>
      <c r="C16" s="11"/>
      <c r="D16" s="14"/>
      <c r="E16" s="44"/>
      <c r="F16" s="44"/>
      <c r="G16" s="44"/>
      <c r="H16" s="44">
        <v>8.3333333333333329E-2</v>
      </c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">
        <v>196</v>
      </c>
      <c r="C17" s="10"/>
      <c r="D17" s="14"/>
      <c r="E17" s="44"/>
      <c r="F17" s="44"/>
      <c r="G17" s="44">
        <v>0.14583333333333334</v>
      </c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">
        <v>197</v>
      </c>
      <c r="C18" s="10"/>
      <c r="D18" s="14"/>
      <c r="E18" s="14"/>
      <c r="F18" s="44"/>
      <c r="G18" s="44"/>
      <c r="H18" s="44">
        <v>0.125</v>
      </c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">
        <v>202</v>
      </c>
      <c r="C19" s="10"/>
      <c r="D19" s="1"/>
      <c r="E19" s="10"/>
      <c r="F19" s="44"/>
      <c r="G19" s="44">
        <v>2.0833333333333332E-2</v>
      </c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">
        <v>204</v>
      </c>
      <c r="C26" s="14">
        <v>6.9444444444444441E-3</v>
      </c>
      <c r="D26" s="14">
        <v>2.0833333333333332E-2</v>
      </c>
      <c r="E26" s="44">
        <v>6.9444444444444441E-3</v>
      </c>
      <c r="F26" s="44">
        <v>6.9444444444444441E-3</v>
      </c>
      <c r="G26" s="44">
        <v>6.9444444444444441E-3</v>
      </c>
      <c r="H26" s="44">
        <v>6.9444444444444441E-3</v>
      </c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0.32708333333333334</v>
      </c>
      <c r="D128" s="46">
        <f t="shared" si="0"/>
        <v>0.23611111111111113</v>
      </c>
      <c r="E128" s="46">
        <f t="shared" si="0"/>
        <v>0.22222222222222224</v>
      </c>
      <c r="F128" s="46">
        <f t="shared" si="0"/>
        <v>0.53472222222222221</v>
      </c>
      <c r="G128" s="46">
        <f t="shared" si="0"/>
        <v>0.43749999999999994</v>
      </c>
      <c r="H128" s="46">
        <f t="shared" si="0"/>
        <v>0.33333333333333331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0.32708333333333334</v>
      </c>
      <c r="D130" s="39">
        <f>SUM(D128,C128)</f>
        <v>0.56319444444444444</v>
      </c>
      <c r="E130" s="39">
        <f>SUM(E128,C128,D128)</f>
        <v>0.78541666666666676</v>
      </c>
      <c r="F130" s="39">
        <f>SUM(C128:F128)</f>
        <v>1.3201388888888888</v>
      </c>
      <c r="G130" s="39">
        <f>SUM(C128:G128)</f>
        <v>1.7576388888888888</v>
      </c>
      <c r="H130" s="39">
        <f>SUM(C128:H128)</f>
        <v>2.0909722222222222</v>
      </c>
      <c r="I130" s="39">
        <f>SUM(C128:I128)</f>
        <v>2.0909722222222222</v>
      </c>
      <c r="J130" s="39">
        <f>SUM(C128:J128)</f>
        <v>2.0909722222222222</v>
      </c>
      <c r="K130" s="39">
        <f>SUM(C128:K128)</f>
        <v>2.0909722222222222</v>
      </c>
      <c r="L130" s="39">
        <f>SUM(C128:L128)</f>
        <v>2.0909722222222222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5.5062499999999996</v>
      </c>
      <c r="D131" s="39">
        <f>Parameters!$G$9-D130</f>
        <v>5.2701388888888889</v>
      </c>
      <c r="E131" s="39">
        <f>Parameters!$G$9-E130</f>
        <v>5.0479166666666666</v>
      </c>
      <c r="F131" s="39">
        <f>Parameters!$G$9-F130</f>
        <v>4.5131944444444443</v>
      </c>
      <c r="G131" s="39">
        <f>Parameters!$G$9-G130</f>
        <v>4.0756944444444443</v>
      </c>
      <c r="H131" s="39">
        <f>Parameters!$G$9-H130</f>
        <v>3.7423611111111108</v>
      </c>
      <c r="I131" s="39">
        <f>Parameters!$G$9-I130</f>
        <v>3.7423611111111108</v>
      </c>
      <c r="J131" s="39">
        <f>Parameters!$G$9-J130</f>
        <v>3.7423611111111108</v>
      </c>
      <c r="K131" s="39">
        <f>Parameters!$G$9-K130</f>
        <v>3.7423611111111108</v>
      </c>
      <c r="L131" s="39">
        <f>Parameters!$G$9-L130</f>
        <v>3.7423611111111108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79" zoomScaleNormal="70" workbookViewId="0">
      <selection activeCell="G34" sqref="G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>
        <v>2.0833333333333332E-2</v>
      </c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>
        <v>2.0833333333333332E-2</v>
      </c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5"/>
      <c r="E32" s="45"/>
      <c r="F32" s="45"/>
      <c r="G32" s="45">
        <v>2.0833333333333332E-2</v>
      </c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27"/>
      <c r="D33" s="45"/>
      <c r="E33" s="45"/>
      <c r="F33" s="45"/>
      <c r="G33" s="45">
        <v>2.0833333333333332E-2</v>
      </c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5"/>
      <c r="E34" s="45"/>
      <c r="F34" s="45"/>
      <c r="G34" s="45">
        <v>0.16666666666666666</v>
      </c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0.42708333333333337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2.1666666666666665</v>
      </c>
      <c r="H130" s="39">
        <f>SUM(C128:H128)</f>
        <v>2.1666666666666665</v>
      </c>
      <c r="I130" s="39">
        <f>SUM(C128:I128)</f>
        <v>2.1666666666666665</v>
      </c>
      <c r="J130" s="39">
        <f>SUM(C128:J128)</f>
        <v>2.1666666666666665</v>
      </c>
      <c r="K130" s="39">
        <f>SUM(C128:K128)</f>
        <v>2.1666666666666665</v>
      </c>
      <c r="L130" s="39">
        <f>SUM(C128:L128)</f>
        <v>2.1666666666666665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3.6666666666666665</v>
      </c>
      <c r="H131" s="39">
        <f>Parameters!$G$9-H130</f>
        <v>3.6666666666666665</v>
      </c>
      <c r="I131" s="39">
        <f>Parameters!$G$9-I130</f>
        <v>3.6666666666666665</v>
      </c>
      <c r="J131" s="39">
        <f>Parameters!$G$9-J130</f>
        <v>3.6666666666666665</v>
      </c>
      <c r="K131" s="39">
        <f>Parameters!$G$9-K130</f>
        <v>3.6666666666666665</v>
      </c>
      <c r="L131" s="39">
        <f>Parameters!$G$9-L130</f>
        <v>3.6666666666666665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O24" sqref="O2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>
        <v>0.16666666666666666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0.375</v>
      </c>
      <c r="G128" s="46">
        <f t="shared" si="0"/>
        <v>0.25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1.125</v>
      </c>
      <c r="G130" s="39">
        <f>SUM(C128:G128)</f>
        <v>1.375</v>
      </c>
      <c r="H130" s="39">
        <f>SUM(C128:H128)</f>
        <v>1.375</v>
      </c>
      <c r="I130" s="39">
        <f>SUM(C128:I128)</f>
        <v>1.375</v>
      </c>
      <c r="J130" s="39">
        <f>SUM(C128:J128)</f>
        <v>1.375</v>
      </c>
      <c r="K130" s="39">
        <f>SUM(C128:K128)</f>
        <v>1.375</v>
      </c>
      <c r="L130" s="39">
        <f>SUM(C128:L128)</f>
        <v>1.375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4.708333333333333</v>
      </c>
      <c r="G131" s="39">
        <f>Parameters!$G$9-G130</f>
        <v>4.458333333333333</v>
      </c>
      <c r="H131" s="39">
        <f>Parameters!$G$9-H130</f>
        <v>4.458333333333333</v>
      </c>
      <c r="I131" s="39">
        <f>Parameters!$G$9-I130</f>
        <v>4.458333333333333</v>
      </c>
      <c r="J131" s="39">
        <f>Parameters!$G$9-J130</f>
        <v>4.458333333333333</v>
      </c>
      <c r="K131" s="39">
        <f>Parameters!$G$9-K130</f>
        <v>4.458333333333333</v>
      </c>
      <c r="L131" s="39">
        <f>Parameters!$G$9-L130</f>
        <v>4.458333333333333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G17" sqref="G1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">
        <v>194</v>
      </c>
      <c r="C17" s="10"/>
      <c r="D17" s="10"/>
      <c r="E17" s="44"/>
      <c r="F17" s="44"/>
      <c r="G17" s="44">
        <v>0.20833333333333334</v>
      </c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0.20833333333333334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0.96874999999999989</v>
      </c>
      <c r="H130" s="39">
        <f>SUM(C128:H128)</f>
        <v>0.96874999999999989</v>
      </c>
      <c r="I130" s="39">
        <f>SUM(C128:I128)</f>
        <v>0.96874999999999989</v>
      </c>
      <c r="J130" s="39">
        <f>SUM(C128:J128)</f>
        <v>0.96874999999999989</v>
      </c>
      <c r="K130" s="39">
        <f>SUM(C128:K128)</f>
        <v>0.96874999999999989</v>
      </c>
      <c r="L130" s="39">
        <f>SUM(C128:L128)</f>
        <v>0.96874999999999989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4.864583333333333</v>
      </c>
      <c r="H131" s="39">
        <f>Parameters!$G$9-H130</f>
        <v>4.864583333333333</v>
      </c>
      <c r="I131" s="39">
        <f>Parameters!$G$9-I130</f>
        <v>4.864583333333333</v>
      </c>
      <c r="J131" s="39">
        <f>Parameters!$G$9-J130</f>
        <v>4.864583333333333</v>
      </c>
      <c r="K131" s="39">
        <f>Parameters!$G$9-K130</f>
        <v>4.864583333333333</v>
      </c>
      <c r="L131" s="39">
        <f>Parameters!$G$9-L130</f>
        <v>4.864583333333333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118"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0.16666666666666666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4">
        <v>0.14583333333333334</v>
      </c>
      <c r="F11" s="44">
        <v>4.1666666666666664E-2</v>
      </c>
      <c r="G11" s="44">
        <v>6.25E-2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0.20833333333333334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0.125</v>
      </c>
      <c r="G128" s="46">
        <f t="shared" si="0"/>
        <v>0.22916666666666666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0.20833333333333334</v>
      </c>
      <c r="D130" s="39">
        <f>SUM(D128,C128)</f>
        <v>0.375</v>
      </c>
      <c r="E130" s="39">
        <f>SUM(E128,C128,D128)</f>
        <v>0.60416666666666663</v>
      </c>
      <c r="F130" s="39">
        <f>SUM(C128:F128)</f>
        <v>0.72916666666666674</v>
      </c>
      <c r="G130" s="39">
        <f>SUM(C128:G128)</f>
        <v>0.95833333333333337</v>
      </c>
      <c r="H130" s="39">
        <f>SUM(C128:H128)</f>
        <v>0.95833333333333337</v>
      </c>
      <c r="I130" s="39">
        <f>SUM(C128:I128)</f>
        <v>0.95833333333333337</v>
      </c>
      <c r="J130" s="39">
        <f>SUM(C128:J128)</f>
        <v>0.95833333333333337</v>
      </c>
      <c r="K130" s="39">
        <f>SUM(C128:K128)</f>
        <v>0.95833333333333337</v>
      </c>
      <c r="L130" s="39">
        <f>SUM(C128:L128)</f>
        <v>0.95833333333333337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5.625</v>
      </c>
      <c r="D131" s="39">
        <f>Parameters!$G$9-D130</f>
        <v>5.458333333333333</v>
      </c>
      <c r="E131" s="39">
        <f>Parameters!$G$9-E130</f>
        <v>5.2291666666666661</v>
      </c>
      <c r="F131" s="39">
        <f>Parameters!$G$9-F130</f>
        <v>5.1041666666666661</v>
      </c>
      <c r="G131" s="39">
        <f>Parameters!$G$9-G130</f>
        <v>4.875</v>
      </c>
      <c r="H131" s="39">
        <f>Parameters!$G$9-H130</f>
        <v>4.875</v>
      </c>
      <c r="I131" s="39">
        <f>Parameters!$G$9-I130</f>
        <v>4.875</v>
      </c>
      <c r="J131" s="39">
        <f>Parameters!$G$9-J130</f>
        <v>4.875</v>
      </c>
      <c r="K131" s="39">
        <f>Parameters!$G$9-K130</f>
        <v>4.875</v>
      </c>
      <c r="L131" s="39">
        <f>Parameters!$G$9-L130</f>
        <v>4.875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2.7777777777777776E-2</v>
      </c>
      <c r="H6" s="48">
        <f>SUM('Serkan Efe Durusu'!H6,'Ismail Elmasry'!H6,'can Işmar'!H6,'Marios Papalouka'!H6,'Metehan Topaç'!H6,'Celine Zanders '!H6)</f>
        <v>6.9444444444444441E-3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0.43124999999999997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2.7777777777777776E-2</v>
      </c>
      <c r="D7" s="48">
        <f>SUM('Serkan Efe Durusu'!D7,'Ismail Elmasry'!D7,'can Işmar'!D7,'Marios Papalouka'!D7,'Metehan Topaç'!D7,'Celine Zanders '!D7)</f>
        <v>2.7777777777777776E-2</v>
      </c>
      <c r="E7" s="48">
        <f>SUM('Serkan Efe Durusu'!E7,'Ismail Elmasry'!E7,'can Işmar'!E7,'Marios Papalouka'!E7,'Metehan Topaç'!E7,'Celine Zanders '!E7)</f>
        <v>4.8611111111111105E-2</v>
      </c>
      <c r="F7" s="48">
        <f>SUM('Serkan Efe Durusu'!F7,'Ismail Elmasry'!F7,'can Işmar'!F7,'Marios Papalouka'!F7,'Metehan Topaç'!F7,'Celine Zanders '!F7)</f>
        <v>2.7777777777777776E-2</v>
      </c>
      <c r="G7" s="48">
        <f>SUM('Serkan Efe Durusu'!G7,'Ismail Elmasry'!G7,'can Işmar'!G7,'Marios Papalouka'!G7,'Metehan Topaç'!G7,'Celine Zanders '!G7)</f>
        <v>2.7777777777777776E-2</v>
      </c>
      <c r="H7" s="48">
        <f>SUM('Serkan Efe Durusu'!H7,'Ismail Elmasry'!H7,'can Işmar'!H7,'Marios Papalouka'!H7,'Metehan Topaç'!H7,'Celine Zanders '!H7)</f>
        <v>6.9444444444444441E-3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0.16666666666666666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2.0833333333333332E-2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8.3333333333333329E-2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0.875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0.33333333333333331</v>
      </c>
      <c r="G10" s="48">
        <f>SUM('Serkan Efe Durusu'!G10,'Ismail Elmasry'!G10,'can Işmar'!G10,'Marios Papalouka'!G10,'Metehan Topaç'!G10,'Celine Zanders '!G10)</f>
        <v>0.5</v>
      </c>
      <c r="H10" s="48">
        <f>SUM('Serkan Efe Durusu'!H10,'Ismail Elmasry'!H10,'can Işmar'!H10,'Marios Papalouka'!H10,'Metehan Topaç'!H10,'Celine Zanders '!H10)</f>
        <v>0.10416666666666667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2.6666666666666665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0.41666666666666663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0.25</v>
      </c>
      <c r="G11" s="48">
        <f>SUM('Serkan Efe Durusu'!G11,'Ismail Elmasry'!G11,'can Işmar'!G11,'Marios Papalouka'!G11,'Metehan Topaç'!G11,'Celine Zanders '!G11)</f>
        <v>0.22916666666666666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0.25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0.30208333333333331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0.21875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0.21875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8.3333333333333329E-2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0.33333333333333331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0.35416666666666669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0.4375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0.125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2.0833333333333332E-2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2.0833333333333332E-2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0.16666666666666666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0.16666666666666666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6.9444444444444441E-3</v>
      </c>
      <c r="D26" s="48">
        <f>SUM('Serkan Efe Durusu'!D26,'Ismail Elmasry'!D26,'can Işmar'!D26,'Marios Papalouka'!D26,'Metehan Topaç'!D26,'Celine Zanders '!D26)</f>
        <v>2.0833333333333332E-2</v>
      </c>
      <c r="E26" s="48">
        <f>SUM('Serkan Efe Durusu'!E26,'Ismail Elmasry'!E26,'can Işmar'!E26,'Marios Papalouka'!E26,'Metehan Topaç'!E26,'Celine Zanders '!E26)</f>
        <v>6.9444444444444441E-3</v>
      </c>
      <c r="F26" s="48">
        <f>SUM('Serkan Efe Durusu'!F26,'Ismail Elmasry'!F26,'can Işmar'!F26,'Marios Papalouka'!F26,'Metehan Topaç'!F26,'Celine Zanders '!F26)</f>
        <v>6.9444444444444441E-3</v>
      </c>
      <c r="G26" s="48">
        <f>SUM('Serkan Efe Durusu'!G26,'Ismail Elmasry'!G26,'can Işmar'!G26,'Marios Papalouka'!G26,'Metehan Topaç'!G26,'Celine Zanders '!G26)</f>
        <v>6.9444444444444441E-3</v>
      </c>
      <c r="H26" s="48">
        <f>SUM('Serkan Efe Durusu'!H26,'Ismail Elmasry'!H26,'can Işmar'!H26,'Marios Papalouka'!H26,'Metehan Topaç'!H26,'Celine Zanders '!H26)</f>
        <v>6.9444444444444441E-3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5.5555555555555566E-2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3.125E-2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0.19791666666666666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2.0833333333333332E-2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2.0833333333333332E-2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2.0833333333333332E-2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2.0833333333333332E-2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0.16666666666666666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0.16666666666666666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0.32708333333333334</v>
      </c>
      <c r="D135" s="44">
        <f>'Serkan Efe Durusu'!D128</f>
        <v>0.23611111111111113</v>
      </c>
      <c r="E135" s="44">
        <f>'Serkan Efe Durusu'!E128</f>
        <v>0.22222222222222224</v>
      </c>
      <c r="F135" s="44">
        <f>'Serkan Efe Durusu'!F128</f>
        <v>0.53472222222222221</v>
      </c>
      <c r="G135" s="44">
        <f>'Serkan Efe Durusu'!G128</f>
        <v>0.43749999999999994</v>
      </c>
      <c r="H135" s="44">
        <f>'Serkan Efe Durusu'!H128</f>
        <v>0.33333333333333331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2.0909722222222222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0.375</v>
      </c>
      <c r="G138" s="44">
        <f>'Marios Papalouka'!G128</f>
        <v>0.25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0.20833333333333334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0.96874999999999989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0.42708333333333337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2.1666666666666665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1.9312499999999997</v>
      </c>
      <c r="D143" s="54">
        <f t="shared" si="2"/>
        <v>1.3923611111111112</v>
      </c>
      <c r="E143" s="54">
        <f t="shared" si="2"/>
        <v>1.3368055555555556</v>
      </c>
      <c r="F143" s="54">
        <f t="shared" si="2"/>
        <v>1.7222222222222223</v>
      </c>
      <c r="G143" s="54">
        <f t="shared" si="2"/>
        <v>1.5520833333333335</v>
      </c>
      <c r="H143" s="54">
        <f t="shared" si="2"/>
        <v>0.33333333333333331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8.2680555555555557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2022-06-03T17:24:56Z</dcterms:modified>
  <cp:category/>
  <cp:contentStatus/>
</cp:coreProperties>
</file>