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Embedded_system_group25/Embedded_system_group25/Sprint2/week3/"/>
    </mc:Choice>
  </mc:AlternateContent>
  <xr:revisionPtr revIDLastSave="12" documentId="13_ncr:1_{6651535A-C6F2-4034-890A-A359C1B746B6}" xr6:coauthVersionLast="47" xr6:coauthVersionMax="47" xr10:uidLastSave="{1ACB4992-3AF5-43A1-97E6-7BE9D02E60CE}"/>
  <bookViews>
    <workbookView xWindow="-108" yWindow="-108" windowWidth="23256" windowHeight="12576" firstSheet="2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M121" i="8" s="1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M120" i="8" s="1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M119" i="8" s="1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M118" i="8" s="1"/>
  <c r="B118" i="8" a="1"/>
  <c r="B118" i="8" s="1"/>
  <c r="N117" i="8" a="1"/>
  <c r="N117" i="8" s="1"/>
  <c r="L117" i="8"/>
  <c r="K117" i="8"/>
  <c r="J117" i="8"/>
  <c r="I117" i="8"/>
  <c r="H117" i="8"/>
  <c r="M117" i="8" s="1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M116" i="8" s="1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M115" i="8" s="1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M114" i="8" s="1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M113" i="8" s="1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M112" i="8" s="1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M111" i="8" s="1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M110" i="8" s="1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M109" i="8" s="1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M108" i="8" s="1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M107" i="8" s="1"/>
  <c r="B107" i="8" a="1"/>
  <c r="B107" i="8" s="1"/>
  <c r="N106" i="8" a="1"/>
  <c r="N106" i="8" s="1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M105" i="8" s="1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M104" i="8" s="1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M103" i="8" s="1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M102" i="8" s="1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M101" i="8" s="1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M100" i="8" s="1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M99" i="8" s="1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M98" i="8" s="1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M97" i="8" s="1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M96" i="8" s="1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M95" i="8" s="1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M94" i="8" s="1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M93" i="8" s="1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M92" i="8" s="1"/>
  <c r="B92" i="8" a="1"/>
  <c r="B92" i="8" s="1"/>
  <c r="N91" i="8" a="1"/>
  <c r="N91" i="8" s="1"/>
  <c r="L91" i="8"/>
  <c r="K91" i="8"/>
  <c r="J91" i="8"/>
  <c r="I91" i="8"/>
  <c r="H91" i="8"/>
  <c r="M91" i="8" s="1"/>
  <c r="G91" i="8"/>
  <c r="F91" i="8"/>
  <c r="E91" i="8"/>
  <c r="D91" i="8"/>
  <c r="C91" i="8"/>
  <c r="B91" i="8" a="1"/>
  <c r="B91" i="8" s="1"/>
  <c r="N90" i="8" a="1"/>
  <c r="N90" i="8" s="1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M89" i="8" s="1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M88" i="8" s="1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M87" i="8" s="1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M86" i="8" s="1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M85" i="8" s="1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M84" i="8" s="1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M83" i="8" s="1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M82" i="8" s="1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M81" i="8" s="1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M80" i="8" s="1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M79" i="8" s="1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M78" i="8" s="1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M77" i="8" s="1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M76" i="8" s="1"/>
  <c r="B76" i="8" a="1"/>
  <c r="B76" i="8" s="1"/>
  <c r="N75" i="8" a="1"/>
  <c r="N75" i="8" s="1"/>
  <c r="L75" i="8"/>
  <c r="K75" i="8"/>
  <c r="J75" i="8"/>
  <c r="I75" i="8"/>
  <c r="H75" i="8"/>
  <c r="M75" i="8" s="1"/>
  <c r="G75" i="8"/>
  <c r="F75" i="8"/>
  <c r="E75" i="8"/>
  <c r="D75" i="8"/>
  <c r="C75" i="8"/>
  <c r="B75" i="8" a="1"/>
  <c r="B75" i="8" s="1"/>
  <c r="N74" i="8" a="1"/>
  <c r="N74" i="8" s="1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M73" i="8" s="1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M72" i="8" s="1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M71" i="8" s="1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M70" i="8" s="1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M69" i="8" s="1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M68" i="8" s="1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M67" i="8" s="1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M66" i="8" s="1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M65" i="8" s="1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M64" i="8" s="1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M63" i="8" s="1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M62" i="8" s="1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M61" i="8" s="1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M60" i="8" s="1"/>
  <c r="B60" i="8" a="1"/>
  <c r="B60" i="8" s="1"/>
  <c r="N59" i="8" a="1"/>
  <c r="N59" i="8" s="1"/>
  <c r="L59" i="8"/>
  <c r="K59" i="8"/>
  <c r="J59" i="8"/>
  <c r="I59" i="8"/>
  <c r="H59" i="8"/>
  <c r="M59" i="8" s="1"/>
  <c r="G59" i="8"/>
  <c r="F59" i="8"/>
  <c r="E59" i="8"/>
  <c r="D59" i="8"/>
  <c r="C59" i="8"/>
  <c r="B59" i="8" a="1"/>
  <c r="B59" i="8" s="1"/>
  <c r="N58" i="8" a="1"/>
  <c r="N58" i="8" s="1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 s="1"/>
  <c r="N57" i="8" a="1"/>
  <c r="N57" i="8" s="1"/>
  <c r="L57" i="8"/>
  <c r="M57" i="8" s="1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M56" i="8" s="1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M55" i="8" s="1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M54" i="8" s="1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M53" i="8" s="1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M52" i="8" s="1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M51" i="8" s="1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M50" i="8" s="1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M49" i="8" s="1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M48" i="8" s="1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M47" i="8" s="1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M46" i="8" s="1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M45" i="8" s="1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M44" i="8" s="1"/>
  <c r="B44" i="8" a="1"/>
  <c r="B44" i="8" s="1"/>
  <c r="N43" i="8" a="1"/>
  <c r="N43" i="8" s="1"/>
  <c r="L43" i="8"/>
  <c r="K43" i="8"/>
  <c r="J43" i="8"/>
  <c r="I43" i="8"/>
  <c r="H43" i="8"/>
  <c r="M43" i="8" s="1"/>
  <c r="G43" i="8"/>
  <c r="F43" i="8"/>
  <c r="E43" i="8"/>
  <c r="D43" i="8"/>
  <c r="C43" i="8"/>
  <c r="B43" i="8" a="1"/>
  <c r="B43" i="8" s="1"/>
  <c r="N42" i="8" a="1"/>
  <c r="N42" i="8" s="1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M41" i="8" s="1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M40" i="8" s="1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M39" i="8" s="1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M38" i="8" s="1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M37" i="8" s="1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M36" i="8" s="1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M33" i="8" s="1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M32" i="8" s="1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M31" i="8" s="1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M26" i="8" s="1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M15" i="8" s="1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M12" i="8" s="1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M8" i="8" s="1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13" i="8" l="1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<sst xmlns="http://schemas.openxmlformats.org/spreadsheetml/2006/main" count="252" uniqueCount="187">
  <si>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</si>
  <si>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</si>
  <si>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</si>
  <si>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</si>
  <si>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</si>
  <si>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</si>
  <si>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</si>
  <si>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</si>
  <si>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</si>
  <si>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</si>
  <si>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</si>
  <si>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</si>
  <si>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</si>
  <si>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</si>
  <si>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</si>
  <si>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</si>
  <si>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</si>
  <si>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</si>
  <si>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</si>
  <si>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</si>
  <si>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</si>
  <si>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</si>
  <si>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</si>
  <si>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</si>
  <si>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</si>
  <si>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</si>
  <si>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</si>
  <si>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</si>
  <si>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</si>
  <si>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</si>
  <si>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</si>
  <si>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</si>
  <si>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</si>
  <si>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</si>
  <si>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</si>
  <si>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</si>
  <si>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</si>
  <si>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</si>
  <si>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</si>
  <si>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</si>
  <si>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</si>
  <si>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</si>
  <si>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</si>
  <si>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</si>
  <si>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</si>
  <si>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</si>
  <si>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</si>
  <si>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</si>
  <si>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</si>
  <si>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</si>
  <si>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</si>
  <si>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</si>
  <si>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</si>
  <si>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</si>
  <si>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</si>
  <si>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</si>
  <si>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</si>
  <si>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</si>
  <si>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</si>
  <si>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</si>
  <si>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</si>
  <si>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</si>
  <si>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</si>
  <si>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</si>
  <si>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</si>
  <si>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</si>
  <si>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</si>
  <si>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</si>
  <si>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</si>
  <si>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</si>
  <si>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</si>
  <si>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</si>
  <si>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</si>
  <si>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</si>
  <si>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</si>
  <si>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</si>
  <si>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</si>
  <si>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</si>
  <si>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</si>
  <si>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</si>
  <si>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</si>
  <si>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</si>
  <si>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</si>
  <si>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</si>
  <si>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</si>
  <si>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</si>
  <si>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</si>
  <si>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</si>
  <si>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</si>
  <si>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</si>
  <si>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</si>
  <si>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</si>
  <si>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</si>
  <si>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</si>
  <si>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</si>
  <si>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</si>
  <si>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</si>
  <si>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</si>
  <si>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</si>
  <si>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</si>
  <si>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</si>
  <si>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</si>
  <si>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</si>
  <si>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</si>
  <si>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</si>
  <si>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</si>
  <si>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</si>
  <si>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</si>
  <si>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</si>
  <si>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</si>
  <si>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</si>
  <si>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</si>
  <si>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</si>
  <si>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</si>
  <si>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</si>
  <si>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</si>
  <si>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</si>
  <si>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</si>
  <si>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</si>
  <si>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</si>
  <si>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</si>
  <si>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</si>
  <si>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</si>
  <si>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</si>
  <si>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</si>
  <si>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</si>
  <si>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</si>
  <si>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</si>
  <si>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</si>
  <si>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</si>
  <si>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</si>
  <si>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</si>
  <si>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</si>
  <si>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</si>
  <si>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</si>
  <si>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</si>
  <si>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</si>
  <si>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</si>
  <si>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</si>
  <si>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</si>
  <si>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</si>
  <si>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</si>
  <si>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</si>
  <si>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</si>
  <si>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</si>
  <si>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</si>
  <si>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</si>
  <si>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</si>
  <si>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</si>
  <si>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</si>
  <si>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</si>
  <si>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</si>
  <si>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</si>
  <si>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</si>
  <si>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</si>
  <si>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</si>
  <si>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</si>
  <si>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</si>
  <si>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</si>
  <si>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</si>
  <si>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</si>
  <si>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</si>
  <si>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</si>
  <si>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</si>
  <si>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</si>
  <si>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</si>
  <si>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</si>
  <si>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</si>
  <si>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</si>
  <si>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</si>
  <si>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</si>
  <si>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</si>
  <si>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</si>
  <si>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</si>
  <si>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</si>
  <si>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</si>
  <si>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</si>
  <si>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</si>
  <si>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</si>
  <si>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</si>
  <si>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</si>
  <si>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</si>
  <si>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</si>
  <si>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</si>
  <si>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1.4: Circuit Diagram</t>
  </si>
  <si>
    <t>Sprint Task 2.1: Material List</t>
  </si>
  <si>
    <t>Sprint Task 2.2: Material List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</si>
</sst>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0.16666666666666666</c:v>
                </c:pt>
                <c:pt idx="2">
                  <c:v>0.49999999999999994</c:v>
                </c:pt>
                <c:pt idx="3">
                  <c:v>0.5</c:v>
                </c:pt>
                <c:pt idx="4">
                  <c:v>0.56249999999999989</c:v>
                </c:pt>
                <c:pt idx="5">
                  <c:v>0.94791666666666663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1.708333333333333</c:v>
                </c:pt>
                <c:pt idx="1">
                  <c:v>0.96874999999999989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1.708333333333333</c:v>
                </c:pt>
                <c:pt idx="1">
                  <c:v>0.96874999999999989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0.29166666666666669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6.25E-2</c:v>
                </c:pt>
                <c:pt idx="4">
                  <c:v>0.89583333333333326</c:v>
                </c:pt>
                <c:pt idx="5">
                  <c:v>0.64583333333333326</c:v>
                </c:pt>
                <c:pt idx="6">
                  <c:v>0.1875</c:v>
                </c:pt>
                <c:pt idx="7">
                  <c:v>2.0833333333333332E-2</c:v>
                </c:pt>
                <c:pt idx="8">
                  <c:v>5.2083333333333329E-2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8.3333333333333329E-2</c:v>
                </c:pt>
                <c:pt idx="12">
                  <c:v>0.16666666666666666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0" zoomScale="115" zoomScaleNormal="115" workbookViewId="0">
      <selection activeCell="B18" sqref="B18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/>
      <c r="C30" s="33"/>
    </row>
    <row r="31" spans="1:6" ht="14.25" customHeight="1" x14ac:dyDescent="0.3">
      <c r="A31" s="7" t="s">
        <v>64</v>
      </c>
      <c r="B31" s="4"/>
      <c r="C31" s="33"/>
    </row>
    <row r="32" spans="1:6" ht="14.25" customHeight="1" x14ac:dyDescent="0.3">
      <c r="A32" s="7" t="s">
        <v>65</v>
      </c>
      <c r="B32" s="4"/>
      <c r="C32" s="33"/>
    </row>
    <row r="33" spans="1:3" ht="14.25" customHeight="1" x14ac:dyDescent="0.3">
      <c r="A33" s="7" t="s">
        <v>66</v>
      </c>
      <c r="B33" s="4"/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16" sqref="B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</v>
      </c>
      <c r="E130" s="39">
        <f>SUM(E128,C128,D128)</f>
        <v>0</v>
      </c>
      <c r="F130" s="39">
        <f>SUM(C128:F128)</f>
        <v>0</v>
      </c>
      <c r="G130" s="39">
        <f>SUM(C128:G128)</f>
        <v>0</v>
      </c>
      <c r="H130" s="39">
        <f>SUM(C128:H128)</f>
        <v>0</v>
      </c>
      <c r="I130" s="39">
        <f>SUM(C128:I128)</f>
        <v>0</v>
      </c>
      <c r="J130" s="39">
        <f>SUM(C128:J128)</f>
        <v>0</v>
      </c>
      <c r="K130" s="39">
        <f>SUM(C128:K128)</f>
        <v>0</v>
      </c>
      <c r="L130" s="39">
        <f>SUM(C128:L128)</f>
        <v>0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5.833333333333333</v>
      </c>
      <c r="E131" s="39">
        <f>Parameters!$G$9-E130</f>
        <v>5.833333333333333</v>
      </c>
      <c r="F131" s="39">
        <f>Parameters!$G$9-F130</f>
        <v>5.833333333333333</v>
      </c>
      <c r="G131" s="39">
        <f>Parameters!$G$9-G130</f>
        <v>5.833333333333333</v>
      </c>
      <c r="H131" s="39">
        <f>Parameters!$G$9-H130</f>
        <v>5.833333333333333</v>
      </c>
      <c r="I131" s="39">
        <f>Parameters!$G$9-I130</f>
        <v>5.833333333333333</v>
      </c>
      <c r="J131" s="39">
        <f>Parameters!$G$9-J130</f>
        <v>5.833333333333333</v>
      </c>
      <c r="K131" s="39">
        <f>Parameters!$G$9-K130</f>
        <v>5.833333333333333</v>
      </c>
      <c r="L131" s="39">
        <f>Parameters!$G$9-L130</f>
        <v>5.833333333333333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="70" zoomScaleNormal="70" workbookViewId="0">
      <selection activeCell="D30" sqref="D30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/>
      <c r="F7" s="11"/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>
        <v>8.3333333333333329E-2</v>
      </c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27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0.54166666666666663</v>
      </c>
      <c r="D128" s="46">
        <f t="shared" si="0"/>
        <v>0.40625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0.54166666666666663</v>
      </c>
      <c r="D130" s="39">
        <f>SUM(D128,C128)</f>
        <v>0.94791666666666663</v>
      </c>
      <c r="E130" s="39">
        <f>SUM(E128,C128,D128)</f>
        <v>0.94791666666666663</v>
      </c>
      <c r="F130" s="39">
        <f>SUM(C128:F128)</f>
        <v>0.94791666666666663</v>
      </c>
      <c r="G130" s="39">
        <f>SUM(C128:G128)</f>
        <v>0.94791666666666663</v>
      </c>
      <c r="H130" s="39">
        <f>SUM(C128:H128)</f>
        <v>0.94791666666666663</v>
      </c>
      <c r="I130" s="39">
        <f>SUM(C128:I128)</f>
        <v>0.94791666666666663</v>
      </c>
      <c r="J130" s="39">
        <f>SUM(C128:J128)</f>
        <v>0.94791666666666663</v>
      </c>
      <c r="K130" s="39">
        <f>SUM(C128:K128)</f>
        <v>0.94791666666666663</v>
      </c>
      <c r="L130" s="39">
        <f>SUM(C128:L128)</f>
        <v>0.94791666666666663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5.2916666666666661</v>
      </c>
      <c r="D131" s="39">
        <f>Parameters!$G$9-D130</f>
        <v>4.8854166666666661</v>
      </c>
      <c r="E131" s="39">
        <f>Parameters!$G$9-E130</f>
        <v>4.8854166666666661</v>
      </c>
      <c r="F131" s="39">
        <f>Parameters!$G$9-F130</f>
        <v>4.8854166666666661</v>
      </c>
      <c r="G131" s="39">
        <f>Parameters!$G$9-G130</f>
        <v>4.8854166666666661</v>
      </c>
      <c r="H131" s="39">
        <f>Parameters!$G$9-H130</f>
        <v>4.8854166666666661</v>
      </c>
      <c r="I131" s="39">
        <f>Parameters!$G$9-I130</f>
        <v>4.8854166666666661</v>
      </c>
      <c r="J131" s="39">
        <f>Parameters!$G$9-J130</f>
        <v>4.8854166666666661</v>
      </c>
      <c r="K131" s="39">
        <f>Parameters!$G$9-K130</f>
        <v>4.8854166666666661</v>
      </c>
      <c r="L131" s="39">
        <f>Parameters!$G$9-L130</f>
        <v>4.8854166666666661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4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7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0.49999999999999994</v>
      </c>
      <c r="F130" s="39">
        <f>SUM(C128:F128)</f>
        <v>0.49999999999999994</v>
      </c>
      <c r="G130" s="39">
        <f>SUM(C128:G128)</f>
        <v>0.49999999999999994</v>
      </c>
      <c r="H130" s="39">
        <f>SUM(C128:H128)</f>
        <v>0.49999999999999994</v>
      </c>
      <c r="I130" s="39">
        <f>SUM(C128:I128)</f>
        <v>0.49999999999999994</v>
      </c>
      <c r="J130" s="39">
        <f>SUM(C128:J128)</f>
        <v>0.49999999999999994</v>
      </c>
      <c r="K130" s="39">
        <f>SUM(C128:K128)</f>
        <v>0.49999999999999994</v>
      </c>
      <c r="L130" s="39">
        <f>SUM(C128:L128)</f>
        <v>0.49999999999999994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5.333333333333333</v>
      </c>
      <c r="F131" s="39">
        <f>Parameters!$G$9-F130</f>
        <v>5.333333333333333</v>
      </c>
      <c r="G131" s="39">
        <f>Parameters!$G$9-G130</f>
        <v>5.333333333333333</v>
      </c>
      <c r="H131" s="39">
        <f>Parameters!$G$9-H130</f>
        <v>5.333333333333333</v>
      </c>
      <c r="I131" s="39">
        <f>Parameters!$G$9-I130</f>
        <v>5.333333333333333</v>
      </c>
      <c r="J131" s="39">
        <f>Parameters!$G$9-J130</f>
        <v>5.333333333333333</v>
      </c>
      <c r="K131" s="39">
        <f>Parameters!$G$9-K130</f>
        <v>5.333333333333333</v>
      </c>
      <c r="L131" s="39">
        <f>Parameters!$G$9-L130</f>
        <v>5.333333333333333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3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zoomScale="58" workbookViewId="0">
      <selection activeCell="D12" sqref="D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0.5</v>
      </c>
      <c r="F130" s="39">
        <f>SUM(C128:F128)</f>
        <v>0.5</v>
      </c>
      <c r="G130" s="39">
        <f>SUM(C128:G128)</f>
        <v>0.5</v>
      </c>
      <c r="H130" s="39">
        <f>SUM(C128:H128)</f>
        <v>0.5</v>
      </c>
      <c r="I130" s="39">
        <f>SUM(C128:I128)</f>
        <v>0.5</v>
      </c>
      <c r="J130" s="39">
        <f>SUM(C128:J128)</f>
        <v>0.5</v>
      </c>
      <c r="K130" s="39">
        <f>SUM(C128:K128)</f>
        <v>0.5</v>
      </c>
      <c r="L130" s="39">
        <f>SUM(C128:L128)</f>
        <v>0.5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5.333333333333333</v>
      </c>
      <c r="F131" s="39">
        <f>Parameters!$G$9-F130</f>
        <v>5.333333333333333</v>
      </c>
      <c r="G131" s="39">
        <f>Parameters!$G$9-G130</f>
        <v>5.333333333333333</v>
      </c>
      <c r="H131" s="39">
        <f>Parameters!$G$9-H130</f>
        <v>5.333333333333333</v>
      </c>
      <c r="I131" s="39">
        <f>Parameters!$G$9-I130</f>
        <v>5.333333333333333</v>
      </c>
      <c r="J131" s="39">
        <f>Parameters!$G$9-J130</f>
        <v>5.333333333333333</v>
      </c>
      <c r="K131" s="39">
        <f>Parameters!$G$9-K130</f>
        <v>5.333333333333333</v>
      </c>
      <c r="L131" s="39">
        <f>Parameters!$G$9-L130</f>
        <v>5.333333333333333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workbookViewId="0">
      <selection activeCell="B15" sqref="B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C11" s="14">
        <v>0.10416666666666667</v>
      </c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184</v>
      </c>
      <c r="C12" s="11">
        <v>0.125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185</v>
      </c>
      <c r="C13" s="10"/>
      <c r="D13" s="11">
        <v>2.0833333333333332E-2</v>
      </c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186</v>
      </c>
      <c r="C14" s="10"/>
      <c r="D14" s="14">
        <v>2.0833333333333332E-2</v>
      </c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/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/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3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3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3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3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3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3">
      <c r="B128" s="18" t="s">
        <v>160</v>
      </c>
      <c r="C128" s="46">
        <f t="shared" ref="C128:L128" si="0">SUM(C5:C127)</f>
        <v>0.52083333333333326</v>
      </c>
      <c r="D128" s="46">
        <f t="shared" si="0"/>
        <v>4.1666666666666664E-2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3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0.52083333333333326</v>
      </c>
      <c r="D130" s="39">
        <f>SUM(D128,C128)</f>
        <v>0.56249999999999989</v>
      </c>
      <c r="E130" s="39">
        <f>SUM(E128,C128,D128)</f>
        <v>0.56249999999999989</v>
      </c>
      <c r="F130" s="39">
        <f>SUM(C128:F128)</f>
        <v>0.56249999999999989</v>
      </c>
      <c r="G130" s="39">
        <f>SUM(C128:G128)</f>
        <v>0.56249999999999989</v>
      </c>
      <c r="H130" s="39">
        <f>SUM(C128:H128)</f>
        <v>0.56249999999999989</v>
      </c>
      <c r="I130" s="39">
        <f>SUM(C128:I128)</f>
        <v>0.56249999999999989</v>
      </c>
      <c r="J130" s="39">
        <f>SUM(C128:J128)</f>
        <v>0.56249999999999989</v>
      </c>
      <c r="K130" s="39">
        <f>SUM(C128:K128)</f>
        <v>0.56249999999999989</v>
      </c>
      <c r="L130" s="39">
        <f>SUM(C128:L128)</f>
        <v>0.56249999999999989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5.3125</v>
      </c>
      <c r="D131" s="39">
        <f>Parameters!$G$9-D130</f>
        <v>5.270833333333333</v>
      </c>
      <c r="E131" s="39">
        <f>Parameters!$G$9-E130</f>
        <v>5.270833333333333</v>
      </c>
      <c r="F131" s="39">
        <f>Parameters!$G$9-F130</f>
        <v>5.270833333333333</v>
      </c>
      <c r="G131" s="39">
        <f>Parameters!$G$9-G130</f>
        <v>5.270833333333333</v>
      </c>
      <c r="H131" s="39">
        <f>Parameters!$G$9-H130</f>
        <v>5.270833333333333</v>
      </c>
      <c r="I131" s="39">
        <f>Parameters!$G$9-I130</f>
        <v>5.270833333333333</v>
      </c>
      <c r="J131" s="39">
        <f>Parameters!$G$9-J130</f>
        <v>5.270833333333333</v>
      </c>
      <c r="K131" s="39">
        <f>Parameters!$G$9-K130</f>
        <v>5.270833333333333</v>
      </c>
      <c r="L131" s="39">
        <f>Parameters!$G$9-L130</f>
        <v>5.270833333333333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D12" sqref="D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4">
        <v>8.3333333333333329E-2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0.16666666666666666</v>
      </c>
      <c r="F130" s="39">
        <f>SUM(C128:F128)</f>
        <v>0.16666666666666666</v>
      </c>
      <c r="G130" s="39">
        <f>SUM(C128:G128)</f>
        <v>0.16666666666666666</v>
      </c>
      <c r="H130" s="39">
        <f>SUM(C128:H128)</f>
        <v>0.16666666666666666</v>
      </c>
      <c r="I130" s="39">
        <f>SUM(C128:I128)</f>
        <v>0.16666666666666666</v>
      </c>
      <c r="J130" s="39">
        <f>SUM(C128:J128)</f>
        <v>0.16666666666666666</v>
      </c>
      <c r="K130" s="39">
        <f>SUM(C128:K128)</f>
        <v>0.16666666666666666</v>
      </c>
      <c r="L130" s="39">
        <f>SUM(C128:L128)</f>
        <v>0.16666666666666666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5.6666666666666661</v>
      </c>
      <c r="F131" s="39">
        <f>Parameters!$G$9-F130</f>
        <v>5.6666666666666661</v>
      </c>
      <c r="G131" s="39">
        <f>Parameters!$G$9-G130</f>
        <v>5.6666666666666661</v>
      </c>
      <c r="H131" s="39">
        <f>Parameters!$G$9-H130</f>
        <v>5.6666666666666661</v>
      </c>
      <c r="I131" s="39">
        <f>Parameters!$G$9-I130</f>
        <v>5.6666666666666661</v>
      </c>
      <c r="J131" s="39">
        <f>Parameters!$G$9-J130</f>
        <v>5.6666666666666661</v>
      </c>
      <c r="K131" s="39">
        <f>Parameters!$G$9-K130</f>
        <v>5.6666666666666661</v>
      </c>
      <c r="L131" s="39">
        <f>Parameters!$G$9-L130</f>
        <v>5.6666666666666661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169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170</v>
      </c>
      <c r="D5" s="41" t="s">
        <v>171</v>
      </c>
      <c r="E5" s="41" t="s">
        <v>172</v>
      </c>
      <c r="F5" s="41" t="s">
        <v>173</v>
      </c>
      <c r="G5" s="41" t="s">
        <v>174</v>
      </c>
      <c r="H5" s="41" t="s">
        <v>175</v>
      </c>
      <c r="I5" s="41" t="s">
        <v>176</v>
      </c>
      <c r="J5" s="41" t="s">
        <v>177</v>
      </c>
      <c r="K5" s="41" t="s">
        <v>178</v>
      </c>
      <c r="L5" s="41" t="s">
        <v>179</v>
      </c>
      <c r="M5" s="23" t="s">
        <v>180</v>
      </c>
      <c r="N5" s="23" t="s">
        <v>181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0.25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0</v>
      </c>
      <c r="F6" s="48">
        <f>SUM('Serkan Efe Durusu'!F6,'Ismail Elmasry'!F6,'can Işmar'!F6,'Marios Papalouka'!F6,'Metehan Topaç'!F6,'Celine Zanders '!F6)</f>
        <v>0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0.29166666666666669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0</v>
      </c>
      <c r="F7" s="48">
        <f>SUM('Serkan Efe Durusu'!F7,'Ismail Elmasry'!F7,'can Işmar'!F7,'Marios Papalouka'!F7,'Metehan Topaç'!F7,'Celine Zanders '!F7)</f>
        <v>0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4.1666666666666664E-2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0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6.25E-2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0.5625</v>
      </c>
      <c r="D10" s="48">
        <f>SUM('Serkan Efe Durusu'!D10,'Ismail Elmasry'!D10,'can Işmar'!D10,'Marios Papalouka'!D10,'Metehan Topaç'!D10,'Celine Zanders '!D10)</f>
        <v>0.33333333333333331</v>
      </c>
      <c r="E10" s="48">
        <f>SUM('Serkan Efe Durusu'!E10,'Ismail Elmasry'!E10,'can Işmar'!E10,'Marios Papalouka'!E10,'Metehan Topaç'!E10,'Celine Zanders '!E10)</f>
        <v>0</v>
      </c>
      <c r="F10" s="48">
        <f>SUM('Serkan Efe Durusu'!F10,'Ismail Elmasry'!F10,'can Işmar'!F10,'Marios Papalouka'!F10,'Metehan Topaç'!F10,'Celine Zanders '!F10)</f>
        <v>0</v>
      </c>
      <c r="G10" s="48">
        <f>SUM('Serkan Efe Durusu'!G10,'Ismail Elmasry'!G10,'can Işmar'!G10,'Marios Papalouka'!G10,'Metehan Topaç'!G10,'Celine Zanders '!G10)</f>
        <v>0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0.89583333333333326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Topaç'!C11,'Celine Zanders '!C11)</f>
        <v>0.39583333333333331</v>
      </c>
      <c r="D11" s="48">
        <f>SUM('Serkan Efe Durusu'!D11,'Ismail Elmasry'!D11,'can Işmar'!D11,'Marios Papalouka'!D11,'Metehan Topaç'!D11,'Celine Zanders '!D11)</f>
        <v>0.25</v>
      </c>
      <c r="E11" s="48">
        <f>SUM('Serkan Efe Durusu'!E11,'Ismail Elmasry'!E11,'can Işmar'!E11,'Marios Papalouka'!E11,'Metehan Topaç'!E11,'Celine Zanders '!E11)</f>
        <v>0</v>
      </c>
      <c r="F11" s="48">
        <f>SUM('Serkan Efe Durusu'!F11,'Ismail Elmasry'!F11,'can Işmar'!F11,'Marios Papalouka'!F11,'Metehan Topaç'!F11,'Celine Zanders '!F11)</f>
        <v>0</v>
      </c>
      <c r="G11" s="48">
        <f>SUM('Serkan Efe Durusu'!G11,'Ismail Elmasry'!G11,'can Işmar'!G11,'Marios Papalouka'!G11,'Metehan Topaç'!G11,'Celine Zanders '!G11)</f>
        <v>0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>
        <f t="shared" si="0"/>
        <v>0.64583333333333326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Topaç'!C12,'Celine Zanders '!C12)</f>
        <v>0.1875</v>
      </c>
      <c r="D12" s="48">
        <f>SUM('Serkan Efe Durusu'!D12,'Ismail Elmasry'!D12,'can Işmar'!D12,'Marios Papalouka'!D12,'Metehan Topaç'!D12,'Celine Zanders '!D12)</f>
        <v>0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>
        <f t="shared" si="0"/>
        <v>0.1875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2.0833333333333332E-2</v>
      </c>
      <c r="E13" s="48">
        <f>SUM('Serkan Efe Durusu'!E13,'Ismail Elmasry'!E13,'can Işmar'!E13,'Marios Papalouka'!E13,'Metehan Topaç'!E13,'Celine Zanders '!E13)</f>
        <v>0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2.0833333333333332E-2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2.0833333333333332E-2</v>
      </c>
      <c r="E14" s="48">
        <f>SUM('Serkan Efe Durusu'!E14,'Ismail Elmasry'!E14,'can Işmar'!E14,'Marios Papalouka'!E14,'Metehan Topaç'!E14,'Celine Zanders '!E14)</f>
        <v>0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5.2083333333333329E-2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182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0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0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8.3333333333333329E-2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0.16666666666666666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0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0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0</v>
      </c>
      <c r="F30" s="48">
        <f>SUM('Serkan Efe Durusu'!F30,'Ismail Elmasry'!F30,'can Işmar'!F30,'Marios Papalouka'!F30,'Metehan Topaç'!F30,'Celine Zanders '!F30)</f>
        <v>0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8.3333333333333329E-2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>
        <f t="array" ref="B31">INDEX(Tasks, 26, 2)</f>
        <v>0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25"/>
    </row>
    <row r="134" spans="2:13" ht="14.25" customHeight="1" x14ac:dyDescent="0.3">
      <c r="C134" s="53" t="s">
        <v>170</v>
      </c>
      <c r="D134" s="53" t="s">
        <v>171</v>
      </c>
      <c r="E134" s="53" t="s">
        <v>172</v>
      </c>
      <c r="F134" s="53" t="s">
        <v>173</v>
      </c>
      <c r="G134" s="53" t="s">
        <v>174</v>
      </c>
      <c r="H134" s="53" t="s">
        <v>175</v>
      </c>
      <c r="I134" s="53" t="s">
        <v>176</v>
      </c>
      <c r="J134" s="53" t="s">
        <v>177</v>
      </c>
      <c r="K134" s="53" t="s">
        <v>178</v>
      </c>
      <c r="L134" s="53" t="s">
        <v>179</v>
      </c>
      <c r="M134" s="23" t="s">
        <v>180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</v>
      </c>
      <c r="D135" s="44">
        <f>'Serkan Efe Durusu'!D128</f>
        <v>0</v>
      </c>
      <c r="E135" s="44">
        <f>'Serkan Efe Durusu'!E128</f>
        <v>0</v>
      </c>
      <c r="F135" s="44">
        <f>'Serkan Efe Durusu'!F128</f>
        <v>0</v>
      </c>
      <c r="G135" s="44">
        <f>'Serkan Efe Durusu'!G128</f>
        <v>0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0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0.16666666666666666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0.49999999999999994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</v>
      </c>
      <c r="F138" s="44">
        <f>'Marios Papalouka'!F128</f>
        <v>0</v>
      </c>
      <c r="G138" s="44">
        <f>'Marios Papalouka'!G128</f>
        <v>0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0.5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0.52083333333333326</v>
      </c>
      <c r="D139" s="44">
        <f>'Metehan Topaç'!D128</f>
        <v>4.1666666666666664E-2</v>
      </c>
      <c r="E139" s="44">
        <f>'Metehan Topaç'!E128</f>
        <v>0</v>
      </c>
      <c r="F139" s="44">
        <f>'Metehan Topaç'!F128</f>
        <v>0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0.56249999999999989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0.54166666666666663</v>
      </c>
      <c r="D140" s="44">
        <f>'Ismail Elmasry'!D128</f>
        <v>0.40625</v>
      </c>
      <c r="E140" s="44">
        <f>'Ismail Elmasry'!E128</f>
        <v>0</v>
      </c>
      <c r="F140" s="44">
        <f>'Ismail Elmasry'!F128</f>
        <v>0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0.94791666666666663</v>
      </c>
    </row>
    <row r="141" spans="2:13" ht="14.25" customHeight="1" x14ac:dyDescent="0.3">
      <c r="B141" s="1">
        <f t="array" ref="B141">INDEX(Participants,7,2)</f>
        <v>0</v>
      </c>
      <c r="C141" s="44" t="s">
        <v>183</v>
      </c>
      <c r="D141" s="44" t="s">
        <v>183</v>
      </c>
      <c r="E141" s="44" t="s">
        <v>183</v>
      </c>
      <c r="F141" s="44" t="s">
        <v>183</v>
      </c>
      <c r="G141" s="44" t="s">
        <v>183</v>
      </c>
      <c r="H141" s="44" t="s">
        <v>183</v>
      </c>
      <c r="I141" s="44" t="s">
        <v>183</v>
      </c>
      <c r="J141" s="44" t="s">
        <v>183</v>
      </c>
      <c r="K141" s="44" t="s">
        <v>183</v>
      </c>
      <c r="L141" s="44" t="s">
        <v>183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183</v>
      </c>
      <c r="D142" s="44" t="s">
        <v>183</v>
      </c>
      <c r="E142" s="44" t="s">
        <v>183</v>
      </c>
      <c r="F142" s="44" t="s">
        <v>183</v>
      </c>
      <c r="G142" s="44" t="s">
        <v>183</v>
      </c>
      <c r="H142" s="44" t="s">
        <v>183</v>
      </c>
      <c r="I142" s="44" t="s">
        <v>183</v>
      </c>
      <c r="J142" s="44" t="s">
        <v>183</v>
      </c>
      <c r="K142" s="44" t="s">
        <v>183</v>
      </c>
      <c r="L142" s="44" t="s">
        <v>183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1.708333333333333</v>
      </c>
      <c r="D143" s="54">
        <f t="shared" si="2"/>
        <v>0.96874999999999989</v>
      </c>
      <c r="E143" s="54">
        <f t="shared" si="2"/>
        <v>0</v>
      </c>
      <c r="F143" s="54">
        <f t="shared" si="2"/>
        <v>0</v>
      </c>
      <c r="G143" s="54">
        <f t="shared" si="2"/>
        <v>0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2.677083333333333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Metehan Topaç</cp:lastModifiedBy>
  <cp:revision/>
  <dcterms:created xsi:type="dcterms:W3CDTF">2009-09-09T15:38:31Z</dcterms:created>
  <dcterms:modified xsi:type="dcterms:W3CDTF">2022-05-15T21:47:55Z</dcterms:modified>
  <cp:category/>
  <cp:contentStatus/>
</cp:coreProperties>
</file>