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\Documents\Documenten TU-Eindhoven\Year 1 - Q4\DBL C++\Github\Embedded_system_group25\"/>
    </mc:Choice>
  </mc:AlternateContent>
  <xr:revisionPtr revIDLastSave="0" documentId="13_ncr:1_{399B3BDA-F0F6-4AB0-A6B9-2FE297042B33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6" i="6" l="1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<sst xmlns="http://schemas.openxmlformats.org/spreadsheetml/2006/main" count="287" uniqueCount="222">
  <si>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</si>
  <si>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</si>
  <si>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</si>
  <si>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</si>
  <si>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</si>
  <si>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</si>
  <si>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</si>
  <si>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</si>
  <si>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</si>
  <si>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</si>
  <si>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</si>
  <si>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</si>
  <si>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</si>
  <si>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</si>
  <si>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</si>
  <si>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</si>
  <si>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</si>
  <si>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</si>
  <si>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</si>
  <si>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</si>
  <si>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</si>
  <si>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</si>
  <si>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</si>
  <si>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</si>
  <si>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</si>
  <si>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</si>
  <si>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</si>
  <si>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</si>
  <si>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</si>
  <si>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</si>
  <si>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</si>
  <si>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</si>
  <si>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</si>
  <si>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</si>
  <si>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</si>
  <si>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</si>
  <si>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</si>
  <si>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</si>
  <si>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</si>
  <si>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</si>
  <si>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</si>
  <si>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</si>
  <si>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</si>
  <si>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</si>
  <si>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</si>
  <si>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</si>
  <si>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</si>
  <si>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</si>
  <si>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</si>
  <si>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</si>
  <si>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</si>
  <si>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</si>
  <si>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</si>
  <si>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</si>
  <si>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</si>
  <si>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</si>
  <si>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</si>
  <si>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</si>
  <si>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</si>
  <si>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</si>
  <si>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</si>
  <si>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</si>
  <si>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</si>
  <si>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</si>
  <si>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</si>
  <si>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</si>
  <si>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</si>
  <si>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</si>
  <si>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</si>
  <si>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</si>
  <si>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</si>
  <si>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</si>
  <si>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</si>
  <si>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</si>
  <si>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</si>
  <si>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</si>
  <si>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</si>
  <si>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</si>
  <si>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</si>
  <si>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</si>
  <si>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</si>
  <si>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</si>
  <si>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</si>
  <si>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</si>
  <si>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</si>
  <si>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</si>
  <si>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</si>
  <si>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</si>
  <si>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</si>
  <si>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</si>
  <si>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</si>
  <si>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</si>
  <si>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</si>
  <si>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</si>
  <si>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</si>
  <si>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</si>
  <si>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</si>
  <si>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</si>
  <si>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</si>
  <si>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</si>
  <si>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</si>
  <si>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</si>
  <si>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</si>
  <si>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</si>
  <si>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</si>
  <si>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</si>
  <si>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</si>
  <si>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</si>
  <si>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</si>
  <si>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</si>
  <si>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</si>
  <si>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</si>
  <si>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</si>
  <si>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</si>
  <si>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</si>
  <si>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</si>
  <si>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</si>
  <si>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</si>
  <si>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</si>
  <si>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</si>
  <si>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</si>
  <si>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</si>
  <si>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</si>
  <si>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</si>
  <si>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</si>
  <si>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</si>
  <si>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</si>
  <si>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</si>
  <si>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</si>
  <si>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</si>
  <si>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</si>
  <si>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</si>
  <si>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</si>
  <si>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</si>
  <si>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</si>
  <si>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</si>
  <si>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</si>
  <si>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</si>
  <si>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</si>
  <si>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</si>
  <si>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</si>
  <si>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</si>
  <si>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</si>
  <si>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</si>
  <si>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</si>
  <si>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</si>
  <si>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</si>
  <si>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</si>
  <si>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</si>
  <si>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</si>
  <si>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</si>
  <si>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</si>
  <si>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</si>
  <si>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</si>
  <si>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</si>
  <si>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</si>
  <si>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</si>
  <si>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</si>
  <si>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</si>
  <si>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</si>
  <si>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</si>
  <si>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</si>
  <si>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</si>
  <si>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</si>
  <si>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</si>
  <si>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</si>
  <si>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</si>
  <si>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</si>
  <si>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</si>
  <si>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</si>
  <si>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</si>
  <si>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</si>
  <si>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</si>
  <si>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</si>
  <si>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</si>
  <si>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Uploading files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</si>
  <si>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</si>
  <si>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</si>
  <si>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</si>
  <si>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</si>
  <si>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</si>
  <si>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</si>
  <si>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</si>
  <si>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</si>
  <si>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</si>
  <si>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</si>
  <si>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</si>
  <si>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</si>
  <si>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</si>
  <si>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</si>
  <si>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</si>
  <si>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</si>
  <si>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</si>
  <si>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</si>
  <si>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</si>
  <si>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</si>
  <si>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</si>
  <si>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</si>
  <si>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</si>
  <si>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</si>
  <si>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</si>
  <si>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</si>
  <si>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</si>
  <si>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</si>
  <si>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</si>
  <si>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</si>
  <si>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</si>
  <si>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Task: testing servo</t>
  </si>
  <si>
    <t>Sprint Task: Building Pusher</t>
  </si>
  <si>
    <t>Installing SERVOS</t>
  </si>
  <si>
    <t>Sprint Task: building gripper</t>
  </si>
  <si>
    <t>Sprint Task 4.1: Servo code for robot arm</t>
  </si>
  <si>
    <t>Sprint Task 4.3: Additional meeting for testing the code</t>
  </si>
  <si>
    <t>Sprint Task 4.2: Melody code assembly and Arduino memory problem</t>
  </si>
  <si>
    <t>Workshop/presentation/prep</t>
  </si>
  <si>
    <t>review with other group</t>
  </si>
  <si>
    <t>rpi output tunes research</t>
  </si>
  <si>
    <t>setup arduino software</t>
  </si>
  <si>
    <t>week 7: extra meeting on Friday, due to no meeting on Monday+ testing code</t>
  </si>
  <si>
    <t>coding for error leds</t>
  </si>
  <si>
    <t>fixing timesheet</t>
  </si>
  <si>
    <t>coding 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</si>
</sst>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2.3930555555555553</c:v>
                </c:pt>
                <c:pt idx="1">
                  <c:v>0.95833333333333337</c:v>
                </c:pt>
                <c:pt idx="2">
                  <c:v>1.4791666666666665</c:v>
                </c:pt>
                <c:pt idx="3">
                  <c:v>1.375</c:v>
                </c:pt>
                <c:pt idx="4">
                  <c:v>2.53125</c:v>
                </c:pt>
                <c:pt idx="5">
                  <c:v>2.614583333333333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1.1875</c:v>
                </c:pt>
                <c:pt idx="6">
                  <c:v>0.77083333333333337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1.1875</c:v>
                </c:pt>
                <c:pt idx="6">
                  <c:v>0.77083333333333337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1.0770833333333332</c:v>
                </c:pt>
                <c:pt idx="1">
                  <c:v>0.26041666666666663</c:v>
                </c:pt>
                <c:pt idx="2">
                  <c:v>0.10416666666666666</c:v>
                </c:pt>
                <c:pt idx="3">
                  <c:v>0.14583333333333334</c:v>
                </c:pt>
                <c:pt idx="4">
                  <c:v>3.0312499999999996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0.22916666666666669</c:v>
                </c:pt>
                <c:pt idx="16">
                  <c:v>0.27083333333333331</c:v>
                </c:pt>
                <c:pt idx="17">
                  <c:v>4.1666666666666664E-2</c:v>
                </c:pt>
                <c:pt idx="18">
                  <c:v>3.125E-2</c:v>
                </c:pt>
                <c:pt idx="19">
                  <c:v>5.2083333333333329E-2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B38" sqref="B38"/>
    </sheetView>
  </sheetViews>
  <sheetFormatPr defaultColWidth="12.59765625" defaultRowHeight="15" customHeight="1" x14ac:dyDescent="0.25"/>
  <cols>
    <col min="1" max="1" width="11.796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3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64</v>
      </c>
      <c r="C30" s="33"/>
    </row>
    <row r="31" spans="1:6" ht="14.25" customHeight="1" x14ac:dyDescent="0.3">
      <c r="A31" s="7" t="s">
        <v>65</v>
      </c>
      <c r="B31" s="4" t="s">
        <v>66</v>
      </c>
      <c r="C31" s="33"/>
    </row>
    <row r="32" spans="1:6" ht="14.25" customHeight="1" x14ac:dyDescent="0.3">
      <c r="A32" s="7" t="s">
        <v>67</v>
      </c>
      <c r="B32" s="4" t="s">
        <v>68</v>
      </c>
      <c r="C32" s="33"/>
    </row>
    <row r="33" spans="1:3" ht="14.25" customHeight="1" x14ac:dyDescent="0.3">
      <c r="A33" s="7" t="s">
        <v>69</v>
      </c>
      <c r="B33" s="4" t="s">
        <v>70</v>
      </c>
      <c r="C33" s="33"/>
    </row>
    <row r="34" spans="1:3" ht="14.25" customHeight="1" x14ac:dyDescent="0.3">
      <c r="A34" s="7" t="s">
        <v>71</v>
      </c>
      <c r="B34" s="4" t="s">
        <v>207</v>
      </c>
      <c r="C34" s="33"/>
    </row>
    <row r="35" spans="1:3" ht="14.25" customHeight="1" x14ac:dyDescent="0.3">
      <c r="A35" s="4" t="s">
        <v>72</v>
      </c>
      <c r="B35" s="4" t="s">
        <v>210</v>
      </c>
      <c r="C35" s="33"/>
    </row>
    <row r="36" spans="1:3" ht="14.25" customHeight="1" x14ac:dyDescent="0.3">
      <c r="A36" s="4" t="s">
        <v>73</v>
      </c>
      <c r="B36" s="4" t="s">
        <v>208</v>
      </c>
      <c r="C36" s="33"/>
    </row>
    <row r="37" spans="1:3" ht="14.25" customHeight="1" x14ac:dyDescent="0.3">
      <c r="A37" s="7" t="s">
        <v>74</v>
      </c>
      <c r="B37" s="4" t="s">
        <v>209</v>
      </c>
      <c r="C37" s="33"/>
    </row>
    <row r="38" spans="1:3" ht="14.25" customHeight="1" x14ac:dyDescent="0.3">
      <c r="A38" s="7" t="s">
        <v>75</v>
      </c>
      <c r="B38" s="4"/>
      <c r="C38" s="33"/>
    </row>
    <row r="39" spans="1:3" ht="14.25" customHeight="1" x14ac:dyDescent="0.3">
      <c r="A39" s="4" t="s">
        <v>76</v>
      </c>
      <c r="B39" s="4"/>
      <c r="C39" s="33"/>
    </row>
    <row r="40" spans="1:3" ht="14.25" customHeight="1" x14ac:dyDescent="0.3">
      <c r="A40" s="4" t="s">
        <v>77</v>
      </c>
      <c r="B40" s="4"/>
      <c r="C40" s="33"/>
    </row>
    <row r="41" spans="1:3" ht="14.25" customHeight="1" x14ac:dyDescent="0.3">
      <c r="A41" s="7" t="s">
        <v>78</v>
      </c>
      <c r="B41" s="4"/>
      <c r="C41" s="33"/>
    </row>
    <row r="42" spans="1:3" ht="14.25" customHeight="1" x14ac:dyDescent="0.3">
      <c r="A42" s="7" t="s">
        <v>79</v>
      </c>
      <c r="B42" s="4"/>
      <c r="C42" s="33"/>
    </row>
    <row r="43" spans="1:3" ht="14.25" customHeight="1" x14ac:dyDescent="0.3">
      <c r="A43" s="4" t="s">
        <v>80</v>
      </c>
      <c r="B43" s="4"/>
      <c r="C43" s="33"/>
    </row>
    <row r="44" spans="1:3" ht="14.25" customHeight="1" x14ac:dyDescent="0.3">
      <c r="A44" s="4" t="s">
        <v>81</v>
      </c>
      <c r="B44" s="4"/>
      <c r="C44" s="33"/>
    </row>
    <row r="45" spans="1:3" ht="14.25" customHeight="1" x14ac:dyDescent="0.3">
      <c r="A45" s="7" t="s">
        <v>82</v>
      </c>
      <c r="B45" s="4"/>
      <c r="C45" s="33"/>
    </row>
    <row r="46" spans="1:3" ht="14.25" customHeight="1" x14ac:dyDescent="0.3">
      <c r="A46" s="4" t="s">
        <v>83</v>
      </c>
      <c r="B46" s="4"/>
      <c r="C46" s="33"/>
    </row>
    <row r="47" spans="1:3" ht="14.25" customHeight="1" x14ac:dyDescent="0.3">
      <c r="A47" s="7" t="s">
        <v>84</v>
      </c>
      <c r="B47" s="4"/>
      <c r="C47" s="33"/>
    </row>
    <row r="48" spans="1:3" ht="14.25" customHeight="1" x14ac:dyDescent="0.3">
      <c r="A48" s="4" t="s">
        <v>85</v>
      </c>
      <c r="B48" s="4"/>
      <c r="C48" s="33"/>
    </row>
    <row r="49" spans="1:3" ht="14.25" customHeight="1" x14ac:dyDescent="0.3">
      <c r="A49" s="7" t="s">
        <v>86</v>
      </c>
      <c r="B49" s="4"/>
      <c r="C49" s="33"/>
    </row>
    <row r="50" spans="1:3" ht="14.25" customHeight="1" x14ac:dyDescent="0.3">
      <c r="A50" s="4" t="s">
        <v>87</v>
      </c>
      <c r="B50" s="4"/>
      <c r="C50" s="33"/>
    </row>
    <row r="51" spans="1:3" ht="14.25" customHeight="1" x14ac:dyDescent="0.3">
      <c r="A51" s="7" t="s">
        <v>88</v>
      </c>
      <c r="B51" s="4"/>
      <c r="C51" s="33"/>
    </row>
    <row r="52" spans="1:3" ht="14.25" customHeight="1" x14ac:dyDescent="0.3">
      <c r="A52" s="4" t="s">
        <v>89</v>
      </c>
      <c r="B52" s="4"/>
      <c r="C52" s="33"/>
    </row>
    <row r="53" spans="1:3" ht="14.25" customHeight="1" x14ac:dyDescent="0.3">
      <c r="A53" s="7" t="s">
        <v>90</v>
      </c>
      <c r="B53" s="4"/>
      <c r="C53" s="33"/>
    </row>
    <row r="54" spans="1:3" ht="14.25" customHeight="1" x14ac:dyDescent="0.3">
      <c r="A54" s="4" t="s">
        <v>91</v>
      </c>
      <c r="B54" s="4"/>
      <c r="C54" s="33"/>
    </row>
    <row r="55" spans="1:3" ht="14.25" customHeight="1" x14ac:dyDescent="0.3">
      <c r="A55" s="7" t="s">
        <v>92</v>
      </c>
      <c r="B55" s="4"/>
      <c r="C55" s="33"/>
    </row>
    <row r="56" spans="1:3" ht="14.25" customHeight="1" x14ac:dyDescent="0.3">
      <c r="A56" s="4" t="s">
        <v>93</v>
      </c>
      <c r="B56" s="4"/>
      <c r="C56" s="33"/>
    </row>
    <row r="57" spans="1:3" ht="14.25" customHeight="1" x14ac:dyDescent="0.3">
      <c r="A57" s="7" t="s">
        <v>94</v>
      </c>
      <c r="B57" s="4"/>
      <c r="C57" s="33"/>
    </row>
    <row r="58" spans="1:3" ht="14.25" customHeight="1" x14ac:dyDescent="0.3">
      <c r="A58" s="4" t="s">
        <v>95</v>
      </c>
      <c r="B58" s="4"/>
      <c r="C58" s="33"/>
    </row>
    <row r="59" spans="1:3" ht="14.25" customHeight="1" x14ac:dyDescent="0.3">
      <c r="A59" s="7" t="s">
        <v>96</v>
      </c>
      <c r="B59" s="4"/>
      <c r="C59" s="33"/>
    </row>
    <row r="60" spans="1:3" ht="14.25" customHeight="1" x14ac:dyDescent="0.3">
      <c r="A60" s="4" t="s">
        <v>97</v>
      </c>
      <c r="B60" s="4"/>
      <c r="C60" s="33"/>
    </row>
    <row r="61" spans="1:3" ht="14.25" customHeight="1" x14ac:dyDescent="0.3">
      <c r="A61" s="7" t="s">
        <v>98</v>
      </c>
      <c r="B61" s="4"/>
      <c r="C61" s="33"/>
    </row>
    <row r="62" spans="1:3" ht="14.25" customHeight="1" x14ac:dyDescent="0.3">
      <c r="A62" s="7" t="s">
        <v>99</v>
      </c>
      <c r="B62" s="4"/>
      <c r="C62" s="33"/>
    </row>
    <row r="63" spans="1:3" ht="14.25" customHeight="1" x14ac:dyDescent="0.3">
      <c r="A63" s="7" t="s">
        <v>100</v>
      </c>
      <c r="B63" s="4"/>
      <c r="C63" s="33"/>
    </row>
    <row r="64" spans="1:3" ht="14.25" customHeight="1" x14ac:dyDescent="0.3">
      <c r="A64" s="7" t="s">
        <v>101</v>
      </c>
      <c r="B64" s="4"/>
      <c r="C64" s="33"/>
    </row>
    <row r="65" spans="1:3" ht="14.25" customHeight="1" x14ac:dyDescent="0.3">
      <c r="A65" s="7" t="s">
        <v>102</v>
      </c>
      <c r="B65" s="4"/>
      <c r="C65" s="33"/>
    </row>
    <row r="66" spans="1:3" ht="14.25" customHeight="1" x14ac:dyDescent="0.3">
      <c r="A66" s="7" t="s">
        <v>103</v>
      </c>
      <c r="B66" s="4"/>
      <c r="C66" s="33"/>
    </row>
    <row r="67" spans="1:3" ht="14.25" customHeight="1" x14ac:dyDescent="0.3">
      <c r="A67" s="7" t="s">
        <v>104</v>
      </c>
      <c r="B67" s="4"/>
      <c r="C67" s="33"/>
    </row>
    <row r="68" spans="1:3" ht="14.25" customHeight="1" x14ac:dyDescent="0.3">
      <c r="A68" s="7" t="s">
        <v>105</v>
      </c>
      <c r="B68" s="4"/>
      <c r="C68" s="33"/>
    </row>
    <row r="69" spans="1:3" ht="14.25" customHeight="1" x14ac:dyDescent="0.3">
      <c r="A69" s="7" t="s">
        <v>106</v>
      </c>
      <c r="B69" s="4"/>
      <c r="C69" s="33"/>
    </row>
    <row r="70" spans="1:3" ht="14.25" customHeight="1" x14ac:dyDescent="0.3">
      <c r="A70" s="7" t="s">
        <v>107</v>
      </c>
      <c r="B70" s="4"/>
      <c r="C70" s="33"/>
    </row>
    <row r="71" spans="1:3" ht="14.25" customHeight="1" x14ac:dyDescent="0.3">
      <c r="A71" s="7" t="s">
        <v>108</v>
      </c>
      <c r="B71" s="4"/>
      <c r="C71" s="33"/>
    </row>
    <row r="72" spans="1:3" ht="14.25" customHeight="1" x14ac:dyDescent="0.3">
      <c r="A72" s="7" t="s">
        <v>109</v>
      </c>
      <c r="B72" s="4"/>
      <c r="C72" s="33"/>
    </row>
    <row r="73" spans="1:3" ht="14.25" customHeight="1" x14ac:dyDescent="0.3">
      <c r="A73" s="7" t="s">
        <v>110</v>
      </c>
      <c r="B73" s="4"/>
      <c r="C73" s="33"/>
    </row>
    <row r="74" spans="1:3" ht="14.25" customHeight="1" x14ac:dyDescent="0.3">
      <c r="A74" s="7" t="s">
        <v>111</v>
      </c>
      <c r="B74" s="4"/>
      <c r="C74" s="33"/>
    </row>
    <row r="75" spans="1:3" ht="14.25" customHeight="1" x14ac:dyDescent="0.3">
      <c r="A75" s="7" t="s">
        <v>112</v>
      </c>
      <c r="B75" s="4"/>
      <c r="C75" s="33"/>
    </row>
    <row r="76" spans="1:3" ht="14.25" customHeight="1" x14ac:dyDescent="0.3">
      <c r="A76" s="7" t="s">
        <v>113</v>
      </c>
      <c r="B76" s="4"/>
      <c r="C76" s="33"/>
    </row>
    <row r="77" spans="1:3" ht="14.25" customHeight="1" x14ac:dyDescent="0.3">
      <c r="A77" s="7" t="s">
        <v>114</v>
      </c>
      <c r="B77" s="4"/>
      <c r="C77" s="33"/>
    </row>
    <row r="78" spans="1:3" ht="14.25" customHeight="1" x14ac:dyDescent="0.3">
      <c r="A78" s="7" t="s">
        <v>115</v>
      </c>
      <c r="B78" s="4"/>
      <c r="C78" s="33"/>
    </row>
    <row r="79" spans="1:3" ht="14.25" customHeight="1" x14ac:dyDescent="0.3">
      <c r="A79" s="7" t="s">
        <v>116</v>
      </c>
      <c r="B79" s="4"/>
      <c r="C79" s="33"/>
    </row>
    <row r="80" spans="1:3" ht="14.25" customHeight="1" x14ac:dyDescent="0.3">
      <c r="A80" s="7" t="s">
        <v>117</v>
      </c>
      <c r="B80" s="4"/>
      <c r="C80" s="33"/>
    </row>
    <row r="81" spans="1:3" ht="14.25" customHeight="1" x14ac:dyDescent="0.3">
      <c r="A81" s="7" t="s">
        <v>118</v>
      </c>
      <c r="B81" s="4"/>
      <c r="C81" s="33"/>
    </row>
    <row r="82" spans="1:3" ht="14.25" customHeight="1" x14ac:dyDescent="0.3">
      <c r="A82" s="7" t="s">
        <v>119</v>
      </c>
      <c r="B82" s="4"/>
      <c r="C82" s="33"/>
    </row>
    <row r="83" spans="1:3" ht="14.25" customHeight="1" x14ac:dyDescent="0.3">
      <c r="A83" s="7" t="s">
        <v>120</v>
      </c>
      <c r="B83" s="4"/>
      <c r="C83" s="33"/>
    </row>
    <row r="84" spans="1:3" ht="14.25" customHeight="1" x14ac:dyDescent="0.3">
      <c r="A84" s="7" t="s">
        <v>121</v>
      </c>
      <c r="B84" s="4"/>
      <c r="C84" s="33"/>
    </row>
    <row r="85" spans="1:3" ht="14.25" customHeight="1" x14ac:dyDescent="0.3">
      <c r="A85" s="7" t="s">
        <v>122</v>
      </c>
      <c r="B85" s="4"/>
      <c r="C85" s="33"/>
    </row>
    <row r="86" spans="1:3" ht="14.25" customHeight="1" x14ac:dyDescent="0.3">
      <c r="A86" s="7" t="s">
        <v>123</v>
      </c>
      <c r="B86" s="4"/>
      <c r="C86" s="33"/>
    </row>
    <row r="87" spans="1:3" ht="14.25" customHeight="1" x14ac:dyDescent="0.3">
      <c r="A87" s="7" t="s">
        <v>124</v>
      </c>
      <c r="B87" s="4"/>
      <c r="C87" s="33"/>
    </row>
    <row r="88" spans="1:3" ht="14.25" customHeight="1" x14ac:dyDescent="0.3">
      <c r="A88" s="7" t="s">
        <v>125</v>
      </c>
      <c r="B88" s="4"/>
      <c r="C88" s="33"/>
    </row>
    <row r="89" spans="1:3" ht="14.25" customHeight="1" x14ac:dyDescent="0.3">
      <c r="A89" s="7" t="s">
        <v>126</v>
      </c>
      <c r="B89" s="4"/>
      <c r="C89" s="33"/>
    </row>
    <row r="90" spans="1:3" ht="14.25" customHeight="1" x14ac:dyDescent="0.3">
      <c r="A90" s="7" t="s">
        <v>127</v>
      </c>
      <c r="B90" s="4"/>
      <c r="C90" s="33"/>
    </row>
    <row r="91" spans="1:3" ht="14.25" customHeight="1" x14ac:dyDescent="0.3">
      <c r="A91" s="7" t="s">
        <v>128</v>
      </c>
      <c r="B91" s="4"/>
      <c r="C91" s="33"/>
    </row>
    <row r="92" spans="1:3" ht="14.25" customHeight="1" x14ac:dyDescent="0.3">
      <c r="A92" s="7" t="s">
        <v>129</v>
      </c>
      <c r="B92" s="4"/>
      <c r="C92" s="33"/>
    </row>
    <row r="93" spans="1:3" ht="14.25" customHeight="1" x14ac:dyDescent="0.3">
      <c r="A93" s="7" t="s">
        <v>130</v>
      </c>
      <c r="B93" s="4"/>
      <c r="C93" s="33"/>
    </row>
    <row r="94" spans="1:3" ht="14.25" customHeight="1" x14ac:dyDescent="0.3">
      <c r="A94" s="7" t="s">
        <v>131</v>
      </c>
      <c r="B94" s="4"/>
      <c r="C94" s="33"/>
    </row>
    <row r="95" spans="1:3" ht="14.25" customHeight="1" x14ac:dyDescent="0.3">
      <c r="A95" s="7" t="s">
        <v>132</v>
      </c>
      <c r="B95" s="4"/>
      <c r="C95" s="33"/>
    </row>
    <row r="96" spans="1:3" ht="14.25" customHeight="1" x14ac:dyDescent="0.3">
      <c r="A96" s="7" t="s">
        <v>133</v>
      </c>
      <c r="B96" s="4"/>
      <c r="C96" s="33"/>
    </row>
    <row r="97" spans="1:3" ht="14.25" customHeight="1" x14ac:dyDescent="0.3">
      <c r="A97" s="7" t="s">
        <v>134</v>
      </c>
      <c r="B97" s="4"/>
      <c r="C97" s="33"/>
    </row>
    <row r="98" spans="1:3" ht="14.25" customHeight="1" x14ac:dyDescent="0.3">
      <c r="A98" s="7" t="s">
        <v>135</v>
      </c>
      <c r="B98" s="4"/>
      <c r="C98" s="33"/>
    </row>
    <row r="99" spans="1:3" ht="14.25" customHeight="1" x14ac:dyDescent="0.3">
      <c r="A99" s="7" t="s">
        <v>136</v>
      </c>
      <c r="B99" s="4"/>
      <c r="C99" s="33"/>
    </row>
    <row r="100" spans="1:3" ht="14.25" customHeight="1" x14ac:dyDescent="0.3">
      <c r="A100" s="7" t="s">
        <v>137</v>
      </c>
      <c r="B100" s="4"/>
      <c r="C100" s="33"/>
    </row>
    <row r="101" spans="1:3" ht="14.25" customHeight="1" x14ac:dyDescent="0.3">
      <c r="A101" s="7" t="s">
        <v>138</v>
      </c>
      <c r="B101" s="7"/>
      <c r="C101" s="33"/>
    </row>
    <row r="102" spans="1:3" ht="14.25" customHeight="1" x14ac:dyDescent="0.3">
      <c r="A102" s="7" t="s">
        <v>139</v>
      </c>
      <c r="B102" s="4"/>
      <c r="C102" s="33"/>
    </row>
    <row r="103" spans="1:3" ht="14.25" customHeight="1" x14ac:dyDescent="0.3">
      <c r="A103" s="7" t="s">
        <v>140</v>
      </c>
      <c r="B103" s="4"/>
      <c r="C103" s="33"/>
    </row>
    <row r="104" spans="1:3" ht="14.25" customHeight="1" x14ac:dyDescent="0.3">
      <c r="A104" s="7" t="s">
        <v>141</v>
      </c>
      <c r="B104" s="4"/>
      <c r="C104" s="33"/>
    </row>
    <row r="105" spans="1:3" ht="14.25" customHeight="1" x14ac:dyDescent="0.3">
      <c r="A105" s="7" t="s">
        <v>142</v>
      </c>
      <c r="B105" s="4"/>
      <c r="C105" s="33"/>
    </row>
    <row r="106" spans="1:3" ht="14.25" customHeight="1" x14ac:dyDescent="0.3">
      <c r="A106" s="7" t="s">
        <v>143</v>
      </c>
      <c r="B106" s="4"/>
      <c r="C106" s="33"/>
    </row>
    <row r="107" spans="1:3" ht="14.25" customHeight="1" x14ac:dyDescent="0.3">
      <c r="A107" s="7" t="s">
        <v>144</v>
      </c>
      <c r="B107" s="4"/>
      <c r="C107" s="33"/>
    </row>
    <row r="108" spans="1:3" ht="14.25" customHeight="1" x14ac:dyDescent="0.3">
      <c r="A108" s="7" t="s">
        <v>145</v>
      </c>
      <c r="B108" s="4"/>
      <c r="C108" s="33"/>
    </row>
    <row r="109" spans="1:3" ht="14.25" customHeight="1" x14ac:dyDescent="0.3">
      <c r="A109" s="7" t="s">
        <v>146</v>
      </c>
      <c r="B109" s="4"/>
      <c r="C109" s="33"/>
    </row>
    <row r="110" spans="1:3" ht="14.25" customHeight="1" x14ac:dyDescent="0.3">
      <c r="A110" s="7" t="s">
        <v>147</v>
      </c>
      <c r="B110" s="4"/>
      <c r="C110" s="33"/>
    </row>
    <row r="111" spans="1:3" ht="14.25" customHeight="1" x14ac:dyDescent="0.3">
      <c r="A111" s="7" t="s">
        <v>148</v>
      </c>
      <c r="B111" s="4"/>
      <c r="C111" s="33"/>
    </row>
    <row r="112" spans="1:3" ht="14.25" customHeight="1" x14ac:dyDescent="0.3">
      <c r="A112" s="7" t="s">
        <v>149</v>
      </c>
      <c r="B112" s="4"/>
      <c r="C112" s="33"/>
    </row>
    <row r="113" spans="1:3" ht="14.25" customHeight="1" x14ac:dyDescent="0.3">
      <c r="A113" s="7" t="s">
        <v>150</v>
      </c>
      <c r="B113" s="4"/>
      <c r="C113" s="33"/>
    </row>
    <row r="114" spans="1:3" ht="14.25" customHeight="1" x14ac:dyDescent="0.3">
      <c r="A114" s="7" t="s">
        <v>151</v>
      </c>
      <c r="B114" s="4"/>
      <c r="C114" s="33"/>
    </row>
    <row r="115" spans="1:3" ht="14.25" customHeight="1" x14ac:dyDescent="0.3">
      <c r="A115" s="7" t="s">
        <v>152</v>
      </c>
      <c r="B115" s="4"/>
      <c r="C115" s="33"/>
    </row>
    <row r="116" spans="1:3" ht="14.25" customHeight="1" x14ac:dyDescent="0.3">
      <c r="A116" s="7" t="s">
        <v>153</v>
      </c>
      <c r="B116" s="4"/>
      <c r="C116" s="33"/>
    </row>
    <row r="117" spans="1:3" ht="14.25" customHeight="1" x14ac:dyDescent="0.3">
      <c r="A117" s="7" t="s">
        <v>154</v>
      </c>
      <c r="B117" s="4"/>
      <c r="C117" s="33"/>
    </row>
    <row r="118" spans="1:3" ht="14.25" customHeight="1" x14ac:dyDescent="0.3">
      <c r="A118" s="7" t="s">
        <v>155</v>
      </c>
      <c r="B118" s="4"/>
      <c r="C118" s="33"/>
    </row>
    <row r="119" spans="1:3" ht="14.25" customHeight="1" x14ac:dyDescent="0.3">
      <c r="A119" s="7" t="s">
        <v>156</v>
      </c>
      <c r="B119" s="4"/>
      <c r="C119" s="33"/>
    </row>
    <row r="120" spans="1:3" ht="14.25" customHeight="1" x14ac:dyDescent="0.3">
      <c r="A120" s="7" t="s">
        <v>157</v>
      </c>
      <c r="B120" s="4"/>
      <c r="C120" s="33"/>
    </row>
    <row r="121" spans="1:3" ht="14.25" customHeight="1" x14ac:dyDescent="0.3">
      <c r="A121" s="7" t="s">
        <v>158</v>
      </c>
      <c r="B121" s="4"/>
      <c r="C121" s="33"/>
    </row>
    <row r="122" spans="1:3" ht="14.25" customHeight="1" x14ac:dyDescent="0.3">
      <c r="A122" s="8"/>
      <c r="B122" s="3" t="s">
        <v>159</v>
      </c>
      <c r="C122" s="38">
        <f>SUM(C5:C35)</f>
        <v>35</v>
      </c>
    </row>
    <row r="123" spans="1:3" ht="14.25" customHeight="1" x14ac:dyDescent="0.3">
      <c r="B123" s="3" t="s">
        <v>160</v>
      </c>
      <c r="C123" s="38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abSelected="1" workbookViewId="0">
      <selection activeCell="M22" sqref="M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INDEX(Participants,1,2)</f>
        <v>Serkan Efe Durusu</v>
      </c>
      <c r="I2" s="54" t="s">
        <v>218</v>
      </c>
    </row>
    <row r="3" spans="1:24" ht="14.25" customHeight="1" x14ac:dyDescent="0.25">
      <c r="E3" s="54" t="s">
        <v>162</v>
      </c>
    </row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">
        <v>165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166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167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5.2083333333333336E-2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214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168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169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170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171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172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173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174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216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217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219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221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215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220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175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0.1875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2.3930555555555553</v>
      </c>
      <c r="J130" s="38">
        <f>SUM(C128:J128)</f>
        <v>2.3930555555555553</v>
      </c>
      <c r="K130" s="38">
        <f>SUM(C128:K128)</f>
        <v>2.3930555555555553</v>
      </c>
      <c r="L130" s="38">
        <f>SUM(C128:L128)</f>
        <v>2.3930555555555553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3.4402777777777778</v>
      </c>
      <c r="J131" s="38">
        <f>Parameters!$G$9-J130</f>
        <v>3.4402777777777778</v>
      </c>
      <c r="K131" s="38">
        <f>Parameters!$G$9-K130</f>
        <v>3.4402777777777778</v>
      </c>
      <c r="L131" s="38">
        <f>Parameters!$G$9-L130</f>
        <v>3.4402777777777778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Normal="100" workbookViewId="0">
      <selection activeCell="K34" sqref="K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2.614583333333333</v>
      </c>
      <c r="J130" s="38">
        <f>SUM(C128:J128)</f>
        <v>2.614583333333333</v>
      </c>
      <c r="K130" s="38">
        <f>SUM(C128:K128)</f>
        <v>2.614583333333333</v>
      </c>
      <c r="L130" s="38">
        <f>SUM(C128:L128)</f>
        <v>2.614583333333333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3.21875</v>
      </c>
      <c r="J131" s="38">
        <f>Parameters!$G$9-J130</f>
        <v>3.21875</v>
      </c>
      <c r="K131" s="38">
        <f>Parameters!$G$9-K130</f>
        <v>3.21875</v>
      </c>
      <c r="L131" s="38">
        <f>Parameters!$G$9-L130</f>
        <v>3.21875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A16" workbookViewId="0">
      <selection activeCell="H12" sqref="H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179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11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6.25E-2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0.35416666666666663</v>
      </c>
      <c r="D128" s="45">
        <f t="shared" si="0"/>
        <v>0.14583333333333331</v>
      </c>
      <c r="E128" s="45">
        <f t="shared" si="0"/>
        <v>0.20833333333333334</v>
      </c>
      <c r="F128" s="45">
        <f t="shared" si="0"/>
        <v>0.37499999999999994</v>
      </c>
      <c r="G128" s="45">
        <f t="shared" si="0"/>
        <v>0.33333333333333337</v>
      </c>
      <c r="H128" s="45">
        <f t="shared" si="0"/>
        <v>6.25E-2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0.35416666666666663</v>
      </c>
      <c r="D130" s="38">
        <f>SUM(D128,C128)</f>
        <v>0.49999999999999994</v>
      </c>
      <c r="E130" s="38">
        <f>SUM(E128,C128,D128)</f>
        <v>0.70833333333333326</v>
      </c>
      <c r="F130" s="38">
        <f>SUM(C128:F128)</f>
        <v>1.0833333333333333</v>
      </c>
      <c r="G130" s="38">
        <f>SUM(C128:G128)</f>
        <v>1.4166666666666665</v>
      </c>
      <c r="H130" s="38">
        <f>SUM(C128:H128)</f>
        <v>1.4791666666666665</v>
      </c>
      <c r="I130" s="38">
        <f>SUM(C128:I128)</f>
        <v>1.4791666666666665</v>
      </c>
      <c r="J130" s="38">
        <f>SUM(C128:J128)</f>
        <v>1.4791666666666665</v>
      </c>
      <c r="K130" s="38">
        <f>SUM(C128:K128)</f>
        <v>1.4791666666666665</v>
      </c>
      <c r="L130" s="38">
        <f>SUM(C128:L128)</f>
        <v>1.4791666666666665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5.4791666666666661</v>
      </c>
      <c r="D131" s="38">
        <f>Parameters!$G$9-D130</f>
        <v>5.333333333333333</v>
      </c>
      <c r="E131" s="38">
        <f>Parameters!$G$9-E130</f>
        <v>5.125</v>
      </c>
      <c r="F131" s="38">
        <f>Parameters!$G$9-F130</f>
        <v>4.75</v>
      </c>
      <c r="G131" s="38">
        <f>Parameters!$G$9-G130</f>
        <v>4.4166666666666661</v>
      </c>
      <c r="H131" s="38">
        <f>Parameters!$G$9-H130</f>
        <v>4.3541666666666661</v>
      </c>
      <c r="I131" s="38">
        <f>Parameters!$G$9-I130</f>
        <v>4.3541666666666661</v>
      </c>
      <c r="J131" s="38">
        <f>Parameters!$G$9-J130</f>
        <v>4.3541666666666661</v>
      </c>
      <c r="K131" s="38">
        <f>Parameters!$G$9-K130</f>
        <v>4.3541666666666661</v>
      </c>
      <c r="L131" s="38">
        <f>Parameters!$G$9-L130</f>
        <v>4.3541666666666661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F22" sqref="F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1.375</v>
      </c>
      <c r="I130" s="38">
        <f>SUM(C128:I128)</f>
        <v>1.375</v>
      </c>
      <c r="J130" s="38">
        <f>SUM(C128:J128)</f>
        <v>1.375</v>
      </c>
      <c r="K130" s="38">
        <f>SUM(C128:K128)</f>
        <v>1.375</v>
      </c>
      <c r="L130" s="38">
        <f>SUM(C128:L128)</f>
        <v>1.375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4.458333333333333</v>
      </c>
      <c r="I131" s="38">
        <f>Parameters!$G$9-I130</f>
        <v>4.458333333333333</v>
      </c>
      <c r="J131" s="38">
        <f>Parameters!$G$9-J130</f>
        <v>4.458333333333333</v>
      </c>
      <c r="K131" s="38">
        <f>Parameters!$G$9-K130</f>
        <v>4.458333333333333</v>
      </c>
      <c r="L131" s="38">
        <f>Parameters!$G$9-L130</f>
        <v>4.458333333333333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A103" workbookViewId="0">
      <selection activeCell="I19" sqref="I19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180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181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">
        <v>182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">
        <v>183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">
        <v>184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185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186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187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188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189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190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191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211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213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212</v>
      </c>
      <c r="C21" s="10"/>
      <c r="D21" s="1"/>
      <c r="E21" s="43"/>
      <c r="F21" s="43"/>
      <c r="G21" s="43"/>
      <c r="H21" s="43"/>
      <c r="I21" s="43">
        <v>0.20833333333333334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/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/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/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/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/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/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0.58333333333333337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2.53125</v>
      </c>
      <c r="J130" s="38">
        <f>SUM(C128:J128)</f>
        <v>2.53125</v>
      </c>
      <c r="K130" s="38">
        <f>SUM(C128:K128)</f>
        <v>2.53125</v>
      </c>
      <c r="L130" s="38">
        <f>SUM(C128:L128)</f>
        <v>2.53125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3.302083333333333</v>
      </c>
      <c r="J131" s="38">
        <f>Parameters!$G$9-J130</f>
        <v>3.302083333333333</v>
      </c>
      <c r="K131" s="38">
        <f>Parameters!$G$9-K130</f>
        <v>3.302083333333333</v>
      </c>
      <c r="L131" s="38">
        <f>Parameters!$G$9-L130</f>
        <v>3.302083333333333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F15" sqref="F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0.22916666666666666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0.95833333333333337</v>
      </c>
      <c r="H130" s="38">
        <f>SUM(C128:H128)</f>
        <v>0.95833333333333337</v>
      </c>
      <c r="I130" s="38">
        <f>SUM(C128:I128)</f>
        <v>0.95833333333333337</v>
      </c>
      <c r="J130" s="38">
        <f>SUM(C128:J128)</f>
        <v>0.95833333333333337</v>
      </c>
      <c r="K130" s="38">
        <f>SUM(C128:K128)</f>
        <v>0.95833333333333337</v>
      </c>
      <c r="L130" s="38">
        <f>SUM(C128:L128)</f>
        <v>0.95833333333333337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4.875</v>
      </c>
      <c r="H131" s="38">
        <f>Parameters!$G$9-H130</f>
        <v>4.875</v>
      </c>
      <c r="I131" s="38">
        <f>Parameters!$G$9-I130</f>
        <v>4.875</v>
      </c>
      <c r="J131" s="38">
        <f>Parameters!$G$9-J130</f>
        <v>4.875</v>
      </c>
      <c r="K131" s="38">
        <f>Parameters!$G$9-K130</f>
        <v>4.875</v>
      </c>
      <c r="L131" s="38">
        <f>Parameters!$G$9-L130</f>
        <v>4.875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192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0" t="s">
        <v>193</v>
      </c>
      <c r="D5" s="40" t="s">
        <v>194</v>
      </c>
      <c r="E5" s="40" t="s">
        <v>195</v>
      </c>
      <c r="F5" s="40" t="s">
        <v>196</v>
      </c>
      <c r="G5" s="40" t="s">
        <v>197</v>
      </c>
      <c r="H5" s="40" t="s">
        <v>198</v>
      </c>
      <c r="I5" s="40" t="s">
        <v>199</v>
      </c>
      <c r="J5" s="40" t="s">
        <v>200</v>
      </c>
      <c r="K5" s="40" t="s">
        <v>201</v>
      </c>
      <c r="L5" s="40" t="s">
        <v>202</v>
      </c>
      <c r="M5" s="23" t="s">
        <v>203</v>
      </c>
      <c r="N5" s="23" t="s">
        <v>204</v>
      </c>
    </row>
    <row r="6" spans="2:14" ht="14.25" customHeight="1" x14ac:dyDescent="0.3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8.3333333333333329E-2</v>
      </c>
      <c r="J6" s="47">
        <f>SUM('Serkan Efe Durusu'!J6,'Ismail Elmasry'!J6,'can Işmar'!J6,'Marios Papalouka'!J6,'Metehan Topaç'!J6,'Celine Zanders '!J6)</f>
        <v>0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1.0770833333333332</v>
      </c>
      <c r="N6" s="4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1.7361111111111112E-2</v>
      </c>
      <c r="I7" s="47">
        <f>SUM('Serkan Efe Durusu'!I7,'Ismail Elmasry'!I7,'can Işmar'!I7,'Marios Papalouka'!I7,'Metehan Topaç'!I7,'Celine Zanders '!I7)</f>
        <v>0</v>
      </c>
      <c r="J7" s="47">
        <f>SUM('Serkan Efe Durusu'!J7,'Ismail Elmasry'!J7,'can Işmar'!J7,'Marios Papalouka'!J7,'Metehan Topaç'!J7,'Celine Zanders '!J7)</f>
        <v>0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0.26041666666666663</v>
      </c>
      <c r="N7" s="4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0</v>
      </c>
      <c r="J8" s="47">
        <f>SUM('Serkan Efe Durusu'!J8,'Ismail Elmasry'!J8,'can Işmar'!J8,'Marios Papalouka'!J8,'Metehan Topaç'!J8,'Celine Zanders '!J8)</f>
        <v>0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0.10416666666666666</v>
      </c>
      <c r="N8" s="4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8.3333333333333329E-2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4.1666666666666664E-2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0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2.0833333333333332E-2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0.14583333333333334</v>
      </c>
      <c r="N9" s="4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0.1875</v>
      </c>
      <c r="I10" s="47">
        <f>SUM('Serkan Efe Durusu'!I10,'Ismail Elmasry'!I10,'can Işmar'!I10,'Marios Papalouka'!I10,'Metehan Topaç'!I10,'Celine Zanders '!I10)</f>
        <v>5.2083333333333336E-2</v>
      </c>
      <c r="J10" s="47">
        <f>SUM('Serkan Efe Durusu'!J10,'Ismail Elmasry'!J10,'can Işmar'!J10,'Marios Papalouka'!J10,'Metehan Topaç'!J10,'Celine Zanders '!J10)</f>
        <v>0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3.0312499999999996</v>
      </c>
      <c r="N10" s="4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0.14583333333333331</v>
      </c>
      <c r="I11" s="47">
        <f>SUM('Serkan Efe Durusu'!I11,'Ismail Elmasry'!I11,'can Işmar'!I11,'Marios Papalouka'!I11,'Metehan Topaç'!I11,'Celine Zanders '!I11)</f>
        <v>0</v>
      </c>
      <c r="J11" s="47">
        <f>SUM('Serkan Efe Durusu'!J11,'Ismail Elmasry'!J11,'can Işmar'!J11,'Marios Papalouka'!J11,'Metehan Topaç'!J11,'Celine Zanders '!J11)</f>
        <v>0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3">
      <c r="B15" s="1" t="s">
        <v>205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0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0.21875</v>
      </c>
      <c r="N15" s="4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0</v>
      </c>
      <c r="D21" s="47">
        <f>SUM('Serkan Efe Durusu'!D21,'Ismail Elmasry'!D21,'can Işmar'!D21,'Marios Papalouka'!D21,'Metehan Topaç'!D21,'Celine Zanders '!D21)</f>
        <v>0</v>
      </c>
      <c r="E21" s="47">
        <f>SUM('Serkan Efe Durusu'!E21,'Ismail Elmasry'!E21,'can Işmar'!E21,'Marios Papalouka'!E21,'Metehan Topaç'!E21,'Celine Zanders '!E21)</f>
        <v>0</v>
      </c>
      <c r="F21" s="47">
        <f>SUM('Serkan Efe Durusu'!F21,'Ismail Elmasry'!F21,'can Işmar'!F21,'Marios Papalouka'!F21,'Metehan Topaç'!F21,'Celine Zanders '!F21)</f>
        <v>0</v>
      </c>
      <c r="G21" s="47">
        <f>SUM('Serkan Efe Durusu'!G21,'Ismail Elmasry'!G21,'can Işmar'!G21,'Marios Papalouka'!G21,'Metehan Topaç'!G21,'Celine Zanders '!G21)</f>
        <v>0</v>
      </c>
      <c r="H21" s="47">
        <f>SUM('Serkan Efe Durusu'!H21,'Ismail Elmasry'!H21,'can Işmar'!H21,'Marios Papalouka'!H21,'Metehan Topaç'!H21,'Celine Zanders '!H21)</f>
        <v>0</v>
      </c>
      <c r="I21" s="47">
        <f>SUM('Serkan Efe Durusu'!I21,'Ismail Elmasry'!I21,'can Işmar'!I21,'Marios Papalouka'!I21,'Metehan Topaç'!I21,'Celine Zanders '!I21)</f>
        <v>0.22916666666666669</v>
      </c>
      <c r="J21" s="47">
        <f>SUM('Serkan Efe Durusu'!J21,'Ismail Elmasry'!J21,'can Işmar'!J21,'Marios Papalouka'!J21,'Metehan Topaç'!J21,'Celine Zanders '!J21)</f>
        <v>0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0.22916666666666669</v>
      </c>
      <c r="N21" s="4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0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2.0833333333333332E-2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0.27083333333333331</v>
      </c>
      <c r="N22" s="4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4.1666666666666664E-2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4.1666666666666664E-2</v>
      </c>
      <c r="N23" s="4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3.125E-2</v>
      </c>
      <c r="N24" s="4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1.0416666666666666E-2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5.2083333333333329E-2</v>
      </c>
      <c r="N25" s="4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7.6388888888888895E-2</v>
      </c>
      <c r="N26" s="49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</v>
      </c>
      <c r="J27" s="47">
        <f>SUM('Serkan Efe Durusu'!J27,'Ismail Elmasry'!J27,'can Işmar'!J27,'Marios Papalouka'!J27,'Metehan Topaç'!J27,'Celine Zanders '!J27)</f>
        <v>0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</v>
      </c>
      <c r="N27" s="49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0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0</v>
      </c>
      <c r="N28" s="49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0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0</v>
      </c>
      <c r="N29" s="49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3.125E-2</v>
      </c>
      <c r="H30" s="47">
        <f>SUM('Serkan Efe Durusu'!H30,'Ismail Elmasry'!H30,'can Işmar'!H30,'Marios Papalouka'!H30,'Metehan Topaç'!H30,'Celine Zanders '!H30)</f>
        <v>0</v>
      </c>
      <c r="I30" s="47">
        <f>SUM('Serkan Efe Durusu'!I30,'Ismail Elmasry'!I30,'can Işmar'!I30,'Marios Papalouka'!I30,'Metehan Topaç'!I30,'Celine Zanders '!I30)</f>
        <v>0</v>
      </c>
      <c r="J30" s="47">
        <f>SUM('Serkan Efe Durusu'!J30,'Ismail Elmasry'!J30,'can Işmar'!J30,'Marios Papalouka'!J30,'Metehan Topaç'!J30,'Celine Zanders '!J30)</f>
        <v>0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0.21875</v>
      </c>
      <c r="N30" s="49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</v>
      </c>
      <c r="J31" s="47">
        <f>SUM('Serkan Efe Durusu'!J31,'Ismail Elmasry'!J31,'can Işmar'!J31,'Marios Papalouka'!J31,'Metehan Topaç'!J31,'Celine Zanders '!J31)</f>
        <v>0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0.25</v>
      </c>
      <c r="N31" s="49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0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2.0833333333333332E-2</v>
      </c>
      <c r="N33" s="49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 x14ac:dyDescent="0.3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3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3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0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8.3333333333333329E-2</v>
      </c>
      <c r="N37" s="49" t="str">
        <f t="array" ref="N37">IF(INDEX(Tasks,2,3)&lt;&gt;"",100*M37/INDEX(Tasks,2,3),"")</f>
        <v/>
      </c>
    </row>
    <row r="38" spans="2:14" ht="14.25" customHeight="1" x14ac:dyDescent="0.3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</v>
      </c>
      <c r="J39" s="47">
        <f>SUM('Serkan Efe Durusu'!J39,'Ismail Elmasry'!J39,'can Işmar'!J39,'Marios Papalouka'!J39,'Metehan Topaç'!J39,'Celine Zanders '!J39)</f>
        <v>0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</v>
      </c>
      <c r="N39" s="49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25"/>
    </row>
    <row r="134" spans="2:13" ht="14.25" customHeight="1" x14ac:dyDescent="0.3">
      <c r="C134" s="52" t="s">
        <v>193</v>
      </c>
      <c r="D134" s="52" t="s">
        <v>194</v>
      </c>
      <c r="E134" s="52" t="s">
        <v>195</v>
      </c>
      <c r="F134" s="52" t="s">
        <v>196</v>
      </c>
      <c r="G134" s="52" t="s">
        <v>197</v>
      </c>
      <c r="H134" s="52" t="s">
        <v>198</v>
      </c>
      <c r="I134" s="52" t="s">
        <v>199</v>
      </c>
      <c r="J134" s="52" t="s">
        <v>200</v>
      </c>
      <c r="K134" s="52" t="s">
        <v>201</v>
      </c>
      <c r="L134" s="52" t="s">
        <v>202</v>
      </c>
      <c r="M134" s="23" t="s">
        <v>203</v>
      </c>
    </row>
    <row r="135" spans="2:13" ht="14.25" customHeight="1" x14ac:dyDescent="0.3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0.1875</v>
      </c>
      <c r="J135" s="43">
        <f>'Serkan Efe Durusu'!J128</f>
        <v>0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2.3930555555555553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3">
        <f t="shared" si="1"/>
        <v>0.95833333333333337</v>
      </c>
    </row>
    <row r="137" spans="2:13" ht="14.25" customHeight="1" x14ac:dyDescent="0.3">
      <c r="B137" s="1" t="str">
        <f t="array" ref="B137">INDEX(Participants,3,2)</f>
        <v>can Işmar</v>
      </c>
      <c r="C137" s="43">
        <f>'can Işmar'!C128</f>
        <v>0.35416666666666663</v>
      </c>
      <c r="D137" s="43">
        <f>'can Işmar'!D128</f>
        <v>0.14583333333333331</v>
      </c>
      <c r="E137" s="43">
        <f>'can Işmar'!E128</f>
        <v>0.20833333333333334</v>
      </c>
      <c r="F137" s="43">
        <f>'can Işmar'!F128</f>
        <v>0.37499999999999994</v>
      </c>
      <c r="G137" s="43">
        <f>'can Işmar'!G128</f>
        <v>0.33333333333333337</v>
      </c>
      <c r="H137" s="43">
        <f>'can Işmar'!H128</f>
        <v>6.25E-2</v>
      </c>
      <c r="I137" s="43">
        <f>'can Işmar'!I128</f>
        <v>0</v>
      </c>
      <c r="J137" s="43">
        <f>'can Işmar'!J128</f>
        <v>0</v>
      </c>
      <c r="K137" s="43">
        <f>'can Işmar'!K128</f>
        <v>0</v>
      </c>
      <c r="L137" s="43">
        <f>'can Işmar'!L128</f>
        <v>0</v>
      </c>
      <c r="M137" s="53">
        <f t="shared" si="1"/>
        <v>1.4791666666666665</v>
      </c>
    </row>
    <row r="138" spans="2:13" ht="14.25" customHeight="1" x14ac:dyDescent="0.3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</v>
      </c>
      <c r="I138" s="43">
        <f>'Marios Papalouka'!I128</f>
        <v>0</v>
      </c>
      <c r="J138" s="43">
        <f>'Marios Papalouka'!J128</f>
        <v>0</v>
      </c>
      <c r="K138" s="43">
        <f>'Marios Papalouka'!K128</f>
        <v>0</v>
      </c>
      <c r="L138" s="43">
        <f>'Marios Papalouka'!L128</f>
        <v>0</v>
      </c>
      <c r="M138" s="53">
        <f t="shared" si="1"/>
        <v>1.375</v>
      </c>
    </row>
    <row r="139" spans="2:13" ht="14.25" customHeight="1" x14ac:dyDescent="0.3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0.58333333333333337</v>
      </c>
      <c r="J139" s="43">
        <f>'Metehan Topaç'!J128</f>
        <v>0</v>
      </c>
      <c r="K139" s="43">
        <f>'Metehan Topaç'!K128</f>
        <v>0</v>
      </c>
      <c r="L139" s="43">
        <f>'Metehan Topaç'!L128</f>
        <v>0</v>
      </c>
      <c r="M139" s="53">
        <f t="shared" si="1"/>
        <v>2.53125</v>
      </c>
    </row>
    <row r="140" spans="2:13" ht="14.25" customHeight="1" x14ac:dyDescent="0.3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</v>
      </c>
      <c r="J140" s="43">
        <f>'Ismail Elmasry'!J128</f>
        <v>0</v>
      </c>
      <c r="K140" s="43">
        <f>'Ismail Elmasry'!K128</f>
        <v>0</v>
      </c>
      <c r="L140" s="43">
        <f>'Ismail Elmasry'!L128</f>
        <v>0</v>
      </c>
      <c r="M140" s="53">
        <f t="shared" si="1"/>
        <v>2.614583333333333</v>
      </c>
    </row>
    <row r="141" spans="2:13" ht="14.25" customHeight="1" x14ac:dyDescent="0.3">
      <c r="B141" s="1">
        <f t="array" ref="B141">INDEX(Participants,7,2)</f>
        <v>0</v>
      </c>
      <c r="C141" s="43" t="s">
        <v>206</v>
      </c>
      <c r="D141" s="43" t="s">
        <v>206</v>
      </c>
      <c r="E141" s="43" t="s">
        <v>206</v>
      </c>
      <c r="F141" s="43" t="s">
        <v>206</v>
      </c>
      <c r="G141" s="43" t="s">
        <v>206</v>
      </c>
      <c r="H141" s="43" t="s">
        <v>206</v>
      </c>
      <c r="I141" s="43" t="s">
        <v>206</v>
      </c>
      <c r="J141" s="43" t="s">
        <v>206</v>
      </c>
      <c r="K141" s="43" t="s">
        <v>206</v>
      </c>
      <c r="L141" s="43" t="s">
        <v>206</v>
      </c>
      <c r="M141" s="53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3" t="s">
        <v>206</v>
      </c>
      <c r="D142" s="43" t="s">
        <v>206</v>
      </c>
      <c r="E142" s="43" t="s">
        <v>206</v>
      </c>
      <c r="F142" s="43" t="s">
        <v>206</v>
      </c>
      <c r="G142" s="43" t="s">
        <v>206</v>
      </c>
      <c r="H142" s="43" t="s">
        <v>206</v>
      </c>
      <c r="I142" s="43" t="s">
        <v>206</v>
      </c>
      <c r="J142" s="43" t="s">
        <v>206</v>
      </c>
      <c r="K142" s="43" t="s">
        <v>206</v>
      </c>
      <c r="L142" s="43" t="s">
        <v>206</v>
      </c>
      <c r="M142" s="53">
        <f t="shared" si="1"/>
        <v>0</v>
      </c>
    </row>
    <row r="143" spans="2:13" ht="14.25" customHeight="1" x14ac:dyDescent="0.3">
      <c r="C143" s="53">
        <f t="shared" ref="C143:L143" si="2">SUM(C135:C142)</f>
        <v>2.021527777777778</v>
      </c>
      <c r="D143" s="53">
        <f t="shared" si="2"/>
        <v>1.4791666666666665</v>
      </c>
      <c r="E143" s="53">
        <f t="shared" si="2"/>
        <v>1.4444444444444442</v>
      </c>
      <c r="F143" s="53">
        <f t="shared" si="2"/>
        <v>2.4375</v>
      </c>
      <c r="G143" s="53">
        <f t="shared" si="2"/>
        <v>2.0104166666666665</v>
      </c>
      <c r="H143" s="53">
        <f t="shared" si="2"/>
        <v>1.1875</v>
      </c>
      <c r="I143" s="53">
        <f t="shared" si="2"/>
        <v>0.77083333333333337</v>
      </c>
      <c r="J143" s="53">
        <f t="shared" si="2"/>
        <v>0</v>
      </c>
      <c r="K143" s="53">
        <f t="shared" si="2"/>
        <v>0</v>
      </c>
      <c r="L143" s="53">
        <f t="shared" si="2"/>
        <v>0</v>
      </c>
      <c r="M143" s="53">
        <f t="shared" si="1"/>
        <v>11.35138888888889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G</cp:lastModifiedBy>
  <cp:revision/>
  <dcterms:created xsi:type="dcterms:W3CDTF">2009-09-09T15:38:31Z</dcterms:created>
  <dcterms:modified xsi:type="dcterms:W3CDTF">2022-06-09T13:42:29Z</dcterms:modified>
  <cp:category/>
  <cp:contentStatus/>
</cp:coreProperties>
</file>