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ismailtzn/Thesis Codes/FSL_IDS/experiments/"/>
    </mc:Choice>
  </mc:AlternateContent>
  <xr:revisionPtr revIDLastSave="0" documentId="13_ncr:1_{56B8C22E-857F-8D40-B498-577E5AA5128A}" xr6:coauthVersionLast="47" xr6:coauthVersionMax="47" xr10:uidLastSave="{00000000-0000-0000-0000-000000000000}"/>
  <bookViews>
    <workbookView xWindow="-11940" yWindow="-28300" windowWidth="51200" windowHeight="28300" activeTab="6" xr2:uid="{20BB9FD8-0A1B-9348-8E1A-2A710021AF7D}"/>
  </bookViews>
  <sheets>
    <sheet name="prototypical_k_test" sheetId="18" r:id="rId1"/>
    <sheet name="prototypical_ANN_ENC_k_test" sheetId="23" r:id="rId2"/>
    <sheet name="relation_k_test" sheetId="19" r:id="rId3"/>
    <sheet name="ANN only using support set" sheetId="22" r:id="rId4"/>
    <sheet name="ANN only using support set Best" sheetId="27" r:id="rId5"/>
    <sheet name="ANN tests train with suport set" sheetId="20" r:id="rId6"/>
    <sheet name="ANN tests train with suportBest" sheetId="26" r:id="rId7"/>
    <sheet name="table" sheetId="2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 i="20" l="1" a="1"/>
  <c r="AL2" i="20" s="1"/>
  <c r="AL3" i="20" a="1"/>
  <c r="AL3" i="20" s="1"/>
  <c r="AL4" i="20" a="1"/>
  <c r="AL4" i="20" s="1"/>
  <c r="AL5" i="20" a="1"/>
  <c r="AL5" i="20" s="1"/>
  <c r="AL6" i="20" a="1"/>
  <c r="AL6" i="20" s="1"/>
  <c r="AL7" i="20" a="1"/>
  <c r="AL7" i="20" s="1"/>
  <c r="AA2" i="20" a="1"/>
  <c r="AA2" i="20" s="1"/>
  <c r="AA3" i="20" a="1"/>
  <c r="AA3" i="20" s="1"/>
  <c r="AA4" i="20" a="1"/>
  <c r="AA4" i="20" s="1"/>
  <c r="AA5" i="20" a="1"/>
  <c r="AA5" i="20" s="1"/>
  <c r="AA6" i="20" a="1"/>
  <c r="AA6" i="20" s="1"/>
  <c r="AA7" i="20" a="1"/>
  <c r="AA7" i="20" s="1"/>
  <c r="P2" i="20" a="1"/>
  <c r="P2" i="20" s="1"/>
  <c r="P3" i="20" a="1"/>
  <c r="P3" i="20" s="1"/>
  <c r="P4" i="20" a="1"/>
  <c r="P4" i="20" s="1"/>
  <c r="P5" i="20" a="1"/>
  <c r="P5" i="20" s="1"/>
  <c r="P6" i="20" a="1"/>
  <c r="P6" i="20" s="1"/>
  <c r="P7" i="20" a="1"/>
  <c r="P7" i="20" s="1"/>
  <c r="E2" i="20"/>
  <c r="E3" i="20"/>
  <c r="E4" i="20"/>
  <c r="E5" i="20"/>
  <c r="E6" i="20"/>
  <c r="E7" i="20"/>
  <c r="S2" i="22" a="1"/>
  <c r="S2" i="22" s="1"/>
  <c r="S3" i="22" a="1"/>
  <c r="S3" i="22" s="1"/>
  <c r="S4" i="22" a="1"/>
  <c r="S4" i="22" s="1"/>
  <c r="S5" i="22" a="1"/>
  <c r="S5" i="22" s="1"/>
  <c r="S6" i="22" a="1"/>
  <c r="S6" i="22" s="1"/>
  <c r="S7" i="22" a="1"/>
  <c r="S7" i="22" s="1"/>
  <c r="R2" i="22" a="1"/>
  <c r="R2" i="22" s="1"/>
  <c r="R3" i="22" a="1"/>
  <c r="R3" i="22" s="1"/>
  <c r="R4" i="22" a="1"/>
  <c r="R4" i="22" s="1"/>
  <c r="R5" i="22" a="1"/>
  <c r="R5" i="22" s="1"/>
  <c r="R6" i="22" a="1"/>
  <c r="R6" i="22" s="1"/>
  <c r="R7" i="22" a="1"/>
  <c r="R7" i="22" s="1"/>
  <c r="N2" i="22" a="1"/>
  <c r="N2" i="22" s="1"/>
  <c r="N3" i="22" a="1"/>
  <c r="N3" i="22" s="1"/>
  <c r="N4" i="22" a="1"/>
  <c r="N4" i="22" s="1"/>
  <c r="N5" i="22" a="1"/>
  <c r="N5" i="22" s="1"/>
  <c r="N6" i="22" a="1"/>
  <c r="N6" i="22" s="1"/>
  <c r="N7" i="22" a="1"/>
  <c r="N7" i="22" s="1"/>
  <c r="M2" i="22" a="1"/>
  <c r="M2" i="22" s="1"/>
  <c r="M3" i="22" a="1"/>
  <c r="M3" i="22" s="1"/>
  <c r="M4" i="22" a="1"/>
  <c r="M4" i="22" s="1"/>
  <c r="M5" i="22" a="1"/>
  <c r="M5" i="22" s="1"/>
  <c r="M6" i="22" a="1"/>
  <c r="M6" i="22" s="1"/>
  <c r="M7" i="22" a="1"/>
  <c r="M7" i="22" s="1"/>
  <c r="I2" i="22" a="1"/>
  <c r="I2" i="22" s="1"/>
  <c r="I3" i="22" a="1"/>
  <c r="I3" i="22" s="1"/>
  <c r="I4" i="22" a="1"/>
  <c r="I4" i="22" s="1"/>
  <c r="I5" i="22" a="1"/>
  <c r="I5" i="22" s="1"/>
  <c r="I6" i="22" a="1"/>
  <c r="I6" i="22" s="1"/>
  <c r="I7" i="22" a="1"/>
  <c r="I7" i="22" s="1"/>
  <c r="H2" i="22" a="1"/>
  <c r="H2" i="22" s="1"/>
  <c r="H3" i="22" a="1"/>
  <c r="H3" i="22" s="1"/>
  <c r="H4" i="22" a="1"/>
  <c r="H4" i="22" s="1"/>
  <c r="H5" i="22" a="1"/>
  <c r="H5" i="22" s="1"/>
  <c r="H6" i="22" a="1"/>
  <c r="H6" i="22" s="1"/>
  <c r="H7" i="22" a="1"/>
  <c r="H7" i="22" s="1"/>
  <c r="F7" i="27"/>
  <c r="E7" i="27"/>
  <c r="D7" i="27"/>
  <c r="C7" i="27"/>
  <c r="B7" i="27"/>
  <c r="F6" i="27"/>
  <c r="E6" i="27"/>
  <c r="D6" i="27"/>
  <c r="C6" i="27"/>
  <c r="B6" i="27"/>
  <c r="F5" i="27"/>
  <c r="E5" i="27"/>
  <c r="D5" i="27"/>
  <c r="C5" i="27"/>
  <c r="B5" i="27"/>
  <c r="F4" i="27"/>
  <c r="E4" i="27"/>
  <c r="D4" i="27"/>
  <c r="C4" i="27"/>
  <c r="B4" i="27"/>
  <c r="F3" i="27"/>
  <c r="E3" i="27"/>
  <c r="D3" i="27"/>
  <c r="C3" i="27"/>
  <c r="B3" i="27"/>
  <c r="F2" i="27"/>
  <c r="E2" i="27"/>
  <c r="D2" i="27"/>
  <c r="C2" i="27"/>
  <c r="B2" i="27"/>
  <c r="S5" i="27" a="1"/>
  <c r="N5" i="27" a="1"/>
  <c r="N4" i="27" a="1"/>
  <c r="AK7" i="26" a="1"/>
  <c r="R6" i="26" a="1"/>
  <c r="Q6" i="27" a="1"/>
  <c r="AM3" i="26" a="1"/>
  <c r="AR7" i="26" a="1"/>
  <c r="AB3" i="26" a="1"/>
  <c r="AG3" i="26" a="1"/>
  <c r="AL5" i="26" a="1"/>
  <c r="AU7" i="26" a="1"/>
  <c r="P6" i="27" a="1"/>
  <c r="AN7" i="26" a="1"/>
  <c r="AT4" i="26" a="1"/>
  <c r="AF4" i="26" a="1"/>
  <c r="AB4" i="26" a="1"/>
  <c r="Q5" i="27" a="1"/>
  <c r="Q5" i="26" a="1"/>
  <c r="AS5" i="26" a="1"/>
  <c r="AS2" i="26" a="1"/>
  <c r="M4" i="27" a="1"/>
  <c r="R4" i="27" a="1"/>
  <c r="U4" i="27" a="1"/>
  <c r="Z6" i="26" a="1"/>
  <c r="AE4" i="26" a="1"/>
  <c r="J7" i="27" a="1"/>
  <c r="AQ6" i="26" a="1"/>
  <c r="Y3" i="26" a="1"/>
  <c r="AN5" i="26" a="1"/>
  <c r="AM6" i="26" a="1"/>
  <c r="R7" i="26" a="1"/>
  <c r="AU4" i="26" a="1"/>
  <c r="AJ4" i="26" a="1"/>
  <c r="AA7" i="26" a="1"/>
  <c r="N7" i="27" a="1"/>
  <c r="N2" i="27" a="1"/>
  <c r="AT3" i="26" a="1"/>
  <c r="U3" i="26" a="1"/>
  <c r="AE3" i="26" a="1"/>
  <c r="AN3" i="26" a="1"/>
  <c r="AL7" i="26" a="1"/>
  <c r="P2" i="27" a="1"/>
  <c r="J4" i="27" a="1"/>
  <c r="I2" i="27" a="1"/>
  <c r="P4" i="27" a="1"/>
  <c r="M6" i="27" a="1"/>
  <c r="W7" i="26" a="1"/>
  <c r="AE7" i="26" a="1"/>
  <c r="U5" i="27" a="1"/>
  <c r="AO5" i="26" a="1"/>
  <c r="AR4" i="26" a="1"/>
  <c r="Q4" i="27" a="1"/>
  <c r="K6" i="27" a="1"/>
  <c r="AH5" i="26" a="1"/>
  <c r="W3" i="27" a="1"/>
  <c r="AC3" i="26" a="1"/>
  <c r="T6" i="26" a="1"/>
  <c r="K2" i="27" a="1"/>
  <c r="X2" i="26" a="1"/>
  <c r="S4" i="26" a="1"/>
  <c r="T7" i="26" a="1"/>
  <c r="U7" i="26" a="1"/>
  <c r="U2" i="26" a="1"/>
  <c r="X4" i="26" a="1"/>
  <c r="J5" i="27" a="1"/>
  <c r="Z2" i="26" a="1"/>
  <c r="R2" i="27" a="1"/>
  <c r="AM2" i="26" a="1"/>
  <c r="V4" i="26" a="1"/>
  <c r="P3" i="26" a="1"/>
  <c r="R2" i="26" a="1"/>
  <c r="AQ3" i="26" a="1"/>
  <c r="Y6" i="26" a="1"/>
  <c r="AD6" i="26" a="1"/>
  <c r="AT7" i="26" a="1"/>
  <c r="AE6" i="26" a="1"/>
  <c r="R5" i="26" a="1"/>
  <c r="Q7" i="26" a="1"/>
  <c r="AG7" i="26" a="1"/>
  <c r="AC7" i="26" a="1"/>
  <c r="L6" i="27" a="1"/>
  <c r="AD3" i="26" a="1"/>
  <c r="AP6" i="26" a="1"/>
  <c r="T5" i="26" a="1"/>
  <c r="V2" i="27" a="1"/>
  <c r="Y2" i="26" a="1"/>
  <c r="Q4" i="26" a="1"/>
  <c r="R4" i="26" a="1"/>
  <c r="AU3" i="26" a="1"/>
  <c r="AH2" i="26" a="1"/>
  <c r="V3" i="27" a="1"/>
  <c r="AS4" i="26" a="1"/>
  <c r="AU6" i="26" a="1"/>
  <c r="U4" i="26" a="1"/>
  <c r="AI2" i="26" a="1"/>
  <c r="L4" i="27" a="1"/>
  <c r="AF5" i="26" a="1"/>
  <c r="AL2" i="26" a="1"/>
  <c r="Z4" i="26" a="1"/>
  <c r="P5" i="26" a="1"/>
  <c r="T3" i="27" a="1"/>
  <c r="AS7" i="26" a="1"/>
  <c r="AG4" i="26" a="1"/>
  <c r="V6" i="27" a="1"/>
  <c r="AP4" i="26" a="1"/>
  <c r="K5" i="27" a="1"/>
  <c r="AF7" i="26" a="1"/>
  <c r="AL6" i="26" a="1"/>
  <c r="J3" i="27" a="1"/>
  <c r="I3" i="27" a="1"/>
  <c r="Z3" i="26" a="1"/>
  <c r="U3" i="27" a="1"/>
  <c r="AC6" i="26" a="1"/>
  <c r="N3" i="27" a="1"/>
  <c r="AK4" i="26" a="1"/>
  <c r="AF2" i="26" a="1"/>
  <c r="T2" i="26" a="1"/>
  <c r="W3" i="26" a="1"/>
  <c r="J2" i="27" a="1"/>
  <c r="W5" i="26" a="1"/>
  <c r="AI5" i="26" a="1"/>
  <c r="P3" i="27" a="1"/>
  <c r="I5" i="27" a="1"/>
  <c r="Q3" i="26" a="1"/>
  <c r="T4" i="27" a="1"/>
  <c r="Y5" i="26" a="1"/>
  <c r="AN2" i="26" a="1"/>
  <c r="X7" i="26" a="1"/>
  <c r="AT2" i="26" a="1"/>
  <c r="U6" i="26" a="1"/>
  <c r="S7" i="26" a="1"/>
  <c r="V5" i="26" a="1"/>
  <c r="AK2" i="26" a="1"/>
  <c r="AI3" i="26" a="1"/>
  <c r="N6" i="27" a="1"/>
  <c r="R3" i="26" a="1"/>
  <c r="Z5" i="26" a="1"/>
  <c r="AQ5" i="26" a="1"/>
  <c r="AQ2" i="26" a="1"/>
  <c r="T5" i="27" a="1"/>
  <c r="O4" i="27" a="1"/>
  <c r="AP7" i="26" a="1"/>
  <c r="V6" i="26" a="1"/>
  <c r="P4" i="26" a="1"/>
  <c r="AF3" i="26" a="1"/>
  <c r="AA2" i="26" a="1"/>
  <c r="AM7" i="26" a="1"/>
  <c r="AI4" i="26" a="1"/>
  <c r="AS6" i="26" a="1"/>
  <c r="K3" i="27" a="1"/>
  <c r="X6" i="26" a="1"/>
  <c r="L7" i="27" a="1"/>
  <c r="V3" i="26" a="1"/>
  <c r="AO2" i="26" a="1"/>
  <c r="AN6" i="26" a="1"/>
  <c r="O2" i="26" a="1"/>
  <c r="AT5" i="26" a="1"/>
  <c r="V7" i="27" a="1"/>
  <c r="AB5" i="26" a="1"/>
  <c r="Y7" i="26" a="1"/>
  <c r="W7" i="27" a="1"/>
  <c r="V7" i="26" a="1"/>
  <c r="AU2" i="26" a="1"/>
  <c r="AC4" i="26" a="1"/>
  <c r="AA5" i="26" a="1"/>
  <c r="Y4" i="26" a="1"/>
  <c r="J6" i="27" a="1"/>
  <c r="T4" i="26" a="1"/>
  <c r="S2" i="27" a="1"/>
  <c r="T6" i="27" a="1"/>
  <c r="O5" i="27" a="1"/>
  <c r="AM5" i="26" a="1"/>
  <c r="AQ7" i="26" a="1"/>
  <c r="AI6" i="26" a="1"/>
  <c r="R6" i="27" a="1"/>
  <c r="AA4" i="26" a="1"/>
  <c r="AU5" i="26" a="1"/>
  <c r="Q3" i="27" a="1"/>
  <c r="K7" i="27" a="1"/>
  <c r="V2" i="26" a="1"/>
  <c r="AG6" i="26" a="1"/>
  <c r="I4" i="27" a="1"/>
  <c r="AH6" i="26" a="1"/>
  <c r="M2" i="27" a="1"/>
  <c r="U5" i="26" a="1"/>
  <c r="AL3" i="26" a="1"/>
  <c r="L2" i="27" a="1"/>
  <c r="AO4" i="26" a="1"/>
  <c r="AR2" i="26" a="1"/>
  <c r="P7" i="27" a="1"/>
  <c r="Z7" i="26" a="1"/>
  <c r="U7" i="27" a="1"/>
  <c r="S6" i="27" a="1"/>
  <c r="T7" i="27" a="1"/>
  <c r="O6" i="27" a="1"/>
  <c r="L5" i="27" a="1"/>
  <c r="M3" i="27" a="1"/>
  <c r="P2" i="26" a="1"/>
  <c r="AG2" i="26" a="1"/>
  <c r="W6" i="27" a="1"/>
  <c r="AP5" i="26" a="1"/>
  <c r="AP3" i="26" a="1"/>
  <c r="T3" i="26" a="1"/>
  <c r="AC5" i="26" a="1"/>
  <c r="W4" i="27" a="1"/>
  <c r="AK6" i="26" a="1"/>
  <c r="AH7" i="26" a="1"/>
  <c r="AK3" i="26" a="1"/>
  <c r="R3" i="27" a="1"/>
  <c r="AB2" i="26" a="1"/>
  <c r="M7" i="27" a="1"/>
  <c r="AA6" i="26" a="1"/>
  <c r="AI7" i="26" a="1"/>
  <c r="Q7" i="27" a="1"/>
  <c r="R7" i="27" a="1"/>
  <c r="AJ6" i="26" a="1"/>
  <c r="P6" i="26" a="1"/>
  <c r="AQ4" i="26" a="1"/>
  <c r="AS3" i="26" a="1"/>
  <c r="W5" i="27" a="1"/>
  <c r="W4" i="26" a="1"/>
  <c r="AO3" i="26" a="1"/>
  <c r="AE5" i="26" a="1"/>
  <c r="AP2" i="26" a="1"/>
  <c r="AH4" i="26" a="1"/>
  <c r="Q2" i="26" a="1"/>
  <c r="S5" i="26" a="1"/>
  <c r="AF6" i="26" a="1"/>
  <c r="S4" i="27" a="1"/>
  <c r="T2" i="27" a="1"/>
  <c r="O3" i="27" a="1"/>
  <c r="AC2" i="26" a="1"/>
  <c r="AD7" i="26" a="1"/>
  <c r="AN4" i="26" a="1"/>
  <c r="AR3" i="26" a="1"/>
  <c r="AJ5" i="26" a="1"/>
  <c r="W6" i="26" a="1"/>
  <c r="AO7" i="26" a="1"/>
  <c r="P7" i="26" a="1"/>
  <c r="I6" i="27" a="1"/>
  <c r="W2" i="27" a="1"/>
  <c r="AJ2" i="26" a="1"/>
  <c r="AJ3" i="26" a="1"/>
  <c r="K4" i="27" a="1"/>
  <c r="AL4" i="26" a="1"/>
  <c r="AJ7" i="26" a="1"/>
  <c r="L3" i="27" a="1"/>
  <c r="I7" i="27" a="1"/>
  <c r="AE2" i="26" a="1"/>
  <c r="V4" i="27" a="1"/>
  <c r="U2" i="27" a="1"/>
  <c r="AH3" i="26" a="1"/>
  <c r="S2" i="26" a="1"/>
  <c r="AM4" i="26" a="1"/>
  <c r="AG5" i="26" a="1"/>
  <c r="AD4" i="26" a="1"/>
  <c r="R5" i="27" a="1"/>
  <c r="O2" i="27" a="1"/>
  <c r="AK5" i="26" a="1"/>
  <c r="AD2" i="26" a="1"/>
  <c r="P5" i="27" a="1"/>
  <c r="S3" i="27" a="1"/>
  <c r="O7" i="27" a="1"/>
  <c r="X5" i="26" a="1"/>
  <c r="X3" i="26" a="1"/>
  <c r="S3" i="26" a="1"/>
  <c r="AB7" i="26" a="1"/>
  <c r="AO6" i="26" a="1"/>
  <c r="AD5" i="26" a="1"/>
  <c r="AR6" i="26" a="1"/>
  <c r="V5" i="27" a="1"/>
  <c r="S6" i="26" a="1"/>
  <c r="S7" i="27" a="1"/>
  <c r="W2" i="26" a="1"/>
  <c r="AB6" i="26" a="1"/>
  <c r="M5" i="27" a="1"/>
  <c r="Q6" i="26" a="1"/>
  <c r="U6" i="27" a="1"/>
  <c r="AT6" i="26" a="1"/>
  <c r="Q2" i="27" a="1"/>
  <c r="AA3" i="26" a="1"/>
  <c r="AR5" i="26" a="1"/>
  <c r="S5" i="27" l="1"/>
  <c r="S14" i="27" s="1"/>
  <c r="S7" i="27"/>
  <c r="S16" i="27" s="1"/>
  <c r="S3" i="27"/>
  <c r="S12" i="27" s="1"/>
  <c r="S4" i="27"/>
  <c r="S13" i="27" s="1"/>
  <c r="S6" i="27"/>
  <c r="S15" i="27" s="1"/>
  <c r="S2" i="27"/>
  <c r="S11" i="27" s="1"/>
  <c r="T7" i="27"/>
  <c r="T16" i="27" s="1"/>
  <c r="T6" i="27"/>
  <c r="T15" i="27" s="1"/>
  <c r="T5" i="27"/>
  <c r="T14" i="27" s="1"/>
  <c r="T4" i="27"/>
  <c r="T13" i="27" s="1"/>
  <c r="T2" i="27"/>
  <c r="T11" i="27" s="1"/>
  <c r="T3" i="27"/>
  <c r="T12" i="27" s="1"/>
  <c r="N4" i="27"/>
  <c r="N13" i="27" s="1"/>
  <c r="N6" i="27"/>
  <c r="N15" i="27" s="1"/>
  <c r="O7" i="27"/>
  <c r="O16" i="27" s="1"/>
  <c r="O3" i="27"/>
  <c r="O12" i="27" s="1"/>
  <c r="O6" i="27"/>
  <c r="O15" i="27" s="1"/>
  <c r="O5" i="27"/>
  <c r="O14" i="27" s="1"/>
  <c r="O4" i="27"/>
  <c r="O13" i="27" s="1"/>
  <c r="N7" i="27"/>
  <c r="N16" i="27" s="1"/>
  <c r="N5" i="27"/>
  <c r="N14" i="27" s="1"/>
  <c r="N3" i="27"/>
  <c r="N12" i="27" s="1"/>
  <c r="N2" i="27"/>
  <c r="N11" i="27" s="1"/>
  <c r="V5" i="27"/>
  <c r="V14" i="27" s="1"/>
  <c r="W4" i="27"/>
  <c r="W13" i="27" s="1"/>
  <c r="W3" i="27"/>
  <c r="W12" i="27" s="1"/>
  <c r="V7" i="27"/>
  <c r="V16" i="27" s="1"/>
  <c r="W2" i="27"/>
  <c r="W11" i="27" s="1"/>
  <c r="V4" i="27"/>
  <c r="V13" i="27" s="1"/>
  <c r="W6" i="27"/>
  <c r="W15" i="27" s="1"/>
  <c r="V3" i="27"/>
  <c r="V12" i="27" s="1"/>
  <c r="W7" i="27"/>
  <c r="W16" i="27" s="1"/>
  <c r="V6" i="27"/>
  <c r="V15" i="27" s="1"/>
  <c r="W5" i="27"/>
  <c r="W14" i="27" s="1"/>
  <c r="V2" i="27"/>
  <c r="V11" i="27" s="1"/>
  <c r="U4" i="27"/>
  <c r="U13" i="27" s="1"/>
  <c r="U3" i="27"/>
  <c r="U12" i="27" s="1"/>
  <c r="U5" i="27"/>
  <c r="U14" i="27" s="1"/>
  <c r="U7" i="27"/>
  <c r="U16" i="27" s="1"/>
  <c r="U6" i="27"/>
  <c r="U15" i="27" s="1"/>
  <c r="U2" i="27"/>
  <c r="U11" i="27" s="1"/>
  <c r="Q7" i="27"/>
  <c r="Q16" i="27" s="1"/>
  <c r="Q5" i="27"/>
  <c r="Q14" i="27" s="1"/>
  <c r="Q3" i="27"/>
  <c r="Q12" i="27" s="1"/>
  <c r="Q6" i="27"/>
  <c r="Q15" i="27" s="1"/>
  <c r="Q4" i="27"/>
  <c r="Q13" i="27" s="1"/>
  <c r="Q2" i="27"/>
  <c r="Q11" i="27" s="1"/>
  <c r="R6" i="27"/>
  <c r="R15" i="27" s="1"/>
  <c r="R4" i="27"/>
  <c r="R13" i="27" s="1"/>
  <c r="R2" i="27"/>
  <c r="R11" i="27" s="1"/>
  <c r="P7" i="27"/>
  <c r="P16" i="27" s="1"/>
  <c r="P5" i="27"/>
  <c r="P14" i="27" s="1"/>
  <c r="P3" i="27"/>
  <c r="P12" i="27" s="1"/>
  <c r="R7" i="27"/>
  <c r="R16" i="27" s="1"/>
  <c r="P6" i="27"/>
  <c r="P15" i="27" s="1"/>
  <c r="R5" i="27"/>
  <c r="R14" i="27" s="1"/>
  <c r="P4" i="27"/>
  <c r="P13" i="27" s="1"/>
  <c r="R3" i="27"/>
  <c r="R12" i="27" s="1"/>
  <c r="P2" i="27"/>
  <c r="P11" i="27" s="1"/>
  <c r="O2" i="27"/>
  <c r="O11" i="27" s="1"/>
  <c r="K3" i="27"/>
  <c r="K12" i="27" s="1"/>
  <c r="M2" i="27"/>
  <c r="M11" i="27" s="1"/>
  <c r="M6" i="27"/>
  <c r="M15" i="27" s="1"/>
  <c r="M4" i="27"/>
  <c r="M13" i="27" s="1"/>
  <c r="J7" i="27"/>
  <c r="J16" i="27" s="1"/>
  <c r="J5" i="27"/>
  <c r="J14" i="27" s="1"/>
  <c r="M7" i="27"/>
  <c r="M16" i="27" s="1"/>
  <c r="K6" i="27"/>
  <c r="K15" i="27" s="1"/>
  <c r="M5" i="27"/>
  <c r="M14" i="27" s="1"/>
  <c r="M3" i="27"/>
  <c r="M12" i="27" s="1"/>
  <c r="K2" i="27"/>
  <c r="K11" i="27" s="1"/>
  <c r="K5" i="27"/>
  <c r="K14" i="27" s="1"/>
  <c r="J3" i="27"/>
  <c r="J12" i="27" s="1"/>
  <c r="K4" i="27"/>
  <c r="K13" i="27" s="1"/>
  <c r="K7" i="27"/>
  <c r="K16" i="27" s="1"/>
  <c r="L6" i="27"/>
  <c r="L15" i="27" s="1"/>
  <c r="L4" i="27"/>
  <c r="L13" i="27" s="1"/>
  <c r="L2" i="27"/>
  <c r="L11" i="27" s="1"/>
  <c r="L7" i="27"/>
  <c r="L16" i="27" s="1"/>
  <c r="J6" i="27"/>
  <c r="J15" i="27" s="1"/>
  <c r="L5" i="27"/>
  <c r="L14" i="27" s="1"/>
  <c r="J4" i="27"/>
  <c r="J13" i="27" s="1"/>
  <c r="L3" i="27"/>
  <c r="L12" i="27" s="1"/>
  <c r="J2" i="27"/>
  <c r="J11" i="27" s="1"/>
  <c r="I5" i="27"/>
  <c r="I14" i="27" s="1"/>
  <c r="I3" i="27"/>
  <c r="I12" i="27" s="1"/>
  <c r="I4" i="27"/>
  <c r="I13" i="27" s="1"/>
  <c r="I7" i="27"/>
  <c r="I16" i="27" s="1"/>
  <c r="I6" i="27"/>
  <c r="I15" i="27" s="1"/>
  <c r="I2" i="27"/>
  <c r="I11" i="27" s="1"/>
  <c r="AR7" i="26"/>
  <c r="AU2" i="26"/>
  <c r="AT2" i="26"/>
  <c r="AT5" i="26"/>
  <c r="AU6" i="26"/>
  <c r="AS4" i="26"/>
  <c r="AU7" i="26"/>
  <c r="AT7" i="26"/>
  <c r="AU4" i="26"/>
  <c r="AT3" i="26"/>
  <c r="AS2" i="26"/>
  <c r="AR3" i="26"/>
  <c r="AT6" i="26"/>
  <c r="AU3" i="26"/>
  <c r="AS6" i="26"/>
  <c r="AR5" i="26"/>
  <c r="AS5" i="26"/>
  <c r="AR4" i="26"/>
  <c r="AS7" i="26"/>
  <c r="AR6" i="26"/>
  <c r="AU5" i="26"/>
  <c r="AT4" i="26"/>
  <c r="AS3" i="26"/>
  <c r="AR2" i="26"/>
  <c r="AO2" i="26"/>
  <c r="AP3" i="26"/>
  <c r="AO6" i="26"/>
  <c r="AM7" i="26"/>
  <c r="AO4" i="26"/>
  <c r="AP7" i="26"/>
  <c r="AN6" i="26"/>
  <c r="AL5" i="26"/>
  <c r="AL3" i="26"/>
  <c r="AM6" i="26"/>
  <c r="AQ4" i="26"/>
  <c r="AO3" i="26"/>
  <c r="AM2" i="26"/>
  <c r="AQ7" i="26"/>
  <c r="AM5" i="26"/>
  <c r="AM3" i="26"/>
  <c r="AP5" i="26"/>
  <c r="AN2" i="26"/>
  <c r="AO7" i="26"/>
  <c r="AQ6" i="26"/>
  <c r="AO5" i="26"/>
  <c r="AM4" i="26"/>
  <c r="AQ2" i="26"/>
  <c r="AQ5" i="26"/>
  <c r="AQ3" i="26"/>
  <c r="AL7" i="26"/>
  <c r="AN4" i="26"/>
  <c r="AN7" i="26"/>
  <c r="AP6" i="26"/>
  <c r="AL6" i="26"/>
  <c r="AN5" i="26"/>
  <c r="AP4" i="26"/>
  <c r="AL4" i="26"/>
  <c r="AN3" i="26"/>
  <c r="AP2" i="26"/>
  <c r="AL2" i="26"/>
  <c r="AK3" i="26"/>
  <c r="AK5" i="26"/>
  <c r="AK7" i="26"/>
  <c r="AK4" i="26"/>
  <c r="AK6" i="26"/>
  <c r="AK2" i="26"/>
  <c r="AF3" i="26"/>
  <c r="AJ7" i="26"/>
  <c r="AD6" i="26"/>
  <c r="AD2" i="26"/>
  <c r="AA7" i="26"/>
  <c r="AI3" i="26"/>
  <c r="AC2" i="26"/>
  <c r="AG2" i="26"/>
  <c r="AB7" i="26"/>
  <c r="AJ5" i="26"/>
  <c r="AH4" i="26"/>
  <c r="AE7" i="26"/>
  <c r="AC6" i="26"/>
  <c r="AE5" i="26"/>
  <c r="AG4" i="26"/>
  <c r="AE3" i="26"/>
  <c r="AH7" i="26"/>
  <c r="AF6" i="26"/>
  <c r="AD5" i="26"/>
  <c r="AF4" i="26"/>
  <c r="AB4" i="26"/>
  <c r="AH3" i="26"/>
  <c r="AD3" i="26"/>
  <c r="AJ2" i="26"/>
  <c r="AF2" i="26"/>
  <c r="AB2" i="26"/>
  <c r="AH6" i="26"/>
  <c r="AF5" i="26"/>
  <c r="AD4" i="26"/>
  <c r="AB3" i="26"/>
  <c r="AI5" i="26"/>
  <c r="AA5" i="26"/>
  <c r="AC4" i="26"/>
  <c r="AA3" i="26"/>
  <c r="AD7" i="26"/>
  <c r="AJ6" i="26"/>
  <c r="AB6" i="26"/>
  <c r="AH5" i="26"/>
  <c r="AJ4" i="26"/>
  <c r="AF7" i="26"/>
  <c r="AB5" i="26"/>
  <c r="AJ3" i="26"/>
  <c r="AH2" i="26"/>
  <c r="AI7" i="26"/>
  <c r="AG6" i="26"/>
  <c r="AG7" i="26"/>
  <c r="AC7" i="26"/>
  <c r="AI6" i="26"/>
  <c r="AE6" i="26"/>
  <c r="AA6" i="26"/>
  <c r="AG5" i="26"/>
  <c r="AC5" i="26"/>
  <c r="AI4" i="26"/>
  <c r="AE4" i="26"/>
  <c r="AA4" i="26"/>
  <c r="AG3" i="26"/>
  <c r="AC3" i="26"/>
  <c r="AI2" i="26"/>
  <c r="AE2" i="26"/>
  <c r="AA2" i="26"/>
  <c r="Z3" i="26"/>
  <c r="Z5" i="26"/>
  <c r="Z4" i="26"/>
  <c r="Z7" i="26"/>
  <c r="Z6" i="26"/>
  <c r="Z2" i="26"/>
  <c r="V7" i="26"/>
  <c r="W6" i="26"/>
  <c r="X5" i="26"/>
  <c r="T5" i="26"/>
  <c r="Y4" i="26"/>
  <c r="U4" i="26"/>
  <c r="V3" i="26"/>
  <c r="W2" i="26"/>
  <c r="W5" i="26"/>
  <c r="T4" i="26"/>
  <c r="X7" i="26"/>
  <c r="U6" i="26"/>
  <c r="T3" i="26"/>
  <c r="U2" i="26"/>
  <c r="U7" i="26"/>
  <c r="X4" i="26"/>
  <c r="U3" i="26"/>
  <c r="V2" i="26"/>
  <c r="T7" i="26"/>
  <c r="Y6" i="26"/>
  <c r="V5" i="26"/>
  <c r="W4" i="26"/>
  <c r="X3" i="26"/>
  <c r="Y2" i="26"/>
  <c r="Y7" i="26"/>
  <c r="V6" i="26"/>
  <c r="Y3" i="26"/>
  <c r="W7" i="26"/>
  <c r="X6" i="26"/>
  <c r="T6" i="26"/>
  <c r="Y5" i="26"/>
  <c r="U5" i="26"/>
  <c r="V4" i="26"/>
  <c r="W3" i="26"/>
  <c r="X2" i="26"/>
  <c r="T2" i="26"/>
  <c r="S2" i="26"/>
  <c r="S6" i="26"/>
  <c r="S3" i="26"/>
  <c r="R6" i="26"/>
  <c r="R3" i="26"/>
  <c r="Q7" i="26"/>
  <c r="Q5" i="26"/>
  <c r="Q4" i="26"/>
  <c r="Q2" i="26"/>
  <c r="S7" i="26"/>
  <c r="S4" i="26"/>
  <c r="R5" i="26"/>
  <c r="R2" i="26"/>
  <c r="Q6" i="26"/>
  <c r="Q3" i="26"/>
  <c r="S5" i="26"/>
  <c r="R7" i="26"/>
  <c r="R4" i="26"/>
  <c r="P7" i="26"/>
  <c r="P6" i="26"/>
  <c r="P5" i="26"/>
  <c r="P4" i="26"/>
  <c r="P3" i="26"/>
  <c r="P2" i="26"/>
  <c r="O2" i="26"/>
  <c r="O7" i="26" a="1"/>
  <c r="O6" i="26" a="1"/>
  <c r="O5" i="26" a="1"/>
  <c r="O4" i="26" a="1"/>
  <c r="O3" i="26" a="1"/>
  <c r="H5" i="27" l="1"/>
  <c r="H4" i="27"/>
  <c r="H3" i="27"/>
  <c r="O4" i="26"/>
  <c r="O6" i="26"/>
  <c r="O5" i="26"/>
  <c r="O3" i="26"/>
  <c r="O7" i="26"/>
  <c r="H6" i="27" l="1"/>
  <c r="L7" i="26"/>
  <c r="AU17" i="26" s="1"/>
  <c r="K7" i="26"/>
  <c r="AT17" i="26" s="1"/>
  <c r="J7" i="26"/>
  <c r="AS17" i="26" s="1"/>
  <c r="I7" i="26"/>
  <c r="AR17" i="26" s="1"/>
  <c r="H7" i="26"/>
  <c r="AF17" i="26" s="1"/>
  <c r="G7" i="26"/>
  <c r="AE17" i="26" s="1"/>
  <c r="F7" i="26"/>
  <c r="AD17" i="26" s="1"/>
  <c r="E7" i="26"/>
  <c r="AC17" i="26" s="1"/>
  <c r="D7" i="26"/>
  <c r="AM17" i="26" s="1"/>
  <c r="C7" i="26"/>
  <c r="AA17" i="26" s="1"/>
  <c r="B7" i="26"/>
  <c r="AK17" i="26" s="1"/>
  <c r="L6" i="26"/>
  <c r="AU16" i="26" s="1"/>
  <c r="K6" i="26"/>
  <c r="AT16" i="26" s="1"/>
  <c r="J6" i="26"/>
  <c r="AS16" i="26" s="1"/>
  <c r="I6" i="26"/>
  <c r="AR16" i="26" s="1"/>
  <c r="H6" i="26"/>
  <c r="AF16" i="26" s="1"/>
  <c r="G6" i="26"/>
  <c r="AE16" i="26" s="1"/>
  <c r="F6" i="26"/>
  <c r="AD16" i="26" s="1"/>
  <c r="E6" i="26"/>
  <c r="AC16" i="26" s="1"/>
  <c r="D6" i="26"/>
  <c r="C6" i="26"/>
  <c r="AL16" i="26" s="1"/>
  <c r="B6" i="26"/>
  <c r="AK16" i="26" s="1"/>
  <c r="L5" i="26"/>
  <c r="AJ15" i="26" s="1"/>
  <c r="K5" i="26"/>
  <c r="AI15" i="26" s="1"/>
  <c r="J5" i="26"/>
  <c r="AH15" i="26" s="1"/>
  <c r="I5" i="26"/>
  <c r="V15" i="26" s="1"/>
  <c r="H5" i="26"/>
  <c r="U15" i="26" s="1"/>
  <c r="G5" i="26"/>
  <c r="T15" i="26" s="1"/>
  <c r="F5" i="26"/>
  <c r="AO15" i="26" s="1"/>
  <c r="E5" i="26"/>
  <c r="AN15" i="26" s="1"/>
  <c r="D5" i="26"/>
  <c r="AB15" i="26" s="1"/>
  <c r="C5" i="26"/>
  <c r="AA15" i="26" s="1"/>
  <c r="B5" i="26"/>
  <c r="Z15" i="26" s="1"/>
  <c r="L4" i="26"/>
  <c r="AJ14" i="26" s="1"/>
  <c r="K4" i="26"/>
  <c r="X14" i="26" s="1"/>
  <c r="J4" i="26"/>
  <c r="AS14" i="26" s="1"/>
  <c r="I4" i="26"/>
  <c r="AR14" i="26" s="1"/>
  <c r="H4" i="26"/>
  <c r="AQ14" i="26" s="1"/>
  <c r="G4" i="26"/>
  <c r="AP14" i="26" s="1"/>
  <c r="F4" i="26"/>
  <c r="AD14" i="26" s="1"/>
  <c r="E4" i="26"/>
  <c r="AC14" i="26" s="1"/>
  <c r="D4" i="26"/>
  <c r="AB14" i="26" s="1"/>
  <c r="C4" i="26"/>
  <c r="B4" i="26"/>
  <c r="AK14" i="26" s="1"/>
  <c r="L3" i="26"/>
  <c r="AU13" i="26" s="1"/>
  <c r="K3" i="26"/>
  <c r="AT13" i="26" s="1"/>
  <c r="J3" i="26"/>
  <c r="AS13" i="26" s="1"/>
  <c r="I3" i="26"/>
  <c r="V13" i="26" s="1"/>
  <c r="H3" i="26"/>
  <c r="AF13" i="26" s="1"/>
  <c r="G3" i="26"/>
  <c r="AE13" i="26" s="1"/>
  <c r="F3" i="26"/>
  <c r="E3" i="26"/>
  <c r="D3" i="26"/>
  <c r="C3" i="26"/>
  <c r="B3" i="26"/>
  <c r="AK13" i="26" s="1"/>
  <c r="L2" i="26"/>
  <c r="AJ12" i="26" s="1"/>
  <c r="K2" i="26"/>
  <c r="AI12" i="26" s="1"/>
  <c r="J2" i="26"/>
  <c r="AH12" i="26" s="1"/>
  <c r="I2" i="26"/>
  <c r="V12" i="26" s="1"/>
  <c r="H2" i="26"/>
  <c r="U12" i="26" s="1"/>
  <c r="G2" i="26"/>
  <c r="AP12" i="26" s="1"/>
  <c r="F2" i="26"/>
  <c r="AO12" i="26" s="1"/>
  <c r="E2" i="26"/>
  <c r="AN12" i="26" s="1"/>
  <c r="D2" i="26"/>
  <c r="AB12" i="26" s="1"/>
  <c r="C2" i="26"/>
  <c r="AA12" i="26" s="1"/>
  <c r="B2" i="26"/>
  <c r="Z12" i="26" s="1"/>
  <c r="F2" i="22"/>
  <c r="F3" i="22"/>
  <c r="F4" i="22"/>
  <c r="F5" i="22"/>
  <c r="F6" i="22"/>
  <c r="F7" i="22"/>
  <c r="N2" i="20" a="1"/>
  <c r="N2" i="20" s="1"/>
  <c r="N3" i="20" a="1"/>
  <c r="N3" i="20" s="1"/>
  <c r="N4" i="20" a="1"/>
  <c r="N4" i="20" s="1"/>
  <c r="N5" i="20" a="1"/>
  <c r="N5" i="20" s="1"/>
  <c r="N6" i="20" a="1"/>
  <c r="N6" i="20" s="1"/>
  <c r="N7" i="20" a="1"/>
  <c r="N7" i="20" s="1"/>
  <c r="AJ2" i="20" a="1"/>
  <c r="AJ2" i="20" s="1"/>
  <c r="AJ3" i="20" a="1"/>
  <c r="AJ3" i="20" s="1"/>
  <c r="AJ4" i="20" a="1"/>
  <c r="AJ4" i="20" s="1"/>
  <c r="AJ5" i="20" a="1"/>
  <c r="AJ5" i="20" s="1"/>
  <c r="AJ6" i="20" a="1"/>
  <c r="AJ6" i="20" s="1"/>
  <c r="AJ7" i="20" a="1"/>
  <c r="AJ7" i="20" s="1"/>
  <c r="AK2" i="20" a="1"/>
  <c r="AK2" i="20" s="1"/>
  <c r="AK3" i="20" a="1"/>
  <c r="AK3" i="20" s="1"/>
  <c r="AK4" i="20" a="1"/>
  <c r="AK4" i="20" s="1"/>
  <c r="AK5" i="20" a="1"/>
  <c r="AK5" i="20" s="1"/>
  <c r="AK6" i="20" a="1"/>
  <c r="AK6" i="20" s="1"/>
  <c r="AK7" i="20" a="1"/>
  <c r="AK7" i="20" s="1"/>
  <c r="AM2" i="20" a="1"/>
  <c r="AM2" i="20" s="1"/>
  <c r="AM3" i="20" a="1"/>
  <c r="AM3" i="20" s="1"/>
  <c r="AM4" i="20" a="1"/>
  <c r="AM4" i="20" s="1"/>
  <c r="AM5" i="20" a="1"/>
  <c r="AM5" i="20" s="1"/>
  <c r="AM6" i="20" a="1"/>
  <c r="AM6" i="20" s="1"/>
  <c r="AM7" i="20" a="1"/>
  <c r="AM7" i="20" s="1"/>
  <c r="AN2" i="20" a="1"/>
  <c r="AN2" i="20" s="1"/>
  <c r="AM11" i="20" s="1"/>
  <c r="AN3" i="20" a="1"/>
  <c r="AN3" i="20" s="1"/>
  <c r="AM12" i="20" s="1"/>
  <c r="AN4" i="20" a="1"/>
  <c r="AN4" i="20" s="1"/>
  <c r="AM13" i="20" s="1"/>
  <c r="AN5" i="20" a="1"/>
  <c r="AN5" i="20" s="1"/>
  <c r="AM14" i="20" s="1"/>
  <c r="AN6" i="20" a="1"/>
  <c r="AN6" i="20" s="1"/>
  <c r="AM15" i="20" s="1"/>
  <c r="AN7" i="20" a="1"/>
  <c r="AN7" i="20" s="1"/>
  <c r="AM16" i="20" s="1"/>
  <c r="AO2" i="20" a="1"/>
  <c r="AO2" i="20" s="1"/>
  <c r="AO3" i="20" a="1"/>
  <c r="AO3" i="20" s="1"/>
  <c r="AO4" i="20" a="1"/>
  <c r="AO4" i="20" s="1"/>
  <c r="AO5" i="20" a="1"/>
  <c r="AO5" i="20" s="1"/>
  <c r="AO6" i="20" a="1"/>
  <c r="AO6" i="20" s="1"/>
  <c r="AO7" i="20" a="1"/>
  <c r="AO7" i="20" s="1"/>
  <c r="AP2" i="20" a="1"/>
  <c r="AP2" i="20" s="1"/>
  <c r="AP3" i="20" a="1"/>
  <c r="AP3" i="20" s="1"/>
  <c r="AP4" i="20" a="1"/>
  <c r="AP4" i="20" s="1"/>
  <c r="AP5" i="20" a="1"/>
  <c r="AP5" i="20" s="1"/>
  <c r="AP6" i="20" a="1"/>
  <c r="AP6" i="20" s="1"/>
  <c r="AP7" i="20" a="1"/>
  <c r="AP7" i="20" s="1"/>
  <c r="AQ2" i="20" a="1"/>
  <c r="AQ2" i="20" s="1"/>
  <c r="AQ3" i="20" a="1"/>
  <c r="AQ3" i="20" s="1"/>
  <c r="AQ4" i="20" a="1"/>
  <c r="AQ4" i="20" s="1"/>
  <c r="AQ5" i="20" a="1"/>
  <c r="AQ5" i="20" s="1"/>
  <c r="AQ6" i="20" a="1"/>
  <c r="AQ6" i="20" s="1"/>
  <c r="AQ7" i="20" a="1"/>
  <c r="AQ7" i="20" s="1"/>
  <c r="AR2" i="20" a="1"/>
  <c r="AR2" i="20" s="1"/>
  <c r="AR3" i="20" a="1"/>
  <c r="AR3" i="20" s="1"/>
  <c r="AR4" i="20" a="1"/>
  <c r="AR4" i="20" s="1"/>
  <c r="AR5" i="20" a="1"/>
  <c r="AR5" i="20" s="1"/>
  <c r="AR6" i="20" a="1"/>
  <c r="AR6" i="20" s="1"/>
  <c r="AR7" i="20" a="1"/>
  <c r="AR7" i="20" s="1"/>
  <c r="AS2" i="20" a="1"/>
  <c r="AS2" i="20" s="1"/>
  <c r="AS3" i="20" a="1"/>
  <c r="AS3" i="20" s="1"/>
  <c r="AS4" i="20" a="1"/>
  <c r="AS4" i="20" s="1"/>
  <c r="AS5" i="20" a="1"/>
  <c r="AS5" i="20" s="1"/>
  <c r="AS6" i="20" a="1"/>
  <c r="AS6" i="20" s="1"/>
  <c r="AS7" i="20" a="1"/>
  <c r="AS7" i="20" s="1"/>
  <c r="AT2" i="20" a="1"/>
  <c r="AT2" i="20" s="1"/>
  <c r="AT3" i="20" a="1"/>
  <c r="AT3" i="20" s="1"/>
  <c r="AT4" i="20" a="1"/>
  <c r="AT4" i="20" s="1"/>
  <c r="AT5" i="20" a="1"/>
  <c r="AT5" i="20" s="1"/>
  <c r="AT6" i="20" a="1"/>
  <c r="AT6" i="20" s="1"/>
  <c r="AT7" i="20" a="1"/>
  <c r="AT7" i="20" s="1"/>
  <c r="AH2" i="20" a="1"/>
  <c r="AH2" i="20" s="1"/>
  <c r="AH3" i="20" a="1"/>
  <c r="AH3" i="20" s="1"/>
  <c r="AH4" i="20" a="1"/>
  <c r="AH4" i="20" s="1"/>
  <c r="AH5" i="20" a="1"/>
  <c r="AH5" i="20" s="1"/>
  <c r="AH6" i="20" a="1"/>
  <c r="AH6" i="20" s="1"/>
  <c r="AH7" i="20" a="1"/>
  <c r="AH7" i="20" s="1"/>
  <c r="AI2" i="20" a="1"/>
  <c r="AI2" i="20" s="1"/>
  <c r="AI3" i="20" a="1"/>
  <c r="AI3" i="20" s="1"/>
  <c r="AI4" i="20" a="1"/>
  <c r="AI4" i="20" s="1"/>
  <c r="AI5" i="20" a="1"/>
  <c r="AI5" i="20" s="1"/>
  <c r="AI6" i="20" a="1"/>
  <c r="AI6" i="20" s="1"/>
  <c r="AI7" i="20" a="1"/>
  <c r="AI7" i="20" s="1"/>
  <c r="AG2" i="20" a="1"/>
  <c r="AG2" i="20" s="1"/>
  <c r="AG3" i="20" a="1"/>
  <c r="AG3" i="20" s="1"/>
  <c r="AG4" i="20" a="1"/>
  <c r="AG4" i="20" s="1"/>
  <c r="AG5" i="20" a="1"/>
  <c r="AG5" i="20" s="1"/>
  <c r="AG6" i="20" a="1"/>
  <c r="AG6" i="20" s="1"/>
  <c r="AG7" i="20" a="1"/>
  <c r="AG7" i="20" s="1"/>
  <c r="AF2" i="20" a="1"/>
  <c r="AF2" i="20" s="1"/>
  <c r="AF3" i="20" a="1"/>
  <c r="AF3" i="20" s="1"/>
  <c r="AF4" i="20" a="1"/>
  <c r="AF4" i="20" s="1"/>
  <c r="AF5" i="20" a="1"/>
  <c r="AF5" i="20" s="1"/>
  <c r="AF6" i="20" a="1"/>
  <c r="AF6" i="20" s="1"/>
  <c r="AF7" i="20" a="1"/>
  <c r="AF7" i="20" s="1"/>
  <c r="AE2" i="20" a="1"/>
  <c r="AE2" i="20" s="1"/>
  <c r="AE3" i="20" a="1"/>
  <c r="AE3" i="20" s="1"/>
  <c r="AE4" i="20" a="1"/>
  <c r="AE4" i="20" s="1"/>
  <c r="AE5" i="20" a="1"/>
  <c r="AE5" i="20" s="1"/>
  <c r="AE6" i="20" a="1"/>
  <c r="AE6" i="20" s="1"/>
  <c r="AE7" i="20" a="1"/>
  <c r="AE7" i="20" s="1"/>
  <c r="AD2" i="20" a="1"/>
  <c r="AD2" i="20" s="1"/>
  <c r="AD3" i="20" a="1"/>
  <c r="AD3" i="20" s="1"/>
  <c r="AD4" i="20" a="1"/>
  <c r="AD4" i="20" s="1"/>
  <c r="AD5" i="20" a="1"/>
  <c r="AD5" i="20" s="1"/>
  <c r="AD6" i="20" a="1"/>
  <c r="AD6" i="20" s="1"/>
  <c r="AD7" i="20" a="1"/>
  <c r="AD7" i="20" s="1"/>
  <c r="AC2" i="20" a="1"/>
  <c r="AC2" i="20" s="1"/>
  <c r="AB11" i="20" s="1"/>
  <c r="AC3" i="20" a="1"/>
  <c r="AC3" i="20" s="1"/>
  <c r="AB12" i="20" s="1"/>
  <c r="AC4" i="20" a="1"/>
  <c r="AC4" i="20" s="1"/>
  <c r="AB13" i="20" s="1"/>
  <c r="AC5" i="20" a="1"/>
  <c r="AC5" i="20" s="1"/>
  <c r="AB14" i="20" s="1"/>
  <c r="AC6" i="20" a="1"/>
  <c r="AC6" i="20" s="1"/>
  <c r="AB15" i="20" s="1"/>
  <c r="AC7" i="20" a="1"/>
  <c r="AC7" i="20" s="1"/>
  <c r="AB16" i="20" s="1"/>
  <c r="AB2" i="20" a="1"/>
  <c r="AB2" i="20" s="1"/>
  <c r="AB3" i="20" a="1"/>
  <c r="AB3" i="20" s="1"/>
  <c r="AB4" i="20" a="1"/>
  <c r="AB4" i="20" s="1"/>
  <c r="AB5" i="20" a="1"/>
  <c r="AB5" i="20" s="1"/>
  <c r="AB6" i="20" a="1"/>
  <c r="AB6" i="20" s="1"/>
  <c r="AB7" i="20" a="1"/>
  <c r="AB7" i="20" s="1"/>
  <c r="Z2" i="20" a="1"/>
  <c r="Z2" i="20" s="1"/>
  <c r="Z3" i="20" a="1"/>
  <c r="Z3" i="20" s="1"/>
  <c r="Z4" i="20" a="1"/>
  <c r="Z4" i="20" s="1"/>
  <c r="Z5" i="20" a="1"/>
  <c r="Z5" i="20" s="1"/>
  <c r="Z6" i="20" a="1"/>
  <c r="Z6" i="20" s="1"/>
  <c r="Z7" i="20" a="1"/>
  <c r="Z7" i="20" s="1"/>
  <c r="Y2" i="20" a="1"/>
  <c r="Y2" i="20" s="1"/>
  <c r="Y3" i="20" a="1"/>
  <c r="Y3" i="20" s="1"/>
  <c r="X12" i="20" s="1"/>
  <c r="Y4" i="20" a="1"/>
  <c r="Y4" i="20" s="1"/>
  <c r="X13" i="20" s="1"/>
  <c r="Y5" i="20" a="1"/>
  <c r="Y5" i="20" s="1"/>
  <c r="Y6" i="20" a="1"/>
  <c r="Y6" i="20" s="1"/>
  <c r="Y7" i="20" a="1"/>
  <c r="Y7" i="20" s="1"/>
  <c r="O2" i="20" a="1"/>
  <c r="O2" i="20" s="1"/>
  <c r="Q2" i="20" a="1"/>
  <c r="Q2" i="20" s="1"/>
  <c r="R2" i="20" a="1"/>
  <c r="R2" i="20" s="1"/>
  <c r="Q11" i="20" s="1"/>
  <c r="S2" i="20" a="1"/>
  <c r="S2" i="20" s="1"/>
  <c r="T2" i="20" a="1"/>
  <c r="T2" i="20" s="1"/>
  <c r="U2" i="20" a="1"/>
  <c r="U2" i="20" s="1"/>
  <c r="V2" i="20" a="1"/>
  <c r="V2" i="20" s="1"/>
  <c r="W2" i="20" a="1"/>
  <c r="W2" i="20" s="1"/>
  <c r="X2" i="20" a="1"/>
  <c r="X2" i="20" s="1"/>
  <c r="U3" i="20" a="1"/>
  <c r="U3" i="20" s="1"/>
  <c r="U4" i="20" a="1"/>
  <c r="U4" i="20" s="1"/>
  <c r="U5" i="20" a="1"/>
  <c r="U5" i="20" s="1"/>
  <c r="U6" i="20" a="1"/>
  <c r="U6" i="20" s="1"/>
  <c r="U7" i="20" a="1"/>
  <c r="U7" i="20" s="1"/>
  <c r="V3" i="20" a="1"/>
  <c r="V3" i="20" s="1"/>
  <c r="V4" i="20" a="1"/>
  <c r="V4" i="20" s="1"/>
  <c r="V5" i="20" a="1"/>
  <c r="V5" i="20" s="1"/>
  <c r="V6" i="20" a="1"/>
  <c r="V6" i="20" s="1"/>
  <c r="V7" i="20" a="1"/>
  <c r="V7" i="20" s="1"/>
  <c r="W3" i="20" a="1"/>
  <c r="W3" i="20" s="1"/>
  <c r="W4" i="20" a="1"/>
  <c r="W4" i="20" s="1"/>
  <c r="W5" i="20" a="1"/>
  <c r="W5" i="20" s="1"/>
  <c r="W6" i="20" a="1"/>
  <c r="W6" i="20" s="1"/>
  <c r="W7" i="20" a="1"/>
  <c r="W7" i="20" s="1"/>
  <c r="X3" i="20" a="1"/>
  <c r="X3" i="20" s="1"/>
  <c r="X4" i="20" a="1"/>
  <c r="X4" i="20" s="1"/>
  <c r="X5" i="20" a="1"/>
  <c r="X5" i="20" s="1"/>
  <c r="X6" i="20" a="1"/>
  <c r="X6" i="20" s="1"/>
  <c r="X7" i="20" a="1"/>
  <c r="X7" i="20" s="1"/>
  <c r="T3" i="20" a="1"/>
  <c r="T3" i="20" s="1"/>
  <c r="T4" i="20" a="1"/>
  <c r="T4" i="20" s="1"/>
  <c r="T5" i="20" a="1"/>
  <c r="T5" i="20" s="1"/>
  <c r="T6" i="20" a="1"/>
  <c r="T6" i="20" s="1"/>
  <c r="T7" i="20" a="1"/>
  <c r="T7" i="20" s="1"/>
  <c r="S3" i="20" a="1"/>
  <c r="S3" i="20" s="1"/>
  <c r="S4" i="20" a="1"/>
  <c r="S4" i="20" s="1"/>
  <c r="S5" i="20" a="1"/>
  <c r="S5" i="20" s="1"/>
  <c r="S6" i="20" a="1"/>
  <c r="S6" i="20" s="1"/>
  <c r="S7" i="20" a="1"/>
  <c r="S7" i="20" s="1"/>
  <c r="R3" i="20" a="1"/>
  <c r="R3" i="20" s="1"/>
  <c r="Q12" i="20" s="1"/>
  <c r="R4" i="20" a="1"/>
  <c r="R4" i="20" s="1"/>
  <c r="Q13" i="20" s="1"/>
  <c r="R5" i="20" a="1"/>
  <c r="R5" i="20" s="1"/>
  <c r="Q14" i="20" s="1"/>
  <c r="R6" i="20" a="1"/>
  <c r="R6" i="20" s="1"/>
  <c r="Q15" i="20" s="1"/>
  <c r="R7" i="20" a="1"/>
  <c r="R7" i="20" s="1"/>
  <c r="Q16" i="20" s="1"/>
  <c r="Q3" i="20" a="1"/>
  <c r="Q3" i="20" s="1"/>
  <c r="Q4" i="20" a="1"/>
  <c r="Q4" i="20" s="1"/>
  <c r="Q5" i="20" a="1"/>
  <c r="Q5" i="20" s="1"/>
  <c r="Q6" i="20" a="1"/>
  <c r="Q6" i="20" s="1"/>
  <c r="Q7" i="20" a="1"/>
  <c r="Q7" i="20" s="1"/>
  <c r="O7" i="20" a="1"/>
  <c r="O7" i="20" s="1"/>
  <c r="O6" i="20" a="1"/>
  <c r="O6" i="20" s="1"/>
  <c r="O5" i="20" a="1"/>
  <c r="O5" i="20" s="1"/>
  <c r="O4" i="20" a="1"/>
  <c r="O4" i="20" s="1"/>
  <c r="O3" i="20" a="1"/>
  <c r="O3" i="20" s="1"/>
  <c r="D2" i="20"/>
  <c r="V2" i="22" a="1"/>
  <c r="V2" i="22" s="1"/>
  <c r="V3" i="22" a="1"/>
  <c r="V3" i="22" s="1"/>
  <c r="V4" i="22" a="1"/>
  <c r="V4" i="22" s="1"/>
  <c r="V13" i="22" s="1"/>
  <c r="V5" i="22" a="1"/>
  <c r="V5" i="22" s="1"/>
  <c r="V14" i="22" s="1"/>
  <c r="V6" i="22" a="1"/>
  <c r="V6" i="22" s="1"/>
  <c r="V15" i="22" s="1"/>
  <c r="V7" i="22" a="1"/>
  <c r="V7" i="22" s="1"/>
  <c r="U2" i="22" a="1"/>
  <c r="U2" i="22" s="1"/>
  <c r="U3" i="22" a="1"/>
  <c r="U3" i="22" s="1"/>
  <c r="U4" i="22" a="1"/>
  <c r="U4" i="22" s="1"/>
  <c r="U5" i="22" a="1"/>
  <c r="U5" i="22" s="1"/>
  <c r="U6" i="22" a="1"/>
  <c r="U6" i="22" s="1"/>
  <c r="U7" i="22" a="1"/>
  <c r="U7" i="22" s="1"/>
  <c r="T2" i="22" a="1"/>
  <c r="T2" i="22" s="1"/>
  <c r="T3" i="22" a="1"/>
  <c r="T3" i="22" s="1"/>
  <c r="T4" i="22" a="1"/>
  <c r="T4" i="22" s="1"/>
  <c r="T5" i="22" a="1"/>
  <c r="T5" i="22" s="1"/>
  <c r="T6" i="22" a="1"/>
  <c r="T6" i="22" s="1"/>
  <c r="T7" i="22" a="1"/>
  <c r="T7" i="22" s="1"/>
  <c r="Q2" i="22" a="1"/>
  <c r="Q2" i="22" s="1"/>
  <c r="Q11" i="22" s="1"/>
  <c r="Q3" i="22" a="1"/>
  <c r="Q3" i="22" s="1"/>
  <c r="Q12" i="22" s="1"/>
  <c r="Q4" i="22" a="1"/>
  <c r="Q4" i="22" s="1"/>
  <c r="Q5" i="22" a="1"/>
  <c r="Q5" i="22" s="1"/>
  <c r="Q6" i="22" a="1"/>
  <c r="Q6" i="22" s="1"/>
  <c r="Q7" i="22" a="1"/>
  <c r="Q7" i="22" s="1"/>
  <c r="P2" i="22" a="1"/>
  <c r="P2" i="22" s="1"/>
  <c r="P3" i="22" a="1"/>
  <c r="P3" i="22" s="1"/>
  <c r="P4" i="22" a="1"/>
  <c r="P4" i="22" s="1"/>
  <c r="P5" i="22" a="1"/>
  <c r="P5" i="22" s="1"/>
  <c r="P6" i="22" a="1"/>
  <c r="P6" i="22" s="1"/>
  <c r="P7" i="22" a="1"/>
  <c r="P7" i="22" s="1"/>
  <c r="O2" i="22" a="1"/>
  <c r="O2" i="22" s="1"/>
  <c r="O3" i="22" a="1"/>
  <c r="O3" i="22" s="1"/>
  <c r="O4" i="22" a="1"/>
  <c r="O4" i="22" s="1"/>
  <c r="O5" i="22" a="1"/>
  <c r="O5" i="22" s="1"/>
  <c r="O6" i="22" a="1"/>
  <c r="O6" i="22" s="1"/>
  <c r="O7" i="22" a="1"/>
  <c r="O7" i="22" s="1"/>
  <c r="AP1" i="19"/>
  <c r="AQ1" i="19"/>
  <c r="AR1" i="19"/>
  <c r="AS1" i="19"/>
  <c r="AT1" i="19"/>
  <c r="AU1" i="19"/>
  <c r="AV1" i="19"/>
  <c r="AW1" i="19"/>
  <c r="AX1" i="19"/>
  <c r="AY1" i="19"/>
  <c r="AZ1" i="19"/>
  <c r="BA1" i="19"/>
  <c r="L2" i="22" a="1"/>
  <c r="L2" i="22" s="1"/>
  <c r="L11" i="22" s="1"/>
  <c r="L3" i="22" a="1"/>
  <c r="L3" i="22" s="1"/>
  <c r="L12" i="22" s="1"/>
  <c r="L4" i="22" a="1"/>
  <c r="L4" i="22" s="1"/>
  <c r="L13" i="22" s="1"/>
  <c r="L5" i="22" a="1"/>
  <c r="L5" i="22" s="1"/>
  <c r="L14" i="22" s="1"/>
  <c r="L6" i="22" a="1"/>
  <c r="L6" i="22" s="1"/>
  <c r="L15" i="22" s="1"/>
  <c r="L7" i="22" a="1"/>
  <c r="L7" i="22" s="1"/>
  <c r="L16" i="22" s="1"/>
  <c r="K2" i="22" a="1"/>
  <c r="K2" i="22" s="1"/>
  <c r="K3" i="22" a="1"/>
  <c r="K3" i="22" s="1"/>
  <c r="K4" i="22" a="1"/>
  <c r="K4" i="22" s="1"/>
  <c r="K5" i="22" a="1"/>
  <c r="K5" i="22" s="1"/>
  <c r="K6" i="22" a="1"/>
  <c r="K6" i="22" s="1"/>
  <c r="K15" i="22" s="1"/>
  <c r="K7" i="22" a="1"/>
  <c r="K7" i="22" s="1"/>
  <c r="J2" i="22" a="1"/>
  <c r="J2" i="22" s="1"/>
  <c r="J3" i="22" a="1"/>
  <c r="J3" i="22" s="1"/>
  <c r="J4" i="22" a="1"/>
  <c r="J4" i="22" s="1"/>
  <c r="J5" i="22" a="1"/>
  <c r="J5" i="22" s="1"/>
  <c r="J6" i="22" a="1"/>
  <c r="J6" i="22" s="1"/>
  <c r="J7" i="22" a="1"/>
  <c r="J7" i="22" s="1"/>
  <c r="J16" i="22" s="1"/>
  <c r="AZ1" i="23"/>
  <c r="AY1" i="23"/>
  <c r="AX1" i="23"/>
  <c r="AW1" i="23"/>
  <c r="AV1" i="23"/>
  <c r="AU1" i="23"/>
  <c r="AT1" i="23"/>
  <c r="AS1" i="23"/>
  <c r="AR1" i="23"/>
  <c r="AQ1" i="23"/>
  <c r="AP1" i="23"/>
  <c r="AO1" i="23"/>
  <c r="AN1" i="23"/>
  <c r="AM1" i="23"/>
  <c r="AL1" i="23"/>
  <c r="AK1" i="23"/>
  <c r="AJ1" i="23"/>
  <c r="AI1" i="23"/>
  <c r="AH1" i="23"/>
  <c r="AG1" i="23"/>
  <c r="AF1" i="23"/>
  <c r="AE1" i="23"/>
  <c r="AD1" i="23"/>
  <c r="AC1" i="23"/>
  <c r="AB1" i="23"/>
  <c r="AA1" i="23"/>
  <c r="Z1" i="23"/>
  <c r="Y1" i="23"/>
  <c r="X1" i="23"/>
  <c r="W1" i="23"/>
  <c r="L7" i="20"/>
  <c r="K7" i="20"/>
  <c r="J7" i="20"/>
  <c r="I7" i="20"/>
  <c r="H7" i="20"/>
  <c r="G7" i="20"/>
  <c r="F7" i="20"/>
  <c r="D7" i="20"/>
  <c r="C7" i="20"/>
  <c r="B7" i="20"/>
  <c r="F6" i="20"/>
  <c r="G6" i="20"/>
  <c r="H6" i="20"/>
  <c r="I6" i="20"/>
  <c r="J6" i="20"/>
  <c r="K6" i="20"/>
  <c r="L6" i="20"/>
  <c r="D6" i="20"/>
  <c r="C6" i="20"/>
  <c r="B6" i="20"/>
  <c r="F5" i="20"/>
  <c r="G5" i="20"/>
  <c r="H5" i="20"/>
  <c r="I5" i="20"/>
  <c r="J5" i="20"/>
  <c r="K5" i="20"/>
  <c r="L5" i="20"/>
  <c r="D5" i="20"/>
  <c r="C5" i="20"/>
  <c r="B5" i="20"/>
  <c r="F4" i="20"/>
  <c r="G4" i="20"/>
  <c r="H4" i="20"/>
  <c r="I4" i="20"/>
  <c r="J4" i="20"/>
  <c r="K4" i="20"/>
  <c r="L4" i="20"/>
  <c r="C4" i="20"/>
  <c r="D4" i="20"/>
  <c r="B4" i="20"/>
  <c r="F3" i="20"/>
  <c r="G3" i="20"/>
  <c r="H3" i="20"/>
  <c r="I3" i="20"/>
  <c r="J3" i="20"/>
  <c r="K3" i="20"/>
  <c r="L3" i="20"/>
  <c r="D3" i="20"/>
  <c r="C3" i="20"/>
  <c r="B3" i="20"/>
  <c r="L2" i="20"/>
  <c r="AO1" i="18"/>
  <c r="AP1" i="18"/>
  <c r="AQ1" i="18"/>
  <c r="AR1" i="18"/>
  <c r="AS1" i="18"/>
  <c r="AT1" i="18"/>
  <c r="AU1" i="18"/>
  <c r="AV1" i="18"/>
  <c r="AW1" i="18"/>
  <c r="AX1" i="18"/>
  <c r="AY1" i="18"/>
  <c r="AZ1" i="18"/>
  <c r="H2" i="20"/>
  <c r="K2" i="20"/>
  <c r="I2" i="20"/>
  <c r="H13" i="22"/>
  <c r="D7" i="22"/>
  <c r="E7" i="22"/>
  <c r="D6" i="22"/>
  <c r="E6" i="22"/>
  <c r="D5" i="22"/>
  <c r="E5" i="22"/>
  <c r="D4" i="22"/>
  <c r="E4" i="22"/>
  <c r="D3" i="22"/>
  <c r="E3" i="22"/>
  <c r="C3" i="22"/>
  <c r="S12" i="22" s="1"/>
  <c r="D2" i="22"/>
  <c r="E2" i="22"/>
  <c r="C7" i="22"/>
  <c r="N16" i="22" s="1"/>
  <c r="C6" i="22"/>
  <c r="N15" i="22" s="1"/>
  <c r="C5" i="22"/>
  <c r="N14" i="22" s="1"/>
  <c r="C4" i="22"/>
  <c r="S13" i="22" s="1"/>
  <c r="B7" i="22"/>
  <c r="H16" i="22" s="1"/>
  <c r="B6" i="22"/>
  <c r="M15" i="22" s="1"/>
  <c r="B5" i="22"/>
  <c r="R14" i="22" s="1"/>
  <c r="B4" i="22"/>
  <c r="R13" i="22" s="1"/>
  <c r="B3" i="22"/>
  <c r="M12" i="22" s="1"/>
  <c r="C2" i="22"/>
  <c r="S11" i="22" s="1"/>
  <c r="B2" i="22"/>
  <c r="M11" i="22" s="1"/>
  <c r="AN1" i="18"/>
  <c r="AM1" i="18"/>
  <c r="AL1" i="18"/>
  <c r="AK1" i="18"/>
  <c r="AJ1" i="18"/>
  <c r="AI1" i="18"/>
  <c r="AH1" i="18"/>
  <c r="AG1" i="18"/>
  <c r="AF1" i="18"/>
  <c r="AE1" i="18"/>
  <c r="AD1" i="18"/>
  <c r="AC1" i="18"/>
  <c r="AB1" i="18"/>
  <c r="AA1" i="18"/>
  <c r="Z1" i="18"/>
  <c r="Y1" i="18"/>
  <c r="X1" i="18"/>
  <c r="W1" i="18"/>
  <c r="AO1" i="19"/>
  <c r="AN1" i="19"/>
  <c r="AM1" i="19"/>
  <c r="AL1" i="19"/>
  <c r="AK1" i="19"/>
  <c r="AJ1" i="19"/>
  <c r="AI1" i="19"/>
  <c r="AH1" i="19"/>
  <c r="AG1" i="19"/>
  <c r="AF1" i="19"/>
  <c r="AE1" i="19"/>
  <c r="AD1" i="19"/>
  <c r="AC1" i="19"/>
  <c r="AB1" i="19"/>
  <c r="AA1" i="19"/>
  <c r="Z1" i="19"/>
  <c r="Y1" i="19"/>
  <c r="X1" i="19"/>
  <c r="AH16" i="20" l="1"/>
  <c r="AS16" i="20"/>
  <c r="X16" i="20"/>
  <c r="AT16" i="20"/>
  <c r="AI16" i="20"/>
  <c r="AT15" i="20"/>
  <c r="AI15" i="20"/>
  <c r="AS15" i="20"/>
  <c r="AH15" i="20"/>
  <c r="X15" i="20"/>
  <c r="AS14" i="20"/>
  <c r="AH14" i="20"/>
  <c r="AT14" i="20"/>
  <c r="AI14" i="20"/>
  <c r="X14" i="20"/>
  <c r="AT13" i="20"/>
  <c r="AI13" i="20"/>
  <c r="AH13" i="20"/>
  <c r="AS13" i="20"/>
  <c r="AH12" i="20"/>
  <c r="AS12" i="20"/>
  <c r="AT12" i="20"/>
  <c r="AI12" i="20"/>
  <c r="X11" i="20"/>
  <c r="AT11" i="20"/>
  <c r="AI11" i="20"/>
  <c r="H12" i="22"/>
  <c r="P11" i="20"/>
  <c r="W11" i="20"/>
  <c r="O15" i="20"/>
  <c r="V14" i="20"/>
  <c r="O16" i="20"/>
  <c r="S16" i="20"/>
  <c r="T16" i="20"/>
  <c r="T15" i="20"/>
  <c r="P16" i="20"/>
  <c r="S15" i="20"/>
  <c r="P15" i="20"/>
  <c r="S14" i="20"/>
  <c r="Z12" i="20"/>
  <c r="V13" i="20"/>
  <c r="P14" i="20"/>
  <c r="R16" i="20"/>
  <c r="W14" i="20"/>
  <c r="U16" i="20"/>
  <c r="T13" i="20"/>
  <c r="Y15" i="20"/>
  <c r="Z14" i="20"/>
  <c r="AA12" i="20"/>
  <c r="W15" i="20"/>
  <c r="U11" i="20"/>
  <c r="R12" i="20"/>
  <c r="V15" i="20"/>
  <c r="U12" i="20"/>
  <c r="Z15" i="20"/>
  <c r="AA13" i="20"/>
  <c r="AD15" i="20"/>
  <c r="AE13" i="20"/>
  <c r="AF11" i="20"/>
  <c r="AG13" i="20"/>
  <c r="AR13" i="20"/>
  <c r="AQ11" i="20"/>
  <c r="AO15" i="20"/>
  <c r="AN13" i="20"/>
  <c r="AK15" i="20"/>
  <c r="AJ13" i="20"/>
  <c r="N15" i="20"/>
  <c r="AC16" i="20"/>
  <c r="AD14" i="20"/>
  <c r="AE12" i="20"/>
  <c r="AG12" i="20"/>
  <c r="AR12" i="20"/>
  <c r="AP16" i="20"/>
  <c r="AO14" i="20"/>
  <c r="AN12" i="20"/>
  <c r="AL16" i="20"/>
  <c r="AK14" i="20"/>
  <c r="AJ12" i="20"/>
  <c r="N14" i="20"/>
  <c r="Z13" i="20"/>
  <c r="AA11" i="20"/>
  <c r="AC15" i="20"/>
  <c r="AD13" i="20"/>
  <c r="AE11" i="20"/>
  <c r="AP15" i="20"/>
  <c r="AO13" i="20"/>
  <c r="AL15" i="20"/>
  <c r="AK13" i="20"/>
  <c r="N13" i="20"/>
  <c r="Y16" i="20"/>
  <c r="AC14" i="20"/>
  <c r="AD12" i="20"/>
  <c r="AF16" i="20"/>
  <c r="AQ16" i="20"/>
  <c r="AP14" i="20"/>
  <c r="AO12" i="20"/>
  <c r="AL14" i="20"/>
  <c r="AK12" i="20"/>
  <c r="N12" i="20"/>
  <c r="AC13" i="20"/>
  <c r="AF15" i="20"/>
  <c r="AS11" i="20"/>
  <c r="AQ15" i="20"/>
  <c r="AP13" i="20"/>
  <c r="AL13" i="20"/>
  <c r="T14" i="20"/>
  <c r="O12" i="20"/>
  <c r="P13" i="20"/>
  <c r="R15" i="20"/>
  <c r="S12" i="20"/>
  <c r="W13" i="20"/>
  <c r="U15" i="20"/>
  <c r="T12" i="20"/>
  <c r="T11" i="20"/>
  <c r="Y14" i="20"/>
  <c r="AA16" i="20"/>
  <c r="AC12" i="20"/>
  <c r="AE16" i="20"/>
  <c r="AF14" i="20"/>
  <c r="AG16" i="20"/>
  <c r="AR16" i="20"/>
  <c r="AQ14" i="20"/>
  <c r="AP12" i="20"/>
  <c r="AN16" i="20"/>
  <c r="AL12" i="20"/>
  <c r="AJ16" i="20"/>
  <c r="S13" i="20"/>
  <c r="O13" i="20"/>
  <c r="P12" i="20"/>
  <c r="R14" i="20"/>
  <c r="W12" i="20"/>
  <c r="U14" i="20"/>
  <c r="Y13" i="20"/>
  <c r="AA15" i="20"/>
  <c r="AE15" i="20"/>
  <c r="AF13" i="20"/>
  <c r="AH11" i="20"/>
  <c r="AG15" i="20"/>
  <c r="AR15" i="20"/>
  <c r="AQ13" i="20"/>
  <c r="AP11" i="20"/>
  <c r="AN15" i="20"/>
  <c r="AL11" i="20"/>
  <c r="AJ15" i="20"/>
  <c r="W16" i="20"/>
  <c r="V12" i="20"/>
  <c r="O14" i="20"/>
  <c r="R13" i="20"/>
  <c r="V16" i="20"/>
  <c r="U13" i="20"/>
  <c r="Y12" i="20"/>
  <c r="Z16" i="20"/>
  <c r="AA14" i="20"/>
  <c r="AD16" i="20"/>
  <c r="AE14" i="20"/>
  <c r="AF12" i="20"/>
  <c r="AG14" i="20"/>
  <c r="AR14" i="20"/>
  <c r="AQ12" i="20"/>
  <c r="AO16" i="20"/>
  <c r="AN14" i="20"/>
  <c r="AK16" i="20"/>
  <c r="AJ14" i="20"/>
  <c r="N16" i="20"/>
  <c r="J11" i="22"/>
  <c r="I14" i="22"/>
  <c r="H11" i="22"/>
  <c r="J12" i="22"/>
  <c r="P16" i="22"/>
  <c r="P15" i="22"/>
  <c r="P13" i="22"/>
  <c r="I16" i="22"/>
  <c r="V11" i="22"/>
  <c r="J13" i="22"/>
  <c r="K11" i="22"/>
  <c r="O11" i="22"/>
  <c r="H15" i="22"/>
  <c r="O15" i="22"/>
  <c r="I12" i="22"/>
  <c r="I13" i="22"/>
  <c r="J14" i="22"/>
  <c r="K12" i="22"/>
  <c r="O12" i="22"/>
  <c r="R12" i="22"/>
  <c r="T16" i="22"/>
  <c r="U14" i="22"/>
  <c r="V12" i="22"/>
  <c r="M14" i="22"/>
  <c r="R11" i="22"/>
  <c r="T15" i="22"/>
  <c r="U13" i="22"/>
  <c r="N13" i="22"/>
  <c r="S16" i="22"/>
  <c r="T14" i="22"/>
  <c r="U12" i="22"/>
  <c r="M13" i="22"/>
  <c r="S15" i="22"/>
  <c r="T13" i="22"/>
  <c r="U11" i="22"/>
  <c r="N12" i="22"/>
  <c r="I11" i="22"/>
  <c r="I15" i="22"/>
  <c r="K16" i="22"/>
  <c r="O16" i="22"/>
  <c r="P14" i="22"/>
  <c r="R16" i="22"/>
  <c r="S14" i="22"/>
  <c r="T12" i="22"/>
  <c r="M16" i="22"/>
  <c r="R15" i="22"/>
  <c r="T11" i="22"/>
  <c r="N11" i="22"/>
  <c r="H14" i="22"/>
  <c r="K14" i="22"/>
  <c r="O14" i="22"/>
  <c r="P12" i="22"/>
  <c r="U16" i="22"/>
  <c r="J15" i="22"/>
  <c r="K13" i="22"/>
  <c r="O13" i="22"/>
  <c r="P11" i="22"/>
  <c r="U15" i="22"/>
  <c r="Q16" i="22"/>
  <c r="Q15" i="22"/>
  <c r="Q14" i="22"/>
  <c r="Q13" i="22"/>
  <c r="S13" i="26"/>
  <c r="Q13" i="26"/>
  <c r="R13" i="26"/>
  <c r="Q16" i="26"/>
  <c r="P13" i="26"/>
  <c r="P14" i="26"/>
  <c r="R14" i="26"/>
  <c r="S14" i="26"/>
  <c r="AN14" i="26"/>
  <c r="AQ12" i="26"/>
  <c r="AJ13" i="26"/>
  <c r="AS15" i="26"/>
  <c r="AG13" i="26"/>
  <c r="AT15" i="26"/>
  <c r="R12" i="26"/>
  <c r="U16" i="26"/>
  <c r="W16" i="26"/>
  <c r="Y17" i="26"/>
  <c r="AK12" i="26"/>
  <c r="AO14" i="26"/>
  <c r="AM12" i="26"/>
  <c r="W13" i="26"/>
  <c r="AP16" i="26"/>
  <c r="AC15" i="26"/>
  <c r="AL17" i="26"/>
  <c r="Q12" i="26"/>
  <c r="AL12" i="26"/>
  <c r="AB13" i="26"/>
  <c r="Y14" i="26"/>
  <c r="AT14" i="26"/>
  <c r="AE15" i="26"/>
  <c r="AN17" i="26"/>
  <c r="U17" i="26"/>
  <c r="AQ17" i="26"/>
  <c r="Y12" i="26"/>
  <c r="AS12" i="26"/>
  <c r="AP13" i="26"/>
  <c r="AI14" i="26"/>
  <c r="W15" i="26"/>
  <c r="AK15" i="26"/>
  <c r="AU12" i="26"/>
  <c r="T13" i="26"/>
  <c r="AQ13" i="26"/>
  <c r="X15" i="26"/>
  <c r="AL15" i="26"/>
  <c r="AM16" i="26"/>
  <c r="W12" i="26"/>
  <c r="Q14" i="26"/>
  <c r="Y15" i="26"/>
  <c r="AP15" i="26"/>
  <c r="AO16" i="26"/>
  <c r="AI17" i="26"/>
  <c r="AL13" i="26"/>
  <c r="AE14" i="26"/>
  <c r="AG16" i="26"/>
  <c r="X12" i="26"/>
  <c r="AC12" i="26"/>
  <c r="AR12" i="26"/>
  <c r="U13" i="26"/>
  <c r="Z13" i="26"/>
  <c r="AH13" i="26"/>
  <c r="AM13" i="26"/>
  <c r="AF14" i="26"/>
  <c r="AL14" i="26"/>
  <c r="AD15" i="26"/>
  <c r="AQ15" i="26"/>
  <c r="Z16" i="26"/>
  <c r="AH16" i="26"/>
  <c r="AN16" i="26"/>
  <c r="AG17" i="26"/>
  <c r="AD12" i="26"/>
  <c r="AA13" i="26"/>
  <c r="AI13" i="26"/>
  <c r="AN13" i="26"/>
  <c r="AG14" i="26"/>
  <c r="AR15" i="26"/>
  <c r="AA16" i="26"/>
  <c r="AI16" i="26"/>
  <c r="AH17" i="26"/>
  <c r="AF12" i="26"/>
  <c r="AF15" i="26"/>
  <c r="V16" i="26"/>
  <c r="AB16" i="26"/>
  <c r="AJ16" i="26"/>
  <c r="T17" i="26"/>
  <c r="Z17" i="26"/>
  <c r="AP17" i="26"/>
  <c r="P16" i="26"/>
  <c r="S12" i="26"/>
  <c r="AG12" i="26"/>
  <c r="X13" i="26"/>
  <c r="AC13" i="26"/>
  <c r="T14" i="26"/>
  <c r="AA14" i="26"/>
  <c r="AG15" i="26"/>
  <c r="T12" i="26"/>
  <c r="Y13" i="26"/>
  <c r="AD13" i="26"/>
  <c r="V14" i="26"/>
  <c r="AM15" i="26"/>
  <c r="AU15" i="26"/>
  <c r="X16" i="26"/>
  <c r="V17" i="26"/>
  <c r="W14" i="26"/>
  <c r="W17" i="26"/>
  <c r="X17" i="26"/>
  <c r="P12" i="26"/>
  <c r="O14" i="26"/>
  <c r="O12" i="26"/>
  <c r="AT12" i="26"/>
  <c r="AU14" i="26"/>
  <c r="T16" i="26"/>
  <c r="Y16" i="26"/>
  <c r="O13" i="26"/>
  <c r="AO13" i="26"/>
  <c r="Z14" i="26"/>
  <c r="AJ17" i="26"/>
  <c r="U14" i="26"/>
  <c r="AM14" i="26"/>
  <c r="AQ16" i="26"/>
  <c r="AB17" i="26"/>
  <c r="AO17" i="26"/>
  <c r="AE12" i="26"/>
  <c r="AR13" i="26"/>
  <c r="AH14" i="26"/>
  <c r="V16" i="22"/>
  <c r="F2" i="20"/>
  <c r="AN11" i="20" s="1"/>
  <c r="G2" i="20"/>
  <c r="AO11" i="20" s="1"/>
  <c r="B2" i="20"/>
  <c r="Y11" i="20" s="1"/>
  <c r="C2" i="20"/>
  <c r="O11" i="20" s="1"/>
  <c r="J2" i="20"/>
  <c r="V11" i="20" s="1"/>
  <c r="AR11" i="20" l="1"/>
  <c r="Z11" i="20"/>
  <c r="AD11" i="20"/>
  <c r="N11" i="20"/>
  <c r="AK11" i="20"/>
  <c r="AG11" i="20"/>
  <c r="AC11" i="20"/>
  <c r="R11" i="20"/>
  <c r="AJ11" i="20"/>
  <c r="S11" i="20"/>
  <c r="N5" i="26"/>
  <c r="N4" i="26"/>
  <c r="S16" i="26"/>
  <c r="S17" i="26"/>
  <c r="S15" i="26"/>
  <c r="R17" i="26"/>
  <c r="R15" i="26"/>
  <c r="R16" i="26"/>
  <c r="Q15" i="26"/>
  <c r="Q17" i="26"/>
  <c r="P17" i="26"/>
  <c r="P15" i="26"/>
  <c r="O16" i="26"/>
  <c r="O15" i="26"/>
  <c r="O17" i="26"/>
  <c r="N3" i="26" l="1"/>
  <c r="N6" i="2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<sst xmlns="http://schemas.openxmlformats.org/spreadsheetml/2006/main" count="1189" uniqueCount="439">
  <si>
    <t>experiment_id</t>
  </si>
  <si>
    <t>MetaTrain/learning_rate</t>
  </si>
  <si>
    <t>MetaTrain/learning_rate_decay</t>
  </si>
  <si>
    <t>MetaTrain/max_epoch</t>
  </si>
  <si>
    <t>MetaTrain/epoch_size</t>
  </si>
  <si>
    <t>MetaTrain/early_stop</t>
  </si>
  <si>
    <t>MetaTrain/n</t>
  </si>
  <si>
    <t>MetaTrain/k</t>
  </si>
  <si>
    <t>MetaTrain/q</t>
  </si>
  <si>
    <t>MetaTest/episode</t>
  </si>
  <si>
    <t>MetaTest/n</t>
  </si>
  <si>
    <t>MetaTest/k</t>
  </si>
  <si>
    <t>MetaTest/q</t>
  </si>
  <si>
    <t>MetaValidation/n</t>
  </si>
  <si>
    <t>MetaValidation/k</t>
  </si>
  <si>
    <t>MetaValidation/q</t>
  </si>
  <si>
    <t>model_x_dim_0</t>
  </si>
  <si>
    <t>model_x_dim_1</t>
  </si>
  <si>
    <t>model_hid_dim</t>
  </si>
  <si>
    <t>model_z_dim</t>
  </si>
  <si>
    <t>MetaTrain/total_accuracy</t>
  </si>
  <si>
    <t>MetaTrain/total_loss</t>
  </si>
  <si>
    <t>MetaTest/AvgAccuracy</t>
  </si>
  <si>
    <t>MetaTest/AvgLoss</t>
  </si>
  <si>
    <t>MetaTest/f1-score_macro_avg</t>
  </si>
  <si>
    <t>MetaTest/f1-score_weighted_avg</t>
  </si>
  <si>
    <t>MetaTest/precision_macro_avg</t>
  </si>
  <si>
    <t>MetaTest/precision_weighted_avg</t>
  </si>
  <si>
    <t>MetaTest/recall_macro_avg</t>
  </si>
  <si>
    <t>MetaTest/recall_weighted_avg</t>
  </si>
  <si>
    <t>MetaValidation/accuracy</t>
  </si>
  <si>
    <t>MetaValidation/loss</t>
  </si>
  <si>
    <t>MetaValidation/f1-score_macro_avg</t>
  </si>
  <si>
    <t>MetaValidation/f1-score_weighted_avg</t>
  </si>
  <si>
    <t>MetaValidation/precision_macro_avg</t>
  </si>
  <si>
    <t>MetaValidation/precision_weighted_avg</t>
  </si>
  <si>
    <t>MetaValidation/recall_macro_avg</t>
  </si>
  <si>
    <t>MetaValidation/recall_weighted_avg</t>
  </si>
  <si>
    <t>model_encoder_hid_dim</t>
  </si>
  <si>
    <t>model_encoder_out_dim</t>
  </si>
  <si>
    <t>model_rel_net_hid_dim</t>
  </si>
  <si>
    <t>experiment_type</t>
  </si>
  <si>
    <t>Note</t>
  </si>
  <si>
    <t>Bot</t>
  </si>
  <si>
    <t>DoS Slowhttptest</t>
  </si>
  <si>
    <t>SSH-Patator</t>
  </si>
  <si>
    <t>Web Attack Brute Force</t>
  </si>
  <si>
    <t>Web Attack XSS</t>
  </si>
  <si>
    <t>accuracy</t>
  </si>
  <si>
    <t>f1_score</t>
  </si>
  <si>
    <t>Test Name</t>
  </si>
  <si>
    <t>5 shot</t>
  </si>
  <si>
    <t>10 shot</t>
  </si>
  <si>
    <t>15 shot</t>
  </si>
  <si>
    <t>20 shot</t>
  </si>
  <si>
    <t>25 shot</t>
  </si>
  <si>
    <t>50 shot</t>
  </si>
  <si>
    <t>prototypical best acc</t>
  </si>
  <si>
    <t>prototypical best f1</t>
  </si>
  <si>
    <t>relation net best acc</t>
  </si>
  <si>
    <t>relation net best f1</t>
  </si>
  <si>
    <t>Avg Accuracy</t>
  </si>
  <si>
    <t>Avg f1_score</t>
  </si>
  <si>
    <t>prototypical ann best acc</t>
  </si>
  <si>
    <t>prototypical ann best f1</t>
  </si>
  <si>
    <t>pn_accuracy</t>
  </si>
  <si>
    <t>pn_f1_score</t>
  </si>
  <si>
    <t>rn_accuracy</t>
  </si>
  <si>
    <t>rn_f1_score</t>
  </si>
  <si>
    <t>pn_ann_accuracy</t>
  </si>
  <si>
    <t>pn_ann_f1_score</t>
  </si>
  <si>
    <t xml:space="preserve">Bu sayfada ANN'in sadece support set içeriği ile train edilmesi durumu ele alınmıştır. Yukarıdaki tabloda ANN sonuçlarının ortalaması yer almaktadır. Ortalamaya dahil edilen her bir deney AB sutunundan sonra bulunmaktadır. Hemen I sutununda başlayan tabloda 3 farklı deneyin farklı k değerleri için her sutunda belirtilen metriklerde almış olduğu en iyi değer bulunmaktadır. Aynı tablonun hemen altında bulunan tabloda FSL yöntemleri ile ANN yöntemi arasındaki fark hesaplanarak kırmızı yeşil renklendirme yapılmıştır. Burada yeşil olan cell değerleri FSL'in daha iyi olduğu durumları göstermektedir.														
														</t>
  </si>
  <si>
    <r>
      <t xml:space="preserve">Bu sayfada ANN'in sadece support set içeriği ile train edilmesi durumu ele alınmıştır. Yukarıdaki tabloda ANN sonuçlarının ortalaması yer almaktadır. Ortalamaya dahil edilen her bir deney AB sutunundan sonra bulunmaktadır. Hemen I sutununda başlayan tabloda 3 farklı deneyin farklı k değerleri için her sutunda belirtilen metriklerde almış olduğu, I1 celinde belirtilen metriğe göre en iyi model değerleri bulunmaktadır. I1 içeriğine </t>
    </r>
    <r>
      <rPr>
        <b/>
        <sz val="12"/>
        <color theme="1"/>
        <rFont val="Calibri"/>
        <family val="2"/>
        <scheme val="minor"/>
      </rPr>
      <t xml:space="preserve">MetaTest/AvgAccuracy </t>
    </r>
    <r>
      <rPr>
        <sz val="12"/>
        <color theme="1"/>
        <rFont val="Calibri"/>
        <family val="2"/>
        <scheme val="minor"/>
      </rPr>
      <t xml:space="preserve">ya da </t>
    </r>
    <r>
      <rPr>
        <b/>
        <sz val="12"/>
        <color theme="1"/>
        <rFont val="Calibri"/>
        <family val="2"/>
        <scheme val="minor"/>
      </rPr>
      <t>MetaTest/f1-score_macro_avg</t>
    </r>
    <r>
      <rPr>
        <sz val="12"/>
        <color theme="1"/>
        <rFont val="Calibri"/>
        <family val="2"/>
        <scheme val="minor"/>
      </rPr>
      <t xml:space="preserve">  değerleri yazılarak ilgili deney sonuçlarının getirilmesi sağlanabilir. Aynı tablonun hemen altında bulunan tabloda FSL yöntemleri ile ANN yöntemi arasındaki fark hesaplanarak kırmızı yeşil renklendirme yapılmıştır. Burada yeşil olan cell değerleri FSL'in daha iyi olduğu durumları göstermektedir. I sutununda her bir test için FSL'in başarılı olduğu metriklerin sayılmıştır.														
														</t>
    </r>
  </si>
  <si>
    <t>Bu sayfada ANN'in hem support set içeriği ile hem de meta trainde kullanılan sınıflar ile train edilmesi durumu ele alınmıştır. Yukarıdaki tabloda ANN sonuçlarının ortalaması yer almaktadır. Kırmızı ile belirtilen sınıflardan ANN classiffier train edilirken her sınıftan sadece k adet train sete dahil edilmiştir. Ortalamaya dahil edilen her bir deney BL sutunundan sonra bulunmaktadır. Hemen Q sutununda başlayan tabloda 3 farklı deneyin farklı k değerleri için her sutunda belirtilen metriklerde almış olduğu en iyi değer bulunmaktadır. Aynı tablonun hemen altında bulunan tabloda FSL yöntemleri ile ANN yöntemi arasındaki fark hesaplanarak kırmızı yeşil renklendirme yapılmıştır. Burada yeşil olan cell değerleri FSL'in daha iyi olduğu durumları göstermektedir. Bu testte ANN train aşaması ile FSL train aşaması arasında farklı olarak support set ANN traine dahil edilirken FSL train aşamasında kullanılmamıştır.</t>
  </si>
  <si>
    <r>
      <t xml:space="preserve">Bu sayfada ANN'in hem support set içeriği ile hem de meta trainde kullanılan sınıflar ile train edilmesi durumu ele alınmıştır. Yukarıdaki tabloda ANN sonuçlarının ortalaması yer almaktadır. Kırmızı ile belirtilen sınıflardan ANN classiffier train edilirken her sınıftan sadece k adet train sete dahil edilmiştir. Ortalamaya dahil edilen her bir deney BM sutunundan sonra bulunmaktadır. Hemen R sutununda başlayan tabloda 3 farklı deneyin farklı k değerleri için her sutunda belirtilen metriklerde almış olduğu, Q1 celinde belirtilen metriğe göre en iyi model değerleri bulunmaktadır. Q1 içeriğine </t>
    </r>
    <r>
      <rPr>
        <b/>
        <sz val="12"/>
        <color theme="1"/>
        <rFont val="Calibri"/>
        <family val="2"/>
        <scheme val="minor"/>
      </rPr>
      <t xml:space="preserve">MetaValidation/accuracy </t>
    </r>
    <r>
      <rPr>
        <sz val="12"/>
        <color theme="1"/>
        <rFont val="Calibri"/>
        <family val="2"/>
        <scheme val="minor"/>
      </rPr>
      <t xml:space="preserve">ya da </t>
    </r>
    <r>
      <rPr>
        <b/>
        <sz val="12"/>
        <color theme="1"/>
        <rFont val="Calibri"/>
        <family val="2"/>
        <scheme val="minor"/>
      </rPr>
      <t>MetaValidation/f1-score_macro_avg</t>
    </r>
    <r>
      <rPr>
        <sz val="12"/>
        <color theme="1"/>
        <rFont val="Calibri"/>
        <family val="2"/>
        <scheme val="minor"/>
      </rPr>
      <t xml:space="preserve">  değerleri yazılarak ilgili deney sonuçlarının getirilmesi sağlanabilir. Aynı tablonun hemen altında bulunan tabloda FSL yöntemleri ile ANN yöntemi arasındaki fark hesaplanarak kırmızı yeşil renklendirme yapılmıştır. Burada yeşil olan cell değerleri FSL'in daha iyi olduğu durumları göstermektedir. Q sutununda her bir test için FSL'in başarılı olduğu metriklerin sayılmıştır.	Bu testte ANN train aşaması ile FSL train aşaması arasında farklı olarak support set ANN traine dahil edilirken FSL train aşamasında kullanılmamıştır.	</t>
    </r>
  </si>
  <si>
    <t>MetaTest/Analysis_f1-score</t>
  </si>
  <si>
    <t>MetaTest/Backdoor_f1-score</t>
  </si>
  <si>
    <t>MetaTest/Shellcode_f1-score</t>
  </si>
  <si>
    <t>MetaValidation/Analysis_f1-score</t>
  </si>
  <si>
    <t>MetaValidation/Backdoor_f1-score</t>
  </si>
  <si>
    <t>MetaValidation/DoS_f1-score</t>
  </si>
  <si>
    <t>MetaValidation/Exploits_f1-score</t>
  </si>
  <si>
    <t>MetaValidation/Fuzzers_f1-score</t>
  </si>
  <si>
    <t>MetaValidation/Generic_f1-score</t>
  </si>
  <si>
    <t>MetaValidation/Normal_f1-score</t>
  </si>
  <si>
    <t>MetaValidation/Reconnaissance_f1-score</t>
  </si>
  <si>
    <t>MetaValidation/Shellcode_f1-score</t>
  </si>
  <si>
    <t>2022_07_23:10_24_16</t>
  </si>
  <si>
    <t>pn_k_test_USNW_NB15</t>
  </si>
  <si>
    <t>2022_08_12:01_35_53</t>
  </si>
  <si>
    <t>2022_08_11:22_59_15</t>
  </si>
  <si>
    <t>2022_07_23:07_42_51</t>
  </si>
  <si>
    <t>2022_08_12:00_48_49</t>
  </si>
  <si>
    <t>2022_08_10:02_25_16</t>
  </si>
  <si>
    <t>2022_08_11:00_40_32</t>
  </si>
  <si>
    <t>2022_08_09:20_31_43</t>
  </si>
  <si>
    <t>2022_08_10:21_07_58</t>
  </si>
  <si>
    <t>2022_08_12:07_24_39</t>
  </si>
  <si>
    <t>2022_08_10:20_49_51</t>
  </si>
  <si>
    <t>2022_08_10:20_43_57</t>
  </si>
  <si>
    <t>2022_08_12:00_59_28</t>
  </si>
  <si>
    <t>2022_07_22:03_37_42</t>
  </si>
  <si>
    <t>2022_07_21:21_40_19</t>
  </si>
  <si>
    <t>2022_08_11:11_28_27</t>
  </si>
  <si>
    <t>2022_08_09:20_07_26</t>
  </si>
  <si>
    <t>2022_08_09:21_46_11</t>
  </si>
  <si>
    <t>2022_07_23:13_11_58</t>
  </si>
  <si>
    <t>2022_08_11:22_32_02</t>
  </si>
  <si>
    <t>2022_08_12:09_17_43</t>
  </si>
  <si>
    <t>2022_08_10:23_26_32</t>
  </si>
  <si>
    <t>2022_07_23:08_30_14</t>
  </si>
  <si>
    <t>2022_08_10:22_48_09</t>
  </si>
  <si>
    <t>2022_08_12:14_10_27</t>
  </si>
  <si>
    <t>2022_08_11:06_51_50</t>
  </si>
  <si>
    <t>2022_08_11:21_31_24</t>
  </si>
  <si>
    <t>2022_08_11:23_26_16</t>
  </si>
  <si>
    <t>2022_07_22:03_14_56</t>
  </si>
  <si>
    <t>2022_07_21:21_33_16</t>
  </si>
  <si>
    <t>2022_07_23:06_46_31</t>
  </si>
  <si>
    <t>2022_08_12:12_22_15</t>
  </si>
  <si>
    <t>2022_08_10:07_33_02</t>
  </si>
  <si>
    <t>2022_08_11:02_01_59</t>
  </si>
  <si>
    <t>2022_08_12:14_33_06</t>
  </si>
  <si>
    <t>2022_08_11:01_10_55</t>
  </si>
  <si>
    <t>2022_08_11:22_55_30</t>
  </si>
  <si>
    <t>2022_08_10:00_53_32</t>
  </si>
  <si>
    <t>2022_08_11:17_35_13</t>
  </si>
  <si>
    <t>2022_08_11:17_10_55</t>
  </si>
  <si>
    <t>2022_08_10:22_09_40</t>
  </si>
  <si>
    <t>2022_08_11:04_30_31</t>
  </si>
  <si>
    <t>2022_08_10:06_36_36</t>
  </si>
  <si>
    <t>2022_08_10:07_05_00</t>
  </si>
  <si>
    <t>2022_08_10:22_20_22</t>
  </si>
  <si>
    <t>2022_08_11:06_31_59</t>
  </si>
  <si>
    <t>2022_08_11:03_04_49</t>
  </si>
  <si>
    <t>2022_08_10:05_38_26</t>
  </si>
  <si>
    <t>2022_08_12:15_47_32</t>
  </si>
  <si>
    <t>2022_08_11:08_06_23</t>
  </si>
  <si>
    <t>2022_08_12:17_20_22</t>
  </si>
  <si>
    <t>2022_08_10:22_34_32</t>
  </si>
  <si>
    <t>2022_08_09:23_06_19</t>
  </si>
  <si>
    <t>2022_08_10:08_53_41</t>
  </si>
  <si>
    <t>2022_08_10:07_25_56</t>
  </si>
  <si>
    <t>2022_08_10:07_43_39</t>
  </si>
  <si>
    <t>2022_08_12:06_29_14</t>
  </si>
  <si>
    <t>2022_07_22:01_26_01</t>
  </si>
  <si>
    <t>2022_08_10:07_40_00</t>
  </si>
  <si>
    <t>2022_07_22:04_49_21</t>
  </si>
  <si>
    <t>2022_08_11:19_24_49</t>
  </si>
  <si>
    <t>2022_08_11:15_10_26</t>
  </si>
  <si>
    <t>2022_08_10:07_51_24</t>
  </si>
  <si>
    <t>2022_08_12:20_17_06</t>
  </si>
  <si>
    <t>2022_08_13:00_02_43</t>
  </si>
  <si>
    <t>2022_08_12:09_37_03</t>
  </si>
  <si>
    <t>2022_08_10:03_38_04</t>
  </si>
  <si>
    <t>2022_07_23:08_36_54</t>
  </si>
  <si>
    <t>2022_08_11:08_36_35</t>
  </si>
  <si>
    <t>2022_08_10:06_56_08</t>
  </si>
  <si>
    <t>2022_08_10:02_47_52</t>
  </si>
  <si>
    <t>2022_08_12:16_28_27</t>
  </si>
  <si>
    <t>2022_08_10:04_48_48</t>
  </si>
  <si>
    <t>2022_08_12:14_40_34</t>
  </si>
  <si>
    <t>2022_07_22:03_43_48</t>
  </si>
  <si>
    <t>2022_07_21:22_40_31</t>
  </si>
  <si>
    <t>2022_08_10:08_24_34</t>
  </si>
  <si>
    <t>2022_08_12:17_48_23</t>
  </si>
  <si>
    <t>2022_08_11:07_16_46</t>
  </si>
  <si>
    <t>2022_08_11:20_21_37</t>
  </si>
  <si>
    <t>2022_08_12:18_01_53</t>
  </si>
  <si>
    <t>2022_08_11:13_33_39</t>
  </si>
  <si>
    <t>2022_08_10:04_11_39</t>
  </si>
  <si>
    <t>2022_08_10:14_41_34</t>
  </si>
  <si>
    <t>2022_08_10:21_52_15</t>
  </si>
  <si>
    <t>2022_08_11:14_48_11</t>
  </si>
  <si>
    <t>2022_08_12:19_53_47</t>
  </si>
  <si>
    <t>2022_08_12:05_19_55</t>
  </si>
  <si>
    <t>2022_08_10:09_45_55</t>
  </si>
  <si>
    <t>2022_08_10:18_58_34</t>
  </si>
  <si>
    <t>2022_08_10:16_33_11</t>
  </si>
  <si>
    <t>2022_08_10:17_41_23</t>
  </si>
  <si>
    <t>2022_08_12:21_17_36</t>
  </si>
  <si>
    <t>2022_08_12:03_30_10</t>
  </si>
  <si>
    <t>2022_08_11:15_27_31</t>
  </si>
  <si>
    <t>2022_08_10:18_06_59</t>
  </si>
  <si>
    <t>2022_08_12:02_52_04</t>
  </si>
  <si>
    <t>2022_08_10:11_36_53</t>
  </si>
  <si>
    <t>2022_08_12:01_54_47</t>
  </si>
  <si>
    <t>2022_08_10:01_38_40</t>
  </si>
  <si>
    <t>2022_08_12:02_29_34</t>
  </si>
  <si>
    <t>2022_08_10:02_12_37</t>
  </si>
  <si>
    <t>2022_08_12:03_03_04</t>
  </si>
  <si>
    <t>2022_08_10:22_55_02</t>
  </si>
  <si>
    <t>2022_08_11:03_35_55</t>
  </si>
  <si>
    <t>2022_08_11:01_40_45</t>
  </si>
  <si>
    <t>2022_08_12:03_17_29</t>
  </si>
  <si>
    <t>2022_08_10:02_34_16</t>
  </si>
  <si>
    <t>2022_08_10:00_26_24</t>
  </si>
  <si>
    <t>2022_08_11:02_25_04</t>
  </si>
  <si>
    <t>2022_08_10:22_09_47</t>
  </si>
  <si>
    <t>2022_08_10:11_49_59</t>
  </si>
  <si>
    <t>2022_08_09:20_53_07</t>
  </si>
  <si>
    <t>2022_08_09:23_37_00</t>
  </si>
  <si>
    <t>2022_08_09:20_07_49</t>
  </si>
  <si>
    <t>2022_08_10:01_30_45</t>
  </si>
  <si>
    <t>2022_07_25:06_53_40</t>
  </si>
  <si>
    <t>pn_ann_k_test_USNW_NB15</t>
  </si>
  <si>
    <t>2022_07_26:19_10_48</t>
  </si>
  <si>
    <t>2022_07_26:07_39_56</t>
  </si>
  <si>
    <t>2022_07_26:07_35_02</t>
  </si>
  <si>
    <t>2022_07_24:08_26_46</t>
  </si>
  <si>
    <t>2022_07_26:18_28_22</t>
  </si>
  <si>
    <t>2022_07_26:18_53_22</t>
  </si>
  <si>
    <t>2022_07_25:07_24_31</t>
  </si>
  <si>
    <t>2022_07_25:07_11_02</t>
  </si>
  <si>
    <t>2022_07_26:07_52_03</t>
  </si>
  <si>
    <t>2022_07_24:08_56_24</t>
  </si>
  <si>
    <t>2022_07_24:08_46_33</t>
  </si>
  <si>
    <t>2022_07_26:18_38_18</t>
  </si>
  <si>
    <t>2022_07_25:07_03_42</t>
  </si>
  <si>
    <t>2022_07_22:05_04_54</t>
  </si>
  <si>
    <t>2022_07_26:07_13_43</t>
  </si>
  <si>
    <t>2022_07_25:07_22_31</t>
  </si>
  <si>
    <t>2022_07_25:07_07_38</t>
  </si>
  <si>
    <t>2022_07_24:08_36_41</t>
  </si>
  <si>
    <t>2022_07_24:09_16_06</t>
  </si>
  <si>
    <t>2022_07_24:09_06_18</t>
  </si>
  <si>
    <t>2022_07_26:07_33_49</t>
  </si>
  <si>
    <t>2022_07_22:04_58_13</t>
  </si>
  <si>
    <t>2022_07_25:07_30_26</t>
  </si>
  <si>
    <t>2022_07_24:08_16_52</t>
  </si>
  <si>
    <t>2022_07_26:19_06_03</t>
  </si>
  <si>
    <t>2022_07_25:07_21_00</t>
  </si>
  <si>
    <t>2022_07_26:19_09_04</t>
  </si>
  <si>
    <t>2022_07_26:08_02_03</t>
  </si>
  <si>
    <t>2022_07_24:09_26_04</t>
  </si>
  <si>
    <t>2022_07_26:18_44_18</t>
  </si>
  <si>
    <t>2022_07_26:07_49_50</t>
  </si>
  <si>
    <t>2022_07_26:18_59_15</t>
  </si>
  <si>
    <t>2022_07_26:07_23_42</t>
  </si>
  <si>
    <t>2022_07_25:16_10_46</t>
  </si>
  <si>
    <t>rn_k_test_USNW_NB15</t>
  </si>
  <si>
    <t>2022_07_26:17_14_19</t>
  </si>
  <si>
    <t>2022_07_25:16_29_07</t>
  </si>
  <si>
    <t>2022_07_25:07_40_17</t>
  </si>
  <si>
    <t>2022_07_22:18_50_04</t>
  </si>
  <si>
    <t>2022_07_25:09_41_54</t>
  </si>
  <si>
    <t>2022_07_23:19_54_52</t>
  </si>
  <si>
    <t>2022_07_28:06_13_06</t>
  </si>
  <si>
    <t>2022_07_26:16_31_27</t>
  </si>
  <si>
    <t>2022_07_27:16_13_26</t>
  </si>
  <si>
    <t>2022_07_25:17_46_42</t>
  </si>
  <si>
    <t>2022_07_24:23_56_48</t>
  </si>
  <si>
    <t>2022_07_26:00_15_17</t>
  </si>
  <si>
    <t>2022_07_28:03_50_17</t>
  </si>
  <si>
    <t>2022_07_24:03_06_03</t>
  </si>
  <si>
    <t>2022_07_25:09_58_19</t>
  </si>
  <si>
    <t>2022_07_26:09_42_07</t>
  </si>
  <si>
    <t>2022_07_28:01_44_22</t>
  </si>
  <si>
    <t>2022_07_26:10_23_36</t>
  </si>
  <si>
    <t>2022_07_25:16_29_03</t>
  </si>
  <si>
    <t>2022_07_28:05_06_02</t>
  </si>
  <si>
    <t>2022_07_27:04_36_18</t>
  </si>
  <si>
    <t>2022_07_23:17_29_05</t>
  </si>
  <si>
    <t>2022_07_25:04_07_53</t>
  </si>
  <si>
    <t>2022_07_27:16_38_01</t>
  </si>
  <si>
    <t>2022_07_25:17_31_03</t>
  </si>
  <si>
    <t>2022_07_22:08_20_32</t>
  </si>
  <si>
    <t>2022_07_24:14_29_17</t>
  </si>
  <si>
    <t>2022_07_25:07_39_56</t>
  </si>
  <si>
    <t>2022_07_28:10_58_01</t>
  </si>
  <si>
    <t>2022_07_22:13_40_02</t>
  </si>
  <si>
    <t>2022_07_27:14_32_16</t>
  </si>
  <si>
    <t>2022_07_27:12_41_20</t>
  </si>
  <si>
    <t>2022_07_27:01_30_55</t>
  </si>
  <si>
    <t>2022_07_22:06_47_16</t>
  </si>
  <si>
    <t>2022_07_28:14_22_54</t>
  </si>
  <si>
    <t>2022_07_23:17_17_34</t>
  </si>
  <si>
    <t>2022_07_26:09_19_12</t>
  </si>
  <si>
    <t>2022_07_25:05_17_38</t>
  </si>
  <si>
    <t>2022_07_23:13_28_23</t>
  </si>
  <si>
    <t>2022_07_27:07_54_04</t>
  </si>
  <si>
    <t>2022_07_26:03_10_14</t>
  </si>
  <si>
    <t>2022_07_27:06_18_32</t>
  </si>
  <si>
    <t>2022_07_25:17_11_04</t>
  </si>
  <si>
    <t>2022_07_28:04_21_16</t>
  </si>
  <si>
    <t>2022_07_26:10_20_24</t>
  </si>
  <si>
    <t>2022_07_27:07_33_27</t>
  </si>
  <si>
    <t>2022_07_28:06_37_32</t>
  </si>
  <si>
    <t>2022_07_22:10_41_32</t>
  </si>
  <si>
    <t>2022_07_23:06_07_50</t>
  </si>
  <si>
    <t>2022_07_22:21_11_32</t>
  </si>
  <si>
    <t>2022_07_24:02_33_55</t>
  </si>
  <si>
    <t>2022_07_26:09_45_36</t>
  </si>
  <si>
    <t>2022_07_26:23_14_07</t>
  </si>
  <si>
    <t>2022_07_24:16_50_06</t>
  </si>
  <si>
    <t>2022_07_26:22_30_46</t>
  </si>
  <si>
    <t>2022_07_26:23_12_23</t>
  </si>
  <si>
    <t>2022_07_22:11_51_09</t>
  </si>
  <si>
    <t>2022_07_27:08_09_59</t>
  </si>
  <si>
    <t>2022_07_27:01_06_31</t>
  </si>
  <si>
    <t>2022_07_24:04_14_06</t>
  </si>
  <si>
    <t>2022_07_25:05_42_13</t>
  </si>
  <si>
    <t>2022_07_24:09_38_09</t>
  </si>
  <si>
    <t>2022_07_28:04_48_22</t>
  </si>
  <si>
    <t>2022_07_24:13_16_50</t>
  </si>
  <si>
    <t>2022_07_22:17_36_27</t>
  </si>
  <si>
    <t>2022_07_23:00_40_28</t>
  </si>
  <si>
    <t>2022_07_24:01_29_47</t>
  </si>
  <si>
    <t>2022_07_24:04_33_56</t>
  </si>
  <si>
    <t>2022_07_27:08_28_08</t>
  </si>
  <si>
    <t>2022_07_26:05_53_17</t>
  </si>
  <si>
    <t>2022_07_24:14_26_41</t>
  </si>
  <si>
    <t>2022_07_26:07_40_32</t>
  </si>
  <si>
    <t>2022_07_22:05_57_34</t>
  </si>
  <si>
    <t>2022_07_25:08_08_04</t>
  </si>
  <si>
    <t>2022_07_24:01_50_57</t>
  </si>
  <si>
    <t>2022_07_26:05_45_12</t>
  </si>
  <si>
    <t>2022_07_27:19_25_31</t>
  </si>
  <si>
    <t>2022_07_23:16_04_30</t>
  </si>
  <si>
    <t>2022_07_26:16_10_58</t>
  </si>
  <si>
    <t>2022_07_24:03_33_51</t>
  </si>
  <si>
    <t>2022_07_22:08_41_00</t>
  </si>
  <si>
    <t>2022_07_22:17_53_53</t>
  </si>
  <si>
    <t>2022_07_23:21_42_04</t>
  </si>
  <si>
    <t>2022_07_26:16_48_38</t>
  </si>
  <si>
    <t>2022_07_25:00_52_21</t>
  </si>
  <si>
    <t>2022_07_23:22_32_43</t>
  </si>
  <si>
    <t>2022_07_23:18_25_10</t>
  </si>
  <si>
    <t>2022_07_26:16_00_04</t>
  </si>
  <si>
    <t>2022_07_26:03_30_47</t>
  </si>
  <si>
    <t>2022_07_22:17_23_49</t>
  </si>
  <si>
    <t>2022_07_26:00_32_48</t>
  </si>
  <si>
    <t>2022_07_28:00_48_27</t>
  </si>
  <si>
    <t>2022_07_25:08_24_17</t>
  </si>
  <si>
    <t>2022_07_22:22_24_38</t>
  </si>
  <si>
    <t>2022_07_27:13_15_04</t>
  </si>
  <si>
    <t>2022_07_26:19_36_21</t>
  </si>
  <si>
    <t>2022_07_25:04_43_02</t>
  </si>
  <si>
    <t>2022_07_26:23_32_37</t>
  </si>
  <si>
    <t>2022_07_22:23_17_16</t>
  </si>
  <si>
    <t>2022_07_26:01_27_21</t>
  </si>
  <si>
    <t>2022_07_23:23_09_50</t>
  </si>
  <si>
    <t>2022_07_25:11_26_13</t>
  </si>
  <si>
    <t>2022_07_24:12_06_52</t>
  </si>
  <si>
    <t>2022_07_27:20_51_44</t>
  </si>
  <si>
    <t>2022_07_26:07_18_06</t>
  </si>
  <si>
    <t>2022_07_24:13_00_19</t>
  </si>
  <si>
    <t>2022_07_25:22_06_04</t>
  </si>
  <si>
    <t>2022_07_22:12_10_22</t>
  </si>
  <si>
    <t>2022_07_27:22_44_05</t>
  </si>
  <si>
    <t>2022_07_26:20_22_12</t>
  </si>
  <si>
    <t>2022_07_27:22_24_49</t>
  </si>
  <si>
    <t>2022_07_26:15_21_59</t>
  </si>
  <si>
    <t>2022_07_23:01_33_47</t>
  </si>
  <si>
    <t>2022_07_26:03_08_25</t>
  </si>
  <si>
    <t>2022_07_24:17_55_57</t>
  </si>
  <si>
    <t>2022_07_26:19_51_20</t>
  </si>
  <si>
    <t>2022_07_25:13_43_00</t>
  </si>
  <si>
    <t>2022_07_22:16_34_48</t>
  </si>
  <si>
    <t>2022_07_25:06_25_06</t>
  </si>
  <si>
    <t>2022_07_26:04_44_41</t>
  </si>
  <si>
    <t>2022_07_26:08_13_36</t>
  </si>
  <si>
    <t>2022_07_26:21_38_41</t>
  </si>
  <si>
    <t>2022_07_28:12_37_50</t>
  </si>
  <si>
    <t>2022_07_23:05_55_58</t>
  </si>
  <si>
    <t>2022_07_23:00_28_30</t>
  </si>
  <si>
    <t>2022_07_23:04_21_54</t>
  </si>
  <si>
    <t>2022_07_24:05_48_04</t>
  </si>
  <si>
    <t>2022_07_24:09_52_17</t>
  </si>
  <si>
    <t>2022_07_26:11_17_55</t>
  </si>
  <si>
    <t>2022_07_25:14_29_59</t>
  </si>
  <si>
    <t>2022_07_28:02_58_45</t>
  </si>
  <si>
    <t>2022_07_23:14_47_22</t>
  </si>
  <si>
    <t>2022_07_27:23_27_36</t>
  </si>
  <si>
    <t>2022_07_23:12_23_36</t>
  </si>
  <si>
    <t>2022_07_27:06_58_12</t>
  </si>
  <si>
    <t>2022_07_24:03_00_01</t>
  </si>
  <si>
    <t>2022_07_24:10_09_15</t>
  </si>
  <si>
    <t>2022_07_24:08_37_25</t>
  </si>
  <si>
    <t>2022_07_24:23_35_24</t>
  </si>
  <si>
    <t>2022_07_22:13_01_10</t>
  </si>
  <si>
    <t>2022_07_22:16_16_15</t>
  </si>
  <si>
    <t>2022_07_28:09_43_54</t>
  </si>
  <si>
    <t>2022_07_26:11_35_59</t>
  </si>
  <si>
    <t>2022_07_24:03_13_45</t>
  </si>
  <si>
    <t>2022_07_24:07_03_27</t>
  </si>
  <si>
    <t>2022_07_28:04_34_05</t>
  </si>
  <si>
    <t>2022_07_23:00_57_53</t>
  </si>
  <si>
    <t>2022_07_22:08_05_06</t>
  </si>
  <si>
    <t>2022_07_23:21_08_06</t>
  </si>
  <si>
    <t>2022_07_26:10_08_10</t>
  </si>
  <si>
    <t>2022_07_25:16_44_39</t>
  </si>
  <si>
    <t>2022_07_25:07_52_54</t>
  </si>
  <si>
    <t>2022_07_25:18_07_50</t>
  </si>
  <si>
    <t>2022_07_28:07_48_07</t>
  </si>
  <si>
    <t>2022_07_26:18_01_33</t>
  </si>
  <si>
    <t>2022_07_23:14_00_32</t>
  </si>
  <si>
    <t>2022_07_24:23_16_04</t>
  </si>
  <si>
    <t>2022_07_23:15_07_05</t>
  </si>
  <si>
    <t>2022_07_26:19_23_36</t>
  </si>
  <si>
    <t>2022_07_27:00_14_18</t>
  </si>
  <si>
    <t>2022_07_24:00_22_19</t>
  </si>
  <si>
    <t>2022_07_22:05_10_57</t>
  </si>
  <si>
    <t>Analysis</t>
  </si>
  <si>
    <t>Backdoor</t>
  </si>
  <si>
    <t>Shellcode</t>
  </si>
  <si>
    <t>pn_Analysis</t>
  </si>
  <si>
    <t>rn_Analysis</t>
  </si>
  <si>
    <t>pn_ann_Analysis</t>
  </si>
  <si>
    <t>pn_Backdoor</t>
  </si>
  <si>
    <t>rn_Backdoor</t>
  </si>
  <si>
    <t>pn_ann_Backdoor</t>
  </si>
  <si>
    <t>pn_Shellcode</t>
  </si>
  <si>
    <t>rn_Shellcode</t>
  </si>
  <si>
    <t>pn_ann_Shellcode</t>
  </si>
  <si>
    <t>DoS</t>
  </si>
  <si>
    <t>Exploits</t>
  </si>
  <si>
    <t>Fuzzers</t>
  </si>
  <si>
    <t>Generic</t>
  </si>
  <si>
    <t>Normal</t>
  </si>
  <si>
    <t>Reconnaissance</t>
  </si>
  <si>
    <t>pn_DoS</t>
  </si>
  <si>
    <t>pn_Exploits</t>
  </si>
  <si>
    <t>pn_Fuzzers</t>
  </si>
  <si>
    <t>pn_Generic</t>
  </si>
  <si>
    <t>pn_Normal</t>
  </si>
  <si>
    <t>pn_Reconnaissance</t>
  </si>
  <si>
    <t>rn_DoS</t>
  </si>
  <si>
    <t>rn_Exploits</t>
  </si>
  <si>
    <t>rn_Fuzzers</t>
  </si>
  <si>
    <t>rn_Generic</t>
  </si>
  <si>
    <t>rn_Normal</t>
  </si>
  <si>
    <t>rn_Reconnaissance</t>
  </si>
  <si>
    <t>pn_ann_DoS</t>
  </si>
  <si>
    <t>pn_ann_Exploits</t>
  </si>
  <si>
    <t>pn_ann_Fuzzers</t>
  </si>
  <si>
    <t>pn_ann_Generic</t>
  </si>
  <si>
    <t>pn_ann_Normal</t>
  </si>
  <si>
    <t>pn_ann_Reconnaissance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</si>
</sst>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b/>
      <sz val="14"/>
      <color theme="1"/>
      <name val="Calibri"/>
      <family val="2"/>
      <scheme val="minor"/>
    </font>
    <font>
      <sz val="8"/>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0070C0"/>
      </patternFill>
    </fill>
    <fill>
      <patternFill patternType="solid">
        <fgColor rgb="FFFF0000"/>
        <bgColor indexed="64"/>
      </patternFill>
    </fill>
    <fill>
      <patternFill patternType="solid">
        <fgColor theme="4" tint="-0.499984740745262"/>
        <bgColor indexed="64"/>
      </patternFill>
    </fill>
    <fill>
      <patternFill patternType="solid">
        <fgColor theme="2" tint="-0.89999084444715716"/>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cellStyleXfs>
  <cellXfs count="18">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 fillId="2" borderId="0" xfId="1" applyAlignment="1">
      <alignment wrapText="1"/>
    </xf>
    <xf numFmtId="0" fontId="0" fillId="0" borderId="0" xfId="0" applyFill="1" applyBorder="1"/>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vertical="center"/>
    </xf>
    <xf numFmtId="0" fontId="1" fillId="2" borderId="0" xfId="1" applyAlignment="1">
      <alignment vertical="center" wrapText="1"/>
    </xf>
    <xf numFmtId="0" fontId="0" fillId="4" borderId="0" xfId="0" applyFill="1" applyAlignment="1">
      <alignment wrapText="1"/>
    </xf>
    <xf numFmtId="0" fontId="0" fillId="0" borderId="0" xfId="0" applyAlignment="1">
      <alignment horizontal="center"/>
    </xf>
    <xf numFmtId="0" fontId="0" fillId="0" borderId="0" xfId="0" applyNumberFormat="1"/>
    <xf numFmtId="0" fontId="0" fillId="5" borderId="0" xfId="0" applyFill="1" applyAlignment="1">
      <alignment wrapText="1"/>
    </xf>
    <xf numFmtId="0" fontId="0" fillId="6" borderId="0" xfId="0" applyFill="1" applyAlignment="1">
      <alignment wrapText="1"/>
    </xf>
    <xf numFmtId="11" fontId="0" fillId="0" borderId="0" xfId="0" applyNumberFormat="1"/>
    <xf numFmtId="0" fontId="0" fillId="0" borderId="0" xfId="0" applyAlignment="1">
      <alignment horizontal="center" wrapText="1"/>
    </xf>
    <xf numFmtId="0" fontId="0" fillId="0" borderId="0" xfId="0" applyAlignment="1">
      <alignment horizontal="center"/>
    </xf>
  </cellXfs>
  <cellStyles count="3">
    <cellStyle name="Best" xfId="2" xr:uid="{C4D2CC83-7CBE-EE41-AAE8-ADA29244FD2D}"/>
    <cellStyle name="Good" xfId="1" builtinId="26"/>
    <cellStyle name="Normal" xfId="0" builtinId="0"/>
  </cellStyles>
  <dxfs count="23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4" tint="-0.499984740745262"/>
        </patternFill>
      </fil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2" tint="-0.89999084444715716"/>
        </patternFill>
      </fill>
      <alignment horizontal="general" vertical="bottom" textRotation="0" wrapText="1" indent="0" justifyLastLine="0" shrinkToFit="0" readingOrder="0"/>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2EE0B7-3B92-434D-B183-713131A64EAA}" name="Table7" displayName="Table7" ref="A2:AZ383" totalsRowShown="0" headerRowDxfId="233">
  <autoFilter ref="A2:AZ383" xr:uid="{6D2EE0B7-3B92-434D-B183-713131A64EAA}"/>
  <sortState xmlns:xlrd2="http://schemas.microsoft.com/office/spreadsheetml/2017/richdata2" ref="A3:AZ178">
    <sortCondition descending="1" ref="AI2:AI194"/>
  </sortState>
  <tableColumns count="52">
    <tableColumn id="1" xr3:uid="{56DE539C-0E0D-F549-AB6E-FAC6670F9C1D}" name="Note"/>
    <tableColumn id="2" xr3:uid="{AD20DDCF-AC23-9348-9196-A65D3E8AAC45}" name="experiment_id"/>
    <tableColumn id="3" xr3:uid="{D76853A9-D7EA-E942-AFB6-01280391DFA5}" name="MetaTrain/learning_rate"/>
    <tableColumn id="4" xr3:uid="{84006571-5AF8-F742-B51D-E758CAAB3083}" name="MetaTrain/learning_rate_decay"/>
    <tableColumn id="5" xr3:uid="{97039CF5-26B1-A34E-815E-77145276267D}" name="MetaTrain/max_epoch"/>
    <tableColumn id="6" xr3:uid="{6FA80973-DAE2-4A4B-B62E-7815167B788E}" name="MetaTrain/epoch_size"/>
    <tableColumn id="7" xr3:uid="{EE144BDE-A386-F949-B429-32BA540B7D13}" name="MetaTrain/early_stop"/>
    <tableColumn id="8" xr3:uid="{31AF5B8F-A8EE-EE44-A068-9E1682BCA738}" name="MetaTrain/n"/>
    <tableColumn id="9" xr3:uid="{5C0EB8EB-D6C7-714E-A9D5-CDA05ED12F03}" name="MetaTrain/k"/>
    <tableColumn id="10" xr3:uid="{044C1636-CC41-AC4C-A24C-67FB42AA026D}" name="MetaTrain/q"/>
    <tableColumn id="11" xr3:uid="{87C6F7C2-88FF-0943-BC7A-51C5CEA2D4B5}" name="MetaTest/episode"/>
    <tableColumn id="12" xr3:uid="{25F9CF5C-E28A-334A-8F09-250D0504725E}" name="MetaTest/n"/>
    <tableColumn id="13" xr3:uid="{63824352-4F99-6C44-B797-F5375896C5D9}" name="MetaTest/k"/>
    <tableColumn id="14" xr3:uid="{6C428D9D-49F5-5A45-9361-2C023A56D535}" name="MetaTest/q"/>
    <tableColumn id="15" xr3:uid="{1D9AE0B5-199F-EF4E-B3DD-82D6FD2846BC}" name="MetaValidation/n"/>
    <tableColumn id="16" xr3:uid="{4B0AF682-27DE-1B49-96EC-8B29CDAB37DD}" name="MetaValidation/k"/>
    <tableColumn id="17" xr3:uid="{3C1C096B-EFAB-9A41-A781-7FF903EC3732}" name="MetaValidation/q"/>
    <tableColumn id="18" xr3:uid="{FF3DDBD0-0023-A147-86B5-12F2D42BED8D}" name="model_x_dim_0"/>
    <tableColumn id="19" xr3:uid="{44081E80-4CD2-E946-9FB7-5BA05690AAA4}" name="model_x_dim_1"/>
    <tableColumn id="20" xr3:uid="{0AFC0142-DCAD-4340-BDCB-5F06B3D3F4C4}" name="model_hid_dim"/>
    <tableColumn id="21" xr3:uid="{025EDAF3-4EE7-2C40-B9AB-FA6E45FE985E}" name="model_z_dim"/>
    <tableColumn id="22" xr3:uid="{79B4CE19-7363-374F-83D6-97AA48C76ED0}" name="experiment_type"/>
    <tableColumn id="23" xr3:uid="{62AC4685-AFC9-AA4B-A8EB-15236F855A07}" name="MetaTrain/total_accuracy"/>
    <tableColumn id="24" xr3:uid="{6822BBBA-8BC5-3943-BF6C-7BB0F0B045E3}" name="MetaTrain/total_loss"/>
    <tableColumn id="25" xr3:uid="{878BE09B-E1E9-B54C-87FA-7CE78AA64478}" name="MetaTest/AvgAccuracy"/>
    <tableColumn id="26" xr3:uid="{BC1EE188-2AF0-AB47-A916-80558FA66D18}" name="MetaTest/AvgLoss"/>
    <tableColumn id="27" xr3:uid="{F75B3702-907F-8C40-A0F5-095EBC17D1AD}" name="MetaTest/f1-score_macro_avg"/>
    <tableColumn id="28" xr3:uid="{186B4CCC-2DFF-5449-978E-8F6BC1A6BA0F}" name="MetaTest/f1-score_weighted_avg"/>
    <tableColumn id="29" xr3:uid="{0B7E1CBF-A94C-9249-93CC-F3EB9E40ED14}" name="MetaTest/precision_macro_avg"/>
    <tableColumn id="30" xr3:uid="{3D2D13AE-5D23-E64D-8AC7-E022118D384A}" name="MetaTest/precision_weighted_avg"/>
    <tableColumn id="31" xr3:uid="{48CE3BD1-8A04-624E-A551-01DD7A18D007}" name="MetaTest/recall_macro_avg"/>
    <tableColumn id="32" xr3:uid="{848E1C0F-60AC-9542-B60B-4F2A1107D21D}" name="MetaTest/recall_weighted_avg"/>
    <tableColumn id="33" xr3:uid="{AC5A8C04-129B-C54D-9163-1A156DA79E1E}" name="MetaValidation/accuracy"/>
    <tableColumn id="34" xr3:uid="{06B0BC9D-07C2-FD46-A1A6-CD6776DC8FD1}" name="MetaValidation/loss"/>
    <tableColumn id="35" xr3:uid="{05206E45-99B2-D244-87F4-DCF61E2D5509}" name="MetaValidation/f1-score_macro_avg"/>
    <tableColumn id="36" xr3:uid="{8C314D73-9E0B-4440-A6C4-F64144098EC5}" name="MetaValidation/f1-score_weighted_avg"/>
    <tableColumn id="37" xr3:uid="{7CE17B6F-2B96-8D46-914A-3B793AEC7645}" name="MetaValidation/precision_macro_avg"/>
    <tableColumn id="38" xr3:uid="{86A26C87-8182-7946-904E-67F7BE7ACBF9}" name="MetaValidation/precision_weighted_avg"/>
    <tableColumn id="39" xr3:uid="{8C6B2795-AB44-3243-B0DC-26F2EE5877DF}" name="MetaValidation/recall_macro_avg"/>
    <tableColumn id="40" xr3:uid="{14D501E8-A7B5-C741-A802-BB0022D46745}" name="MetaValidation/recall_weighted_avg"/>
    <tableColumn id="41" xr3:uid="{6E8F69CD-FCE4-7841-A270-A1725B0E0453}" name="MetaTest/Analysis_f1-score"/>
    <tableColumn id="42" xr3:uid="{9AECCFB8-5864-AB4A-B3EE-C1B5CCC32DD9}" name="MetaTest/Backdoor_f1-score"/>
    <tableColumn id="43" xr3:uid="{C091ADF1-8A79-A447-AE7E-A5CB74EC8ABC}" name="MetaTest/Shellcode_f1-score"/>
    <tableColumn id="44" xr3:uid="{D4CA7DD5-CF59-EC49-A8E7-0BEF890F808B}" name="MetaValidation/Analysis_f1-score"/>
    <tableColumn id="45" xr3:uid="{6E54CACE-1B47-AF4F-BDA4-28DC0B9DE157}" name="MetaValidation/Backdoor_f1-score"/>
    <tableColumn id="46" xr3:uid="{7B6DE17F-355D-F542-A6B9-0FF0D60E87D4}" name="MetaValidation/DoS_f1-score"/>
    <tableColumn id="47" xr3:uid="{85DEC886-1F12-9447-82C5-E98140C25692}" name="MetaValidation/Exploits_f1-score"/>
    <tableColumn id="48" xr3:uid="{D291EA85-8623-7B4B-9C69-38AC831BE45D}" name="MetaValidation/Fuzzers_f1-score"/>
    <tableColumn id="49" xr3:uid="{B255B31F-77F6-1E4F-9919-4F62B5AA5467}" name="MetaValidation/Generic_f1-score"/>
    <tableColumn id="50" xr3:uid="{70CBB1DD-D02E-C548-8157-A9F793967F31}" name="MetaValidation/Normal_f1-score"/>
    <tableColumn id="51" xr3:uid="{20BA8D42-5F31-FF4E-BE2E-0EBF9FD77052}" name="MetaValidation/Reconnaissance_f1-score"/>
    <tableColumn id="52" xr3:uid="{53614429-3635-0640-8324-7C7CC3C61570}" name="MetaValidation/Shellcode_f1-sco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E5CE38F-D63D-8845-B3B8-18AA089BC677}" name="Table10" displayName="Table10" ref="A2:AZ36" totalsRowShown="0" headerRowDxfId="232">
  <autoFilter ref="A2:AZ36" xr:uid="{6D2EE0B7-3B92-434D-B183-713131A64EAA}"/>
  <sortState xmlns:xlrd2="http://schemas.microsoft.com/office/spreadsheetml/2017/richdata2" ref="A4:AZ36">
    <sortCondition descending="1" ref="AI2:AI36"/>
  </sortState>
  <tableColumns count="52">
    <tableColumn id="1" xr3:uid="{D29B5A2B-553C-C44B-8732-CB9985E355D6}" name="Note"/>
    <tableColumn id="2" xr3:uid="{356E56BA-B470-E345-B157-2AFA0096DC96}" name="experiment_id"/>
    <tableColumn id="3" xr3:uid="{179DC9E4-C8FC-E846-B5C9-89BDE45989E3}" name="MetaTrain/learning_rate"/>
    <tableColumn id="4" xr3:uid="{FE0896EC-DE22-DE43-8848-F17A0301A579}" name="MetaTrain/learning_rate_decay"/>
    <tableColumn id="5" xr3:uid="{6DC787F6-52C5-F841-AB34-265393F81305}" name="MetaTrain/max_epoch"/>
    <tableColumn id="6" xr3:uid="{47076B2B-1769-434F-B93E-EE236DCE160C}" name="MetaTrain/epoch_size"/>
    <tableColumn id="7" xr3:uid="{B3FCD633-BAAB-1D42-BF70-46AD7A3FD33D}" name="MetaTrain/early_stop"/>
    <tableColumn id="8" xr3:uid="{D70CEC01-A2DE-1E4D-96C3-5E7D14FBDDB0}" name="MetaTrain/n"/>
    <tableColumn id="9" xr3:uid="{549CC079-BF09-E84D-BDC1-CE53FD3B600C}" name="MetaTrain/k"/>
    <tableColumn id="10" xr3:uid="{88FB281A-DF86-8B47-A436-2E80BBDD6CB4}" name="MetaTrain/q"/>
    <tableColumn id="11" xr3:uid="{203197FC-3156-7440-B690-B99A2F32BCFE}" name="MetaTest/episode"/>
    <tableColumn id="12" xr3:uid="{AD25917E-0B82-9E41-9B5E-10962BDFC988}" name="MetaTest/n"/>
    <tableColumn id="13" xr3:uid="{5592D29A-4FB2-B24A-8555-37E9E89B43E7}" name="MetaTest/k"/>
    <tableColumn id="14" xr3:uid="{64C59783-0E15-614F-9E58-E7A4E8E48B25}" name="MetaTest/q"/>
    <tableColumn id="15" xr3:uid="{1F3B3427-AD3B-2744-891E-717A1E30F1E0}" name="MetaValidation/n"/>
    <tableColumn id="16" xr3:uid="{F17B7BC2-E16B-A44E-8D8A-64587169289B}" name="MetaValidation/k"/>
    <tableColumn id="17" xr3:uid="{F18DDEB9-BA0F-E647-9713-2FAF47423749}" name="MetaValidation/q"/>
    <tableColumn id="18" xr3:uid="{EAFCE2FA-5C98-1949-9062-235CFC771D9D}" name="model_x_dim_0"/>
    <tableColumn id="19" xr3:uid="{CAA2B888-2360-A849-84E5-2D64A99E5BA9}" name="model_x_dim_1"/>
    <tableColumn id="20" xr3:uid="{03C14921-C57E-DF44-8CC0-1153A04F50BF}" name="model_hid_dim"/>
    <tableColumn id="21" xr3:uid="{92797DF6-3E4A-524D-A8BD-3365A687F463}" name="model_z_dim"/>
    <tableColumn id="22" xr3:uid="{77A9D0C4-1C80-0C49-B1D4-A5F4F366C072}" name="experiment_type"/>
    <tableColumn id="23" xr3:uid="{ADE170F6-8557-DD45-A6DF-F1752489F8C9}" name="MetaTrain/total_accuracy"/>
    <tableColumn id="24" xr3:uid="{36B5CFF1-AEDD-8747-8F55-9B99EE109D2A}" name="MetaTrain/total_loss"/>
    <tableColumn id="25" xr3:uid="{DE6505C2-C46C-D646-B1E3-C715A6DA94E8}" name="MetaTest/AvgAccuracy"/>
    <tableColumn id="26" xr3:uid="{137DFA41-E865-BD43-A73E-CB04713D68F8}" name="MetaTest/AvgLoss"/>
    <tableColumn id="27" xr3:uid="{FB1A2B89-A7ED-7745-92F5-FB183F673E80}" name="MetaTest/f1-score_macro_avg"/>
    <tableColumn id="28" xr3:uid="{62AB296F-B024-4E4A-B810-8BF1285E38FD}" name="MetaTest/f1-score_weighted_avg"/>
    <tableColumn id="29" xr3:uid="{9F6BF9A5-FBAF-2D4C-A26E-BB9D707D6D0F}" name="MetaTest/precision_macro_avg"/>
    <tableColumn id="30" xr3:uid="{B44895E2-81A6-6040-92C1-C113AB9FEB51}" name="MetaTest/precision_weighted_avg"/>
    <tableColumn id="31" xr3:uid="{F2AE761C-87F5-B143-A22B-840FDFB865D2}" name="MetaTest/recall_macro_avg"/>
    <tableColumn id="32" xr3:uid="{8F50E8E5-EEB4-D649-8F91-714D5113DD8F}" name="MetaTest/recall_weighted_avg"/>
    <tableColumn id="33" xr3:uid="{11649628-C4D0-1A46-8CB1-5DDD7A839654}" name="MetaValidation/accuracy"/>
    <tableColumn id="34" xr3:uid="{B347B5F6-3172-1E49-A797-1BB89A271F1E}" name="MetaValidation/loss"/>
    <tableColumn id="35" xr3:uid="{F5269752-4184-2C48-A265-2FA49020E2B5}" name="MetaValidation/f1-score_macro_avg"/>
    <tableColumn id="36" xr3:uid="{4BE86AAE-4014-1946-8FD8-DF8865020897}" name="MetaValidation/f1-score_weighted_avg"/>
    <tableColumn id="37" xr3:uid="{663A0F94-CA73-A149-8F1B-6C25972F7340}" name="MetaValidation/precision_macro_avg"/>
    <tableColumn id="38" xr3:uid="{5A993BB1-8F6E-074D-A3D3-1C8CC6BEA0BF}" name="MetaValidation/precision_weighted_avg"/>
    <tableColumn id="39" xr3:uid="{3DACC72C-BAAD-6640-BBFE-44CE6116169A}" name="MetaValidation/recall_macro_avg"/>
    <tableColumn id="40" xr3:uid="{4E7D3BD0-1C49-7042-A3AC-DE752B8230DD}" name="MetaValidation/recall_weighted_avg"/>
    <tableColumn id="41" xr3:uid="{D9F8B136-129A-0548-9FA1-C2C6DDAAC305}" name="MetaTest/Analysis_f1-score"/>
    <tableColumn id="42" xr3:uid="{0DA1C207-0717-894D-82C8-7D62600BEE2A}" name="MetaTest/Backdoor_f1-score"/>
    <tableColumn id="43" xr3:uid="{55FDC8A3-FD1B-F14A-B5DE-E2BEF2E99853}" name="MetaTest/Shellcode_f1-score"/>
    <tableColumn id="44" xr3:uid="{7112D35C-9106-6745-A6E9-EA1238577563}" name="MetaValidation/Analysis_f1-score"/>
    <tableColumn id="45" xr3:uid="{3BB528C1-A51B-3B43-B5D6-B5BAA5502ADC}" name="MetaValidation/Backdoor_f1-score"/>
    <tableColumn id="46" xr3:uid="{43B8A306-EB65-7E4F-A3F4-30744FABFE39}" name="MetaValidation/DoS_f1-score"/>
    <tableColumn id="47" xr3:uid="{3657EC0E-93DC-BC41-856D-5317A0712012}" name="MetaValidation/Exploits_f1-score"/>
    <tableColumn id="48" xr3:uid="{F2FA95FB-0F92-2C41-8A62-E1AFACE0B699}" name="MetaValidation/Fuzzers_f1-score"/>
    <tableColumn id="49" xr3:uid="{DDC1FD46-9ED7-264A-829E-0988E70A0EE4}" name="MetaValidation/Generic_f1-score"/>
    <tableColumn id="50" xr3:uid="{CE60378E-BEF6-6B41-8335-BB752050E2A5}" name="MetaValidation/Normal_f1-score"/>
    <tableColumn id="51" xr3:uid="{1D77D037-4723-6740-912E-29F62D0C08B7}" name="MetaValidation/Reconnaissance_f1-score"/>
    <tableColumn id="52" xr3:uid="{3F19A97E-7E84-274A-A0D4-5C7803711C00}" name="MetaValidation/Shellcode_f1-scor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CD8892-BF76-6E40-BE16-9EE67C1AA311}" name="Table8" displayName="Table8" ref="A2:BA792" totalsRowShown="0" headerRowDxfId="231">
  <autoFilter ref="A2:BA792" xr:uid="{3ECD8892-BF76-6E40-BE16-9EE67C1AA311}"/>
  <sortState xmlns:xlrd2="http://schemas.microsoft.com/office/spreadsheetml/2017/richdata2" ref="A8:BA773">
    <sortCondition descending="1" ref="AJ2:AJ792"/>
  </sortState>
  <tableColumns count="53">
    <tableColumn id="1" xr3:uid="{5F00BE99-038D-4D48-ACE2-D77F3DADC0B0}" name="Note"/>
    <tableColumn id="2" xr3:uid="{B052DF53-3D9D-0341-B0FA-75F355C2FD81}" name="experiment_id"/>
    <tableColumn id="3" xr3:uid="{2BFDFA19-F121-DD46-A2C4-52A57F8AC516}" name="MetaTrain/learning_rate"/>
    <tableColumn id="4" xr3:uid="{ED6514F7-A2E1-5647-B9B6-2B6060B28031}" name="MetaTrain/learning_rate_decay"/>
    <tableColumn id="5" xr3:uid="{FC01085B-C8BE-8148-A72A-23C9F4A9559D}" name="MetaTrain/max_epoch"/>
    <tableColumn id="6" xr3:uid="{21D3019A-C752-E24B-89C9-30BFA9E8C251}" name="MetaTrain/epoch_size"/>
    <tableColumn id="7" xr3:uid="{030E6B98-56EF-4445-8533-AE09ACA2ED78}" name="MetaTrain/early_stop"/>
    <tableColumn id="8" xr3:uid="{0D6331D2-A9B0-7049-9904-7E668D1BE88D}" name="MetaTrain/n"/>
    <tableColumn id="9" xr3:uid="{4CF07500-AB08-3049-A5D7-3ADDB6EC43D5}" name="MetaTrain/k"/>
    <tableColumn id="10" xr3:uid="{8902AAA8-EBAB-8A46-9346-CA86DFB3F3E9}" name="MetaTrain/q"/>
    <tableColumn id="11" xr3:uid="{0083CC15-46FC-E042-AF2B-F39128356F62}" name="MetaTest/episode"/>
    <tableColumn id="12" xr3:uid="{F9AB90AF-9DDC-F045-8016-30BBF5D8E055}" name="MetaTest/n"/>
    <tableColumn id="13" xr3:uid="{37B61A5B-4494-6949-920E-0E8F5AB7276B}" name="MetaTest/k"/>
    <tableColumn id="14" xr3:uid="{2CFE600B-90CA-4742-89D2-55EAA0495DD2}" name="MetaTest/q"/>
    <tableColumn id="15" xr3:uid="{9118B894-E7BE-344F-8358-C23968C95BBA}" name="MetaValidation/n"/>
    <tableColumn id="16" xr3:uid="{0D18938E-352F-2E4C-94CC-400ACE94BDB1}" name="MetaValidation/k"/>
    <tableColumn id="17" xr3:uid="{F9C203A5-6FD4-034F-BCBC-AC3BAA4A8BC0}" name="MetaValidation/q"/>
    <tableColumn id="18" xr3:uid="{D26BC13A-BE93-7243-9F65-58E9AF3194F5}" name="model_x_dim_0"/>
    <tableColumn id="19" xr3:uid="{A6E64F84-1CD5-844A-87BB-EAE97FE37C0A}" name="model_x_dim_1"/>
    <tableColumn id="20" xr3:uid="{FD319488-98D6-F840-8428-70B252AAD0FA}" name="model_encoder_hid_dim"/>
    <tableColumn id="21" xr3:uid="{7C2A64B7-FC58-AC4C-92BB-D6698EAE076E}" name="model_encoder_out_dim"/>
    <tableColumn id="22" xr3:uid="{BA6AE102-1D44-A246-9557-CE377ADEA2E4}" name="model_rel_net_hid_dim"/>
    <tableColumn id="23" xr3:uid="{919C0FA5-102D-4A4B-8B0E-82075038245B}" name="experiment_type"/>
    <tableColumn id="24" xr3:uid="{460D1C3E-E1E5-9F4E-AA18-A1E3F6631AAD}" name="MetaTrain/total_accuracy"/>
    <tableColumn id="25" xr3:uid="{353CB93F-D39A-8745-8B36-86C1E0CB4D87}" name="MetaTrain/total_loss"/>
    <tableColumn id="26" xr3:uid="{9E413151-80E0-0046-83DE-BC87CD1F440C}" name="MetaTest/AvgAccuracy"/>
    <tableColumn id="27" xr3:uid="{67763D91-C839-914D-B551-440519C8D0F0}" name="MetaTest/AvgLoss"/>
    <tableColumn id="28" xr3:uid="{2D8F862E-7E0D-F548-886E-7DF599463AD4}" name="MetaTest/f1-score_macro_avg"/>
    <tableColumn id="29" xr3:uid="{81AA5C59-A03E-9B47-8793-D861E8E32A49}" name="MetaTest/f1-score_weighted_avg"/>
    <tableColumn id="30" xr3:uid="{1A759B24-6990-5546-B34D-C22561117673}" name="MetaTest/precision_macro_avg"/>
    <tableColumn id="31" xr3:uid="{3A1EA364-A5EA-114F-BA58-39C10A9D42A0}" name="MetaTest/precision_weighted_avg"/>
    <tableColumn id="32" xr3:uid="{26928607-8E70-E641-8777-45E8905517ED}" name="MetaTest/recall_macro_avg"/>
    <tableColumn id="33" xr3:uid="{7B18A282-E6EB-BD41-BAF9-2DB51E3DD775}" name="MetaTest/recall_weighted_avg"/>
    <tableColumn id="34" xr3:uid="{03F718F8-D86A-A647-AD7F-2F243F50F444}" name="MetaValidation/accuracy"/>
    <tableColumn id="35" xr3:uid="{A8115354-F323-3047-8512-06A21433EC1C}" name="MetaValidation/loss"/>
    <tableColumn id="36" xr3:uid="{7834F8BC-8B1D-6849-BFF6-1E13A442A007}" name="MetaValidation/f1-score_macro_avg"/>
    <tableColumn id="37" xr3:uid="{DD1D3915-A972-444A-A569-C9FAA0E78ABF}" name="MetaValidation/f1-score_weighted_avg"/>
    <tableColumn id="38" xr3:uid="{F3D5A6FB-FA20-9D4A-ACEE-B892F5FEBA68}" name="MetaValidation/precision_macro_avg"/>
    <tableColumn id="39" xr3:uid="{F1B4864C-098C-CA44-A099-502476356F95}" name="MetaValidation/precision_weighted_avg"/>
    <tableColumn id="40" xr3:uid="{4A222DCC-8B3A-3041-A606-81C9ADFB2BEE}" name="MetaValidation/recall_macro_avg"/>
    <tableColumn id="41" xr3:uid="{535C76FB-98F4-A246-9310-D1F64C37F0AB}" name="MetaValidation/recall_weighted_avg"/>
    <tableColumn id="42" xr3:uid="{17B5B757-7BC5-7B4D-A794-4EACEC9A5515}" name="MetaTest/Analysis_f1-score"/>
    <tableColumn id="43" xr3:uid="{04987C06-14CE-6F4D-A995-9BF8B5999477}" name="MetaTest/Backdoor_f1-score"/>
    <tableColumn id="44" xr3:uid="{967104B0-BD82-F449-A656-6CF3D29A17B6}" name="MetaTest/Shellcode_f1-score"/>
    <tableColumn id="45" xr3:uid="{E3295C90-1EE3-B549-B4B0-68EB9852DF75}" name="MetaValidation/Analysis_f1-score"/>
    <tableColumn id="46" xr3:uid="{6A3180D5-8292-3341-970B-606F3911E24B}" name="MetaValidation/Backdoor_f1-score"/>
    <tableColumn id="47" xr3:uid="{ED748DF3-391D-6B4E-B629-7F4963B7F554}" name="MetaValidation/DoS_f1-score"/>
    <tableColumn id="48" xr3:uid="{DE789A23-E2EF-4349-A167-51B9D9588B08}" name="MetaValidation/Exploits_f1-score"/>
    <tableColumn id="49" xr3:uid="{E90BEC8A-BAD6-F24D-80AB-D3051DB0CFEF}" name="MetaValidation/Fuzzers_f1-score"/>
    <tableColumn id="50" xr3:uid="{43CD1E73-BEE4-3841-B386-8CAF8D1F4860}" name="MetaValidation/Generic_f1-score"/>
    <tableColumn id="51" xr3:uid="{4120823A-8731-5344-BC54-F53DD24CC233}" name="MetaValidation/Normal_f1-score"/>
    <tableColumn id="52" xr3:uid="{F986A64E-FDE7-BB4A-944A-8C74AFACFA4C}" name="MetaValidation/Reconnaissance_f1-score"/>
    <tableColumn id="53" xr3:uid="{111D10EE-9A71-E74F-8824-5D39D887EE27}" name="MetaValidation/Shellcode_f1-sco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6EAFEA-059B-7042-B59A-13487D071D9F}" name="Table11" displayName="Table11" ref="A1:F7" totalsRowShown="0" headerRowDxfId="230">
  <autoFilter ref="A1:F7" xr:uid="{2B6EAFEA-059B-7042-B59A-13487D071D9F}"/>
  <tableColumns count="6">
    <tableColumn id="1" xr3:uid="{15C42462-7779-E74B-89FE-C736138C201A}" name="Test Name"/>
    <tableColumn id="2" xr3:uid="{2D44A125-5038-954A-AD7A-E182833F39CB}" name="Avg Accuracy"/>
    <tableColumn id="3" xr3:uid="{FED0FE2F-F9C6-3840-87BB-DBD056EE43AD}" name="Avg f1_score"/>
    <tableColumn id="4" xr3:uid="{AEE0037B-3491-EE49-9EAF-B9866DD4A930}" name="Analysis"/>
    <tableColumn id="5" xr3:uid="{121A081B-0D1A-D244-89D3-209E5E776DD8}" name="Backdoor"/>
    <tableColumn id="6" xr3:uid="{C7D63642-FE36-0C42-8DC9-A61183F6A503}" name="Shellcod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D898DF0-C3DF-0841-800D-F28543D79EB8}" name="Table13" displayName="Table13" ref="H1:V7" totalsRowShown="0" headerRowDxfId="229">
  <autoFilter ref="H1:V7" xr:uid="{8D898DF0-C3DF-0841-800D-F28543D79EB8}"/>
  <tableColumns count="15">
    <tableColumn id="1" xr3:uid="{65710E02-3F31-0444-A07B-D8B6774D1652}" name="prototypical best acc" dataDxfId="228">
      <calculatedColumnFormula array="1">MAX((Table7[MetaTest/k]=Table96[[#This Row],[Test Name]])*Table7[MetaTest/AvgAccuracy])</calculatedColumnFormula>
    </tableColumn>
    <tableColumn id="2" xr3:uid="{9489DC6D-8BAE-6D41-A7BF-F2AFE868BA09}" name="prototypical best f1" dataDxfId="227">
      <calculatedColumnFormula array="1">MAX((Table7[MetaTest/k]=Table96[[#This Row],[Test Name]])*Table7[MetaTest/f1-score_macro_avg])</calculatedColumnFormula>
    </tableColumn>
    <tableColumn id="8" xr3:uid="{5FF545E7-834F-A84D-A94D-94E214503FA5}" name="pn_Analysis" dataDxfId="226">
      <calculatedColumnFormula array="1">MAX((Table7[MetaTest/k]=Table96[[#This Row],[Test Name]])*Table7[MetaTest/Analysis_f1-score])</calculatedColumnFormula>
    </tableColumn>
    <tableColumn id="7" xr3:uid="{9E2B2C68-FEDE-5744-A871-330F1F246AD0}" name="pn_Backdoor" dataDxfId="225">
      <calculatedColumnFormula array="1">MAX((Table7[MetaTest/k]=Table96[[#This Row],[Test Name]])*Table7[MetaTest/Backdoor_f1-score])</calculatedColumnFormula>
    </tableColumn>
    <tableColumn id="6" xr3:uid="{E04B283D-9E0B-844D-8976-EA40D8DB9BEE}" name="pn_Shellcode" dataDxfId="224">
      <calculatedColumnFormula array="1">MAX((Table7[MetaTest/k]=Table96[[#This Row],[Test Name]])*Table7[MetaTest/Shellcode_f1-score])</calculatedColumnFormula>
    </tableColumn>
    <tableColumn id="3" xr3:uid="{160EF2E4-7281-204F-809E-30B2283C1CF8}" name="relation net best acc" dataDxfId="223">
      <calculatedColumnFormula array="1">MAX((Table8[MetaTest/k]=Table96[[#This Row],[Test Name]])*Table8[MetaTest/AvgAccuracy])</calculatedColumnFormula>
    </tableColumn>
    <tableColumn id="4" xr3:uid="{E18EB4E3-E15C-2146-B2D3-0EC06FD1A5FA}" name="relation net best f1" dataDxfId="222">
      <calculatedColumnFormula array="1">MAX((Table8[MetaTest/k]=Table96[[#This Row],[Test Name]])*Table8[MetaTest/f1-score_macro_avg])</calculatedColumnFormula>
    </tableColumn>
    <tableColumn id="9" xr3:uid="{3013C4B8-2B5C-6F44-8868-27B6D056FBAB}" name="rn_Analysis" dataDxfId="221">
      <calculatedColumnFormula array="1">MAX((Table8[MetaTest/k]=Table96[[#This Row],[Test Name]])*Table8[MetaTest/Analysis_f1-score])</calculatedColumnFormula>
    </tableColumn>
    <tableColumn id="10" xr3:uid="{1E9133C5-0508-AD49-AD8C-FA643F36A601}" name="rn_Backdoor" dataDxfId="220">
      <calculatedColumnFormula array="1">MAX((Table8[MetaTest/k]=Table96[[#This Row],[Test Name]])*Table8[MetaTest/Backdoor_f1-score])</calculatedColumnFormula>
    </tableColumn>
    <tableColumn id="11" xr3:uid="{6234533D-AD9F-4C47-89D3-47E70D47B9DB}" name="rn_Shellcode" dataDxfId="219">
      <calculatedColumnFormula array="1">MAX((Table8[MetaTest/k]=Table96[[#This Row],[Test Name]])*Table8[MetaTest/Shellcode_f1-score])</calculatedColumnFormula>
    </tableColumn>
    <tableColumn id="13" xr3:uid="{A2802364-92BF-FC46-AF07-F5398EF0E85F}" name="prototypical ann best acc" dataDxfId="218">
      <calculatedColumnFormula array="1">MAX((Table10[MetaTest/k]=Table96[[#This Row],[Test Name]])*Table10[MetaTest/AvgAccuracy])</calculatedColumnFormula>
    </tableColumn>
    <tableColumn id="14" xr3:uid="{8AD144DF-53E2-8143-88B7-B0A024D9F433}" name="prototypical ann best f1" dataDxfId="217">
      <calculatedColumnFormula array="1">MAX((Table10[MetaTest/k]=Table96[[#This Row],[Test Name]])*Table10[MetaTest/f1-score_macro_avg])</calculatedColumnFormula>
    </tableColumn>
    <tableColumn id="15" xr3:uid="{774AA7DA-4D03-CB4D-9192-056B60713034}" name="pn_ann_Analysis" dataDxfId="216">
      <calculatedColumnFormula array="1">MAX((Table10[MetaTest/k]=Table96[[#This Row],[Test Name]])*Table10[MetaTest/Analysis_f1-score])</calculatedColumnFormula>
    </tableColumn>
    <tableColumn id="16" xr3:uid="{3D8CF46A-F826-704C-BE50-39E367784B7F}" name="pn_ann_Backdoor" dataDxfId="215">
      <calculatedColumnFormula array="1">MAX((Table10[MetaTest/k]=Table96[[#This Row],[Test Name]])*Table10[MetaTest/Backdoor_f1-score])</calculatedColumnFormula>
    </tableColumn>
    <tableColumn id="17" xr3:uid="{B0D82CDA-EA85-FF47-9EB2-393C5E7FADEC}" name="pn_ann_Shellcode" dataDxfId="214">
      <calculatedColumnFormula array="1">MAX((Table10[MetaTest/k]=Table96[[#This Row],[Test Name]])*Table10[MetaTest/Shellcode_f1-score])</calculatedColumnFormula>
    </tableColumn>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DFEB70E-A72A-5846-B7AC-6AAE7C21BB11}" name="Table1122" displayName="Table1122" ref="A1:F7" totalsRowShown="0" headerRowDxfId="213">
  <autoFilter ref="A1:F7" xr:uid="{2B6EAFEA-059B-7042-B59A-13487D071D9F}"/>
  <tableColumns count="6">
    <tableColumn id="1" xr3:uid="{EFA5B7DD-CC4F-F749-A3FA-426BBDB6D83F}" name="Test Name"/>
    <tableColumn id="2" xr3:uid="{3AB1626F-64F8-284D-B38C-19073FC274AA}" name="Avg Accuracy"/>
    <tableColumn id="3" xr3:uid="{39DC1634-C012-2347-B33E-3DF07FB3B3BE}" name="Avg f1_score"/>
    <tableColumn id="4" xr3:uid="{17B4EF46-A18D-E647-A34F-43BA5D80C5F2}" name="Analysis"/>
    <tableColumn id="5" xr3:uid="{2495F4B5-3C33-3E44-9D8A-D9B4105AEF4A}" name="Backdoor"/>
    <tableColumn id="6" xr3:uid="{4B32AFB3-E3BE-324A-B989-1640CCA34C15}" name="Shellco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79AD30-9CF3-1340-8746-4BD66A15B5C8}" name="Table1328" displayName="Table1328" ref="I1:W7" totalsRowShown="0" headerRowDxfId="212">
  <autoFilter ref="I1:W7" xr:uid="{8D898DF0-C3DF-0841-800D-F28543D79EB8}"/>
  <tableColumns count="15">
    <tableColumn id="1" xr3:uid="{3BF65222-758D-484D-B665-4E09B09339E8}" name="prototypical best acc" dataDxfId="211">
      <calculatedColumnFormula array="1">INDEX(INDIRECT("Table7["&amp;I$9&amp;"]"),MATCH(MAX((Table7[[MetaTest/k]:[MetaTest/k]]=Table1122[[#This Row],[Test Name]:[Test Name]])*INDIRECT("Table7["&amp;$H$1&amp;"]")),INDIRECT("Table7["&amp;$H$1&amp;"]"), 0))</calculatedColumnFormula>
    </tableColumn>
    <tableColumn id="2" xr3:uid="{94016526-94FD-4641-B79E-F9EC8E928267}" name="prototypical best f1">
      <calculatedColumnFormula array="1">INDEX(INDIRECT("Table7["&amp;J$9&amp;"]"),MATCH(MAX((Table7[[MetaTest/k]:[MetaTest/k]]=Table1122[[#This Row],[Test Name]:[Test Name]])*INDIRECT("Table7["&amp;$H$1&amp;"]")),INDIRECT("Table7["&amp;$H$1&amp;"]"), 0))</calculatedColumnFormula>
    </tableColumn>
    <tableColumn id="8" xr3:uid="{058B6F38-C64C-DC46-9AD8-76518B67CA13}" name="pn_Analysis" dataDxfId="210">
      <calculatedColumnFormula array="1">INDEX(INDIRECT("Table7["&amp;K$9&amp;"]"),MATCH(MAX((Table7[[MetaTest/k]:[MetaTest/k]]=Table1122[[#This Row],[Test Name]:[Test Name]])*INDIRECT("Table7["&amp;$H$1&amp;"]")),INDIRECT("Table7["&amp;$H$1&amp;"]"), 0))</calculatedColumnFormula>
    </tableColumn>
    <tableColumn id="7" xr3:uid="{19139E11-CA6A-924D-BB3E-5052EB0A5E43}" name="pn_Backdoor" dataDxfId="209">
      <calculatedColumnFormula array="1">INDEX(INDIRECT("Table7["&amp;L$9&amp;"]"),MATCH(MAX((Table7[[MetaTest/k]:[MetaTest/k]]=Table1122[[#This Row],[Test Name]:[Test Name]])*INDIRECT("Table7["&amp;$H$1&amp;"]")),INDIRECT("Table7["&amp;$H$1&amp;"]"), 0))</calculatedColumnFormula>
    </tableColumn>
    <tableColumn id="6" xr3:uid="{99EEF17B-770C-8F4E-9EA8-1C6E65B998BF}" name="pn_Shellcode" dataDxfId="208">
      <calculatedColumnFormula array="1">INDEX(INDIRECT("Table7["&amp;M$9&amp;"]"),MATCH(MAX((Table7[[MetaTest/k]:[MetaTest/k]]=Table1122[[#This Row],[Test Name]:[Test Name]])*INDIRECT("Table7["&amp;$H$1&amp;"]")),INDIRECT("Table7["&amp;$H$1&amp;"]"), 0))</calculatedColumnFormula>
    </tableColumn>
    <tableColumn id="5" xr3:uid="{D2E1B6A4-F3BD-7849-B1BC-4FB8596B51B6}" name="relation net best acc" dataDxfId="207">
      <calculatedColumnFormula array="1">INDEX(INDIRECT("Table8["&amp;N$9&amp;"]"),MATCH(MAX((Table8[[MetaTest/k]:[MetaTest/k]]=Table1122[[#This Row],[Test Name]:[Test Name]])*INDIRECT("Table8["&amp;$H$1&amp;"]")),INDIRECT("Table8["&amp;$H$1&amp;"]"), 0))</calculatedColumnFormula>
    </tableColumn>
    <tableColumn id="3" xr3:uid="{B3EDBF81-9FC5-6E48-AAE5-5BE6B9917D99}" name="relation net best f1" dataDxfId="206">
      <calculatedColumnFormula array="1">INDEX(INDIRECT("Table8["&amp;O$9&amp;"]"),MATCH(MAX((Table8[[MetaTest/k]:[MetaTest/k]]=Table1122[[#This Row],[Test Name]:[Test Name]])*INDIRECT("Table8["&amp;$H$1&amp;"]")),INDIRECT("Table8["&amp;$H$1&amp;"]"), 0))</calculatedColumnFormula>
    </tableColumn>
    <tableColumn id="4" xr3:uid="{32276963-B990-4B48-B229-F12409401850}" name="rn_Analysis">
      <calculatedColumnFormula array="1">INDEX(INDIRECT("Table8["&amp;P$9&amp;"]"),MATCH(MAX((Table8[[MetaTest/k]:[MetaTest/k]]=Table1122[[#This Row],[Test Name]:[Test Name]])*INDIRECT("Table8["&amp;$H$1&amp;"]")),INDIRECT("Table8["&amp;$H$1&amp;"]"), 0))</calculatedColumnFormula>
    </tableColumn>
    <tableColumn id="9" xr3:uid="{381EA36B-2044-2A40-A979-1D93C9A72D41}" name="rn_Backdoor" dataDxfId="205">
      <calculatedColumnFormula array="1">INDEX(INDIRECT("Table8["&amp;Q$9&amp;"]"),MATCH(MAX((Table8[[MetaTest/k]:[MetaTest/k]]=Table1122[[#This Row],[Test Name]:[Test Name]])*INDIRECT("Table8["&amp;$H$1&amp;"]")),INDIRECT("Table8["&amp;$H$1&amp;"]"), 0))</calculatedColumnFormula>
    </tableColumn>
    <tableColumn id="10" xr3:uid="{F4951B9D-EEDA-4549-B6EC-AD4BEB3386D2}" name="rn_Shellcode" dataDxfId="204">
      <calculatedColumnFormula array="1">INDEX(INDIRECT("Table8["&amp;R$9&amp;"]"),MATCH(MAX((Table8[[MetaTest/k]:[MetaTest/k]]=Table1122[[#This Row],[Test Name]:[Test Name]])*INDIRECT("Table8["&amp;$H$1&amp;"]")),INDIRECT("Table8["&amp;$H$1&amp;"]"), 0))</calculatedColumnFormula>
    </tableColumn>
    <tableColumn id="11" xr3:uid="{E3A14ACC-271B-754D-986B-0EE8121892BD}" name="prototypical ann best acc" dataDxfId="203">
      <calculatedColumnFormula array="1">INDEX(INDIRECT("Table10["&amp;S$9&amp;"]"),MATCH(MAX((Table10[[MetaTest/k]:[MetaTest/k]]=Table1122[[#This Row],[Test Name]:[Test Name]])*INDIRECT("Table10["&amp;$H$1&amp;"]")),INDIRECT("Table10["&amp;$H$1&amp;"]"), 0))</calculatedColumnFormula>
    </tableColumn>
    <tableColumn id="12" xr3:uid="{1A3AE38E-39CB-B74F-8240-B7B049AFDFFD}" name="prototypical ann best f1" dataDxfId="202">
      <calculatedColumnFormula array="1">INDEX(INDIRECT("Table10["&amp;T$9&amp;"]"),MATCH(MAX((Table10[[MetaTest/k]:[MetaTest/k]]=Table1122[[#This Row],[Test Name]:[Test Name]])*INDIRECT("Table10["&amp;$H$1&amp;"]")),INDIRECT("Table10["&amp;$H$1&amp;"]"), 0))</calculatedColumnFormula>
    </tableColumn>
    <tableColumn id="13" xr3:uid="{2C6CDFA2-8E00-8449-8974-BC9F507BAB52}" name="pn_ann_Analysis" dataDxfId="201">
      <calculatedColumnFormula array="1">INDEX(INDIRECT("Table10["&amp;U$9&amp;"]"),MATCH(MAX((Table10[[MetaTest/k]:[MetaTest/k]]=Table1122[[#This Row],[Test Name]:[Test Name]])*INDIRECT("Table10["&amp;$H$1&amp;"]")),INDIRECT("Table10["&amp;$H$1&amp;"]"), 0))</calculatedColumnFormula>
    </tableColumn>
    <tableColumn id="14" xr3:uid="{A7CD428C-213F-1B4A-8642-67DA05D7A0FA}" name="pn_ann_Backdoor" dataDxfId="200">
      <calculatedColumnFormula array="1">INDEX(INDIRECT("Table10["&amp;V$9&amp;"]"),MATCH(MAX((Table10[[MetaTest/k]:[MetaTest/k]]=Table1122[[#This Row],[Test Name]:[Test Name]])*INDIRECT("Table10["&amp;$H$1&amp;"]")),INDIRECT("Table10["&amp;$H$1&amp;"]"), 0))</calculatedColumnFormula>
    </tableColumn>
    <tableColumn id="15" xr3:uid="{D3C4433E-751F-2242-B50B-E853ADFE0D15}" name="pn_ann_Shellcode" dataDxfId="199">
      <calculatedColumnFormula array="1">INDEX(INDIRECT("Table10["&amp;W$9&amp;"]"),MATCH(MAX((Table10[[MetaTest/k]:[MetaTest/k]]=Table1122[[#This Row],[Test Name]:[Test Name]])*INDIRECT("Table10["&amp;$H$1&amp;"]")),INDIRECT("Table10["&amp;$H$1&amp;"]"), 0))</calculatedColumnFormula>
    </tableColumn>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0F9C83-8A4A-6948-9AE8-9C5020964D5F}" name="Table9" displayName="Table9" ref="A1:L7" totalsRowShown="0" headerRowDxfId="198">
  <autoFilter ref="A1:L7" xr:uid="{E30F9C83-8A4A-6948-9AE8-9C5020964D5F}"/>
  <tableColumns count="12">
    <tableColumn id="1" xr3:uid="{E53B954A-AD45-3B48-B05A-79910AAF4AE8}" name="Test Name"/>
    <tableColumn id="2" xr3:uid="{D61910A8-598B-444C-A16F-E6FB9AD43547}" name="accuracy"/>
    <tableColumn id="3" xr3:uid="{EE5EF860-DED5-264F-A078-538264AF24A1}" name="f1_score"/>
    <tableColumn id="4" xr3:uid="{98250177-F6D3-2A48-809E-B0E6012751C7}" name="Analysis"/>
    <tableColumn id="5" xr3:uid="{1C745CA3-D1DB-3C40-99BB-3124F6587CB4}" name="Backdoor" dataDxfId="197"/>
    <tableColumn id="6" xr3:uid="{3E26CB57-E7D6-5B45-8F31-42D192141BB5}" name="DoS"/>
    <tableColumn id="7" xr3:uid="{1CBA7094-B47F-4145-9C11-F7D8C943B6EF}" name="Exploits"/>
    <tableColumn id="8" xr3:uid="{71293DAC-C229-DB40-B57B-9B4AC3E2AC8D}" name="Fuzzers"/>
    <tableColumn id="9" xr3:uid="{E8A8A214-9463-BC43-BDF8-9CA49ADB4EC7}" name="Generic" dataDxfId="196"/>
    <tableColumn id="10" xr3:uid="{A75A44A8-078C-A34F-94B8-DA359D9F08B6}" name="Normal"/>
    <tableColumn id="11" xr3:uid="{0C4565C0-5981-484D-83A5-49953FD2B43A}" name="Reconnaissance"/>
    <tableColumn id="12" xr3:uid="{D51E57DF-0468-7342-8409-E542C6A0B4E2}" name="Shellcod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E6F5D60-29EB-4A4D-AF52-0E5EAE3DBE56}" name="Table1321" displayName="Table1321" ref="N1:X7" totalsRowShown="0" headerRowDxfId="195">
  <autoFilter ref="N1:X7" xr:uid="{3E6F5D60-29EB-4A4D-AF52-0E5EAE3DBE56}"/>
  <tableColumns count="11">
    <tableColumn id="1" xr3:uid="{A2E68C17-9DB4-4347-89AF-66E352202F00}" name="pn_accuracy">
      <calculatedColumnFormula array="1">MAX((Table7[MetaTest/k]=Table96[[#This Row],[Test Name]])*Table7[MetaValidation/accuracy])</calculatedColumnFormula>
    </tableColumn>
    <tableColumn id="2" xr3:uid="{AF373F4C-5DC6-8046-92B4-1060B933F5CD}" name="pn_f1_score">
      <calculatedColumnFormula array="1">MAX((Table7[MetaTest/k]=Table96[[#This Row],[Test Name]])*Table7[MetaValidation/f1-score_macro_avg])</calculatedColumnFormula>
    </tableColumn>
    <tableColumn id="8" xr3:uid="{EF592A30-BD19-2743-A399-E9358092AFA1}" name="pn_Analysis" dataDxfId="194">
      <calculatedColumnFormula array="1">MAX((Table7[MetaTest/k]=Table96[[#This Row],[Test Name]])*Table7[MetaValidation/Analysis_f1-score])</calculatedColumnFormula>
    </tableColumn>
    <tableColumn id="7" xr3:uid="{92836214-B11D-B645-9A1E-32B7B0E29F17}" name="pn_Backdoor" dataDxfId="193">
      <calculatedColumnFormula array="1">MAX((Table7[MetaTest/k]=Table96[[#This Row],[Test Name]])*Table7[MetaValidation/Backdoor_f1-score])</calculatedColumnFormula>
    </tableColumn>
    <tableColumn id="6" xr3:uid="{0255FB62-F243-874E-99AA-4B52044D3548}" name="pn_DoS" dataDxfId="192">
      <calculatedColumnFormula array="1">MAX((Table7[MetaTest/k]=Table96[[#This Row],[Test Name]])*Table7[MetaValidation/DoS_f1-score])</calculatedColumnFormula>
    </tableColumn>
    <tableColumn id="5" xr3:uid="{E79B945D-86BC-164F-A791-C96814CC6975}" name="pn_Exploits" dataDxfId="191">
      <calculatedColumnFormula array="1">MAX((Table7[MetaTest/k]=Table96[[#This Row],[Test Name]])*Table7[MetaValidation/Exploits_f1-score])</calculatedColumnFormula>
    </tableColumn>
    <tableColumn id="3" xr3:uid="{E5B035DB-F0CC-754A-820A-918F621B8CE2}" name="pn_Fuzzers" dataDxfId="190">
      <calculatedColumnFormula array="1">MAX((Table7[MetaTest/k]=Table96[[#This Row],[Test Name]])*Table7[MetaValidation/Fuzzers_f1-score])</calculatedColumnFormula>
    </tableColumn>
    <tableColumn id="4" xr3:uid="{3E9E7742-F044-6C4F-A300-03369CDA2AE9}" name="pn_Generic" dataDxfId="189">
      <calculatedColumnFormula array="1">MAX((Table7[MetaTest/k]=Table96[[#This Row],[Test Name]])*Table7[MetaValidation/Generic_f1-score])</calculatedColumnFormula>
    </tableColumn>
    <tableColumn id="9" xr3:uid="{CE963451-6369-7744-BF01-C842F7E121F1}" name="pn_Normal" dataDxfId="188">
      <calculatedColumnFormula array="1">MAX((Table7[MetaTest/k]=Table96[[#This Row],[Test Name]])*Table7[MetaValidation/Normal_f1-score])</calculatedColumnFormula>
    </tableColumn>
    <tableColumn id="10" xr3:uid="{F8621866-23E7-6844-982A-F844046ADFA6}" name="pn_Reconnaissance" dataDxfId="187">
      <calculatedColumnFormula array="1">MAX((Table7[MetaTest/k]=Table96[[#This Row],[Test Name]])*Table7[MetaValidation/Reconnaissance_f1-score])</calculatedColumnFormula>
    </tableColumn>
    <tableColumn id="11" xr3:uid="{A0C34D92-7E96-8C4C-8BE6-9FED983A3202}" name="pn_Shellcode" dataDxfId="186">
      <calculatedColumnFormula array="1">MAX((Table7[MetaTest/k]=Table96[[#This Row],[Test Name]])*Table7[MetaValidation/Shellcode_f1-score])</calculatedColumnFormula>
    </tableColumn>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21184B3-EAB1-9840-89A7-DF0E3404F6CB}" name="Table132123" displayName="Table132123" ref="Y1:AI7" totalsRowShown="0" headerRowDxfId="185">
  <autoFilter ref="Y1:AI7" xr:uid="{921184B3-EAB1-9840-89A7-DF0E3404F6CB}"/>
  <tableColumns count="11">
    <tableColumn id="1" xr3:uid="{AB99A4F2-1B2D-A84F-BCC2-C6DD5895F539}" name="rn_accuracy" dataDxfId="184">
      <calculatedColumnFormula array="1">MAX((Table8[MetaTest/k]=Table96[[#This Row],[Test Name]])*Table8[MetaValidation/accuracy])</calculatedColumnFormula>
    </tableColumn>
    <tableColumn id="2" xr3:uid="{02CEDA56-EDA6-BA41-A5EB-2D47DCA4742E}" name="rn_f1_score" dataDxfId="183">
      <calculatedColumnFormula array="1">MAX((Table8[MetaTest/k]=Table96[[#This Row],[Test Name]])*Table8[MetaValidation/f1-score_macro_avg])</calculatedColumnFormula>
    </tableColumn>
    <tableColumn id="8" xr3:uid="{D7373D23-B261-BC43-BC7C-2EC4CCF149C9}" name="rn_Analysis" dataDxfId="182">
      <calculatedColumnFormula array="1">MAX((Table8[MetaTest/k]=Table96[[#This Row],[Test Name]])*Table8[MetaValidation/Analysis_f1-score])</calculatedColumnFormula>
    </tableColumn>
    <tableColumn id="7" xr3:uid="{898928F3-6CA4-D146-B71F-A8428D940A58}" name="rn_Backdoor" dataDxfId="181">
      <calculatedColumnFormula array="1">MAX((Table8[MetaTest/k]=Table96[[#This Row],[Test Name]])*Table8[MetaValidation/Backdoor_f1-score])</calculatedColumnFormula>
    </tableColumn>
    <tableColumn id="6" xr3:uid="{E1C82CA3-62DA-B841-A0A4-649CC362F151}" name="rn_DoS" dataDxfId="180">
      <calculatedColumnFormula array="1">MAX((Table8[MetaTest/k]=Table96[[#This Row],[Test Name]])*Table8[MetaValidation/DoS_f1-score])</calculatedColumnFormula>
    </tableColumn>
    <tableColumn id="5" xr3:uid="{2122F9BA-B44F-7749-845C-A13B977B3632}" name="rn_Exploits" dataDxfId="179">
      <calculatedColumnFormula array="1">MAX((Table8[MetaTest/k]=Table96[[#This Row],[Test Name]])*Table8[MetaValidation/Exploits_f1-score])</calculatedColumnFormula>
    </tableColumn>
    <tableColumn id="3" xr3:uid="{6F6C4C0B-64C9-7746-B11D-8D5E402B4A9D}" name="rn_Fuzzers" dataDxfId="178">
      <calculatedColumnFormula array="1">MAX((Table8[MetaTest/k]=Table96[[#This Row],[Test Name]])*Table8[MetaValidation/Fuzzers_f1-score])</calculatedColumnFormula>
    </tableColumn>
    <tableColumn id="4" xr3:uid="{F1F13948-A854-0B4B-BD3C-63F74582BB96}" name="rn_Generic" dataDxfId="177">
      <calculatedColumnFormula array="1">MAX((Table8[MetaTest/k]=Table96[[#This Row],[Test Name]])*Table8[MetaValidation/Generic_f1-score])</calculatedColumnFormula>
    </tableColumn>
    <tableColumn id="9" xr3:uid="{2337B92A-F966-B247-90FD-82A0E3630432}" name="rn_Normal" dataDxfId="176">
      <calculatedColumnFormula array="1">MAX((Table8[MetaTest/k]=Table96[[#This Row],[Test Name]])*Table8[MetaValidation/Normal_f1-score])</calculatedColumnFormula>
    </tableColumn>
    <tableColumn id="10" xr3:uid="{746BF0EF-D07B-7F4E-A8EB-7F67EBED0608}" name="rn_Reconnaissance" dataDxfId="175">
      <calculatedColumnFormula array="1">MAX((Table8[MetaTest/k]=Table96[[#This Row],[Test Name]])*Table8[MetaValidation/Reconnaissance_f1-score])</calculatedColumnFormula>
    </tableColumn>
    <tableColumn id="11" xr3:uid="{69D6A1BE-CB85-3A42-92F9-4310A3813E9A}" name="rn_Shellcode" dataDxfId="174">
      <calculatedColumnFormula array="1">MAX((Table8[MetaTest/k]=Table96[[#This Row],[Test Name]])*Table8[MetaValidation/Shellcode_f1-score])</calculatedColumnFormula>
    </tableColumn>
  </tableColumns>
  <tableStyleInfo name="TableStyleMedium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6DA7F5C-880C-BA42-BB42-71CCCB37F11E}" name="Table13212324" displayName="Table13212324" ref="AJ1:AT7" totalsRowShown="0" headerRowDxfId="173">
  <autoFilter ref="AJ1:AT7" xr:uid="{86DA7F5C-880C-BA42-BB42-71CCCB37F11E}"/>
  <tableColumns count="11">
    <tableColumn id="1" xr3:uid="{252CBBB2-DC9E-974F-9601-27282E72AA81}" name="pn_ann_accuracy" dataDxfId="172">
      <calculatedColumnFormula array="1">MAX((Table10[MetaTest/k]=Table96[[#This Row],[Test Name]])*Table10[MetaValidation/accuracy])</calculatedColumnFormula>
    </tableColumn>
    <tableColumn id="2" xr3:uid="{95C5C505-C2F6-1745-A6FD-5FDA06386015}" name="pn_ann_f1_score" dataDxfId="171">
      <calculatedColumnFormula array="1">MAX((Table10[MetaTest/k]=Table96[[#This Row],[Test Name]])*Table10[MetaValidation/f1-score_macro_avg])</calculatedColumnFormula>
    </tableColumn>
    <tableColumn id="8" xr3:uid="{9B932911-56D1-B24B-9FCA-B81C206287AA}" name="pn_ann_Analysis" dataDxfId="170">
      <calculatedColumnFormula array="1">MAX((Table10[MetaTest/k]=Table96[[#This Row],[Test Name]])*Table10[MetaValidation/Analysis_f1-score])</calculatedColumnFormula>
    </tableColumn>
    <tableColumn id="7" xr3:uid="{FAD460D2-0B97-4B4F-B7CF-128A3A116914}" name="pn_ann_Backdoor" dataDxfId="169">
      <calculatedColumnFormula array="1">MAX((Table10[MetaTest/k]=Table96[[#This Row],[Test Name]])*Table10[MetaValidation/Backdoor_f1-score])</calculatedColumnFormula>
    </tableColumn>
    <tableColumn id="6" xr3:uid="{EC3F8DFF-FA7B-834F-AB3E-979F7DB95BA6}" name="pn_ann_DoS" dataDxfId="168">
      <calculatedColumnFormula array="1">MAX((Table10[MetaTest/k]=Table96[[#This Row],[Test Name]])*Table10[MetaValidation/DoS_f1-score])</calculatedColumnFormula>
    </tableColumn>
    <tableColumn id="5" xr3:uid="{7EE541F9-CC88-A847-9DCF-3000E4216930}" name="pn_ann_Exploits" dataDxfId="167">
      <calculatedColumnFormula array="1">MAX((Table10[MetaTest/k]=Table96[[#This Row],[Test Name]])*Table10[MetaValidation/Exploits_f1-score])</calculatedColumnFormula>
    </tableColumn>
    <tableColumn id="3" xr3:uid="{338E8DF4-A198-A74A-ADFA-99F48C7D6D65}" name="pn_ann_Fuzzers" dataDxfId="166">
      <calculatedColumnFormula array="1">MAX((Table10[MetaTest/k]=Table96[[#This Row],[Test Name]])*Table10[MetaValidation/Fuzzers_f1-score])</calculatedColumnFormula>
    </tableColumn>
    <tableColumn id="4" xr3:uid="{EA1D02EA-20E9-8849-8AB5-BC289D93BFA9}" name="pn_ann_Generic" dataDxfId="165">
      <calculatedColumnFormula array="1">MAX((Table10[MetaTest/k]=Table96[[#This Row],[Test Name]])*Table10[MetaValidation/Generic_f1-score])</calculatedColumnFormula>
    </tableColumn>
    <tableColumn id="9" xr3:uid="{CDAAACF0-C2AE-3046-A3D2-C889B12DE52E}" name="pn_ann_Normal" dataDxfId="164">
      <calculatedColumnFormula array="1">MAX((Table10[MetaTest/k]=Table96[[#This Row],[Test Name]])*Table10[MetaValidation/Normal_f1-score])</calculatedColumnFormula>
    </tableColumn>
    <tableColumn id="10" xr3:uid="{7EB5D3A0-B644-8A4E-9975-4016190769D9}" name="pn_ann_Reconnaissance" dataDxfId="163">
      <calculatedColumnFormula array="1">MAX((Table10[MetaTest/k]=Table96[[#This Row],[Test Name]])*Table10[MetaValidation/Reconnaissance_f1-score])</calculatedColumnFormula>
    </tableColumn>
    <tableColumn id="11" xr3:uid="{6ECB676A-211E-6D48-83F9-64F4DD8A43B9}" name="pn_ann_Shellcode" dataDxfId="162">
      <calculatedColumnFormula array="1">MAX((Table10[MetaTest/k]=Table96[[#This Row],[Test Name]])*Table10[MetaValidation/Shellcode_f1-score])</calculatedColumnFormula>
    </tableColumn>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6A6886-9677-9841-8696-B7B9C2A75FF6}" name="Table917" displayName="Table917" ref="A1:L7" totalsRowShown="0" headerRowDxfId="161">
  <autoFilter ref="A1:L7" xr:uid="{E30F9C83-8A4A-6948-9AE8-9C5020964D5F}"/>
  <tableColumns count="12">
    <tableColumn id="1" xr3:uid="{6990CC05-D3D3-6A43-A490-E2D040DF8F3B}" name="Test Name"/>
    <tableColumn id="2" xr3:uid="{DE7836D8-108C-2146-85F1-39BE0FA1C867}" name="accuracy"/>
    <tableColumn id="3" xr3:uid="{7778DB55-303F-804C-A5D4-1E39630C1259}" name="f1_score"/>
    <tableColumn id="4" xr3:uid="{60964C6F-3098-C745-98DC-DBBAF6594FE5}" name="Analysis"/>
    <tableColumn id="5" xr3:uid="{6E3782D0-3807-844B-B320-BED92E1E3677}" name="Backdoor" dataDxfId="160"/>
    <tableColumn id="6" xr3:uid="{1AD6EDA4-A575-1D45-B4E3-82D1F98BE81C}" name="DoS"/>
    <tableColumn id="7" xr3:uid="{7E547422-BF31-6647-9D0B-0AE281C8C973}" name="Exploits"/>
    <tableColumn id="8" xr3:uid="{F3B9A221-32A2-2543-9E2A-84A23B87D7E9}" name="Fuzzers"/>
    <tableColumn id="9" xr3:uid="{E2516D5E-42A1-EC46-AC2E-D7AB11E6A337}" name="Generic" dataDxfId="159"/>
    <tableColumn id="10" xr3:uid="{96D02D20-6CC6-3449-A9AD-C71F28593AA8}" name="Normal"/>
    <tableColumn id="11" xr3:uid="{78D92520-E573-8D4E-B5C2-55F7F6B2280A}" name="Reconnaissance"/>
    <tableColumn id="12" xr3:uid="{9DA3E8C2-6326-5B4C-900D-AF0C0660005F}" name="Shellcode"/>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30508CE-EB1B-F043-97CB-E2E1C280AC72}" name="Table132118" displayName="Table132118" ref="O1:Y7" totalsRowShown="0" headerRowDxfId="158">
  <autoFilter ref="O1:Y7" xr:uid="{3E6F5D60-29EB-4A4D-AF52-0E5EAE3DBE56}"/>
  <tableColumns count="11">
    <tableColumn id="1" xr3:uid="{44BE4D09-E979-404A-AE09-0123D0B11164}" name="pn_accuracy" dataDxfId="157">
      <calculatedColumnFormula array="1">INDEX(INDIRECT("Table7["&amp;O$9&amp;"]"),MATCH(MAX((Table7[[MetaTest/k]:[MetaTest/k]]=Table96[[#This Row],[Test Name]:[Test Name]])*INDIRECT("Table7["&amp;$N$1&amp;"]")),INDIRECT("Table7["&amp;$N$1&amp;"]"), 0))</calculatedColumnFormula>
    </tableColumn>
    <tableColumn id="2" xr3:uid="{FCDBD9E6-5DBE-AC4C-B11D-FA9EAE426521}" name="pn_f1_score" dataDxfId="156">
      <calculatedColumnFormula array="1">INDEX(INDIRECT("Table7["&amp;P$9&amp;"]"),MATCH(MAX((Table7[[MetaTest/k]:[MetaTest/k]]=Table96[[#This Row],[Test Name]:[Test Name]])*INDIRECT("Table7["&amp;$N$1&amp;"]")),INDIRECT("Table7["&amp;$N$1&amp;"]"), 0))</calculatedColumnFormula>
    </tableColumn>
    <tableColumn id="8" xr3:uid="{5E2A759B-6BCD-7E44-A13F-FBF47BA4B42E}" name="pn_Analysis" dataDxfId="155">
      <calculatedColumnFormula array="1">INDEX(INDIRECT("Table7["&amp;Q$9&amp;"]"),MATCH(MAX((Table7[[MetaTest/k]:[MetaTest/k]]=Table96[[#This Row],[Test Name]:[Test Name]])*INDIRECT("Table7["&amp;$N$1&amp;"]")),INDIRECT("Table7["&amp;$N$1&amp;"]"), 0))</calculatedColumnFormula>
    </tableColumn>
    <tableColumn id="7" xr3:uid="{77765D2C-CEE3-3B42-8A32-F69FCB38B9B8}" name="pn_Backdoor" dataDxfId="154">
      <calculatedColumnFormula array="1">INDEX(INDIRECT("Table7["&amp;R$9&amp;"]"),MATCH(MAX((Table7[[MetaTest/k]:[MetaTest/k]]=Table96[[#This Row],[Test Name]:[Test Name]])*INDIRECT("Table7["&amp;$N$1&amp;"]")),INDIRECT("Table7["&amp;$N$1&amp;"]"), 0))</calculatedColumnFormula>
    </tableColumn>
    <tableColumn id="6" xr3:uid="{501C4504-00F9-A046-96F6-7F355C7616AD}" name="pn_DoS" dataDxfId="153">
      <calculatedColumnFormula array="1">INDEX(INDIRECT("Table7["&amp;S$9&amp;"]"),MATCH(MAX((Table7[[MetaTest/k]:[MetaTest/k]]=Table96[[#This Row],[Test Name]:[Test Name]])*INDIRECT("Table7["&amp;$N$1&amp;"]")),INDIRECT("Table7["&amp;$N$1&amp;"]"), 0))</calculatedColumnFormula>
    </tableColumn>
    <tableColumn id="5" xr3:uid="{8A1E662E-D2A9-0145-BC96-9B4FDD2223F2}" name="pn_Exploits" dataDxfId="152">
      <calculatedColumnFormula array="1">INDEX(INDIRECT("Table7["&amp;T$9&amp;"]"),MATCH(MAX((Table7[[MetaTest/k]:[MetaTest/k]]=Table96[[#This Row],[Test Name]:[Test Name]])*INDIRECT("Table7["&amp;$N$1&amp;"]")),INDIRECT("Table7["&amp;$N$1&amp;"]"), 0))</calculatedColumnFormula>
    </tableColumn>
    <tableColumn id="3" xr3:uid="{0470D585-0D98-8048-BBC8-721F0E59F420}" name="pn_Fuzzers" dataDxfId="151">
      <calculatedColumnFormula array="1">INDEX(INDIRECT("Table7["&amp;U$9&amp;"]"),MATCH(MAX((Table7[[MetaTest/k]:[MetaTest/k]]=Table96[[#This Row],[Test Name]:[Test Name]])*INDIRECT("Table7["&amp;$N$1&amp;"]")),INDIRECT("Table7["&amp;$N$1&amp;"]"), 0))</calculatedColumnFormula>
    </tableColumn>
    <tableColumn id="4" xr3:uid="{72F76FF1-1BE8-AF4E-8D5E-A5FD9E1FFD0D}" name="pn_Generic" dataDxfId="150">
      <calculatedColumnFormula array="1">INDEX(INDIRECT("Table7["&amp;V$9&amp;"]"),MATCH(MAX((Table7[[MetaTest/k]:[MetaTest/k]]=Table96[[#This Row],[Test Name]:[Test Name]])*INDIRECT("Table7["&amp;$N$1&amp;"]")),INDIRECT("Table7["&amp;$N$1&amp;"]"), 0))</calculatedColumnFormula>
    </tableColumn>
    <tableColumn id="9" xr3:uid="{AD3BF7DC-7F82-AF45-8127-6E1620F5E84C}" name="pn_Normal" dataDxfId="149">
      <calculatedColumnFormula array="1">INDEX(INDIRECT("Table7["&amp;W$9&amp;"]"),MATCH(MAX((Table7[[MetaTest/k]:[MetaTest/k]]=Table96[[#This Row],[Test Name]:[Test Name]])*INDIRECT("Table7["&amp;$N$1&amp;"]")),INDIRECT("Table7["&amp;$N$1&amp;"]"), 0))</calculatedColumnFormula>
    </tableColumn>
    <tableColumn id="10" xr3:uid="{E6C0BE65-AD2E-2B47-B931-787770A90D8A}" name="pn_Reconnaissance" dataDxfId="148">
      <calculatedColumnFormula array="1">INDEX(INDIRECT("Table7["&amp;X$9&amp;"]"),MATCH(MAX((Table7[[MetaTest/k]:[MetaTest/k]]=Table96[[#This Row],[Test Name]:[Test Name]])*INDIRECT("Table7["&amp;$N$1&amp;"]")),INDIRECT("Table7["&amp;$N$1&amp;"]"), 0))</calculatedColumnFormula>
    </tableColumn>
    <tableColumn id="11" xr3:uid="{0C683334-7805-1F48-8A07-591CF1C0FD42}" name="pn_Shellcode" dataDxfId="147">
      <calculatedColumnFormula array="1">INDEX(INDIRECT("Table7["&amp;Y$9&amp;"]"),MATCH(MAX((Table7[[MetaTest/k]:[MetaTest/k]]=Table96[[#This Row],[Test Name]:[Test Name]])*INDIRECT("Table7["&amp;$N$1&amp;"]")),INDIRECT("Table7["&amp;$N$1&amp;"]"), 0))</calculatedColumnFormula>
    </tableColumn>
  </tableColumns>
  <tableStyleInfo name="TableStyleMedium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37B46DE-BB1E-D149-A988-3E6282B4A3F3}" name="Table13212319" displayName="Table13212319" ref="Z1:AJ7" totalsRowShown="0" headerRowDxfId="146">
  <autoFilter ref="Z1:AJ7" xr:uid="{921184B3-EAB1-9840-89A7-DF0E3404F6CB}"/>
  <tableColumns count="11">
    <tableColumn id="1" xr3:uid="{EF0DF89A-04A8-524E-AB1F-BEF21A440DE4}" name="rn_accuracy" dataDxfId="145">
      <calculatedColumnFormula array="1">INDEX(INDIRECT("Table8["&amp;Z$9&amp;"]"),MATCH(MAX((Table8[[MetaTest/k]:[MetaTest/k]]=Table96[[#This Row],[Test Name]:[Test Name]])*INDIRECT("Table8["&amp;$N$1&amp;"]")),INDIRECT("Table8["&amp;$N$1&amp;"]"), 0))</calculatedColumnFormula>
    </tableColumn>
    <tableColumn id="2" xr3:uid="{C7276BC8-BF49-F64B-88EF-593E44B2C37D}" name="rn_f1_score" dataDxfId="144">
      <calculatedColumnFormula array="1">INDEX(INDIRECT("Table8["&amp;AA$9&amp;"]"),MATCH(MAX((Table8[[MetaTest/k]:[MetaTest/k]]=Table96[[#This Row],[Test Name]:[Test Name]])*INDIRECT("Table8["&amp;$N$1&amp;"]")),INDIRECT("Table8["&amp;$N$1&amp;"]"), 0))</calculatedColumnFormula>
    </tableColumn>
    <tableColumn id="8" xr3:uid="{4D97499C-4C42-D445-B4AB-238EE954FA7E}" name="rn_Analysis" dataDxfId="143">
      <calculatedColumnFormula array="1">INDEX(INDIRECT("Table8["&amp;AB$9&amp;"]"),MATCH(MAX((Table8[[MetaTest/k]:[MetaTest/k]]=Table96[[#This Row],[Test Name]:[Test Name]])*INDIRECT("Table8["&amp;$N$1&amp;"]")),INDIRECT("Table8["&amp;$N$1&amp;"]"), 0))</calculatedColumnFormula>
    </tableColumn>
    <tableColumn id="7" xr3:uid="{4E132353-0B9B-654C-B466-7D6C9105419E}" name="rn_Backdoor" dataDxfId="142">
      <calculatedColumnFormula array="1">INDEX(INDIRECT("Table8["&amp;AC$9&amp;"]"),MATCH(MAX((Table8[[MetaTest/k]:[MetaTest/k]]=Table96[[#This Row],[Test Name]:[Test Name]])*INDIRECT("Table8["&amp;$N$1&amp;"]")),INDIRECT("Table8["&amp;$N$1&amp;"]"), 0))</calculatedColumnFormula>
    </tableColumn>
    <tableColumn id="6" xr3:uid="{2E3E10BA-CC8A-0D44-87F8-6F05C7A61444}" name="rn_DoS" dataDxfId="141">
      <calculatedColumnFormula array="1">INDEX(INDIRECT("Table8["&amp;AD$9&amp;"]"),MATCH(MAX((Table8[[MetaTest/k]:[MetaTest/k]]=Table96[[#This Row],[Test Name]:[Test Name]])*INDIRECT("Table8["&amp;$N$1&amp;"]")),INDIRECT("Table8["&amp;$N$1&amp;"]"), 0))</calculatedColumnFormula>
    </tableColumn>
    <tableColumn id="5" xr3:uid="{D07568BF-8CFB-F542-A9D5-954BEF882ADD}" name="rn_Exploits" dataDxfId="140">
      <calculatedColumnFormula array="1">INDEX(INDIRECT("Table8["&amp;AE$9&amp;"]"),MATCH(MAX((Table8[[MetaTest/k]:[MetaTest/k]]=Table96[[#This Row],[Test Name]:[Test Name]])*INDIRECT("Table8["&amp;$N$1&amp;"]")),INDIRECT("Table8["&amp;$N$1&amp;"]"), 0))</calculatedColumnFormula>
    </tableColumn>
    <tableColumn id="3" xr3:uid="{3FA3FB98-0CE1-5947-B61B-BF86AAA714CB}" name="rn_Fuzzers" dataDxfId="139">
      <calculatedColumnFormula array="1">INDEX(INDIRECT("Table8["&amp;AF$9&amp;"]"),MATCH(MAX((Table8[[MetaTest/k]:[MetaTest/k]]=Table96[[#This Row],[Test Name]:[Test Name]])*INDIRECT("Table8["&amp;$N$1&amp;"]")),INDIRECT("Table8["&amp;$N$1&amp;"]"), 0))</calculatedColumnFormula>
    </tableColumn>
    <tableColumn id="4" xr3:uid="{342D99F0-3855-5F46-BFC8-52FDFA7410E9}" name="rn_Generic" dataDxfId="138">
      <calculatedColumnFormula array="1">INDEX(INDIRECT("Table8["&amp;AG$9&amp;"]"),MATCH(MAX((Table8[[MetaTest/k]:[MetaTest/k]]=Table96[[#This Row],[Test Name]:[Test Name]])*INDIRECT("Table8["&amp;$N$1&amp;"]")),INDIRECT("Table8["&amp;$N$1&amp;"]"), 0))</calculatedColumnFormula>
    </tableColumn>
    <tableColumn id="9" xr3:uid="{6F66C5C6-DDE3-F34B-9AFC-4709B9E46000}" name="rn_Normal" dataDxfId="137">
      <calculatedColumnFormula array="1">INDEX(INDIRECT("Table8["&amp;AH$9&amp;"]"),MATCH(MAX((Table8[[MetaTest/k]:[MetaTest/k]]=Table96[[#This Row],[Test Name]:[Test Name]])*INDIRECT("Table8["&amp;$N$1&amp;"]")),INDIRECT("Table8["&amp;$N$1&amp;"]"), 0))</calculatedColumnFormula>
    </tableColumn>
    <tableColumn id="10" xr3:uid="{034DF9DC-8302-CC44-A1E7-84D930031D47}" name="rn_Reconnaissance" dataDxfId="136">
      <calculatedColumnFormula array="1">INDEX(INDIRECT("Table8["&amp;AI$9&amp;"]"),MATCH(MAX((Table8[[MetaTest/k]:[MetaTest/k]]=Table96[[#This Row],[Test Name]:[Test Name]])*INDIRECT("Table8["&amp;$N$1&amp;"]")),INDIRECT("Table8["&amp;$N$1&amp;"]"), 0))</calculatedColumnFormula>
    </tableColumn>
    <tableColumn id="11" xr3:uid="{3652B5BF-6827-8948-9818-675AA124C66F}" name="rn_Shellcode" dataDxfId="135">
      <calculatedColumnFormula array="1">INDEX(INDIRECT("Table8["&amp;AJ$9&amp;"]"),MATCH(MAX((Table8[[MetaTest/k]:[MetaTest/k]]=Table96[[#This Row],[Test Name]:[Test Name]])*INDIRECT("Table8["&amp;$N$1&amp;"]")),INDIRECT("Table8["&amp;$N$1&amp;"]"), 0))</calculatedColumnFormula>
    </tableColumn>
  </tableColumns>
  <tableStyleInfo name="TableStyleMedium1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E06B699-F0BE-FB40-98EB-5F47121211E2}" name="Table1321232420" displayName="Table1321232420" ref="AK1:AU7" totalsRowShown="0" headerRowDxfId="134">
  <autoFilter ref="AK1:AU7" xr:uid="{86DA7F5C-880C-BA42-BB42-71CCCB37F11E}"/>
  <tableColumns count="11">
    <tableColumn id="1" xr3:uid="{CCAF758E-7180-E144-9166-686D70BA297C}" name="pn_ann_accuracy" dataDxfId="133">
      <calculatedColumnFormula array="1">INDEX(INDIRECT("Table10["&amp;AK$9&amp;"]"),MATCH(MAX((Table10[[MetaTest/k]:[MetaTest/k]]=Table96[[#This Row],[Test Name]:[Test Name]])*INDIRECT("Table10["&amp;$N$1&amp;"]")),INDIRECT("Table10["&amp;$N$1&amp;"]"), 0))</calculatedColumnFormula>
    </tableColumn>
    <tableColumn id="2" xr3:uid="{58A38B0E-7E8B-1345-8E93-370C34298CFC}" name="pn_ann_f1_score" dataDxfId="132">
      <calculatedColumnFormula array="1">INDEX(INDIRECT("Table10["&amp;AL$9&amp;"]"),MATCH(MAX((Table10[[MetaTest/k]:[MetaTest/k]]=Table96[[#This Row],[Test Name]:[Test Name]])*INDIRECT("Table10["&amp;$N$1&amp;"]")),INDIRECT("Table10["&amp;$N$1&amp;"]"), 0))</calculatedColumnFormula>
    </tableColumn>
    <tableColumn id="8" xr3:uid="{996AA355-3B77-6C44-BBA1-68F9835B20EF}" name="pn_ann_Analysis" dataDxfId="131">
      <calculatedColumnFormula array="1">INDEX(INDIRECT("Table10["&amp;AM$9&amp;"]"),MATCH(MAX((Table10[[MetaTest/k]:[MetaTest/k]]=Table96[[#This Row],[Test Name]:[Test Name]])*INDIRECT("Table10["&amp;$N$1&amp;"]")),INDIRECT("Table10["&amp;$N$1&amp;"]"), 0))</calculatedColumnFormula>
    </tableColumn>
    <tableColumn id="7" xr3:uid="{55A81372-E706-B348-BB5B-E1935419132F}" name="pn_ann_Backdoor" dataDxfId="130">
      <calculatedColumnFormula array="1">INDEX(INDIRECT("Table10["&amp;AN$9&amp;"]"),MATCH(MAX((Table10[[MetaTest/k]:[MetaTest/k]]=Table96[[#This Row],[Test Name]:[Test Name]])*INDIRECT("Table10["&amp;$N$1&amp;"]")),INDIRECT("Table10["&amp;$N$1&amp;"]"), 0))</calculatedColumnFormula>
    </tableColumn>
    <tableColumn id="6" xr3:uid="{26260B58-FEEB-4046-A887-048AA9265739}" name="pn_ann_DoS" dataDxfId="129">
      <calculatedColumnFormula array="1">INDEX(INDIRECT("Table10["&amp;AO$9&amp;"]"),MATCH(MAX((Table10[[MetaTest/k]:[MetaTest/k]]=Table96[[#This Row],[Test Name]:[Test Name]])*INDIRECT("Table10["&amp;$N$1&amp;"]")),INDIRECT("Table10["&amp;$N$1&amp;"]"), 0))</calculatedColumnFormula>
    </tableColumn>
    <tableColumn id="5" xr3:uid="{39002DC2-5273-0742-A038-C0AB5029AD6A}" name="pn_ann_Exploits" dataDxfId="128">
      <calculatedColumnFormula array="1">INDEX(INDIRECT("Table10["&amp;AP$9&amp;"]"),MATCH(MAX((Table10[[MetaTest/k]:[MetaTest/k]]=Table96[[#This Row],[Test Name]:[Test Name]])*INDIRECT("Table10["&amp;$N$1&amp;"]")),INDIRECT("Table10["&amp;$N$1&amp;"]"), 0))</calculatedColumnFormula>
    </tableColumn>
    <tableColumn id="3" xr3:uid="{E7944144-137D-5C45-AFDC-D648DC282EAC}" name="pn_ann_Fuzzers" dataDxfId="127">
      <calculatedColumnFormula array="1">INDEX(INDIRECT("Table10["&amp;AQ$9&amp;"]"),MATCH(MAX((Table10[[MetaTest/k]:[MetaTest/k]]=Table96[[#This Row],[Test Name]:[Test Name]])*INDIRECT("Table10["&amp;$N$1&amp;"]")),INDIRECT("Table10["&amp;$N$1&amp;"]"), 0))</calculatedColumnFormula>
    </tableColumn>
    <tableColumn id="4" xr3:uid="{AEDB971F-DB27-4D46-B939-AEEC68797D29}" name="pn_ann_Generic" dataDxfId="126">
      <calculatedColumnFormula array="1">INDEX(INDIRECT("Table10["&amp;AR$9&amp;"]"),MATCH(MAX((Table10[[MetaTest/k]:[MetaTest/k]]=Table96[[#This Row],[Test Name]:[Test Name]])*INDIRECT("Table10["&amp;$N$1&amp;"]")),INDIRECT("Table10["&amp;$N$1&amp;"]"), 0))</calculatedColumnFormula>
    </tableColumn>
    <tableColumn id="9" xr3:uid="{DE49140E-0EB2-1849-B72C-FB868324F87A}" name="pn_ann_Normal" dataDxfId="125">
      <calculatedColumnFormula array="1">INDEX(INDIRECT("Table10["&amp;AS$9&amp;"]"),MATCH(MAX((Table10[[MetaTest/k]:[MetaTest/k]]=Table96[[#This Row],[Test Name]:[Test Name]])*INDIRECT("Table10["&amp;$N$1&amp;"]")),INDIRECT("Table10["&amp;$N$1&amp;"]"), 0))</calculatedColumnFormula>
    </tableColumn>
    <tableColumn id="10" xr3:uid="{8A7CE741-413F-2347-BE84-2F191E18302F}" name="pn_ann_Reconnaissance" dataDxfId="124">
      <calculatedColumnFormula array="1">INDEX(INDIRECT("Table10["&amp;AT$9&amp;"]"),MATCH(MAX((Table10[[MetaTest/k]:[MetaTest/k]]=Table96[[#This Row],[Test Name]:[Test Name]])*INDIRECT("Table10["&amp;$N$1&amp;"]")),INDIRECT("Table10["&amp;$N$1&amp;"]"), 0))</calculatedColumnFormula>
    </tableColumn>
    <tableColumn id="11" xr3:uid="{B6AEDE81-F42A-B740-8F1F-9B8472A76051}" name="pn_ann_Shellcode" dataDxfId="123">
      <calculatedColumnFormula array="1">INDEX(INDIRECT("Table10["&amp;AU$9&amp;"]"),MATCH(MAX((Table10[[MetaTest/k]:[MetaTest/k]]=Table96[[#This Row],[Test Name]:[Test Name]])*INDIRECT("Table10["&amp;$N$1&amp;"]")),INDIRECT("Table10["&amp;$N$1&amp;"]"), 0))</calculatedColumnFormula>
    </tableColumn>
  </tableColumns>
  <tableStyleInfo name="TableStyleMedium1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2FFD3A-79B1-CF46-A4CE-DBA20F0D6366}" name="Table96" displayName="Table96" ref="A1:A7" totalsRowShown="0" headerRowDxfId="122">
  <autoFilter ref="A1:A7" xr:uid="{E30F9C83-8A4A-6948-9AE8-9C5020964D5F}"/>
  <tableColumns count="1">
    <tableColumn id="1" xr3:uid="{84AAE33B-A66C-E949-BF4A-780487644F03}" name="Test 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A8BD-CBDD-D44C-8071-F55B17BA49DB}">
  <dimension ref="A1:AZ592"/>
  <sheetViews>
    <sheetView workbookViewId="0">
      <selection activeCell="W134" sqref="W134"/>
    </sheetView>
  </sheetViews>
  <sheetFormatPr baseColWidth="10" defaultRowHeight="16" x14ac:dyDescent="0.2"/>
  <cols>
    <col min="1" max="1" width="16.33203125" customWidth="1"/>
    <col min="2" max="2" width="19.83203125" bestFit="1" customWidth="1"/>
    <col min="3" max="3" width="8.1640625" bestFit="1" customWidth="1"/>
    <col min="4" max="6" width="5.33203125" customWidth="1"/>
    <col min="7" max="7" width="6.83203125" style="5" customWidth="1"/>
    <col min="8" max="19" width="5.33203125" customWidth="1"/>
    <col min="20" max="21" width="4.1640625" style="2" customWidth="1"/>
    <col min="22" max="22" width="17.33203125" hidden="1" customWidth="1"/>
    <col min="23" max="52" width="15.83203125" customWidth="1"/>
  </cols>
  <sheetData>
    <row r="1" spans="1:52" x14ac:dyDescent="0.2">
      <c r="W1">
        <f>MAX(W2:INDEX(W:W, ROWS(W:W)))</f>
        <v>0.53439682539682498</v>
      </c>
      <c r="X1">
        <f>MIN(X2:INDEX(X:X, ROWS(X:X)))</f>
        <v>1.19587117314338</v>
      </c>
      <c r="Y1">
        <f>MAX(Y2:INDEX(Y:Y, ROWS(Y:Y)))</f>
        <v>0.468640476190475</v>
      </c>
      <c r="Z1">
        <f>MIN(Z2:INDEX(Z:Z, ROWS(Z:Z)))</f>
        <v>1.0285330169200799</v>
      </c>
      <c r="AA1">
        <f>MAX(AA2:INDEX(AA:AA, ROWS(AA:AA)))</f>
        <v>0.43740749959653602</v>
      </c>
      <c r="AB1">
        <f>MAX(AB2:INDEX(AB:AB, ROWS(AB:AB)))</f>
        <v>0.43740749959653602</v>
      </c>
      <c r="AC1">
        <f>MAX(AC2:INDEX(AC:AC, ROWS(AC:AC)))</f>
        <v>0.46135068059316497</v>
      </c>
      <c r="AD1">
        <f>MAX(AD2:INDEX(AD:AD, ROWS(AD:AD)))</f>
        <v>0.46135068059316497</v>
      </c>
      <c r="AE1">
        <f>MAX(AE2:INDEX(AE:AE, ROWS(AE:AE)))</f>
        <v>0.468640476190475</v>
      </c>
      <c r="AF1">
        <f>MAX(AF2:INDEX(AF:AF, ROWS(AF:AF)))</f>
        <v>0.468640476190475</v>
      </c>
      <c r="AG1">
        <f>MAX(AG2:INDEX(AG:AG, ROWS(AG:AG)))</f>
        <v>0.31759259259259198</v>
      </c>
      <c r="AH1">
        <f>MIN(AH2:INDEX(AH:AH, ROWS(AH:AH)))</f>
        <v>1.8475919961929299</v>
      </c>
      <c r="AI1">
        <f>MAX(AI2:INDEX(AI:AI, ROWS(AI:AI)))</f>
        <v>0.29630296631981801</v>
      </c>
      <c r="AJ1">
        <f>MAX(AJ2:INDEX(AJ:AJ, ROWS(AJ:AJ)))</f>
        <v>0.29630296631981801</v>
      </c>
      <c r="AK1">
        <f>MAX(AK2:INDEX(AK:AK, ROWS(AK:AK)))</f>
        <v>0.37430026976060199</v>
      </c>
      <c r="AL1">
        <f>MAX(AL2:INDEX(AL:AL, ROWS(AL:AL)))</f>
        <v>0.37430026976060199</v>
      </c>
      <c r="AM1">
        <f>MAX(AM2:INDEX(AM:AM, ROWS(AM:AM)))</f>
        <v>0.31759259259259198</v>
      </c>
      <c r="AN1">
        <f>MAX(AN2:INDEX(AN:AN, ROWS(AN:AN)))</f>
        <v>0.31759259259259198</v>
      </c>
      <c r="AO1">
        <f>MAX(AO2:INDEX(AO:AO, ROWS(AO:AO)))</f>
        <v>0.34422687153507597</v>
      </c>
      <c r="AP1">
        <f>MAX(AP2:INDEX(AP:AP, ROWS(AP:AP)))</f>
        <v>0.44582476438471202</v>
      </c>
      <c r="AQ1">
        <f>MAX(AQ2:INDEX(AQ:AQ, ROWS(AQ:AQ)))</f>
        <v>0.59313471555149999</v>
      </c>
      <c r="AR1">
        <f>MAX(AR2:INDEX(AR:AR, ROWS(AR:AR)))</f>
        <v>0.34366197183098501</v>
      </c>
      <c r="AS1">
        <f>MAX(AS2:INDEX(AS:AS, ROWS(AS:AS)))</f>
        <v>0.298013245033112</v>
      </c>
      <c r="AT1">
        <f>MAX(AT2:INDEX(AT:AT, ROWS(AT:AT)))</f>
        <v>0.29561200923787501</v>
      </c>
      <c r="AU1">
        <f>MAX(AU2:INDEX(AU:AU, ROWS(AU:AU)))</f>
        <v>0.28571428571428498</v>
      </c>
      <c r="AV1">
        <f>MAX(AV2:INDEX(AV:AV, ROWS(AV:AV)))</f>
        <v>0.32089552238805902</v>
      </c>
      <c r="AW1">
        <f>MAX(AW2:INDEX(AW:AW, ROWS(AW:AW)))</f>
        <v>0.77611940298507398</v>
      </c>
      <c r="AX1">
        <f>MAX(AX2:INDEX(AX:AX, ROWS(AX:AX)))</f>
        <v>0.62790697674418605</v>
      </c>
      <c r="AY1">
        <f>MAX(AY2:INDEX(AY:AY, ROWS(AY:AY)))</f>
        <v>0.23728813559322001</v>
      </c>
      <c r="AZ1">
        <f>MAX(AZ2:INDEX(AZ:AZ, ROWS(AZ:AZ)))</f>
        <v>0.23304347826086899</v>
      </c>
    </row>
    <row r="2" spans="1:52" s="8" customFormat="1" ht="121" customHeight="1" x14ac:dyDescent="0.2">
      <c r="A2" s="6" t="s">
        <v>42</v>
      </c>
      <c r="B2" s="6" t="s">
        <v>0</v>
      </c>
      <c r="C2" s="6" t="s">
        <v>1</v>
      </c>
      <c r="D2" s="6" t="s">
        <v>2</v>
      </c>
      <c r="E2" s="6" t="s">
        <v>3</v>
      </c>
      <c r="F2" s="6" t="s">
        <v>4</v>
      </c>
      <c r="G2" s="7" t="s">
        <v>5</v>
      </c>
      <c r="H2" s="6" t="s">
        <v>6</v>
      </c>
      <c r="I2" s="6" t="s">
        <v>7</v>
      </c>
      <c r="J2" s="6" t="s">
        <v>8</v>
      </c>
      <c r="K2" s="6" t="s">
        <v>9</v>
      </c>
      <c r="L2" s="6" t="s">
        <v>10</v>
      </c>
      <c r="M2" s="6" t="s">
        <v>11</v>
      </c>
      <c r="N2" s="6" t="s">
        <v>12</v>
      </c>
      <c r="O2" s="6" t="s">
        <v>13</v>
      </c>
      <c r="P2" s="6" t="s">
        <v>14</v>
      </c>
      <c r="Q2" s="6" t="s">
        <v>15</v>
      </c>
      <c r="R2" s="6" t="s">
        <v>16</v>
      </c>
      <c r="S2" s="6" t="s">
        <v>17</v>
      </c>
      <c r="T2" s="7" t="s">
        <v>18</v>
      </c>
      <c r="U2" s="7" t="s">
        <v>19</v>
      </c>
      <c r="V2" s="8" t="s">
        <v>41</v>
      </c>
      <c r="W2" s="9" t="s">
        <v>20</v>
      </c>
      <c r="X2" s="6" t="s">
        <v>21</v>
      </c>
      <c r="Y2" s="9" t="s">
        <v>22</v>
      </c>
      <c r="Z2" s="8" t="s">
        <v>23</v>
      </c>
      <c r="AA2" s="6" t="s">
        <v>24</v>
      </c>
      <c r="AB2" s="6" t="s">
        <v>25</v>
      </c>
      <c r="AC2" s="6" t="s">
        <v>26</v>
      </c>
      <c r="AD2" s="6" t="s">
        <v>27</v>
      </c>
      <c r="AE2" s="6" t="s">
        <v>28</v>
      </c>
      <c r="AF2" s="6" t="s">
        <v>29</v>
      </c>
      <c r="AG2" s="9" t="s">
        <v>30</v>
      </c>
      <c r="AH2" s="8" t="s">
        <v>31</v>
      </c>
      <c r="AI2" s="6" t="s">
        <v>32</v>
      </c>
      <c r="AJ2" s="6" t="s">
        <v>33</v>
      </c>
      <c r="AK2" s="6" t="s">
        <v>34</v>
      </c>
      <c r="AL2" s="6" t="s">
        <v>35</v>
      </c>
      <c r="AM2" s="6" t="s">
        <v>36</v>
      </c>
      <c r="AN2" s="6" t="s">
        <v>37</v>
      </c>
      <c r="AO2" s="6" t="s">
        <v>75</v>
      </c>
      <c r="AP2" s="6" t="s">
        <v>76</v>
      </c>
      <c r="AQ2" s="6" t="s">
        <v>77</v>
      </c>
      <c r="AR2" s="6" t="s">
        <v>78</v>
      </c>
      <c r="AS2" s="6" t="s">
        <v>79</v>
      </c>
      <c r="AT2" s="6" t="s">
        <v>80</v>
      </c>
      <c r="AU2" s="6" t="s">
        <v>81</v>
      </c>
      <c r="AV2" s="6" t="s">
        <v>82</v>
      </c>
      <c r="AW2" s="6" t="s">
        <v>83</v>
      </c>
      <c r="AX2" s="6" t="s">
        <v>84</v>
      </c>
      <c r="AY2" s="6" t="s">
        <v>85</v>
      </c>
      <c r="AZ2" s="6" t="s">
        <v>86</v>
      </c>
    </row>
    <row r="3" spans="1:52" x14ac:dyDescent="0.2">
      <c r="B3" t="s">
        <v>87</v>
      </c>
      <c r="C3">
        <v>1E-3</v>
      </c>
      <c r="D3">
        <v>0.5</v>
      </c>
      <c r="E3">
        <v>256</v>
      </c>
      <c r="F3">
        <v>500</v>
      </c>
      <c r="G3" s="2" t="b">
        <v>0</v>
      </c>
      <c r="H3">
        <v>6</v>
      </c>
      <c r="I3">
        <v>10</v>
      </c>
      <c r="J3">
        <v>420</v>
      </c>
      <c r="K3">
        <v>1000</v>
      </c>
      <c r="L3">
        <v>3</v>
      </c>
      <c r="M3">
        <v>50</v>
      </c>
      <c r="N3">
        <v>420</v>
      </c>
      <c r="O3">
        <v>9</v>
      </c>
      <c r="P3">
        <v>50</v>
      </c>
      <c r="Q3">
        <v>80</v>
      </c>
      <c r="R3">
        <v>1</v>
      </c>
      <c r="S3">
        <v>197</v>
      </c>
      <c r="T3" s="2">
        <v>64</v>
      </c>
      <c r="U3" s="2">
        <v>64</v>
      </c>
      <c r="V3" t="s">
        <v>88</v>
      </c>
      <c r="W3">
        <v>0.43395396825396798</v>
      </c>
      <c r="X3">
        <v>1.3946539092063901</v>
      </c>
      <c r="Y3">
        <v>0.468640476190475</v>
      </c>
      <c r="Z3">
        <v>1.04184681928157</v>
      </c>
      <c r="AA3">
        <v>0.43644347294116398</v>
      </c>
      <c r="AB3">
        <v>0.43644347294116398</v>
      </c>
      <c r="AC3">
        <v>0.46135068059316497</v>
      </c>
      <c r="AD3">
        <v>0.46135068059316497</v>
      </c>
      <c r="AE3">
        <v>0.468640476190475</v>
      </c>
      <c r="AF3">
        <v>0.468640476190475</v>
      </c>
      <c r="AG3">
        <v>0.30555555555555503</v>
      </c>
      <c r="AH3">
        <v>1.8528466224670399</v>
      </c>
      <c r="AI3">
        <v>0.23587949245283299</v>
      </c>
      <c r="AJ3">
        <v>0.23587949245283299</v>
      </c>
      <c r="AK3">
        <v>0.23964727242951001</v>
      </c>
      <c r="AL3">
        <v>0.23964727242951001</v>
      </c>
      <c r="AM3">
        <v>0.30555555555555503</v>
      </c>
      <c r="AN3">
        <v>0.30555555555555503</v>
      </c>
      <c r="AO3">
        <v>0.29229354016014503</v>
      </c>
      <c r="AP3">
        <v>0.43028061326390499</v>
      </c>
      <c r="AQ3">
        <v>0.58675626539944403</v>
      </c>
      <c r="AR3">
        <v>0.34366197183098501</v>
      </c>
      <c r="AS3">
        <v>0.211382113821138</v>
      </c>
      <c r="AT3">
        <v>2.2988505747126398E-2</v>
      </c>
      <c r="AU3">
        <v>0</v>
      </c>
      <c r="AV3">
        <v>0.29197080291970801</v>
      </c>
      <c r="AW3">
        <v>0.70807453416149002</v>
      </c>
      <c r="AX3">
        <v>0.50273224043715803</v>
      </c>
      <c r="AY3">
        <v>4.2105263157894701E-2</v>
      </c>
      <c r="AZ3">
        <v>0</v>
      </c>
    </row>
    <row r="4" spans="1:52" x14ac:dyDescent="0.2">
      <c r="B4" t="s">
        <v>89</v>
      </c>
      <c r="C4">
        <v>1E-3</v>
      </c>
      <c r="D4">
        <v>0.5</v>
      </c>
      <c r="E4">
        <v>34</v>
      </c>
      <c r="F4">
        <v>500</v>
      </c>
      <c r="G4" s="2" t="b">
        <v>1</v>
      </c>
      <c r="H4">
        <v>6</v>
      </c>
      <c r="I4">
        <v>50</v>
      </c>
      <c r="J4">
        <v>256</v>
      </c>
      <c r="K4">
        <v>1000</v>
      </c>
      <c r="L4">
        <v>3</v>
      </c>
      <c r="M4">
        <v>50</v>
      </c>
      <c r="N4">
        <v>420</v>
      </c>
      <c r="O4">
        <v>9</v>
      </c>
      <c r="P4">
        <v>50</v>
      </c>
      <c r="Q4">
        <v>80</v>
      </c>
      <c r="R4">
        <v>1</v>
      </c>
      <c r="S4">
        <v>197</v>
      </c>
      <c r="T4" s="2">
        <v>64</v>
      </c>
      <c r="U4" s="2">
        <v>64</v>
      </c>
      <c r="V4" t="s">
        <v>88</v>
      </c>
      <c r="W4">
        <v>0.441871093749999</v>
      </c>
      <c r="X4">
        <v>1.3578975746631601</v>
      </c>
      <c r="Y4">
        <v>0.462323015873014</v>
      </c>
      <c r="Z4">
        <v>1.0285330169200799</v>
      </c>
      <c r="AA4">
        <v>0.436490553187383</v>
      </c>
      <c r="AB4">
        <v>0.436490553187383</v>
      </c>
      <c r="AC4">
        <v>0.45141246803075902</v>
      </c>
      <c r="AD4">
        <v>0.45141246803075902</v>
      </c>
      <c r="AE4">
        <v>0.462323015873015</v>
      </c>
      <c r="AF4">
        <v>0.462323015873014</v>
      </c>
      <c r="AG4">
        <v>0.297222222222222</v>
      </c>
      <c r="AH4">
        <v>1.8714305162429801</v>
      </c>
      <c r="AI4">
        <v>0.26165303108183002</v>
      </c>
      <c r="AJ4">
        <v>0.26165303108183002</v>
      </c>
      <c r="AK4">
        <v>0.29157179739768202</v>
      </c>
      <c r="AL4">
        <v>0.29157179739768202</v>
      </c>
      <c r="AM4">
        <v>0.297222222222222</v>
      </c>
      <c r="AN4">
        <v>0.297222222222222</v>
      </c>
      <c r="AO4">
        <v>0.30063939555014202</v>
      </c>
      <c r="AP4">
        <v>0.41569754846050699</v>
      </c>
      <c r="AQ4">
        <v>0.59313471555149999</v>
      </c>
      <c r="AR4">
        <v>0.31847133757961699</v>
      </c>
      <c r="AS4">
        <v>0.26890756302521002</v>
      </c>
      <c r="AT4">
        <v>0</v>
      </c>
      <c r="AU4">
        <v>0.13675213675213599</v>
      </c>
      <c r="AV4">
        <v>0.28685258964143401</v>
      </c>
      <c r="AW4">
        <v>0.55913978494623595</v>
      </c>
      <c r="AX4">
        <v>0.56000000000000005</v>
      </c>
      <c r="AY4">
        <v>2.2222222222222199E-2</v>
      </c>
      <c r="AZ4">
        <v>0.20253164556962</v>
      </c>
    </row>
    <row r="5" spans="1:52" x14ac:dyDescent="0.2">
      <c r="B5" t="s">
        <v>90</v>
      </c>
      <c r="C5">
        <v>1E-3</v>
      </c>
      <c r="D5">
        <v>0.5</v>
      </c>
      <c r="E5">
        <v>88</v>
      </c>
      <c r="F5">
        <v>500</v>
      </c>
      <c r="G5" s="2" t="b">
        <v>1</v>
      </c>
      <c r="H5">
        <v>6</v>
      </c>
      <c r="I5">
        <v>50</v>
      </c>
      <c r="J5">
        <v>128</v>
      </c>
      <c r="K5">
        <v>1000</v>
      </c>
      <c r="L5">
        <v>3</v>
      </c>
      <c r="M5">
        <v>50</v>
      </c>
      <c r="N5">
        <v>420</v>
      </c>
      <c r="O5">
        <v>9</v>
      </c>
      <c r="P5">
        <v>50</v>
      </c>
      <c r="Q5">
        <v>80</v>
      </c>
      <c r="R5">
        <v>1</v>
      </c>
      <c r="S5">
        <v>197</v>
      </c>
      <c r="T5" s="2">
        <v>128</v>
      </c>
      <c r="U5" s="2">
        <v>128</v>
      </c>
      <c r="V5" t="s">
        <v>88</v>
      </c>
      <c r="W5">
        <v>0.43190104166666599</v>
      </c>
      <c r="X5">
        <v>1.36778367066383</v>
      </c>
      <c r="Y5">
        <v>0.46174682539682399</v>
      </c>
      <c r="Z5">
        <v>1.0313600877523399</v>
      </c>
      <c r="AA5">
        <v>0.43740749959653602</v>
      </c>
      <c r="AB5">
        <v>0.43740749959653602</v>
      </c>
      <c r="AC5">
        <v>0.45855792083867802</v>
      </c>
      <c r="AD5">
        <v>0.45855792083867802</v>
      </c>
      <c r="AE5">
        <v>0.46174682539682399</v>
      </c>
      <c r="AF5">
        <v>0.46174682539682399</v>
      </c>
      <c r="AG5">
        <v>0.27222222222222198</v>
      </c>
      <c r="AH5">
        <v>1.8475919961929299</v>
      </c>
      <c r="AI5">
        <v>0.21531758053046601</v>
      </c>
      <c r="AJ5">
        <v>0.21531758053046601</v>
      </c>
      <c r="AK5">
        <v>0.20568984753569</v>
      </c>
      <c r="AL5">
        <v>0.20568984753569</v>
      </c>
      <c r="AM5">
        <v>0.27222222222222198</v>
      </c>
      <c r="AN5">
        <v>0.27222222222222198</v>
      </c>
      <c r="AO5">
        <v>0.33880002974045398</v>
      </c>
      <c r="AP5">
        <v>0.38805620358881099</v>
      </c>
      <c r="AQ5">
        <v>0.58536626546034598</v>
      </c>
      <c r="AR5">
        <v>0.26811594202898498</v>
      </c>
      <c r="AS5">
        <v>0</v>
      </c>
      <c r="AT5">
        <v>0.14516129032257999</v>
      </c>
      <c r="AU5">
        <v>0.13008130081300801</v>
      </c>
      <c r="AV5">
        <v>0.26615969581748999</v>
      </c>
      <c r="AW5">
        <v>0.55102040816326503</v>
      </c>
      <c r="AX5">
        <v>0.51546391752577303</v>
      </c>
      <c r="AY5">
        <v>0</v>
      </c>
      <c r="AZ5">
        <v>6.1855670103092703E-2</v>
      </c>
    </row>
    <row r="6" spans="1:52" x14ac:dyDescent="0.2">
      <c r="B6" t="s">
        <v>91</v>
      </c>
      <c r="C6">
        <v>1E-3</v>
      </c>
      <c r="D6">
        <v>0.5</v>
      </c>
      <c r="E6">
        <v>68</v>
      </c>
      <c r="F6">
        <v>500</v>
      </c>
      <c r="G6" s="2" t="b">
        <v>1</v>
      </c>
      <c r="H6">
        <v>6</v>
      </c>
      <c r="I6">
        <v>20</v>
      </c>
      <c r="J6">
        <v>420</v>
      </c>
      <c r="K6">
        <v>1000</v>
      </c>
      <c r="L6">
        <v>3</v>
      </c>
      <c r="M6">
        <v>50</v>
      </c>
      <c r="N6">
        <v>420</v>
      </c>
      <c r="O6">
        <v>9</v>
      </c>
      <c r="P6">
        <v>50</v>
      </c>
      <c r="Q6">
        <v>80</v>
      </c>
      <c r="R6">
        <v>1</v>
      </c>
      <c r="S6">
        <v>197</v>
      </c>
      <c r="T6" s="2">
        <v>128</v>
      </c>
      <c r="U6" s="2">
        <v>128</v>
      </c>
      <c r="V6" t="s">
        <v>88</v>
      </c>
      <c r="W6">
        <v>0.43896428571428497</v>
      </c>
      <c r="X6">
        <v>1.3836624746322601</v>
      </c>
      <c r="Y6">
        <v>0.458841269841268</v>
      </c>
      <c r="Z6">
        <v>1.03083360648155</v>
      </c>
      <c r="AA6">
        <v>0.43469651351716798</v>
      </c>
      <c r="AB6">
        <v>0.43469651351716798</v>
      </c>
      <c r="AC6">
        <v>0.45271185607646702</v>
      </c>
      <c r="AD6">
        <v>0.45271185607646702</v>
      </c>
      <c r="AE6">
        <v>0.458841269841268</v>
      </c>
      <c r="AF6">
        <v>0.458841269841268</v>
      </c>
      <c r="AG6">
        <v>0.25972222222222202</v>
      </c>
      <c r="AH6">
        <v>1.88005971908569</v>
      </c>
      <c r="AI6">
        <v>0.21434949717825499</v>
      </c>
      <c r="AJ6">
        <v>0.21434949717825499</v>
      </c>
      <c r="AK6">
        <v>0.201941757100635</v>
      </c>
      <c r="AL6">
        <v>0.201941757100635</v>
      </c>
      <c r="AM6">
        <v>0.25972222222222202</v>
      </c>
      <c r="AN6">
        <v>0.25972222222222202</v>
      </c>
      <c r="AO6">
        <v>0.30369400309813599</v>
      </c>
      <c r="AP6">
        <v>0.42514757441144702</v>
      </c>
      <c r="AQ6">
        <v>0.57524796304191905</v>
      </c>
      <c r="AR6">
        <v>0</v>
      </c>
      <c r="AS6">
        <v>0.221374045801526</v>
      </c>
      <c r="AT6">
        <v>0.12068965517241299</v>
      </c>
      <c r="AU6">
        <v>0.22335025380710599</v>
      </c>
      <c r="AV6">
        <v>0.25380710659898398</v>
      </c>
      <c r="AW6">
        <v>0.55614973262031997</v>
      </c>
      <c r="AX6">
        <v>0.45853658536585301</v>
      </c>
      <c r="AY6">
        <v>0</v>
      </c>
      <c r="AZ6">
        <v>9.5238095238095205E-2</v>
      </c>
    </row>
    <row r="7" spans="1:52" x14ac:dyDescent="0.2">
      <c r="B7" t="s">
        <v>92</v>
      </c>
      <c r="C7">
        <v>1E-3</v>
      </c>
      <c r="D7">
        <v>0.5</v>
      </c>
      <c r="E7">
        <v>21</v>
      </c>
      <c r="F7">
        <v>500</v>
      </c>
      <c r="G7" s="2" t="b">
        <v>1</v>
      </c>
      <c r="H7">
        <v>6</v>
      </c>
      <c r="I7">
        <v>50</v>
      </c>
      <c r="J7">
        <v>256</v>
      </c>
      <c r="K7">
        <v>1000</v>
      </c>
      <c r="L7">
        <v>3</v>
      </c>
      <c r="M7">
        <v>50</v>
      </c>
      <c r="N7">
        <v>420</v>
      </c>
      <c r="O7">
        <v>9</v>
      </c>
      <c r="P7">
        <v>50</v>
      </c>
      <c r="Q7">
        <v>80</v>
      </c>
      <c r="R7">
        <v>1</v>
      </c>
      <c r="S7">
        <v>197</v>
      </c>
      <c r="T7" s="2">
        <v>128</v>
      </c>
      <c r="U7" s="2">
        <v>128</v>
      </c>
      <c r="V7" t="s">
        <v>88</v>
      </c>
      <c r="W7">
        <v>0.429911458333333</v>
      </c>
      <c r="X7">
        <v>1.3622264013290399</v>
      </c>
      <c r="Y7">
        <v>0.45830873015872903</v>
      </c>
      <c r="Z7">
        <v>1.0319695833921401</v>
      </c>
      <c r="AA7">
        <v>0.43349897944313898</v>
      </c>
      <c r="AB7">
        <v>0.43349897944313898</v>
      </c>
      <c r="AC7">
        <v>0.45479693311724601</v>
      </c>
      <c r="AD7">
        <v>0.45479693311724601</v>
      </c>
      <c r="AE7">
        <v>0.45830873015872903</v>
      </c>
      <c r="AF7">
        <v>0.45830873015872903</v>
      </c>
      <c r="AG7">
        <v>0.27222222222222198</v>
      </c>
      <c r="AH7">
        <v>1.8646616935729901</v>
      </c>
      <c r="AI7">
        <v>0.22195652105921099</v>
      </c>
      <c r="AJ7">
        <v>0.22195652105921099</v>
      </c>
      <c r="AK7">
        <v>0.26835869188714001</v>
      </c>
      <c r="AL7">
        <v>0.26835869188714001</v>
      </c>
      <c r="AM7">
        <v>0.27222222222222198</v>
      </c>
      <c r="AN7">
        <v>0.27222222222222198</v>
      </c>
      <c r="AO7">
        <v>0.317334708830731</v>
      </c>
      <c r="AP7">
        <v>0.40947831443343902</v>
      </c>
      <c r="AQ7">
        <v>0.57368391506524696</v>
      </c>
      <c r="AR7">
        <v>0.30459770114942503</v>
      </c>
      <c r="AS7">
        <v>0.20512820512820501</v>
      </c>
      <c r="AT7">
        <v>0</v>
      </c>
      <c r="AU7">
        <v>0.22388059701492499</v>
      </c>
      <c r="AV7">
        <v>0.16260162601625999</v>
      </c>
      <c r="AW7">
        <v>0.57142857142857095</v>
      </c>
      <c r="AX7">
        <v>0.48235294117646998</v>
      </c>
      <c r="AY7">
        <v>0</v>
      </c>
      <c r="AZ7">
        <v>4.7619047619047603E-2</v>
      </c>
    </row>
    <row r="8" spans="1:52" x14ac:dyDescent="0.2">
      <c r="B8" t="s">
        <v>93</v>
      </c>
      <c r="C8">
        <v>1E-3</v>
      </c>
      <c r="D8">
        <v>0.5</v>
      </c>
      <c r="E8">
        <v>229</v>
      </c>
      <c r="F8">
        <v>500</v>
      </c>
      <c r="G8" s="2" t="b">
        <v>1</v>
      </c>
      <c r="H8">
        <v>6</v>
      </c>
      <c r="I8">
        <v>15</v>
      </c>
      <c r="J8">
        <v>64</v>
      </c>
      <c r="K8">
        <v>1000</v>
      </c>
      <c r="L8">
        <v>3</v>
      </c>
      <c r="M8">
        <v>50</v>
      </c>
      <c r="N8">
        <v>420</v>
      </c>
      <c r="O8">
        <v>9</v>
      </c>
      <c r="P8">
        <v>50</v>
      </c>
      <c r="Q8">
        <v>80</v>
      </c>
      <c r="R8">
        <v>1</v>
      </c>
      <c r="S8">
        <v>197</v>
      </c>
      <c r="T8" s="2">
        <v>64</v>
      </c>
      <c r="U8" s="2">
        <v>64</v>
      </c>
      <c r="V8" t="s">
        <v>88</v>
      </c>
      <c r="W8">
        <v>0.40477083333333302</v>
      </c>
      <c r="X8">
        <v>1.43968532609939</v>
      </c>
      <c r="Y8">
        <v>0.457503968253967</v>
      </c>
      <c r="Z8">
        <v>1.0334253226518599</v>
      </c>
      <c r="AA8">
        <v>0.42285971495796099</v>
      </c>
      <c r="AB8">
        <v>0.42285971495796099</v>
      </c>
      <c r="AC8">
        <v>0.451848357268476</v>
      </c>
      <c r="AD8">
        <v>0.451848357268476</v>
      </c>
      <c r="AE8">
        <v>0.457503968253967</v>
      </c>
      <c r="AF8">
        <v>0.457503968253967</v>
      </c>
      <c r="AG8">
        <v>0.27222222222222198</v>
      </c>
      <c r="AH8">
        <v>1.89022088050842</v>
      </c>
      <c r="AI8">
        <v>0.19942621895301699</v>
      </c>
      <c r="AJ8">
        <v>0.19942621895301699</v>
      </c>
      <c r="AK8">
        <v>0.19208331480740401</v>
      </c>
      <c r="AL8">
        <v>0.19208331480740401</v>
      </c>
      <c r="AM8">
        <v>0.27222222222222198</v>
      </c>
      <c r="AN8">
        <v>0.27222222222222198</v>
      </c>
      <c r="AO8">
        <v>0.27643099615123901</v>
      </c>
      <c r="AP8">
        <v>0.42643211814780402</v>
      </c>
      <c r="AQ8">
        <v>0.56571603057483999</v>
      </c>
      <c r="AR8">
        <v>0.33522727272727199</v>
      </c>
      <c r="AS8">
        <v>0</v>
      </c>
      <c r="AT8">
        <v>0</v>
      </c>
      <c r="AU8">
        <v>1.7543859649122799E-2</v>
      </c>
      <c r="AV8">
        <v>0.24324324324324301</v>
      </c>
      <c r="AW8">
        <v>0.67073170731707299</v>
      </c>
      <c r="AX8">
        <v>0.48314606741573002</v>
      </c>
      <c r="AY8">
        <v>0</v>
      </c>
      <c r="AZ8">
        <v>4.49438202247191E-2</v>
      </c>
    </row>
    <row r="9" spans="1:52" x14ac:dyDescent="0.2">
      <c r="B9" t="s">
        <v>94</v>
      </c>
      <c r="C9">
        <v>1E-3</v>
      </c>
      <c r="D9">
        <v>0.5</v>
      </c>
      <c r="E9">
        <v>67</v>
      </c>
      <c r="F9">
        <v>500</v>
      </c>
      <c r="G9" s="2" t="b">
        <v>1</v>
      </c>
      <c r="H9">
        <v>6</v>
      </c>
      <c r="I9">
        <v>25</v>
      </c>
      <c r="J9">
        <v>256</v>
      </c>
      <c r="K9">
        <v>1000</v>
      </c>
      <c r="L9">
        <v>3</v>
      </c>
      <c r="M9">
        <v>25</v>
      </c>
      <c r="N9">
        <v>445</v>
      </c>
      <c r="O9">
        <v>9</v>
      </c>
      <c r="P9">
        <v>25</v>
      </c>
      <c r="Q9">
        <v>105</v>
      </c>
      <c r="R9">
        <v>1</v>
      </c>
      <c r="S9">
        <v>197</v>
      </c>
      <c r="T9" s="2">
        <v>128</v>
      </c>
      <c r="U9" s="2">
        <v>128</v>
      </c>
      <c r="V9" t="s">
        <v>88</v>
      </c>
      <c r="W9">
        <v>0.433528645833334</v>
      </c>
      <c r="X9">
        <v>1.38416037559509</v>
      </c>
      <c r="Y9">
        <v>0.45672059925092601</v>
      </c>
      <c r="Z9">
        <v>1.0404592310190199</v>
      </c>
      <c r="AA9">
        <v>0.43063741344079598</v>
      </c>
      <c r="AB9">
        <v>0.43063741344079598</v>
      </c>
      <c r="AC9">
        <v>0.44649596508072498</v>
      </c>
      <c r="AD9">
        <v>0.44649596508072498</v>
      </c>
      <c r="AE9">
        <v>0.45672059925092601</v>
      </c>
      <c r="AF9">
        <v>0.45672059925092601</v>
      </c>
      <c r="AG9">
        <v>0.27195767195767101</v>
      </c>
      <c r="AH9">
        <v>1.87807977199554</v>
      </c>
      <c r="AI9">
        <v>0.22737882217562499</v>
      </c>
      <c r="AJ9">
        <v>0.22737882217562499</v>
      </c>
      <c r="AK9">
        <v>0.23832250242665501</v>
      </c>
      <c r="AL9">
        <v>0.23832250242665501</v>
      </c>
      <c r="AM9">
        <v>0.27195767195767101</v>
      </c>
      <c r="AN9">
        <v>0.27195767195767101</v>
      </c>
      <c r="AO9">
        <v>0.30206141482294802</v>
      </c>
      <c r="AP9">
        <v>0.41261827629192299</v>
      </c>
      <c r="AQ9">
        <v>0.57723254920751899</v>
      </c>
      <c r="AR9">
        <v>0.27472527472527403</v>
      </c>
      <c r="AS9">
        <v>1.8348623853211E-2</v>
      </c>
      <c r="AT9">
        <v>0.141025641025641</v>
      </c>
      <c r="AU9">
        <v>0.225705329153605</v>
      </c>
      <c r="AV9">
        <v>0.21538461538461501</v>
      </c>
      <c r="AW9">
        <v>0.55686274509803901</v>
      </c>
      <c r="AX9">
        <v>0.53982300884955703</v>
      </c>
      <c r="AY9">
        <v>0</v>
      </c>
      <c r="AZ9">
        <v>7.4534161490683204E-2</v>
      </c>
    </row>
    <row r="10" spans="1:52" x14ac:dyDescent="0.2">
      <c r="B10" t="s">
        <v>95</v>
      </c>
      <c r="C10">
        <v>1E-3</v>
      </c>
      <c r="D10">
        <v>0.5</v>
      </c>
      <c r="E10">
        <v>106</v>
      </c>
      <c r="F10">
        <v>500</v>
      </c>
      <c r="G10" s="2" t="b">
        <v>1</v>
      </c>
      <c r="H10">
        <v>6</v>
      </c>
      <c r="I10">
        <v>20</v>
      </c>
      <c r="J10">
        <v>420</v>
      </c>
      <c r="K10">
        <v>1000</v>
      </c>
      <c r="L10">
        <v>3</v>
      </c>
      <c r="M10">
        <v>50</v>
      </c>
      <c r="N10">
        <v>420</v>
      </c>
      <c r="O10">
        <v>9</v>
      </c>
      <c r="P10">
        <v>50</v>
      </c>
      <c r="Q10">
        <v>80</v>
      </c>
      <c r="R10">
        <v>1</v>
      </c>
      <c r="S10">
        <v>197</v>
      </c>
      <c r="T10" s="2">
        <v>128</v>
      </c>
      <c r="U10" s="2">
        <v>128</v>
      </c>
      <c r="V10" t="s">
        <v>88</v>
      </c>
      <c r="W10">
        <v>0.41314603174603098</v>
      </c>
      <c r="X10">
        <v>1.4181223833560901</v>
      </c>
      <c r="Y10">
        <v>0.455224603174602</v>
      </c>
      <c r="Z10">
        <v>1.0399144841432499</v>
      </c>
      <c r="AA10">
        <v>0.42435518357219698</v>
      </c>
      <c r="AB10">
        <v>0.42435518357219698</v>
      </c>
      <c r="AC10">
        <v>0.44774686447365403</v>
      </c>
      <c r="AD10">
        <v>0.44774686447365403</v>
      </c>
      <c r="AE10">
        <v>0.455224603174602</v>
      </c>
      <c r="AF10">
        <v>0.455224603174602</v>
      </c>
      <c r="AG10">
        <v>0.27222222222222198</v>
      </c>
      <c r="AH10">
        <v>1.8924371004104601</v>
      </c>
      <c r="AI10">
        <v>0.20909921636032999</v>
      </c>
      <c r="AJ10">
        <v>0.20909921636032999</v>
      </c>
      <c r="AK10">
        <v>0.26411129723683002</v>
      </c>
      <c r="AL10">
        <v>0.26411129723683002</v>
      </c>
      <c r="AM10">
        <v>0.27222222222222198</v>
      </c>
      <c r="AN10">
        <v>0.27222222222222198</v>
      </c>
      <c r="AO10">
        <v>0.27830706263810101</v>
      </c>
      <c r="AP10">
        <v>0.42466489462416501</v>
      </c>
      <c r="AQ10">
        <v>0.57009359345432598</v>
      </c>
      <c r="AR10">
        <v>0.269736842105263</v>
      </c>
      <c r="AS10">
        <v>2.40963855421686E-2</v>
      </c>
      <c r="AT10">
        <v>5.8252427184466E-2</v>
      </c>
      <c r="AU10">
        <v>6.7415730337078594E-2</v>
      </c>
      <c r="AV10">
        <v>0.310447761194029</v>
      </c>
      <c r="AW10">
        <v>0.54255319148936099</v>
      </c>
      <c r="AX10">
        <v>0.53246753246753198</v>
      </c>
      <c r="AY10">
        <v>0</v>
      </c>
      <c r="AZ10">
        <v>7.69230769230769E-2</v>
      </c>
    </row>
    <row r="11" spans="1:52" x14ac:dyDescent="0.2">
      <c r="B11" t="s">
        <v>96</v>
      </c>
      <c r="C11">
        <v>1E-3</v>
      </c>
      <c r="D11">
        <v>0.5</v>
      </c>
      <c r="E11">
        <v>256</v>
      </c>
      <c r="F11">
        <v>500</v>
      </c>
      <c r="G11" s="2" t="b">
        <v>0</v>
      </c>
      <c r="H11">
        <v>6</v>
      </c>
      <c r="I11">
        <v>50</v>
      </c>
      <c r="J11">
        <v>64</v>
      </c>
      <c r="K11">
        <v>1000</v>
      </c>
      <c r="L11">
        <v>3</v>
      </c>
      <c r="M11">
        <v>50</v>
      </c>
      <c r="N11">
        <v>420</v>
      </c>
      <c r="O11">
        <v>9</v>
      </c>
      <c r="P11">
        <v>50</v>
      </c>
      <c r="Q11">
        <v>80</v>
      </c>
      <c r="R11">
        <v>1</v>
      </c>
      <c r="S11">
        <v>197</v>
      </c>
      <c r="T11" s="2">
        <v>64</v>
      </c>
      <c r="U11" s="2">
        <v>64</v>
      </c>
      <c r="V11" t="s">
        <v>88</v>
      </c>
      <c r="W11">
        <v>0.414515625</v>
      </c>
      <c r="X11">
        <v>1.3876101202964699</v>
      </c>
      <c r="Y11">
        <v>0.454864285714284</v>
      </c>
      <c r="Z11">
        <v>1.04535315370559</v>
      </c>
      <c r="AA11">
        <v>0.41787955068652299</v>
      </c>
      <c r="AB11">
        <v>0.41787955068652299</v>
      </c>
      <c r="AC11">
        <v>0.44691453041753099</v>
      </c>
      <c r="AD11">
        <v>0.44691453041753099</v>
      </c>
      <c r="AE11">
        <v>0.454864285714284</v>
      </c>
      <c r="AF11">
        <v>0.454864285714284</v>
      </c>
      <c r="AG11">
        <v>0.25416666666666599</v>
      </c>
      <c r="AH11">
        <v>1.8960028886795</v>
      </c>
      <c r="AI11">
        <v>0.22461986220553101</v>
      </c>
      <c r="AJ11">
        <v>0.22461986220553101</v>
      </c>
      <c r="AK11">
        <v>0.25338732702731798</v>
      </c>
      <c r="AL11">
        <v>0.25338732702731798</v>
      </c>
      <c r="AM11">
        <v>0.25416666666666599</v>
      </c>
      <c r="AN11">
        <v>0.25416666666666599</v>
      </c>
      <c r="AO11">
        <v>0.28449339608832303</v>
      </c>
      <c r="AP11">
        <v>0.40090744981767501</v>
      </c>
      <c r="AQ11">
        <v>0.568237806153571</v>
      </c>
      <c r="AR11">
        <v>0.152542372881355</v>
      </c>
      <c r="AS11">
        <v>0</v>
      </c>
      <c r="AT11">
        <v>0.21621621621621601</v>
      </c>
      <c r="AU11">
        <v>0.28136882129277502</v>
      </c>
      <c r="AV11">
        <v>9.3023255813953404E-2</v>
      </c>
      <c r="AW11">
        <v>0.57971014492753603</v>
      </c>
      <c r="AX11">
        <v>0.52272727272727204</v>
      </c>
      <c r="AY11">
        <v>6.0606060606060601E-2</v>
      </c>
      <c r="AZ11">
        <v>0.115384615384615</v>
      </c>
    </row>
    <row r="12" spans="1:52" x14ac:dyDescent="0.2">
      <c r="B12" t="s">
        <v>97</v>
      </c>
      <c r="C12">
        <v>1E-3</v>
      </c>
      <c r="D12">
        <v>0.5</v>
      </c>
      <c r="E12">
        <v>256</v>
      </c>
      <c r="F12">
        <v>500</v>
      </c>
      <c r="G12" s="2" t="b">
        <v>0</v>
      </c>
      <c r="H12">
        <v>6</v>
      </c>
      <c r="I12">
        <v>15</v>
      </c>
      <c r="J12">
        <v>256</v>
      </c>
      <c r="K12">
        <v>1000</v>
      </c>
      <c r="L12">
        <v>3</v>
      </c>
      <c r="M12">
        <v>25</v>
      </c>
      <c r="N12">
        <v>445</v>
      </c>
      <c r="O12">
        <v>9</v>
      </c>
      <c r="P12">
        <v>25</v>
      </c>
      <c r="Q12">
        <v>105</v>
      </c>
      <c r="R12">
        <v>1</v>
      </c>
      <c r="S12">
        <v>197</v>
      </c>
      <c r="T12" s="2">
        <v>128</v>
      </c>
      <c r="U12" s="2">
        <v>128</v>
      </c>
      <c r="V12" t="s">
        <v>88</v>
      </c>
      <c r="W12">
        <v>0.42236718749999902</v>
      </c>
      <c r="X12">
        <v>1.4082275543212801</v>
      </c>
      <c r="Y12">
        <v>0.45313108614231201</v>
      </c>
      <c r="Z12">
        <v>1.04610047614574</v>
      </c>
      <c r="AA12">
        <v>0.42630107218889302</v>
      </c>
      <c r="AB12">
        <v>0.42630107218889302</v>
      </c>
      <c r="AC12">
        <v>0.44421159396949</v>
      </c>
      <c r="AD12">
        <v>0.44421159396949</v>
      </c>
      <c r="AE12">
        <v>0.45313108614231201</v>
      </c>
      <c r="AF12">
        <v>0.45313108614231201</v>
      </c>
      <c r="AG12">
        <v>0.26243386243386202</v>
      </c>
      <c r="AH12">
        <v>1.8839902877807599</v>
      </c>
      <c r="AI12">
        <v>0.218400119183814</v>
      </c>
      <c r="AJ12">
        <v>0.218400119183814</v>
      </c>
      <c r="AK12">
        <v>0.21804711936006199</v>
      </c>
      <c r="AL12">
        <v>0.21804711936006199</v>
      </c>
      <c r="AM12">
        <v>0.26243386243386202</v>
      </c>
      <c r="AN12">
        <v>0.26243386243386202</v>
      </c>
      <c r="AO12">
        <v>0.30194804947730602</v>
      </c>
      <c r="AP12">
        <v>0.41447878096847601</v>
      </c>
      <c r="AQ12">
        <v>0.56247638612089801</v>
      </c>
      <c r="AR12">
        <v>0.14906832298136599</v>
      </c>
      <c r="AS12">
        <v>0.24403183023872599</v>
      </c>
      <c r="AT12">
        <v>1.7094017094016999E-2</v>
      </c>
      <c r="AU12">
        <v>0.23824451410658301</v>
      </c>
      <c r="AV12">
        <v>0.13483146067415699</v>
      </c>
      <c r="AW12">
        <v>0.58620689655172398</v>
      </c>
      <c r="AX12">
        <v>0.49612403100775199</v>
      </c>
      <c r="AY12">
        <v>0</v>
      </c>
      <c r="AZ12">
        <v>0.1</v>
      </c>
    </row>
    <row r="13" spans="1:52" x14ac:dyDescent="0.2">
      <c r="B13" t="s">
        <v>98</v>
      </c>
      <c r="C13">
        <v>1E-3</v>
      </c>
      <c r="D13">
        <v>0.5</v>
      </c>
      <c r="E13">
        <v>26</v>
      </c>
      <c r="F13">
        <v>500</v>
      </c>
      <c r="G13" s="2" t="b">
        <v>1</v>
      </c>
      <c r="H13">
        <v>6</v>
      </c>
      <c r="I13">
        <v>50</v>
      </c>
      <c r="J13">
        <v>420</v>
      </c>
      <c r="K13">
        <v>1000</v>
      </c>
      <c r="L13">
        <v>3</v>
      </c>
      <c r="M13">
        <v>50</v>
      </c>
      <c r="N13">
        <v>420</v>
      </c>
      <c r="O13">
        <v>9</v>
      </c>
      <c r="P13">
        <v>50</v>
      </c>
      <c r="Q13">
        <v>80</v>
      </c>
      <c r="R13">
        <v>1</v>
      </c>
      <c r="S13">
        <v>197</v>
      </c>
      <c r="T13" s="2">
        <v>64</v>
      </c>
      <c r="U13" s="2">
        <v>64</v>
      </c>
      <c r="V13" t="s">
        <v>88</v>
      </c>
      <c r="W13">
        <v>0.45519523809523799</v>
      </c>
      <c r="X13">
        <v>1.3368439104556999</v>
      </c>
      <c r="Y13">
        <v>0.45298968253968103</v>
      </c>
      <c r="Z13">
        <v>1.0411370210647499</v>
      </c>
      <c r="AA13">
        <v>0.42089343290657999</v>
      </c>
      <c r="AB13">
        <v>0.42089343290657999</v>
      </c>
      <c r="AC13">
        <v>0.43881440176438902</v>
      </c>
      <c r="AD13">
        <v>0.43881440176438902</v>
      </c>
      <c r="AE13">
        <v>0.45298968253968103</v>
      </c>
      <c r="AF13">
        <v>0.45298968253968103</v>
      </c>
      <c r="AG13">
        <v>0.28749999999999998</v>
      </c>
      <c r="AH13">
        <v>1.88124871253967</v>
      </c>
      <c r="AI13">
        <v>0.25523787552781702</v>
      </c>
      <c r="AJ13">
        <v>0.25523787552781702</v>
      </c>
      <c r="AK13">
        <v>0.30884815908087099</v>
      </c>
      <c r="AL13">
        <v>0.30884815908087099</v>
      </c>
      <c r="AM13">
        <v>0.28749999999999998</v>
      </c>
      <c r="AN13">
        <v>0.28749999999999998</v>
      </c>
      <c r="AO13">
        <v>0.26723811555573301</v>
      </c>
      <c r="AP13">
        <v>0.42747773349548301</v>
      </c>
      <c r="AQ13">
        <v>0.567964449668523</v>
      </c>
      <c r="AR13">
        <v>0.29807692307692302</v>
      </c>
      <c r="AS13">
        <v>0.21</v>
      </c>
      <c r="AT13">
        <v>2.40963855421686E-2</v>
      </c>
      <c r="AU13">
        <v>0.17142857142857101</v>
      </c>
      <c r="AV13">
        <v>0.32089552238805902</v>
      </c>
      <c r="AW13">
        <v>0.64634146341463405</v>
      </c>
      <c r="AX13">
        <v>0.40935672514619798</v>
      </c>
      <c r="AY13">
        <v>0.12765957446808501</v>
      </c>
      <c r="AZ13">
        <v>8.9285714285714204E-2</v>
      </c>
    </row>
    <row r="14" spans="1:52" x14ac:dyDescent="0.2">
      <c r="B14" t="s">
        <v>99</v>
      </c>
      <c r="C14">
        <v>1E-3</v>
      </c>
      <c r="D14">
        <v>0.1</v>
      </c>
      <c r="E14">
        <v>11</v>
      </c>
      <c r="F14">
        <v>500</v>
      </c>
      <c r="G14" s="2" t="b">
        <v>1</v>
      </c>
      <c r="H14">
        <v>6</v>
      </c>
      <c r="I14">
        <v>50</v>
      </c>
      <c r="J14">
        <v>256</v>
      </c>
      <c r="K14">
        <v>1000</v>
      </c>
      <c r="L14">
        <v>3</v>
      </c>
      <c r="M14">
        <v>50</v>
      </c>
      <c r="N14">
        <v>420</v>
      </c>
      <c r="O14">
        <v>9</v>
      </c>
      <c r="P14">
        <v>50</v>
      </c>
      <c r="Q14">
        <v>80</v>
      </c>
      <c r="R14">
        <v>1</v>
      </c>
      <c r="S14">
        <v>197</v>
      </c>
      <c r="T14" s="2">
        <v>64</v>
      </c>
      <c r="U14" s="2">
        <v>64</v>
      </c>
      <c r="V14" t="s">
        <v>88</v>
      </c>
      <c r="W14">
        <v>0.40836067708333301</v>
      </c>
      <c r="X14">
        <v>1.4418460240363999</v>
      </c>
      <c r="Y14">
        <v>0.45293650793650603</v>
      </c>
      <c r="Z14">
        <v>1.0327912250757201</v>
      </c>
      <c r="AA14">
        <v>0.420597560196251</v>
      </c>
      <c r="AB14">
        <v>0.420597560196251</v>
      </c>
      <c r="AC14">
        <v>0.44970067311260098</v>
      </c>
      <c r="AD14">
        <v>0.44970067311260098</v>
      </c>
      <c r="AE14">
        <v>0.45293650793650603</v>
      </c>
      <c r="AF14">
        <v>0.45293650793650603</v>
      </c>
      <c r="AG14">
        <v>0.25277777777777699</v>
      </c>
      <c r="AH14">
        <v>1.9257771968841499</v>
      </c>
      <c r="AI14">
        <v>0.181034399221675</v>
      </c>
      <c r="AJ14">
        <v>0.181034399221675</v>
      </c>
      <c r="AK14">
        <v>0.16520934617994901</v>
      </c>
      <c r="AL14">
        <v>0.16520934617994901</v>
      </c>
      <c r="AM14">
        <v>0.25277777777777699</v>
      </c>
      <c r="AN14">
        <v>0.25277777777777699</v>
      </c>
      <c r="AO14">
        <v>0.26442624462748898</v>
      </c>
      <c r="AP14">
        <v>0.44582476438471202</v>
      </c>
      <c r="AQ14">
        <v>0.55154167157655098</v>
      </c>
      <c r="AR14">
        <v>0.29691876750700202</v>
      </c>
      <c r="AS14">
        <v>0</v>
      </c>
      <c r="AT14">
        <v>0</v>
      </c>
      <c r="AU14">
        <v>0</v>
      </c>
      <c r="AV14">
        <v>0.25089605734767001</v>
      </c>
      <c r="AW14">
        <v>0.53749999999999998</v>
      </c>
      <c r="AX14">
        <v>0.46534653465346498</v>
      </c>
      <c r="AY14">
        <v>2.1505376344085999E-2</v>
      </c>
      <c r="AZ14">
        <v>5.7142857142857099E-2</v>
      </c>
    </row>
    <row r="15" spans="1:52" x14ac:dyDescent="0.2">
      <c r="B15" t="s">
        <v>100</v>
      </c>
      <c r="C15">
        <v>1E-3</v>
      </c>
      <c r="D15">
        <v>0.5</v>
      </c>
      <c r="E15">
        <v>50</v>
      </c>
      <c r="F15">
        <v>500</v>
      </c>
      <c r="G15" s="2" t="b">
        <v>1</v>
      </c>
      <c r="H15">
        <v>6</v>
      </c>
      <c r="I15">
        <v>50</v>
      </c>
      <c r="J15">
        <v>420</v>
      </c>
      <c r="K15">
        <v>1000</v>
      </c>
      <c r="L15">
        <v>3</v>
      </c>
      <c r="M15">
        <v>50</v>
      </c>
      <c r="N15">
        <v>420</v>
      </c>
      <c r="O15">
        <v>9</v>
      </c>
      <c r="P15">
        <v>50</v>
      </c>
      <c r="Q15">
        <v>80</v>
      </c>
      <c r="R15">
        <v>1</v>
      </c>
      <c r="S15">
        <v>197</v>
      </c>
      <c r="T15" s="2">
        <v>128</v>
      </c>
      <c r="U15" s="2">
        <v>128</v>
      </c>
      <c r="V15" t="s">
        <v>88</v>
      </c>
      <c r="W15">
        <v>0.46164444444444402</v>
      </c>
      <c r="X15">
        <v>1.31559030175209</v>
      </c>
      <c r="Y15">
        <v>0.45283015873015697</v>
      </c>
      <c r="Z15">
        <v>1.03768871951103</v>
      </c>
      <c r="AA15">
        <v>0.42777255726625801</v>
      </c>
      <c r="AB15">
        <v>0.42777255726625801</v>
      </c>
      <c r="AC15">
        <v>0.43972157958267399</v>
      </c>
      <c r="AD15">
        <v>0.43972157958267399</v>
      </c>
      <c r="AE15">
        <v>0.45283015873015697</v>
      </c>
      <c r="AF15">
        <v>0.45283015873015697</v>
      </c>
      <c r="AG15">
        <v>0.27777777777777701</v>
      </c>
      <c r="AH15">
        <v>1.88219082355499</v>
      </c>
      <c r="AI15">
        <v>0.288147307748229</v>
      </c>
      <c r="AJ15">
        <v>0.288147307748229</v>
      </c>
      <c r="AK15">
        <v>0.32272230951091702</v>
      </c>
      <c r="AL15">
        <v>0.32272230951091702</v>
      </c>
      <c r="AM15">
        <v>0.27777777777777701</v>
      </c>
      <c r="AN15">
        <v>0.27777777777777701</v>
      </c>
      <c r="AO15">
        <v>0.29017921055804102</v>
      </c>
      <c r="AP15">
        <v>0.421785930273331</v>
      </c>
      <c r="AQ15">
        <v>0.57135253096740102</v>
      </c>
      <c r="AR15">
        <v>0.18181818181818099</v>
      </c>
      <c r="AS15">
        <v>0.23899371069182301</v>
      </c>
      <c r="AT15">
        <v>0.26436781609195398</v>
      </c>
      <c r="AU15">
        <v>0.160714285714285</v>
      </c>
      <c r="AV15">
        <v>0.22099447513812101</v>
      </c>
      <c r="AW15">
        <v>0.64473684210526305</v>
      </c>
      <c r="AX15">
        <v>0.59842519685039297</v>
      </c>
      <c r="AY15">
        <v>0.185714285714285</v>
      </c>
      <c r="AZ15">
        <v>9.7560975609756101E-2</v>
      </c>
    </row>
    <row r="16" spans="1:52" x14ac:dyDescent="0.2">
      <c r="B16" t="s">
        <v>101</v>
      </c>
      <c r="C16">
        <v>1E-3</v>
      </c>
      <c r="D16">
        <v>0.5</v>
      </c>
      <c r="E16">
        <v>21</v>
      </c>
      <c r="F16">
        <v>500</v>
      </c>
      <c r="G16" s="2" t="b">
        <v>1</v>
      </c>
      <c r="H16">
        <v>6</v>
      </c>
      <c r="I16">
        <v>20</v>
      </c>
      <c r="J16">
        <v>128</v>
      </c>
      <c r="K16">
        <v>1000</v>
      </c>
      <c r="L16">
        <v>3</v>
      </c>
      <c r="M16">
        <v>25</v>
      </c>
      <c r="N16">
        <v>445</v>
      </c>
      <c r="O16">
        <v>9</v>
      </c>
      <c r="P16">
        <v>25</v>
      </c>
      <c r="Q16">
        <v>105</v>
      </c>
      <c r="R16">
        <v>1</v>
      </c>
      <c r="S16">
        <v>197</v>
      </c>
      <c r="T16" s="2">
        <v>64</v>
      </c>
      <c r="U16" s="2">
        <v>64</v>
      </c>
      <c r="V16" t="s">
        <v>88</v>
      </c>
      <c r="W16">
        <v>0.42025781249999999</v>
      </c>
      <c r="X16">
        <v>1.3975839302539801</v>
      </c>
      <c r="Y16">
        <v>0.45209138576778002</v>
      </c>
      <c r="Z16">
        <v>1.04602693855762</v>
      </c>
      <c r="AA16">
        <v>0.41753380384175798</v>
      </c>
      <c r="AB16">
        <v>0.41753380384175798</v>
      </c>
      <c r="AC16">
        <v>0.44323934949820099</v>
      </c>
      <c r="AD16">
        <v>0.44323934949820099</v>
      </c>
      <c r="AE16">
        <v>0.45209138576778002</v>
      </c>
      <c r="AF16">
        <v>0.45209138576778002</v>
      </c>
      <c r="AG16">
        <v>0.24656084656084601</v>
      </c>
      <c r="AH16">
        <v>1.86539053916931</v>
      </c>
      <c r="AI16">
        <v>0.214579635027836</v>
      </c>
      <c r="AJ16">
        <v>0.214579635027836</v>
      </c>
      <c r="AK16">
        <v>0.20597173264233601</v>
      </c>
      <c r="AL16">
        <v>0.20597173264233601</v>
      </c>
      <c r="AM16">
        <v>0.24656084656084601</v>
      </c>
      <c r="AN16">
        <v>0.24656084656084601</v>
      </c>
      <c r="AO16">
        <v>0.27871425445021603</v>
      </c>
      <c r="AP16">
        <v>0.41251316276108901</v>
      </c>
      <c r="AQ16">
        <v>0.56137399431396795</v>
      </c>
      <c r="AR16">
        <v>0.13684210526315699</v>
      </c>
      <c r="AS16">
        <v>0.25806451612903197</v>
      </c>
      <c r="AT16">
        <v>0</v>
      </c>
      <c r="AU16">
        <v>0.11374407582938301</v>
      </c>
      <c r="AV16">
        <v>0.15028901734104</v>
      </c>
      <c r="AW16">
        <v>0.54081632653061196</v>
      </c>
      <c r="AX16">
        <v>0.56666666666666599</v>
      </c>
      <c r="AY16">
        <v>0</v>
      </c>
      <c r="AZ16">
        <v>0.164794007490636</v>
      </c>
    </row>
    <row r="17" spans="2:52" x14ac:dyDescent="0.2">
      <c r="B17" t="s">
        <v>102</v>
      </c>
      <c r="C17">
        <v>1E-3</v>
      </c>
      <c r="D17">
        <v>0.5</v>
      </c>
      <c r="E17">
        <v>243</v>
      </c>
      <c r="F17">
        <v>500</v>
      </c>
      <c r="G17" s="2" t="b">
        <v>1</v>
      </c>
      <c r="H17">
        <v>6</v>
      </c>
      <c r="I17">
        <v>50</v>
      </c>
      <c r="J17">
        <v>64</v>
      </c>
      <c r="K17">
        <v>1000</v>
      </c>
      <c r="L17">
        <v>3</v>
      </c>
      <c r="M17">
        <v>25</v>
      </c>
      <c r="N17">
        <v>445</v>
      </c>
      <c r="O17">
        <v>9</v>
      </c>
      <c r="P17">
        <v>25</v>
      </c>
      <c r="Q17">
        <v>105</v>
      </c>
      <c r="R17">
        <v>1</v>
      </c>
      <c r="S17">
        <v>197</v>
      </c>
      <c r="T17" s="2">
        <v>128</v>
      </c>
      <c r="U17" s="2">
        <v>128</v>
      </c>
      <c r="V17" t="s">
        <v>88</v>
      </c>
      <c r="W17">
        <v>0.41254687499999998</v>
      </c>
      <c r="X17">
        <v>1.40163966703414</v>
      </c>
      <c r="Y17">
        <v>0.45196104868912801</v>
      </c>
      <c r="Z17">
        <v>1.05171730339527</v>
      </c>
      <c r="AA17">
        <v>0.42642110002247802</v>
      </c>
      <c r="AB17">
        <v>0.42642110002247802</v>
      </c>
      <c r="AC17">
        <v>0.44987761547812699</v>
      </c>
      <c r="AD17">
        <v>0.44987761547812699</v>
      </c>
      <c r="AE17">
        <v>0.45196104868912801</v>
      </c>
      <c r="AF17">
        <v>0.45196104868912801</v>
      </c>
      <c r="AG17">
        <v>0.28888888888888797</v>
      </c>
      <c r="AH17">
        <v>1.8849836587905799</v>
      </c>
      <c r="AI17">
        <v>0.25257621068862102</v>
      </c>
      <c r="AJ17">
        <v>0.25257621068862102</v>
      </c>
      <c r="AK17">
        <v>0.26306829102385598</v>
      </c>
      <c r="AL17">
        <v>0.26306829102385598</v>
      </c>
      <c r="AM17">
        <v>0.28888888888888797</v>
      </c>
      <c r="AN17">
        <v>0.28888888888888797</v>
      </c>
      <c r="AO17">
        <v>0.32272382532551103</v>
      </c>
      <c r="AP17">
        <v>0.39650293186069802</v>
      </c>
      <c r="AQ17">
        <v>0.56003654288122495</v>
      </c>
      <c r="AR17">
        <v>0.29362880886426501</v>
      </c>
      <c r="AS17">
        <v>0.21917808219178</v>
      </c>
      <c r="AT17">
        <v>0</v>
      </c>
      <c r="AU17">
        <v>0.264984227129337</v>
      </c>
      <c r="AV17">
        <v>0.12030075187969901</v>
      </c>
      <c r="AW17">
        <v>0.59130434782608698</v>
      </c>
      <c r="AX17">
        <v>0.53211009174311896</v>
      </c>
      <c r="AY17">
        <v>8.8888888888888795E-2</v>
      </c>
      <c r="AZ17">
        <v>0.16279069767441801</v>
      </c>
    </row>
    <row r="18" spans="2:52" x14ac:dyDescent="0.2">
      <c r="B18" t="s">
        <v>103</v>
      </c>
      <c r="C18">
        <v>1E-3</v>
      </c>
      <c r="D18">
        <v>0.5</v>
      </c>
      <c r="E18">
        <v>256</v>
      </c>
      <c r="F18">
        <v>500</v>
      </c>
      <c r="G18" s="2" t="b">
        <v>0</v>
      </c>
      <c r="H18">
        <v>6</v>
      </c>
      <c r="I18">
        <v>10</v>
      </c>
      <c r="J18">
        <v>128</v>
      </c>
      <c r="K18">
        <v>1000</v>
      </c>
      <c r="L18">
        <v>3</v>
      </c>
      <c r="M18">
        <v>25</v>
      </c>
      <c r="N18">
        <v>445</v>
      </c>
      <c r="O18">
        <v>9</v>
      </c>
      <c r="P18">
        <v>25</v>
      </c>
      <c r="Q18">
        <v>105</v>
      </c>
      <c r="R18">
        <v>1</v>
      </c>
      <c r="S18">
        <v>197</v>
      </c>
      <c r="T18" s="2">
        <v>128</v>
      </c>
      <c r="U18" s="2">
        <v>128</v>
      </c>
      <c r="V18" t="s">
        <v>88</v>
      </c>
      <c r="W18">
        <v>0.41201302083333302</v>
      </c>
      <c r="X18">
        <v>1.4342302954196899</v>
      </c>
      <c r="Y18">
        <v>0.451170786516844</v>
      </c>
      <c r="Z18">
        <v>1.0452962305545801</v>
      </c>
      <c r="AA18">
        <v>0.42132076009726699</v>
      </c>
      <c r="AB18">
        <v>0.42132076009726699</v>
      </c>
      <c r="AC18">
        <v>0.44614924331434203</v>
      </c>
      <c r="AD18">
        <v>0.44614924331434203</v>
      </c>
      <c r="AE18">
        <v>0.451170786516844</v>
      </c>
      <c r="AF18">
        <v>0.451170786516844</v>
      </c>
      <c r="AG18">
        <v>0.26031746031746</v>
      </c>
      <c r="AH18">
        <v>1.8894258737564</v>
      </c>
      <c r="AI18">
        <v>0.194262085276691</v>
      </c>
      <c r="AJ18">
        <v>0.194262085276691</v>
      </c>
      <c r="AK18">
        <v>0.19530467517031899</v>
      </c>
      <c r="AL18">
        <v>0.19530467517031899</v>
      </c>
      <c r="AM18">
        <v>0.26031746031746</v>
      </c>
      <c r="AN18">
        <v>0.26031746031746</v>
      </c>
      <c r="AO18">
        <v>0.29113426343239901</v>
      </c>
      <c r="AP18">
        <v>0.412843988377111</v>
      </c>
      <c r="AQ18">
        <v>0.55998402848228801</v>
      </c>
      <c r="AR18">
        <v>0.27692307692307599</v>
      </c>
      <c r="AS18">
        <v>1.8181818181818101E-2</v>
      </c>
      <c r="AT18">
        <v>0</v>
      </c>
      <c r="AU18">
        <v>0.182572614107883</v>
      </c>
      <c r="AV18">
        <v>0.19847328244274801</v>
      </c>
      <c r="AW18">
        <v>0.49333333333333301</v>
      </c>
      <c r="AX18">
        <v>0.51383399209486103</v>
      </c>
      <c r="AY18">
        <v>0</v>
      </c>
      <c r="AZ18">
        <v>6.5040650406504003E-2</v>
      </c>
    </row>
    <row r="19" spans="2:52" x14ac:dyDescent="0.2">
      <c r="B19" t="s">
        <v>104</v>
      </c>
      <c r="C19">
        <v>1E-3</v>
      </c>
      <c r="D19">
        <v>0.5</v>
      </c>
      <c r="E19">
        <v>54</v>
      </c>
      <c r="F19">
        <v>500</v>
      </c>
      <c r="G19" s="2" t="b">
        <v>1</v>
      </c>
      <c r="H19">
        <v>6</v>
      </c>
      <c r="I19">
        <v>15</v>
      </c>
      <c r="J19">
        <v>256</v>
      </c>
      <c r="K19">
        <v>1000</v>
      </c>
      <c r="L19">
        <v>3</v>
      </c>
      <c r="M19">
        <v>50</v>
      </c>
      <c r="N19">
        <v>420</v>
      </c>
      <c r="O19">
        <v>9</v>
      </c>
      <c r="P19">
        <v>50</v>
      </c>
      <c r="Q19">
        <v>80</v>
      </c>
      <c r="R19">
        <v>1</v>
      </c>
      <c r="S19">
        <v>197</v>
      </c>
      <c r="T19" s="2">
        <v>128</v>
      </c>
      <c r="U19" s="2">
        <v>128</v>
      </c>
      <c r="V19" t="s">
        <v>88</v>
      </c>
      <c r="W19">
        <v>0.39674609374999897</v>
      </c>
      <c r="X19">
        <v>1.43771895503997</v>
      </c>
      <c r="Y19">
        <v>0.45082539682539602</v>
      </c>
      <c r="Z19">
        <v>1.0448698152303599</v>
      </c>
      <c r="AA19">
        <v>0.40384974708055199</v>
      </c>
      <c r="AB19">
        <v>0.40384974708055199</v>
      </c>
      <c r="AC19">
        <v>0.43466783205691401</v>
      </c>
      <c r="AD19">
        <v>0.43466783205691401</v>
      </c>
      <c r="AE19">
        <v>0.45082539682539602</v>
      </c>
      <c r="AF19">
        <v>0.45082539682539602</v>
      </c>
      <c r="AG19">
        <v>0.26388888888888801</v>
      </c>
      <c r="AH19">
        <v>1.8885959386825499</v>
      </c>
      <c r="AI19">
        <v>0.215923012966592</v>
      </c>
      <c r="AJ19">
        <v>0.215923012966592</v>
      </c>
      <c r="AK19">
        <v>0.20472699489714899</v>
      </c>
      <c r="AL19">
        <v>0.20472699489714899</v>
      </c>
      <c r="AM19">
        <v>0.26388888888888801</v>
      </c>
      <c r="AN19">
        <v>0.26388888888888801</v>
      </c>
      <c r="AO19">
        <v>0.26827966100475997</v>
      </c>
      <c r="AP19">
        <v>0.38258794208834901</v>
      </c>
      <c r="AQ19">
        <v>0.56068163814854699</v>
      </c>
      <c r="AR19">
        <v>0.28268551236749101</v>
      </c>
      <c r="AS19">
        <v>0.146666666666666</v>
      </c>
      <c r="AT19">
        <v>0</v>
      </c>
      <c r="AU19">
        <v>0.158730158730158</v>
      </c>
      <c r="AV19">
        <v>0.27433628318584002</v>
      </c>
      <c r="AW19">
        <v>0.56209150326797297</v>
      </c>
      <c r="AX19">
        <v>0.44736842105263103</v>
      </c>
      <c r="AY19">
        <v>0</v>
      </c>
      <c r="AZ19">
        <v>7.1428571428571397E-2</v>
      </c>
    </row>
    <row r="20" spans="2:52" x14ac:dyDescent="0.2">
      <c r="B20" t="s">
        <v>105</v>
      </c>
      <c r="C20">
        <v>1E-3</v>
      </c>
      <c r="D20">
        <v>0.5</v>
      </c>
      <c r="E20">
        <v>177</v>
      </c>
      <c r="F20">
        <v>500</v>
      </c>
      <c r="G20" s="2" t="b">
        <v>1</v>
      </c>
      <c r="H20">
        <v>6</v>
      </c>
      <c r="I20">
        <v>25</v>
      </c>
      <c r="J20">
        <v>256</v>
      </c>
      <c r="K20">
        <v>1000</v>
      </c>
      <c r="L20">
        <v>3</v>
      </c>
      <c r="M20">
        <v>50</v>
      </c>
      <c r="N20">
        <v>420</v>
      </c>
      <c r="O20">
        <v>9</v>
      </c>
      <c r="P20">
        <v>50</v>
      </c>
      <c r="Q20">
        <v>80</v>
      </c>
      <c r="R20">
        <v>1</v>
      </c>
      <c r="S20">
        <v>197</v>
      </c>
      <c r="T20" s="2">
        <v>64</v>
      </c>
      <c r="U20" s="2">
        <v>64</v>
      </c>
      <c r="V20" t="s">
        <v>88</v>
      </c>
      <c r="W20">
        <v>0.40408333333333302</v>
      </c>
      <c r="X20">
        <v>1.4123610656261401</v>
      </c>
      <c r="Y20">
        <v>0.450618253968253</v>
      </c>
      <c r="Z20">
        <v>1.0439980689287101</v>
      </c>
      <c r="AA20">
        <v>0.41723941206231002</v>
      </c>
      <c r="AB20">
        <v>0.41723941206231002</v>
      </c>
      <c r="AC20">
        <v>0.44142055933680102</v>
      </c>
      <c r="AD20">
        <v>0.44142055933680102</v>
      </c>
      <c r="AE20">
        <v>0.450618253968253</v>
      </c>
      <c r="AF20">
        <v>0.450618253968253</v>
      </c>
      <c r="AG20">
        <v>0.26111111111111102</v>
      </c>
      <c r="AH20">
        <v>1.9159793853759699</v>
      </c>
      <c r="AI20">
        <v>0.215328968472073</v>
      </c>
      <c r="AJ20">
        <v>0.215328968472072</v>
      </c>
      <c r="AK20">
        <v>0.22995963842460501</v>
      </c>
      <c r="AL20">
        <v>0.22995963842460501</v>
      </c>
      <c r="AM20">
        <v>0.26111111111111102</v>
      </c>
      <c r="AN20">
        <v>0.26111111111111102</v>
      </c>
      <c r="AO20">
        <v>0.26679922923561999</v>
      </c>
      <c r="AP20">
        <v>0.42436963268681399</v>
      </c>
      <c r="AQ20">
        <v>0.56054937426449802</v>
      </c>
      <c r="AR20">
        <v>0.27665706051873101</v>
      </c>
      <c r="AS20">
        <v>0</v>
      </c>
      <c r="AT20">
        <v>7.9207920792079195E-2</v>
      </c>
      <c r="AU20">
        <v>0.24313725490196</v>
      </c>
      <c r="AV20">
        <v>0.19718309859154901</v>
      </c>
      <c r="AW20">
        <v>0.49664429530201298</v>
      </c>
      <c r="AX20">
        <v>0.56179775280898803</v>
      </c>
      <c r="AY20">
        <v>0</v>
      </c>
      <c r="AZ20">
        <v>8.3333333333333301E-2</v>
      </c>
    </row>
    <row r="21" spans="2:52" x14ac:dyDescent="0.2">
      <c r="B21" t="s">
        <v>106</v>
      </c>
      <c r="C21">
        <v>1E-3</v>
      </c>
      <c r="D21">
        <v>0.5</v>
      </c>
      <c r="E21">
        <v>256</v>
      </c>
      <c r="F21">
        <v>500</v>
      </c>
      <c r="G21" s="2" t="b">
        <v>0</v>
      </c>
      <c r="H21">
        <v>6</v>
      </c>
      <c r="I21">
        <v>15</v>
      </c>
      <c r="J21">
        <v>64</v>
      </c>
      <c r="K21">
        <v>1000</v>
      </c>
      <c r="L21">
        <v>3</v>
      </c>
      <c r="M21">
        <v>50</v>
      </c>
      <c r="N21">
        <v>420</v>
      </c>
      <c r="O21">
        <v>9</v>
      </c>
      <c r="P21">
        <v>50</v>
      </c>
      <c r="Q21">
        <v>80</v>
      </c>
      <c r="R21">
        <v>1</v>
      </c>
      <c r="S21">
        <v>197</v>
      </c>
      <c r="T21" s="2">
        <v>64</v>
      </c>
      <c r="U21" s="2">
        <v>64</v>
      </c>
      <c r="V21" t="s">
        <v>88</v>
      </c>
      <c r="W21">
        <v>0.38811458333333299</v>
      </c>
      <c r="X21">
        <v>1.48320637440681</v>
      </c>
      <c r="Y21">
        <v>0.44998095238095098</v>
      </c>
      <c r="Z21">
        <v>1.04265558886528</v>
      </c>
      <c r="AA21">
        <v>0.41266295539201098</v>
      </c>
      <c r="AB21">
        <v>0.41266295539201098</v>
      </c>
      <c r="AC21">
        <v>0.45861354190729903</v>
      </c>
      <c r="AD21">
        <v>0.45861354190729903</v>
      </c>
      <c r="AE21">
        <v>0.44998095238095098</v>
      </c>
      <c r="AF21">
        <v>0.44998095238095098</v>
      </c>
      <c r="AG21">
        <v>0.26388888888888801</v>
      </c>
      <c r="AH21">
        <v>1.9281579256057699</v>
      </c>
      <c r="AI21">
        <v>0.20631372621590799</v>
      </c>
      <c r="AJ21">
        <v>0.20631372621590799</v>
      </c>
      <c r="AK21">
        <v>0.227062212694493</v>
      </c>
      <c r="AL21">
        <v>0.227062212694493</v>
      </c>
      <c r="AM21">
        <v>0.26388888888888801</v>
      </c>
      <c r="AN21">
        <v>0.26388888888888801</v>
      </c>
      <c r="AO21">
        <v>0.29526770361031301</v>
      </c>
      <c r="AP21">
        <v>0.38327128539269301</v>
      </c>
      <c r="AQ21">
        <v>0.55944987717302597</v>
      </c>
      <c r="AR21">
        <v>0.29752066115702402</v>
      </c>
      <c r="AS21">
        <v>0</v>
      </c>
      <c r="AT21">
        <v>0</v>
      </c>
      <c r="AU21">
        <v>0.17094017094017</v>
      </c>
      <c r="AV21">
        <v>0.22624434389140199</v>
      </c>
      <c r="AW21">
        <v>0.52830188679245205</v>
      </c>
      <c r="AX21">
        <v>0.44748858447488499</v>
      </c>
      <c r="AY21">
        <v>4.5977011494252797E-2</v>
      </c>
      <c r="AZ21">
        <v>0.140350877192982</v>
      </c>
    </row>
    <row r="22" spans="2:52" x14ac:dyDescent="0.2">
      <c r="B22" t="s">
        <v>107</v>
      </c>
      <c r="C22">
        <v>1E-3</v>
      </c>
      <c r="D22">
        <v>0.5</v>
      </c>
      <c r="E22">
        <v>256</v>
      </c>
      <c r="F22">
        <v>100</v>
      </c>
      <c r="G22" s="2" t="b">
        <v>0</v>
      </c>
      <c r="H22">
        <v>6</v>
      </c>
      <c r="I22">
        <v>25</v>
      </c>
      <c r="J22">
        <v>256</v>
      </c>
      <c r="K22">
        <v>1000</v>
      </c>
      <c r="L22">
        <v>3</v>
      </c>
      <c r="M22">
        <v>25</v>
      </c>
      <c r="N22">
        <v>445</v>
      </c>
      <c r="O22">
        <v>9</v>
      </c>
      <c r="P22">
        <v>25</v>
      </c>
      <c r="Q22">
        <v>105</v>
      </c>
      <c r="R22">
        <v>1</v>
      </c>
      <c r="S22">
        <v>197</v>
      </c>
      <c r="T22" s="2">
        <v>128</v>
      </c>
      <c r="U22" s="2">
        <v>128</v>
      </c>
      <c r="V22" t="s">
        <v>88</v>
      </c>
      <c r="W22">
        <v>0.32864583333333303</v>
      </c>
      <c r="X22">
        <v>1.58656614184379</v>
      </c>
      <c r="Y22">
        <v>0.44984194756553297</v>
      </c>
      <c r="Z22">
        <v>1.05023391819</v>
      </c>
      <c r="AA22">
        <v>0.412363124287077</v>
      </c>
      <c r="AB22">
        <v>0.412363124287077</v>
      </c>
      <c r="AC22">
        <v>0.44992187428421898</v>
      </c>
      <c r="AD22">
        <v>0.44992187428421898</v>
      </c>
      <c r="AE22">
        <v>0.44984194756553297</v>
      </c>
      <c r="AF22">
        <v>0.44984194756553297</v>
      </c>
      <c r="AG22">
        <v>0.21798941798941701</v>
      </c>
      <c r="AH22">
        <v>2.0295743942260698</v>
      </c>
      <c r="AI22">
        <v>0.14296815526551501</v>
      </c>
      <c r="AJ22">
        <v>0.14296815526551501</v>
      </c>
      <c r="AK22">
        <v>0.125049225246327</v>
      </c>
      <c r="AL22">
        <v>0.125049225246327</v>
      </c>
      <c r="AM22">
        <v>0.21798941798941801</v>
      </c>
      <c r="AN22">
        <v>0.21798941798941701</v>
      </c>
      <c r="AO22">
        <v>0.30384283570265702</v>
      </c>
      <c r="AP22">
        <v>0.38008684418986699</v>
      </c>
      <c r="AQ22">
        <v>0.55315969296870804</v>
      </c>
      <c r="AR22">
        <v>0.15246636771300401</v>
      </c>
      <c r="AS22">
        <v>0</v>
      </c>
      <c r="AT22">
        <v>0</v>
      </c>
      <c r="AU22">
        <v>7.7922077922077906E-2</v>
      </c>
      <c r="AV22">
        <v>0.245231607629427</v>
      </c>
      <c r="AW22">
        <v>0.40522875816993398</v>
      </c>
      <c r="AX22">
        <v>0.36206896551724099</v>
      </c>
      <c r="AY22">
        <v>0</v>
      </c>
      <c r="AZ22">
        <v>4.3795620437956199E-2</v>
      </c>
    </row>
    <row r="23" spans="2:52" x14ac:dyDescent="0.2">
      <c r="B23" t="s">
        <v>108</v>
      </c>
      <c r="C23">
        <v>1E-3</v>
      </c>
      <c r="D23">
        <v>0.5</v>
      </c>
      <c r="E23">
        <v>80</v>
      </c>
      <c r="F23">
        <v>500</v>
      </c>
      <c r="G23" s="2" t="b">
        <v>1</v>
      </c>
      <c r="H23">
        <v>6</v>
      </c>
      <c r="I23">
        <v>50</v>
      </c>
      <c r="J23">
        <v>64</v>
      </c>
      <c r="K23">
        <v>1000</v>
      </c>
      <c r="L23">
        <v>3</v>
      </c>
      <c r="M23">
        <v>25</v>
      </c>
      <c r="N23">
        <v>445</v>
      </c>
      <c r="O23">
        <v>9</v>
      </c>
      <c r="P23">
        <v>25</v>
      </c>
      <c r="Q23">
        <v>105</v>
      </c>
      <c r="R23">
        <v>1</v>
      </c>
      <c r="S23">
        <v>197</v>
      </c>
      <c r="T23" s="2">
        <v>128</v>
      </c>
      <c r="U23" s="2">
        <v>128</v>
      </c>
      <c r="V23" t="s">
        <v>88</v>
      </c>
      <c r="W23">
        <v>0.42908854166666599</v>
      </c>
      <c r="X23">
        <v>1.3848799583911799</v>
      </c>
      <c r="Y23">
        <v>0.449737078651675</v>
      </c>
      <c r="Z23">
        <v>1.04773981428146</v>
      </c>
      <c r="AA23">
        <v>0.42488687369293598</v>
      </c>
      <c r="AB23">
        <v>0.42488687369293598</v>
      </c>
      <c r="AC23">
        <v>0.44753269545702101</v>
      </c>
      <c r="AD23">
        <v>0.44753269545702001</v>
      </c>
      <c r="AE23">
        <v>0.449737078651675</v>
      </c>
      <c r="AF23">
        <v>0.449737078651675</v>
      </c>
      <c r="AG23">
        <v>0.28677248677248601</v>
      </c>
      <c r="AH23">
        <v>1.8644928932189899</v>
      </c>
      <c r="AI23">
        <v>0.24387943813705101</v>
      </c>
      <c r="AJ23">
        <v>0.24387943813705101</v>
      </c>
      <c r="AK23">
        <v>0.25196665702272297</v>
      </c>
      <c r="AL23">
        <v>0.25196665702272297</v>
      </c>
      <c r="AM23">
        <v>0.28677248677248601</v>
      </c>
      <c r="AN23">
        <v>0.28677248677248601</v>
      </c>
      <c r="AO23">
        <v>0.312310518037138</v>
      </c>
      <c r="AP23">
        <v>0.40648897177216098</v>
      </c>
      <c r="AQ23">
        <v>0.55586113126950898</v>
      </c>
      <c r="AR23">
        <v>0.30941704035874401</v>
      </c>
      <c r="AS23">
        <v>0.202380952380952</v>
      </c>
      <c r="AT23">
        <v>0</v>
      </c>
      <c r="AU23">
        <v>0.23045267489711899</v>
      </c>
      <c r="AV23">
        <v>0.24691358024691301</v>
      </c>
      <c r="AW23">
        <v>0.59907834101382496</v>
      </c>
      <c r="AX23">
        <v>0.53271028037383095</v>
      </c>
      <c r="AY23">
        <v>1.8018018018018001E-2</v>
      </c>
      <c r="AZ23">
        <v>5.5944055944055902E-2</v>
      </c>
    </row>
    <row r="24" spans="2:52" x14ac:dyDescent="0.2">
      <c r="B24" t="s">
        <v>109</v>
      </c>
      <c r="C24">
        <v>1E-3</v>
      </c>
      <c r="D24">
        <v>0.5</v>
      </c>
      <c r="E24">
        <v>247</v>
      </c>
      <c r="F24">
        <v>500</v>
      </c>
      <c r="G24" s="2" t="b">
        <v>1</v>
      </c>
      <c r="H24">
        <v>6</v>
      </c>
      <c r="I24">
        <v>25</v>
      </c>
      <c r="J24">
        <v>128</v>
      </c>
      <c r="K24">
        <v>1000</v>
      </c>
      <c r="L24">
        <v>3</v>
      </c>
      <c r="M24">
        <v>25</v>
      </c>
      <c r="N24">
        <v>445</v>
      </c>
      <c r="O24">
        <v>9</v>
      </c>
      <c r="P24">
        <v>25</v>
      </c>
      <c r="Q24">
        <v>105</v>
      </c>
      <c r="R24">
        <v>1</v>
      </c>
      <c r="S24">
        <v>197</v>
      </c>
      <c r="T24" s="2">
        <v>128</v>
      </c>
      <c r="U24" s="2">
        <v>128</v>
      </c>
      <c r="V24" t="s">
        <v>88</v>
      </c>
      <c r="W24">
        <v>0.407520833333333</v>
      </c>
      <c r="X24">
        <v>1.41613661932945</v>
      </c>
      <c r="Y24">
        <v>0.44941048689137603</v>
      </c>
      <c r="Z24">
        <v>1.0436929205656</v>
      </c>
      <c r="AA24">
        <v>0.41873873603516099</v>
      </c>
      <c r="AB24">
        <v>0.41873873603516099</v>
      </c>
      <c r="AC24">
        <v>0.45058438583642701</v>
      </c>
      <c r="AD24">
        <v>0.45058438583642701</v>
      </c>
      <c r="AE24">
        <v>0.44941048689137603</v>
      </c>
      <c r="AF24">
        <v>0.44941048689137603</v>
      </c>
      <c r="AG24">
        <v>0.25714285714285701</v>
      </c>
      <c r="AH24">
        <v>1.93311655521392</v>
      </c>
      <c r="AI24">
        <v>0.243243941928691</v>
      </c>
      <c r="AJ24">
        <v>0.243243941928691</v>
      </c>
      <c r="AK24">
        <v>0.282506171918599</v>
      </c>
      <c r="AL24">
        <v>0.282506171918599</v>
      </c>
      <c r="AM24">
        <v>0.25714285714285701</v>
      </c>
      <c r="AN24">
        <v>0.25714285714285701</v>
      </c>
      <c r="AO24">
        <v>0.29684986401398</v>
      </c>
      <c r="AP24">
        <v>0.40395160022724702</v>
      </c>
      <c r="AQ24">
        <v>0.55541474386425604</v>
      </c>
      <c r="AR24">
        <v>0.25490196078431299</v>
      </c>
      <c r="AS24">
        <v>0.22222222222222199</v>
      </c>
      <c r="AT24">
        <v>0.21276595744680801</v>
      </c>
      <c r="AU24">
        <v>0.13483146067415699</v>
      </c>
      <c r="AV24">
        <v>6.2992125984251898E-2</v>
      </c>
      <c r="AW24">
        <v>0.54644808743169404</v>
      </c>
      <c r="AX24">
        <v>0.48826291079812201</v>
      </c>
      <c r="AY24">
        <v>0.20327868852459</v>
      </c>
      <c r="AZ24">
        <v>6.3492063492063502E-2</v>
      </c>
    </row>
    <row r="25" spans="2:52" x14ac:dyDescent="0.2">
      <c r="B25" t="s">
        <v>110</v>
      </c>
      <c r="C25">
        <v>1E-3</v>
      </c>
      <c r="D25">
        <v>0.5</v>
      </c>
      <c r="E25">
        <v>14</v>
      </c>
      <c r="F25">
        <v>500</v>
      </c>
      <c r="G25" s="2" t="b">
        <v>1</v>
      </c>
      <c r="H25">
        <v>6</v>
      </c>
      <c r="I25">
        <v>25</v>
      </c>
      <c r="J25">
        <v>256</v>
      </c>
      <c r="K25">
        <v>1000</v>
      </c>
      <c r="L25">
        <v>3</v>
      </c>
      <c r="M25">
        <v>50</v>
      </c>
      <c r="N25">
        <v>420</v>
      </c>
      <c r="O25">
        <v>9</v>
      </c>
      <c r="P25">
        <v>50</v>
      </c>
      <c r="Q25">
        <v>80</v>
      </c>
      <c r="R25">
        <v>1</v>
      </c>
      <c r="S25">
        <v>197</v>
      </c>
      <c r="T25" s="2">
        <v>64</v>
      </c>
      <c r="U25" s="2">
        <v>64</v>
      </c>
      <c r="V25" t="s">
        <v>88</v>
      </c>
      <c r="W25">
        <v>0.40095963541666602</v>
      </c>
      <c r="X25">
        <v>1.42441785836219</v>
      </c>
      <c r="Y25">
        <v>0.44916746031745902</v>
      </c>
      <c r="Z25">
        <v>1.0450489974021899</v>
      </c>
      <c r="AA25">
        <v>0.411238290544719</v>
      </c>
      <c r="AB25">
        <v>0.41123829054472</v>
      </c>
      <c r="AC25">
        <v>0.43970297779662998</v>
      </c>
      <c r="AD25">
        <v>0.43970297779662998</v>
      </c>
      <c r="AE25">
        <v>0.44916746031745902</v>
      </c>
      <c r="AF25">
        <v>0.44916746031745902</v>
      </c>
      <c r="AG25">
        <v>0.26250000000000001</v>
      </c>
      <c r="AH25">
        <v>1.87969470024108</v>
      </c>
      <c r="AI25">
        <v>0.19824203215206099</v>
      </c>
      <c r="AJ25">
        <v>0.19824203215206099</v>
      </c>
      <c r="AK25">
        <v>0.18033266609179099</v>
      </c>
      <c r="AL25">
        <v>0.18033266609179099</v>
      </c>
      <c r="AM25">
        <v>0.26249999999999901</v>
      </c>
      <c r="AN25">
        <v>0.26250000000000001</v>
      </c>
      <c r="AO25">
        <v>0.25462713416758098</v>
      </c>
      <c r="AP25">
        <v>0.42326546576789698</v>
      </c>
      <c r="AQ25">
        <v>0.55582227169868104</v>
      </c>
      <c r="AR25">
        <v>0.31007751937984501</v>
      </c>
      <c r="AS25">
        <v>0</v>
      </c>
      <c r="AT25">
        <v>0</v>
      </c>
      <c r="AU25">
        <v>0.17391304347826</v>
      </c>
      <c r="AV25">
        <v>0.16049382716049301</v>
      </c>
      <c r="AW25">
        <v>0.58278145695364203</v>
      </c>
      <c r="AX25">
        <v>0.50691244239631295</v>
      </c>
      <c r="AY25">
        <v>0.05</v>
      </c>
      <c r="AZ25">
        <v>0</v>
      </c>
    </row>
    <row r="26" spans="2:52" x14ac:dyDescent="0.2">
      <c r="B26" t="s">
        <v>111</v>
      </c>
      <c r="C26">
        <v>1E-3</v>
      </c>
      <c r="D26">
        <v>0.5</v>
      </c>
      <c r="E26">
        <v>56</v>
      </c>
      <c r="F26">
        <v>500</v>
      </c>
      <c r="G26" s="2" t="b">
        <v>1</v>
      </c>
      <c r="H26">
        <v>6</v>
      </c>
      <c r="I26">
        <v>25</v>
      </c>
      <c r="J26">
        <v>420</v>
      </c>
      <c r="K26">
        <v>1000</v>
      </c>
      <c r="L26">
        <v>3</v>
      </c>
      <c r="M26">
        <v>25</v>
      </c>
      <c r="N26">
        <v>445</v>
      </c>
      <c r="O26">
        <v>9</v>
      </c>
      <c r="P26">
        <v>25</v>
      </c>
      <c r="Q26">
        <v>105</v>
      </c>
      <c r="R26">
        <v>1</v>
      </c>
      <c r="S26">
        <v>197</v>
      </c>
      <c r="T26" s="2">
        <v>128</v>
      </c>
      <c r="U26" s="2">
        <v>128</v>
      </c>
      <c r="V26" t="s">
        <v>88</v>
      </c>
      <c r="W26">
        <v>0.43641746031745998</v>
      </c>
      <c r="X26">
        <v>1.38300173187255</v>
      </c>
      <c r="Y26">
        <v>0.44894831460673101</v>
      </c>
      <c r="Z26">
        <v>1.04721918010711</v>
      </c>
      <c r="AA26">
        <v>0.42123264241656999</v>
      </c>
      <c r="AB26">
        <v>0.42123264241656999</v>
      </c>
      <c r="AC26">
        <v>0.43977289419617699</v>
      </c>
      <c r="AD26">
        <v>0.43977289419617699</v>
      </c>
      <c r="AE26">
        <v>0.44894831460673101</v>
      </c>
      <c r="AF26">
        <v>0.44894831460673101</v>
      </c>
      <c r="AG26">
        <v>0.29100529100529099</v>
      </c>
      <c r="AH26">
        <v>1.87316930294036</v>
      </c>
      <c r="AI26">
        <v>0.25833253965209801</v>
      </c>
      <c r="AJ26">
        <v>0.25833253965209801</v>
      </c>
      <c r="AK26">
        <v>0.305765325857763</v>
      </c>
      <c r="AL26">
        <v>0.305765325857763</v>
      </c>
      <c r="AM26">
        <v>0.29100529100529099</v>
      </c>
      <c r="AN26">
        <v>0.29100529100529099</v>
      </c>
      <c r="AO26">
        <v>0.28615560330062401</v>
      </c>
      <c r="AP26">
        <v>0.41573480520237499</v>
      </c>
      <c r="AQ26">
        <v>0.56180751874671098</v>
      </c>
      <c r="AR26">
        <v>0.29594272076372302</v>
      </c>
      <c r="AS26">
        <v>0.19230769230769201</v>
      </c>
      <c r="AT26">
        <v>0</v>
      </c>
      <c r="AU26">
        <v>0.121546961325966</v>
      </c>
      <c r="AV26">
        <v>0.28021978021978</v>
      </c>
      <c r="AW26">
        <v>0.61883408071748802</v>
      </c>
      <c r="AX26">
        <v>0.57303370786516805</v>
      </c>
      <c r="AY26">
        <v>0.115107913669064</v>
      </c>
      <c r="AZ26">
        <v>0.128</v>
      </c>
    </row>
    <row r="27" spans="2:52" x14ac:dyDescent="0.2">
      <c r="B27" t="s">
        <v>112</v>
      </c>
      <c r="C27">
        <v>1E-3</v>
      </c>
      <c r="D27">
        <v>0.5</v>
      </c>
      <c r="E27">
        <v>256</v>
      </c>
      <c r="F27">
        <v>100</v>
      </c>
      <c r="G27" s="2" t="b">
        <v>0</v>
      </c>
      <c r="H27">
        <v>6</v>
      </c>
      <c r="I27">
        <v>15</v>
      </c>
      <c r="J27">
        <v>256</v>
      </c>
      <c r="K27">
        <v>1000</v>
      </c>
      <c r="L27">
        <v>3</v>
      </c>
      <c r="M27">
        <v>25</v>
      </c>
      <c r="N27">
        <v>445</v>
      </c>
      <c r="O27">
        <v>9</v>
      </c>
      <c r="P27">
        <v>25</v>
      </c>
      <c r="Q27">
        <v>105</v>
      </c>
      <c r="R27">
        <v>1</v>
      </c>
      <c r="S27">
        <v>197</v>
      </c>
      <c r="T27" s="2">
        <v>128</v>
      </c>
      <c r="U27" s="2">
        <v>128</v>
      </c>
      <c r="V27" t="s">
        <v>88</v>
      </c>
      <c r="W27">
        <v>0.299986979166666</v>
      </c>
      <c r="X27">
        <v>1.6485182917118</v>
      </c>
      <c r="Y27">
        <v>0.44876554307115102</v>
      </c>
      <c r="Z27">
        <v>1.04990823173522</v>
      </c>
      <c r="AA27">
        <v>0.410530209547675</v>
      </c>
      <c r="AB27">
        <v>0.410530209547675</v>
      </c>
      <c r="AC27">
        <v>0.43392869889371899</v>
      </c>
      <c r="AD27">
        <v>0.43392869889371899</v>
      </c>
      <c r="AE27">
        <v>0.44876554307115102</v>
      </c>
      <c r="AF27">
        <v>0.44876554307115102</v>
      </c>
      <c r="AG27">
        <v>0.20317460317460301</v>
      </c>
      <c r="AH27">
        <v>2.05465364456176</v>
      </c>
      <c r="AI27">
        <v>0.12762721714716299</v>
      </c>
      <c r="AJ27">
        <v>0.12762721714716299</v>
      </c>
      <c r="AK27">
        <v>0.13602682770365901</v>
      </c>
      <c r="AL27">
        <v>0.13602682770365901</v>
      </c>
      <c r="AM27">
        <v>0.20317460317460301</v>
      </c>
      <c r="AN27">
        <v>0.20317460317460301</v>
      </c>
      <c r="AO27">
        <v>0.256418529415049</v>
      </c>
      <c r="AP27">
        <v>0.428317832838435</v>
      </c>
      <c r="AQ27">
        <v>0.54685426638954004</v>
      </c>
      <c r="AR27">
        <v>0.15</v>
      </c>
      <c r="AS27">
        <v>0.17171717171717099</v>
      </c>
      <c r="AT27">
        <v>0</v>
      </c>
      <c r="AU27">
        <v>0.28571428571428498</v>
      </c>
      <c r="AV27">
        <v>0.14444444444444399</v>
      </c>
      <c r="AW27">
        <v>0.361054766734279</v>
      </c>
      <c r="AX27">
        <v>3.5714285714285698E-2</v>
      </c>
      <c r="AY27">
        <v>0</v>
      </c>
      <c r="AZ27">
        <v>0</v>
      </c>
    </row>
    <row r="28" spans="2:52" x14ac:dyDescent="0.2">
      <c r="B28" t="s">
        <v>113</v>
      </c>
      <c r="C28">
        <v>1E-3</v>
      </c>
      <c r="D28">
        <v>0.5</v>
      </c>
      <c r="E28">
        <v>81</v>
      </c>
      <c r="F28">
        <v>500</v>
      </c>
      <c r="G28" s="2" t="b">
        <v>1</v>
      </c>
      <c r="H28">
        <v>6</v>
      </c>
      <c r="I28">
        <v>50</v>
      </c>
      <c r="J28">
        <v>128</v>
      </c>
      <c r="K28">
        <v>1000</v>
      </c>
      <c r="L28">
        <v>3</v>
      </c>
      <c r="M28">
        <v>20</v>
      </c>
      <c r="N28">
        <v>450</v>
      </c>
      <c r="O28">
        <v>9</v>
      </c>
      <c r="P28">
        <v>20</v>
      </c>
      <c r="Q28">
        <v>110</v>
      </c>
      <c r="R28">
        <v>1</v>
      </c>
      <c r="S28">
        <v>197</v>
      </c>
      <c r="T28" s="2">
        <v>128</v>
      </c>
      <c r="U28" s="2">
        <v>128</v>
      </c>
      <c r="V28" t="s">
        <v>88</v>
      </c>
      <c r="W28">
        <v>0.435322916666666</v>
      </c>
      <c r="X28">
        <v>1.37522677803039</v>
      </c>
      <c r="Y28">
        <v>0.44860074074074002</v>
      </c>
      <c r="Z28">
        <v>1.0554345440864501</v>
      </c>
      <c r="AA28">
        <v>0.42628748494699997</v>
      </c>
      <c r="AB28">
        <v>0.42628748494699997</v>
      </c>
      <c r="AC28">
        <v>0.44248307935084902</v>
      </c>
      <c r="AD28">
        <v>0.44248307935084902</v>
      </c>
      <c r="AE28">
        <v>0.44860074074074002</v>
      </c>
      <c r="AF28">
        <v>0.44860074074074002</v>
      </c>
      <c r="AG28">
        <v>0.283838383838383</v>
      </c>
      <c r="AH28">
        <v>1.91581618785858</v>
      </c>
      <c r="AI28">
        <v>0.25763836921857403</v>
      </c>
      <c r="AJ28">
        <v>0.25763836921857403</v>
      </c>
      <c r="AK28">
        <v>0.37430026976060199</v>
      </c>
      <c r="AL28">
        <v>0.37430026976060199</v>
      </c>
      <c r="AM28">
        <v>0.283838383838383</v>
      </c>
      <c r="AN28">
        <v>0.283838383838383</v>
      </c>
      <c r="AO28">
        <v>0.315906687156086</v>
      </c>
      <c r="AP28">
        <v>0.40850057210447699</v>
      </c>
      <c r="AQ28">
        <v>0.55445519558043699</v>
      </c>
      <c r="AR28">
        <v>0.21671826625387</v>
      </c>
      <c r="AS28">
        <v>0.298013245033112</v>
      </c>
      <c r="AT28">
        <v>1.8018018018018001E-2</v>
      </c>
      <c r="AU28">
        <v>0.25</v>
      </c>
      <c r="AV28">
        <v>0.15909090909090901</v>
      </c>
      <c r="AW28">
        <v>0.56809338521400699</v>
      </c>
      <c r="AX28">
        <v>0.62790697674418605</v>
      </c>
      <c r="AY28">
        <v>0</v>
      </c>
      <c r="AZ28">
        <v>0.180904522613065</v>
      </c>
    </row>
    <row r="29" spans="2:52" x14ac:dyDescent="0.2">
      <c r="B29" t="s">
        <v>114</v>
      </c>
      <c r="C29">
        <v>1E-3</v>
      </c>
      <c r="D29">
        <v>0.5</v>
      </c>
      <c r="E29">
        <v>135</v>
      </c>
      <c r="F29">
        <v>500</v>
      </c>
      <c r="G29" s="2" t="b">
        <v>1</v>
      </c>
      <c r="H29">
        <v>6</v>
      </c>
      <c r="I29">
        <v>25</v>
      </c>
      <c r="J29">
        <v>256</v>
      </c>
      <c r="K29">
        <v>1000</v>
      </c>
      <c r="L29">
        <v>3</v>
      </c>
      <c r="M29">
        <v>25</v>
      </c>
      <c r="N29">
        <v>445</v>
      </c>
      <c r="O29">
        <v>9</v>
      </c>
      <c r="P29">
        <v>25</v>
      </c>
      <c r="Q29">
        <v>105</v>
      </c>
      <c r="R29">
        <v>1</v>
      </c>
      <c r="S29">
        <v>197</v>
      </c>
      <c r="T29" s="2">
        <v>64</v>
      </c>
      <c r="U29" s="2">
        <v>64</v>
      </c>
      <c r="V29" t="s">
        <v>88</v>
      </c>
      <c r="W29">
        <v>0.42246484374999999</v>
      </c>
      <c r="X29">
        <v>1.4083569202423001</v>
      </c>
      <c r="Y29">
        <v>0.44816479400748099</v>
      </c>
      <c r="Z29">
        <v>1.05024337422847</v>
      </c>
      <c r="AA29">
        <v>0.42366652559190698</v>
      </c>
      <c r="AB29">
        <v>0.42366652559190698</v>
      </c>
      <c r="AC29">
        <v>0.446212872042279</v>
      </c>
      <c r="AD29">
        <v>0.446212872042279</v>
      </c>
      <c r="AE29">
        <v>0.44816479400748099</v>
      </c>
      <c r="AF29">
        <v>0.44816479400748099</v>
      </c>
      <c r="AG29">
        <v>0.24973544973544901</v>
      </c>
      <c r="AH29">
        <v>1.89217746257782</v>
      </c>
      <c r="AI29">
        <v>0.18414413071577099</v>
      </c>
      <c r="AJ29">
        <v>0.18414413071577099</v>
      </c>
      <c r="AK29">
        <v>0.248370856143173</v>
      </c>
      <c r="AL29">
        <v>0.248370856143173</v>
      </c>
      <c r="AM29">
        <v>0.24973544973544901</v>
      </c>
      <c r="AN29">
        <v>0.24973544973544901</v>
      </c>
      <c r="AO29">
        <v>0.31401885503886301</v>
      </c>
      <c r="AP29">
        <v>0.39958994241773999</v>
      </c>
      <c r="AQ29">
        <v>0.55739077931911896</v>
      </c>
      <c r="AR29">
        <v>7.0175438596491196E-2</v>
      </c>
      <c r="AS29">
        <v>0.236503856041131</v>
      </c>
      <c r="AT29">
        <v>0</v>
      </c>
      <c r="AU29">
        <v>1.85185185185185E-2</v>
      </c>
      <c r="AV29">
        <v>0.24</v>
      </c>
      <c r="AW29">
        <v>0.5</v>
      </c>
      <c r="AX29">
        <v>0.48412698412698402</v>
      </c>
      <c r="AY29">
        <v>7.4074074074074001E-2</v>
      </c>
      <c r="AZ29">
        <v>3.38983050847457E-2</v>
      </c>
    </row>
    <row r="30" spans="2:52" x14ac:dyDescent="0.2">
      <c r="B30" t="s">
        <v>115</v>
      </c>
      <c r="C30">
        <v>1E-3</v>
      </c>
      <c r="D30">
        <v>0.5</v>
      </c>
      <c r="E30">
        <v>256</v>
      </c>
      <c r="F30">
        <v>500</v>
      </c>
      <c r="G30" s="2" t="b">
        <v>0</v>
      </c>
      <c r="H30">
        <v>6</v>
      </c>
      <c r="I30">
        <v>50</v>
      </c>
      <c r="J30">
        <v>128</v>
      </c>
      <c r="K30">
        <v>1000</v>
      </c>
      <c r="L30">
        <v>3</v>
      </c>
      <c r="M30">
        <v>50</v>
      </c>
      <c r="N30">
        <v>420</v>
      </c>
      <c r="O30">
        <v>9</v>
      </c>
      <c r="P30">
        <v>50</v>
      </c>
      <c r="Q30">
        <v>80</v>
      </c>
      <c r="R30">
        <v>1</v>
      </c>
      <c r="S30">
        <v>197</v>
      </c>
      <c r="T30" s="2">
        <v>64</v>
      </c>
      <c r="U30" s="2">
        <v>64</v>
      </c>
      <c r="V30" t="s">
        <v>88</v>
      </c>
      <c r="W30">
        <v>0.41928385416666603</v>
      </c>
      <c r="X30">
        <v>1.39877208304405</v>
      </c>
      <c r="Y30">
        <v>0.44806984126984001</v>
      </c>
      <c r="Z30">
        <v>1.0460109988451001</v>
      </c>
      <c r="AA30">
        <v>0.41734636280251802</v>
      </c>
      <c r="AB30">
        <v>0.41734636280251802</v>
      </c>
      <c r="AC30">
        <v>0.43912508228783298</v>
      </c>
      <c r="AD30">
        <v>0.43912508228783298</v>
      </c>
      <c r="AE30">
        <v>0.44806984126984001</v>
      </c>
      <c r="AF30">
        <v>0.44806984126984001</v>
      </c>
      <c r="AG30">
        <v>0.27083333333333298</v>
      </c>
      <c r="AH30">
        <v>1.88486623764038</v>
      </c>
      <c r="AI30">
        <v>0.25153607668425598</v>
      </c>
      <c r="AJ30">
        <v>0.25153607668425598</v>
      </c>
      <c r="AK30">
        <v>0.26983340535105399</v>
      </c>
      <c r="AL30">
        <v>0.26983340535105399</v>
      </c>
      <c r="AM30">
        <v>0.27083333333333298</v>
      </c>
      <c r="AN30">
        <v>0.27083333333333298</v>
      </c>
      <c r="AO30">
        <v>0.28890669934184698</v>
      </c>
      <c r="AP30">
        <v>0.40993980587665801</v>
      </c>
      <c r="AQ30">
        <v>0.55319258318905096</v>
      </c>
      <c r="AR30">
        <v>0.24267782426778201</v>
      </c>
      <c r="AS30">
        <v>0.16260162601625999</v>
      </c>
      <c r="AT30">
        <v>0.25668449197860899</v>
      </c>
      <c r="AU30">
        <v>0.22325581395348801</v>
      </c>
      <c r="AV30">
        <v>0.22429906542056</v>
      </c>
      <c r="AW30">
        <v>0.57803468208092401</v>
      </c>
      <c r="AX30">
        <v>0.57627118644067798</v>
      </c>
      <c r="AY30">
        <v>0</v>
      </c>
      <c r="AZ30">
        <v>0</v>
      </c>
    </row>
    <row r="31" spans="2:52" x14ac:dyDescent="0.2">
      <c r="B31" t="s">
        <v>116</v>
      </c>
      <c r="C31">
        <v>1E-3</v>
      </c>
      <c r="D31">
        <v>0.5</v>
      </c>
      <c r="E31">
        <v>256</v>
      </c>
      <c r="F31">
        <v>100</v>
      </c>
      <c r="G31" s="2" t="b">
        <v>0</v>
      </c>
      <c r="H31">
        <v>6</v>
      </c>
      <c r="I31">
        <v>15</v>
      </c>
      <c r="J31">
        <v>256</v>
      </c>
      <c r="K31">
        <v>1000</v>
      </c>
      <c r="L31">
        <v>3</v>
      </c>
      <c r="M31">
        <v>25</v>
      </c>
      <c r="N31">
        <v>445</v>
      </c>
      <c r="O31">
        <v>9</v>
      </c>
      <c r="P31">
        <v>25</v>
      </c>
      <c r="Q31">
        <v>105</v>
      </c>
      <c r="R31">
        <v>1</v>
      </c>
      <c r="S31">
        <v>197</v>
      </c>
      <c r="T31" s="2">
        <v>128</v>
      </c>
      <c r="U31" s="2">
        <v>128</v>
      </c>
      <c r="V31" t="s">
        <v>88</v>
      </c>
      <c r="W31">
        <v>0.30886067708333298</v>
      </c>
      <c r="X31">
        <v>1.62677079677581</v>
      </c>
      <c r="Y31">
        <v>0.44767790262171298</v>
      </c>
      <c r="Z31">
        <v>1.05414508330822</v>
      </c>
      <c r="AA31">
        <v>0.40572649226931801</v>
      </c>
      <c r="AB31">
        <v>0.40572649226931801</v>
      </c>
      <c r="AC31">
        <v>0.42645067139501402</v>
      </c>
      <c r="AD31">
        <v>0.42645067139501402</v>
      </c>
      <c r="AE31">
        <v>0.44767790262171298</v>
      </c>
      <c r="AF31">
        <v>0.44767790262171298</v>
      </c>
      <c r="AG31">
        <v>0.19047619047618999</v>
      </c>
      <c r="AH31">
        <v>2.0238406658172599</v>
      </c>
      <c r="AI31">
        <v>0.12889939062775799</v>
      </c>
      <c r="AJ31">
        <v>0.12889939062775799</v>
      </c>
      <c r="AK31">
        <v>0.122002548045095</v>
      </c>
      <c r="AL31">
        <v>0.122002548045095</v>
      </c>
      <c r="AM31">
        <v>0.19047619047618999</v>
      </c>
      <c r="AN31">
        <v>0.19047619047618999</v>
      </c>
      <c r="AO31">
        <v>0.27832644997157802</v>
      </c>
      <c r="AP31">
        <v>0.39420995563857902</v>
      </c>
      <c r="AQ31">
        <v>0.54464307119779698</v>
      </c>
      <c r="AR31">
        <v>0.18181818181818099</v>
      </c>
      <c r="AS31">
        <v>0</v>
      </c>
      <c r="AT31">
        <v>0.10377358490565999</v>
      </c>
      <c r="AU31">
        <v>0.104477611940298</v>
      </c>
      <c r="AV31">
        <v>0.20578778135048201</v>
      </c>
      <c r="AW31">
        <v>0.391397849462365</v>
      </c>
      <c r="AX31">
        <v>0.172839506172839</v>
      </c>
      <c r="AY31">
        <v>0</v>
      </c>
      <c r="AZ31">
        <v>0</v>
      </c>
    </row>
    <row r="32" spans="2:52" x14ac:dyDescent="0.2">
      <c r="B32" t="s">
        <v>117</v>
      </c>
      <c r="C32">
        <v>1E-3</v>
      </c>
      <c r="D32">
        <v>0.5</v>
      </c>
      <c r="E32">
        <v>15</v>
      </c>
      <c r="F32">
        <v>500</v>
      </c>
      <c r="G32" s="2" t="b">
        <v>1</v>
      </c>
      <c r="H32">
        <v>6</v>
      </c>
      <c r="I32">
        <v>15</v>
      </c>
      <c r="J32">
        <v>256</v>
      </c>
      <c r="K32">
        <v>1000</v>
      </c>
      <c r="L32">
        <v>3</v>
      </c>
      <c r="M32">
        <v>25</v>
      </c>
      <c r="N32">
        <v>445</v>
      </c>
      <c r="O32">
        <v>9</v>
      </c>
      <c r="P32">
        <v>25</v>
      </c>
      <c r="Q32">
        <v>105</v>
      </c>
      <c r="R32">
        <v>1</v>
      </c>
      <c r="S32">
        <v>197</v>
      </c>
      <c r="T32" s="2">
        <v>128</v>
      </c>
      <c r="U32" s="2">
        <v>128</v>
      </c>
      <c r="V32" t="s">
        <v>88</v>
      </c>
      <c r="W32">
        <v>0.40667187500000002</v>
      </c>
      <c r="X32">
        <v>1.4384108088016501</v>
      </c>
      <c r="Y32">
        <v>0.44721048689137599</v>
      </c>
      <c r="Z32">
        <v>1.0494604542255399</v>
      </c>
      <c r="AA32">
        <v>0.417939395333701</v>
      </c>
      <c r="AB32">
        <v>0.417939395333701</v>
      </c>
      <c r="AC32">
        <v>0.44691972377409001</v>
      </c>
      <c r="AD32">
        <v>0.44691972377409001</v>
      </c>
      <c r="AE32">
        <v>0.44721048689137599</v>
      </c>
      <c r="AF32">
        <v>0.44721048689137599</v>
      </c>
      <c r="AG32">
        <v>0.25079365079365001</v>
      </c>
      <c r="AH32">
        <v>1.8929299116134599</v>
      </c>
      <c r="AI32">
        <v>0.197730508817933</v>
      </c>
      <c r="AJ32">
        <v>0.197730508817933</v>
      </c>
      <c r="AK32">
        <v>0.18852902336876901</v>
      </c>
      <c r="AL32">
        <v>0.18852902336876901</v>
      </c>
      <c r="AM32">
        <v>0.25079365079365001</v>
      </c>
      <c r="AN32">
        <v>0.25079365079365001</v>
      </c>
      <c r="AO32">
        <v>0.30927421149810702</v>
      </c>
      <c r="AP32">
        <v>0.40012477072326202</v>
      </c>
      <c r="AQ32">
        <v>0.54441920377973796</v>
      </c>
      <c r="AR32">
        <v>0.213592233009708</v>
      </c>
      <c r="AS32">
        <v>0.194444444444444</v>
      </c>
      <c r="AT32">
        <v>0</v>
      </c>
      <c r="AU32">
        <v>0.127906976744186</v>
      </c>
      <c r="AV32">
        <v>0.237623762376237</v>
      </c>
      <c r="AW32">
        <v>0.52272727272727204</v>
      </c>
      <c r="AX32">
        <v>0.43243243243243201</v>
      </c>
      <c r="AY32">
        <v>0</v>
      </c>
      <c r="AZ32">
        <v>5.0847457627118599E-2</v>
      </c>
    </row>
    <row r="33" spans="2:52" x14ac:dyDescent="0.2">
      <c r="B33" t="s">
        <v>118</v>
      </c>
      <c r="C33">
        <v>1E-3</v>
      </c>
      <c r="D33">
        <v>0.5</v>
      </c>
      <c r="E33">
        <v>128</v>
      </c>
      <c r="F33">
        <v>500</v>
      </c>
      <c r="G33" s="2" t="b">
        <v>1</v>
      </c>
      <c r="H33">
        <v>6</v>
      </c>
      <c r="I33">
        <v>15</v>
      </c>
      <c r="J33">
        <v>256</v>
      </c>
      <c r="K33">
        <v>1000</v>
      </c>
      <c r="L33">
        <v>3</v>
      </c>
      <c r="M33">
        <v>50</v>
      </c>
      <c r="N33">
        <v>420</v>
      </c>
      <c r="O33">
        <v>9</v>
      </c>
      <c r="P33">
        <v>50</v>
      </c>
      <c r="Q33">
        <v>80</v>
      </c>
      <c r="R33">
        <v>1</v>
      </c>
      <c r="S33">
        <v>197</v>
      </c>
      <c r="T33" s="2">
        <v>128</v>
      </c>
      <c r="U33" s="2">
        <v>128</v>
      </c>
      <c r="V33" t="s">
        <v>88</v>
      </c>
      <c r="W33">
        <v>0.38977864583333299</v>
      </c>
      <c r="X33">
        <v>1.4421932740211401</v>
      </c>
      <c r="Y33">
        <v>0.44620714285714203</v>
      </c>
      <c r="Z33">
        <v>1.04589470124244</v>
      </c>
      <c r="AA33">
        <v>0.40772060142037703</v>
      </c>
      <c r="AB33">
        <v>0.40772060142037703</v>
      </c>
      <c r="AC33">
        <v>0.44195206354125199</v>
      </c>
      <c r="AD33">
        <v>0.44195206354125199</v>
      </c>
      <c r="AE33">
        <v>0.44620714285714203</v>
      </c>
      <c r="AF33">
        <v>0.44620714285714203</v>
      </c>
      <c r="AG33">
        <v>0.27083333333333298</v>
      </c>
      <c r="AH33">
        <v>1.87629735469818</v>
      </c>
      <c r="AI33">
        <v>0.22425095230839301</v>
      </c>
      <c r="AJ33">
        <v>0.22425095230839301</v>
      </c>
      <c r="AK33">
        <v>0.23428444073754001</v>
      </c>
      <c r="AL33">
        <v>0.23428444073754001</v>
      </c>
      <c r="AM33">
        <v>0.27083333333333298</v>
      </c>
      <c r="AN33">
        <v>0.27083333333333298</v>
      </c>
      <c r="AO33">
        <v>0.27782559492799902</v>
      </c>
      <c r="AP33">
        <v>0.39419325521027598</v>
      </c>
      <c r="AQ33">
        <v>0.55114295412285896</v>
      </c>
      <c r="AR33">
        <v>0.19087136929460499</v>
      </c>
      <c r="AS33">
        <v>0</v>
      </c>
      <c r="AT33">
        <v>0.24390243902438999</v>
      </c>
      <c r="AU33">
        <v>0.27272727272727199</v>
      </c>
      <c r="AV33">
        <v>0.14285714285714199</v>
      </c>
      <c r="AW33">
        <v>0.54437869822485196</v>
      </c>
      <c r="AX33">
        <v>0.542713567839196</v>
      </c>
      <c r="AY33">
        <v>0</v>
      </c>
      <c r="AZ33">
        <v>8.0808080808080801E-2</v>
      </c>
    </row>
    <row r="34" spans="2:52" x14ac:dyDescent="0.2">
      <c r="B34" t="s">
        <v>119</v>
      </c>
      <c r="C34">
        <v>1E-3</v>
      </c>
      <c r="D34">
        <v>0.5</v>
      </c>
      <c r="E34">
        <v>251</v>
      </c>
      <c r="F34">
        <v>500</v>
      </c>
      <c r="G34" s="2" t="b">
        <v>1</v>
      </c>
      <c r="H34">
        <v>6</v>
      </c>
      <c r="I34">
        <v>10</v>
      </c>
      <c r="J34">
        <v>256</v>
      </c>
      <c r="K34">
        <v>1000</v>
      </c>
      <c r="L34">
        <v>3</v>
      </c>
      <c r="M34">
        <v>25</v>
      </c>
      <c r="N34">
        <v>445</v>
      </c>
      <c r="O34">
        <v>9</v>
      </c>
      <c r="P34">
        <v>25</v>
      </c>
      <c r="Q34">
        <v>105</v>
      </c>
      <c r="R34">
        <v>1</v>
      </c>
      <c r="S34">
        <v>197</v>
      </c>
      <c r="T34" s="2">
        <v>64</v>
      </c>
      <c r="U34" s="2">
        <v>64</v>
      </c>
      <c r="V34" t="s">
        <v>88</v>
      </c>
      <c r="W34">
        <v>0.40714713541666703</v>
      </c>
      <c r="X34">
        <v>1.4321256787776899</v>
      </c>
      <c r="Y34">
        <v>0.44527790262171302</v>
      </c>
      <c r="Z34">
        <v>1.0500286405086501</v>
      </c>
      <c r="AA34">
        <v>0.41140184429015803</v>
      </c>
      <c r="AB34">
        <v>0.41140184429015803</v>
      </c>
      <c r="AC34">
        <v>0.44059019202424299</v>
      </c>
      <c r="AD34">
        <v>0.44059019202424299</v>
      </c>
      <c r="AE34">
        <v>0.44527790262171302</v>
      </c>
      <c r="AF34">
        <v>0.44527790262171302</v>
      </c>
      <c r="AG34">
        <v>0.26878306878306801</v>
      </c>
      <c r="AH34">
        <v>1.8826473951339699</v>
      </c>
      <c r="AI34">
        <v>0.206814982233963</v>
      </c>
      <c r="AJ34">
        <v>0.206814982233963</v>
      </c>
      <c r="AK34">
        <v>0.231783098884488</v>
      </c>
      <c r="AL34">
        <v>0.231783098884488</v>
      </c>
      <c r="AM34">
        <v>0.26878306878306801</v>
      </c>
      <c r="AN34">
        <v>0.26878306878306801</v>
      </c>
      <c r="AO34">
        <v>0.28047166443223298</v>
      </c>
      <c r="AP34">
        <v>0.40108668230841299</v>
      </c>
      <c r="AQ34">
        <v>0.552647186129825</v>
      </c>
      <c r="AR34">
        <v>0.29928741092636502</v>
      </c>
      <c r="AS34">
        <v>0</v>
      </c>
      <c r="AT34">
        <v>1.6528925619834701E-2</v>
      </c>
      <c r="AU34">
        <v>0.23057644110275599</v>
      </c>
      <c r="AV34">
        <v>0.128205128205128</v>
      </c>
      <c r="AW34">
        <v>0.61802575107296098</v>
      </c>
      <c r="AX34">
        <v>0.51528384279475903</v>
      </c>
      <c r="AY34">
        <v>1.7391304347826E-2</v>
      </c>
      <c r="AZ34">
        <v>3.6036036036036001E-2</v>
      </c>
    </row>
    <row r="35" spans="2:52" x14ac:dyDescent="0.2">
      <c r="B35" t="s">
        <v>120</v>
      </c>
      <c r="C35">
        <v>1E-3</v>
      </c>
      <c r="D35">
        <v>0.5</v>
      </c>
      <c r="E35">
        <v>15</v>
      </c>
      <c r="F35">
        <v>500</v>
      </c>
      <c r="G35" s="2" t="b">
        <v>1</v>
      </c>
      <c r="H35">
        <v>6</v>
      </c>
      <c r="I35">
        <v>20</v>
      </c>
      <c r="J35">
        <v>420</v>
      </c>
      <c r="K35">
        <v>1000</v>
      </c>
      <c r="L35">
        <v>3</v>
      </c>
      <c r="M35">
        <v>20</v>
      </c>
      <c r="N35">
        <v>450</v>
      </c>
      <c r="O35">
        <v>9</v>
      </c>
      <c r="P35">
        <v>20</v>
      </c>
      <c r="Q35">
        <v>110</v>
      </c>
      <c r="R35">
        <v>1</v>
      </c>
      <c r="S35">
        <v>197</v>
      </c>
      <c r="T35" s="2">
        <v>128</v>
      </c>
      <c r="U35" s="2">
        <v>128</v>
      </c>
      <c r="V35" t="s">
        <v>88</v>
      </c>
      <c r="W35">
        <v>0.42645</v>
      </c>
      <c r="X35">
        <v>1.40299420475959</v>
      </c>
      <c r="Y35">
        <v>0.44506888888888901</v>
      </c>
      <c r="Z35">
        <v>1.05287911665439</v>
      </c>
      <c r="AA35">
        <v>0.417908895468519</v>
      </c>
      <c r="AB35">
        <v>0.417908895468519</v>
      </c>
      <c r="AC35">
        <v>0.44199229178925897</v>
      </c>
      <c r="AD35">
        <v>0.44199229178925897</v>
      </c>
      <c r="AE35">
        <v>0.44506888888888901</v>
      </c>
      <c r="AF35">
        <v>0.44506888888888901</v>
      </c>
      <c r="AG35">
        <v>0.27474747474747402</v>
      </c>
      <c r="AH35">
        <v>1.8973244428634599</v>
      </c>
      <c r="AI35">
        <v>0.22617252924141901</v>
      </c>
      <c r="AJ35">
        <v>0.22617252924141901</v>
      </c>
      <c r="AK35">
        <v>0.23231515035001399</v>
      </c>
      <c r="AL35">
        <v>0.23231515035001399</v>
      </c>
      <c r="AM35">
        <v>0.27474747474747402</v>
      </c>
      <c r="AN35">
        <v>0.27474747474747402</v>
      </c>
      <c r="AO35">
        <v>0.32135515749740201</v>
      </c>
      <c r="AP35">
        <v>0.38209651793883298</v>
      </c>
      <c r="AQ35">
        <v>0.55027501096931997</v>
      </c>
      <c r="AR35">
        <v>0.26623376623376599</v>
      </c>
      <c r="AS35">
        <v>1.7391304347826E-2</v>
      </c>
      <c r="AT35">
        <v>0.15517241379310301</v>
      </c>
      <c r="AU35">
        <v>0.238461538461538</v>
      </c>
      <c r="AV35">
        <v>0.27737226277372201</v>
      </c>
      <c r="AW35">
        <v>0.49180327868852403</v>
      </c>
      <c r="AX35">
        <v>0.51219512195121897</v>
      </c>
      <c r="AY35">
        <v>0</v>
      </c>
      <c r="AZ35">
        <v>7.69230769230769E-2</v>
      </c>
    </row>
    <row r="36" spans="2:52" x14ac:dyDescent="0.2">
      <c r="B36" t="s">
        <v>121</v>
      </c>
      <c r="C36">
        <v>1E-3</v>
      </c>
      <c r="D36">
        <v>0.5</v>
      </c>
      <c r="E36">
        <v>91</v>
      </c>
      <c r="F36">
        <v>500</v>
      </c>
      <c r="G36" s="2" t="b">
        <v>1</v>
      </c>
      <c r="H36">
        <v>6</v>
      </c>
      <c r="I36">
        <v>25</v>
      </c>
      <c r="J36">
        <v>420</v>
      </c>
      <c r="K36">
        <v>1000</v>
      </c>
      <c r="L36">
        <v>3</v>
      </c>
      <c r="M36">
        <v>25</v>
      </c>
      <c r="N36">
        <v>445</v>
      </c>
      <c r="O36">
        <v>9</v>
      </c>
      <c r="P36">
        <v>25</v>
      </c>
      <c r="Q36">
        <v>105</v>
      </c>
      <c r="R36">
        <v>1</v>
      </c>
      <c r="S36">
        <v>197</v>
      </c>
      <c r="T36" s="2">
        <v>64</v>
      </c>
      <c r="U36" s="2">
        <v>64</v>
      </c>
      <c r="V36" t="s">
        <v>88</v>
      </c>
      <c r="W36">
        <v>0.411391269841269</v>
      </c>
      <c r="X36">
        <v>1.4451603417396499</v>
      </c>
      <c r="Y36">
        <v>0.44462397003744297</v>
      </c>
      <c r="Z36">
        <v>1.05064324593544</v>
      </c>
      <c r="AA36">
        <v>0.41486638865181402</v>
      </c>
      <c r="AB36">
        <v>0.41486638865181402</v>
      </c>
      <c r="AC36">
        <v>0.44827550635667002</v>
      </c>
      <c r="AD36">
        <v>0.44827550635667002</v>
      </c>
      <c r="AE36">
        <v>0.44462397003744297</v>
      </c>
      <c r="AF36">
        <v>0.44462397003744297</v>
      </c>
      <c r="AG36">
        <v>0.25925925925925902</v>
      </c>
      <c r="AH36">
        <v>1.9468194246292101</v>
      </c>
      <c r="AI36">
        <v>0.193354050218107</v>
      </c>
      <c r="AJ36">
        <v>0.193354050218107</v>
      </c>
      <c r="AK36">
        <v>0.179147681701052</v>
      </c>
      <c r="AL36">
        <v>0.179147681701052</v>
      </c>
      <c r="AM36">
        <v>0.25925925925925902</v>
      </c>
      <c r="AN36">
        <v>0.25925925925925902</v>
      </c>
      <c r="AO36">
        <v>0.317841682231989</v>
      </c>
      <c r="AP36">
        <v>0.38121642984500598</v>
      </c>
      <c r="AQ36">
        <v>0.54554105387844898</v>
      </c>
      <c r="AR36">
        <v>0.30327868852459</v>
      </c>
      <c r="AS36">
        <v>0</v>
      </c>
      <c r="AT36">
        <v>0</v>
      </c>
      <c r="AU36">
        <v>0</v>
      </c>
      <c r="AV36">
        <v>0.18181818181818099</v>
      </c>
      <c r="AW36">
        <v>0.53968253968253899</v>
      </c>
      <c r="AX36">
        <v>0.50549450549450503</v>
      </c>
      <c r="AY36">
        <v>0</v>
      </c>
      <c r="AZ36">
        <v>0.209912536443148</v>
      </c>
    </row>
    <row r="37" spans="2:52" x14ac:dyDescent="0.2">
      <c r="B37" t="s">
        <v>122</v>
      </c>
      <c r="C37">
        <v>1E-3</v>
      </c>
      <c r="D37">
        <v>0.5</v>
      </c>
      <c r="E37">
        <v>26</v>
      </c>
      <c r="F37">
        <v>500</v>
      </c>
      <c r="G37" s="2" t="b">
        <v>1</v>
      </c>
      <c r="H37">
        <v>6</v>
      </c>
      <c r="I37">
        <v>20</v>
      </c>
      <c r="J37">
        <v>128</v>
      </c>
      <c r="K37">
        <v>1000</v>
      </c>
      <c r="L37">
        <v>3</v>
      </c>
      <c r="M37">
        <v>25</v>
      </c>
      <c r="N37">
        <v>445</v>
      </c>
      <c r="O37">
        <v>9</v>
      </c>
      <c r="P37">
        <v>25</v>
      </c>
      <c r="Q37">
        <v>105</v>
      </c>
      <c r="R37">
        <v>1</v>
      </c>
      <c r="S37">
        <v>197</v>
      </c>
      <c r="T37" s="2">
        <v>64</v>
      </c>
      <c r="U37" s="2">
        <v>64</v>
      </c>
      <c r="V37" t="s">
        <v>88</v>
      </c>
      <c r="W37">
        <v>0.41432291666666599</v>
      </c>
      <c r="X37">
        <v>1.4212409551143601</v>
      </c>
      <c r="Y37">
        <v>0.44431910112358602</v>
      </c>
      <c r="Z37">
        <v>1.0497021913528399</v>
      </c>
      <c r="AA37">
        <v>0.41498523576356</v>
      </c>
      <c r="AB37">
        <v>0.41498523576356</v>
      </c>
      <c r="AC37">
        <v>0.43899299024854699</v>
      </c>
      <c r="AD37">
        <v>0.43899299024854699</v>
      </c>
      <c r="AE37">
        <v>0.44431910112358602</v>
      </c>
      <c r="AF37">
        <v>0.44431910112358602</v>
      </c>
      <c r="AG37">
        <v>0.26984126984126899</v>
      </c>
      <c r="AH37">
        <v>1.91876780986785</v>
      </c>
      <c r="AI37">
        <v>0.22782926448131699</v>
      </c>
      <c r="AJ37">
        <v>0.22782926448131699</v>
      </c>
      <c r="AK37">
        <v>0.24089250471938001</v>
      </c>
      <c r="AL37">
        <v>0.24089250471938001</v>
      </c>
      <c r="AM37">
        <v>0.26984126984126899</v>
      </c>
      <c r="AN37">
        <v>0.26984126984126899</v>
      </c>
      <c r="AO37">
        <v>0.31982464169667602</v>
      </c>
      <c r="AP37">
        <v>0.37379657409069</v>
      </c>
      <c r="AQ37">
        <v>0.55133449150331604</v>
      </c>
      <c r="AR37">
        <v>0.27513227513227501</v>
      </c>
      <c r="AS37">
        <v>0.20512820512820501</v>
      </c>
      <c r="AT37">
        <v>0</v>
      </c>
      <c r="AU37">
        <v>0.12935323383084499</v>
      </c>
      <c r="AV37">
        <v>0.266666666666666</v>
      </c>
      <c r="AW37">
        <v>0.53030303030303005</v>
      </c>
      <c r="AX37">
        <v>0.54639175257731898</v>
      </c>
      <c r="AY37">
        <v>7.9470198675496595E-2</v>
      </c>
      <c r="AZ37">
        <v>1.8018018018018001E-2</v>
      </c>
    </row>
    <row r="38" spans="2:52" x14ac:dyDescent="0.2">
      <c r="B38" t="s">
        <v>123</v>
      </c>
      <c r="C38">
        <v>1E-3</v>
      </c>
      <c r="D38">
        <v>0.5</v>
      </c>
      <c r="E38">
        <v>256</v>
      </c>
      <c r="F38">
        <v>500</v>
      </c>
      <c r="G38" s="2" t="b">
        <v>0</v>
      </c>
      <c r="H38">
        <v>6</v>
      </c>
      <c r="I38">
        <v>25</v>
      </c>
      <c r="J38">
        <v>64</v>
      </c>
      <c r="K38">
        <v>1000</v>
      </c>
      <c r="L38">
        <v>3</v>
      </c>
      <c r="M38">
        <v>25</v>
      </c>
      <c r="N38">
        <v>445</v>
      </c>
      <c r="O38">
        <v>9</v>
      </c>
      <c r="P38">
        <v>25</v>
      </c>
      <c r="Q38">
        <v>105</v>
      </c>
      <c r="R38">
        <v>1</v>
      </c>
      <c r="S38">
        <v>197</v>
      </c>
      <c r="T38" s="2">
        <v>128</v>
      </c>
      <c r="U38" s="2">
        <v>128</v>
      </c>
      <c r="V38" t="s">
        <v>88</v>
      </c>
      <c r="W38">
        <v>0.40536458333333297</v>
      </c>
      <c r="X38">
        <v>1.4160848824977801</v>
      </c>
      <c r="Y38">
        <v>0.44429438202246202</v>
      </c>
      <c r="Z38">
        <v>1.0524165955781899</v>
      </c>
      <c r="AA38">
        <v>0.41302290856105001</v>
      </c>
      <c r="AB38">
        <v>0.41302290856105001</v>
      </c>
      <c r="AC38">
        <v>0.43882529215864602</v>
      </c>
      <c r="AD38">
        <v>0.43882529215864602</v>
      </c>
      <c r="AE38">
        <v>0.44429438202246202</v>
      </c>
      <c r="AF38">
        <v>0.44429438202246202</v>
      </c>
      <c r="AG38">
        <v>0.26243386243386202</v>
      </c>
      <c r="AH38">
        <v>1.89043176174163</v>
      </c>
      <c r="AI38">
        <v>0.19647303329160501</v>
      </c>
      <c r="AJ38">
        <v>0.19647303329160501</v>
      </c>
      <c r="AK38">
        <v>0.19692848267021101</v>
      </c>
      <c r="AL38">
        <v>0.19692848267021101</v>
      </c>
      <c r="AM38">
        <v>0.26243386243386202</v>
      </c>
      <c r="AN38">
        <v>0.26243386243386202</v>
      </c>
      <c r="AO38">
        <v>0.28357805798799102</v>
      </c>
      <c r="AP38">
        <v>0.40815973840887199</v>
      </c>
      <c r="AQ38">
        <v>0.54733092928628901</v>
      </c>
      <c r="AR38">
        <v>0.29674796747967402</v>
      </c>
      <c r="AS38">
        <v>0</v>
      </c>
      <c r="AT38">
        <v>0</v>
      </c>
      <c r="AU38">
        <v>3.4188034188034101E-2</v>
      </c>
      <c r="AV38">
        <v>0.295890410958904</v>
      </c>
      <c r="AW38">
        <v>0.54368932038834905</v>
      </c>
      <c r="AX38">
        <v>0.51818181818181797</v>
      </c>
      <c r="AY38">
        <v>6.2893081761006206E-2</v>
      </c>
      <c r="AZ38">
        <v>1.6666666666666601E-2</v>
      </c>
    </row>
    <row r="39" spans="2:52" x14ac:dyDescent="0.2">
      <c r="B39" t="s">
        <v>124</v>
      </c>
      <c r="C39">
        <v>1E-3</v>
      </c>
      <c r="D39">
        <v>0.5</v>
      </c>
      <c r="E39">
        <v>12</v>
      </c>
      <c r="F39">
        <v>500</v>
      </c>
      <c r="G39" s="2" t="b">
        <v>1</v>
      </c>
      <c r="H39">
        <v>6</v>
      </c>
      <c r="I39">
        <v>25</v>
      </c>
      <c r="J39">
        <v>128</v>
      </c>
      <c r="K39">
        <v>1000</v>
      </c>
      <c r="L39">
        <v>3</v>
      </c>
      <c r="M39">
        <v>25</v>
      </c>
      <c r="N39">
        <v>445</v>
      </c>
      <c r="O39">
        <v>9</v>
      </c>
      <c r="P39">
        <v>25</v>
      </c>
      <c r="Q39">
        <v>105</v>
      </c>
      <c r="R39">
        <v>1</v>
      </c>
      <c r="S39">
        <v>197</v>
      </c>
      <c r="T39" s="2">
        <v>64</v>
      </c>
      <c r="U39" s="2">
        <v>64</v>
      </c>
      <c r="V39" t="s">
        <v>88</v>
      </c>
      <c r="W39">
        <v>0.39519270833333298</v>
      </c>
      <c r="X39">
        <v>1.4258924093246399</v>
      </c>
      <c r="Y39">
        <v>0.44391385767789299</v>
      </c>
      <c r="Z39">
        <v>1.0527364544868401</v>
      </c>
      <c r="AA39">
        <v>0.40766662614872001</v>
      </c>
      <c r="AB39">
        <v>0.40766662614872001</v>
      </c>
      <c r="AC39">
        <v>0.440184492638028</v>
      </c>
      <c r="AD39">
        <v>0.440184492638028</v>
      </c>
      <c r="AE39">
        <v>0.44391385767789299</v>
      </c>
      <c r="AF39">
        <v>0.44391385767789299</v>
      </c>
      <c r="AG39">
        <v>0.25185185185185099</v>
      </c>
      <c r="AH39">
        <v>1.9621444940567001</v>
      </c>
      <c r="AI39">
        <v>0.20901214494038101</v>
      </c>
      <c r="AJ39">
        <v>0.20901214494038101</v>
      </c>
      <c r="AK39">
        <v>0.21374554404914201</v>
      </c>
      <c r="AL39">
        <v>0.21374554404914201</v>
      </c>
      <c r="AM39">
        <v>0.25185185185185099</v>
      </c>
      <c r="AN39">
        <v>0.25185185185185099</v>
      </c>
      <c r="AO39">
        <v>0.29468158793306798</v>
      </c>
      <c r="AP39">
        <v>0.38067630588220802</v>
      </c>
      <c r="AQ39">
        <v>0.54764198463088398</v>
      </c>
      <c r="AR39">
        <v>0.29934924078091102</v>
      </c>
      <c r="AS39">
        <v>0</v>
      </c>
      <c r="AT39">
        <v>0</v>
      </c>
      <c r="AU39">
        <v>0.17940199335548099</v>
      </c>
      <c r="AV39">
        <v>0.19841269841269801</v>
      </c>
      <c r="AW39">
        <v>0.57286432160804002</v>
      </c>
      <c r="AX39">
        <v>0.49756097560975598</v>
      </c>
      <c r="AY39">
        <v>1.5873015873015799E-2</v>
      </c>
      <c r="AZ39">
        <v>0.11764705882352899</v>
      </c>
    </row>
    <row r="40" spans="2:52" x14ac:dyDescent="0.2">
      <c r="B40" t="s">
        <v>125</v>
      </c>
      <c r="C40">
        <v>1E-3</v>
      </c>
      <c r="D40">
        <v>0.5</v>
      </c>
      <c r="E40">
        <v>139</v>
      </c>
      <c r="F40">
        <v>500</v>
      </c>
      <c r="G40" s="2" t="b">
        <v>1</v>
      </c>
      <c r="H40">
        <v>6</v>
      </c>
      <c r="I40">
        <v>10</v>
      </c>
      <c r="J40">
        <v>420</v>
      </c>
      <c r="K40">
        <v>1000</v>
      </c>
      <c r="L40">
        <v>3</v>
      </c>
      <c r="M40">
        <v>50</v>
      </c>
      <c r="N40">
        <v>420</v>
      </c>
      <c r="O40">
        <v>9</v>
      </c>
      <c r="P40">
        <v>50</v>
      </c>
      <c r="Q40">
        <v>80</v>
      </c>
      <c r="R40">
        <v>1</v>
      </c>
      <c r="S40">
        <v>197</v>
      </c>
      <c r="T40" s="2">
        <v>64</v>
      </c>
      <c r="U40" s="2">
        <v>64</v>
      </c>
      <c r="V40" t="s">
        <v>88</v>
      </c>
      <c r="W40">
        <v>0.40107936507936498</v>
      </c>
      <c r="X40">
        <v>1.4589966650009101</v>
      </c>
      <c r="Y40">
        <v>0.44389523809523701</v>
      </c>
      <c r="Z40">
        <v>1.0482712547779001</v>
      </c>
      <c r="AA40">
        <v>0.40354703842675999</v>
      </c>
      <c r="AB40">
        <v>0.40354703842675999</v>
      </c>
      <c r="AC40">
        <v>0.43366824426820999</v>
      </c>
      <c r="AD40">
        <v>0.43366824426820999</v>
      </c>
      <c r="AE40">
        <v>0.44389523809523701</v>
      </c>
      <c r="AF40">
        <v>0.44389523809523701</v>
      </c>
      <c r="AG40">
        <v>0.26111111111111102</v>
      </c>
      <c r="AH40">
        <v>1.9112355709075901</v>
      </c>
      <c r="AI40">
        <v>0.194431607846906</v>
      </c>
      <c r="AJ40">
        <v>0.194431607846906</v>
      </c>
      <c r="AK40">
        <v>0.197678556044739</v>
      </c>
      <c r="AL40">
        <v>0.197678556044739</v>
      </c>
      <c r="AM40">
        <v>0.26111111111111102</v>
      </c>
      <c r="AN40">
        <v>0.26111111111111102</v>
      </c>
      <c r="AO40">
        <v>0.29943393524904299</v>
      </c>
      <c r="AP40">
        <v>0.35817794639510298</v>
      </c>
      <c r="AQ40">
        <v>0.55302923363613399</v>
      </c>
      <c r="AR40">
        <v>0.31578947368421001</v>
      </c>
      <c r="AS40">
        <v>2.3809523809523801E-2</v>
      </c>
      <c r="AT40">
        <v>0</v>
      </c>
      <c r="AU40">
        <v>0.17687074829931901</v>
      </c>
      <c r="AV40">
        <v>0.170212765957446</v>
      </c>
      <c r="AW40">
        <v>0.55497382198952805</v>
      </c>
      <c r="AX40">
        <v>0.38022813688212898</v>
      </c>
      <c r="AY40">
        <v>0</v>
      </c>
      <c r="AZ40">
        <v>0.128</v>
      </c>
    </row>
    <row r="41" spans="2:52" x14ac:dyDescent="0.2">
      <c r="B41" t="s">
        <v>126</v>
      </c>
      <c r="C41">
        <v>1E-3</v>
      </c>
      <c r="D41">
        <v>0.5</v>
      </c>
      <c r="E41">
        <v>158</v>
      </c>
      <c r="F41">
        <v>500</v>
      </c>
      <c r="G41" s="2" t="b">
        <v>1</v>
      </c>
      <c r="H41">
        <v>6</v>
      </c>
      <c r="I41">
        <v>15</v>
      </c>
      <c r="J41">
        <v>420</v>
      </c>
      <c r="K41">
        <v>1000</v>
      </c>
      <c r="L41">
        <v>3</v>
      </c>
      <c r="M41">
        <v>15</v>
      </c>
      <c r="N41">
        <v>455</v>
      </c>
      <c r="O41">
        <v>9</v>
      </c>
      <c r="P41">
        <v>15</v>
      </c>
      <c r="Q41">
        <v>115</v>
      </c>
      <c r="R41">
        <v>1</v>
      </c>
      <c r="S41">
        <v>197</v>
      </c>
      <c r="T41" s="2">
        <v>128</v>
      </c>
      <c r="U41" s="2">
        <v>128</v>
      </c>
      <c r="V41" t="s">
        <v>88</v>
      </c>
      <c r="W41">
        <v>0.45187222222222201</v>
      </c>
      <c r="X41">
        <v>1.33513577747344</v>
      </c>
      <c r="Y41">
        <v>0.44349304029303999</v>
      </c>
      <c r="Z41">
        <v>1.05805508172512</v>
      </c>
      <c r="AA41">
        <v>0.42025134860413599</v>
      </c>
      <c r="AB41">
        <v>0.42025134860413599</v>
      </c>
      <c r="AC41">
        <v>0.43672748556584401</v>
      </c>
      <c r="AD41">
        <v>0.43672748556584401</v>
      </c>
      <c r="AE41">
        <v>0.44349304029303999</v>
      </c>
      <c r="AF41">
        <v>0.44349304029303999</v>
      </c>
      <c r="AG41">
        <v>0.27632850241545798</v>
      </c>
      <c r="AH41">
        <v>1.88073778152465</v>
      </c>
      <c r="AI41">
        <v>0.22842436663125901</v>
      </c>
      <c r="AJ41">
        <v>0.22842436663125901</v>
      </c>
      <c r="AK41">
        <v>0.24900229088099099</v>
      </c>
      <c r="AL41">
        <v>0.24900229088099099</v>
      </c>
      <c r="AM41">
        <v>0.27632850241545798</v>
      </c>
      <c r="AN41">
        <v>0.27632850241545798</v>
      </c>
      <c r="AO41">
        <v>0.32444850479390502</v>
      </c>
      <c r="AP41">
        <v>0.38949748207851298</v>
      </c>
      <c r="AQ41">
        <v>0.54680805893998796</v>
      </c>
      <c r="AR41">
        <v>0</v>
      </c>
      <c r="AS41">
        <v>0.26845637583892601</v>
      </c>
      <c r="AT41">
        <v>0.14207650273224001</v>
      </c>
      <c r="AU41">
        <v>1.6528925619834701E-2</v>
      </c>
      <c r="AV41">
        <v>0.26380368098159501</v>
      </c>
      <c r="AW41">
        <v>0.67873303167420795</v>
      </c>
      <c r="AX41">
        <v>0.47588424437298998</v>
      </c>
      <c r="AY41">
        <v>4.6874999999999903E-2</v>
      </c>
      <c r="AZ41">
        <v>0.16346153846153799</v>
      </c>
    </row>
    <row r="42" spans="2:52" x14ac:dyDescent="0.2">
      <c r="B42" t="s">
        <v>127</v>
      </c>
      <c r="C42">
        <v>1E-3</v>
      </c>
      <c r="D42">
        <v>0.5</v>
      </c>
      <c r="E42">
        <v>85</v>
      </c>
      <c r="F42">
        <v>500</v>
      </c>
      <c r="G42" s="2" t="b">
        <v>1</v>
      </c>
      <c r="H42">
        <v>6</v>
      </c>
      <c r="I42">
        <v>15</v>
      </c>
      <c r="J42">
        <v>128</v>
      </c>
      <c r="K42">
        <v>1000</v>
      </c>
      <c r="L42">
        <v>3</v>
      </c>
      <c r="M42">
        <v>15</v>
      </c>
      <c r="N42">
        <v>455</v>
      </c>
      <c r="O42">
        <v>9</v>
      </c>
      <c r="P42">
        <v>15</v>
      </c>
      <c r="Q42">
        <v>115</v>
      </c>
      <c r="R42">
        <v>1</v>
      </c>
      <c r="S42">
        <v>197</v>
      </c>
      <c r="T42" s="2">
        <v>128</v>
      </c>
      <c r="U42" s="2">
        <v>128</v>
      </c>
      <c r="V42" t="s">
        <v>88</v>
      </c>
      <c r="W42">
        <v>0.418716145833333</v>
      </c>
      <c r="X42">
        <v>1.4150985977649599</v>
      </c>
      <c r="Y42">
        <v>0.44281831501831498</v>
      </c>
      <c r="Z42">
        <v>1.0535111733675</v>
      </c>
      <c r="AA42">
        <v>0.41205088863302097</v>
      </c>
      <c r="AB42">
        <v>0.41205088863302097</v>
      </c>
      <c r="AC42">
        <v>0.44097502098421998</v>
      </c>
      <c r="AD42">
        <v>0.44097502098421998</v>
      </c>
      <c r="AE42">
        <v>0.44281831501831498</v>
      </c>
      <c r="AF42">
        <v>0.44281831501831498</v>
      </c>
      <c r="AG42">
        <v>0.28405797101449198</v>
      </c>
      <c r="AH42">
        <v>1.89271140098571</v>
      </c>
      <c r="AI42">
        <v>0.23452391571828499</v>
      </c>
      <c r="AJ42">
        <v>0.23452391571828499</v>
      </c>
      <c r="AK42">
        <v>0.28319630663946999</v>
      </c>
      <c r="AL42">
        <v>0.28319630663946999</v>
      </c>
      <c r="AM42">
        <v>0.28405797101449198</v>
      </c>
      <c r="AN42">
        <v>0.28405797101449198</v>
      </c>
      <c r="AO42">
        <v>0.29944821727514598</v>
      </c>
      <c r="AP42">
        <v>0.39374143599887601</v>
      </c>
      <c r="AQ42">
        <v>0.54296301262504099</v>
      </c>
      <c r="AR42">
        <v>0.29247311827956901</v>
      </c>
      <c r="AS42">
        <v>1.6806722689075598E-2</v>
      </c>
      <c r="AT42">
        <v>0.13953488372093001</v>
      </c>
      <c r="AU42">
        <v>1.6806722689075598E-2</v>
      </c>
      <c r="AV42">
        <v>0.30316742081447901</v>
      </c>
      <c r="AW42">
        <v>0.66666666666666596</v>
      </c>
      <c r="AX42">
        <v>0.48430493273542602</v>
      </c>
      <c r="AY42">
        <v>0</v>
      </c>
      <c r="AZ42">
        <v>0.19095477386934601</v>
      </c>
    </row>
    <row r="43" spans="2:52" x14ac:dyDescent="0.2">
      <c r="B43" t="s">
        <v>128</v>
      </c>
      <c r="C43">
        <v>1E-3</v>
      </c>
      <c r="D43">
        <v>0.5</v>
      </c>
      <c r="E43">
        <v>36</v>
      </c>
      <c r="F43">
        <v>500</v>
      </c>
      <c r="G43" s="2" t="b">
        <v>1</v>
      </c>
      <c r="H43">
        <v>6</v>
      </c>
      <c r="I43">
        <v>20</v>
      </c>
      <c r="J43">
        <v>128</v>
      </c>
      <c r="K43">
        <v>1000</v>
      </c>
      <c r="L43">
        <v>3</v>
      </c>
      <c r="M43">
        <v>20</v>
      </c>
      <c r="N43">
        <v>450</v>
      </c>
      <c r="O43">
        <v>9</v>
      </c>
      <c r="P43">
        <v>20</v>
      </c>
      <c r="Q43">
        <v>110</v>
      </c>
      <c r="R43">
        <v>1</v>
      </c>
      <c r="S43">
        <v>197</v>
      </c>
      <c r="T43" s="2">
        <v>128</v>
      </c>
      <c r="U43" s="2">
        <v>128</v>
      </c>
      <c r="V43" t="s">
        <v>88</v>
      </c>
      <c r="W43">
        <v>0.39318489583333299</v>
      </c>
      <c r="X43">
        <v>1.4554139025211299</v>
      </c>
      <c r="Y43">
        <v>0.442813333333333</v>
      </c>
      <c r="Z43">
        <v>1.05211386179924</v>
      </c>
      <c r="AA43">
        <v>0.41019143158695398</v>
      </c>
      <c r="AB43">
        <v>0.41019143158695398</v>
      </c>
      <c r="AC43">
        <v>0.44606052812938701</v>
      </c>
      <c r="AD43">
        <v>0.44606052812938701</v>
      </c>
      <c r="AE43">
        <v>0.442813333333333</v>
      </c>
      <c r="AF43">
        <v>0.442813333333333</v>
      </c>
      <c r="AG43">
        <v>0.22020202020202001</v>
      </c>
      <c r="AH43">
        <v>1.93989074230194</v>
      </c>
      <c r="AI43">
        <v>0.18033804281699201</v>
      </c>
      <c r="AJ43">
        <v>0.18033804281699201</v>
      </c>
      <c r="AK43">
        <v>0.22397195197506101</v>
      </c>
      <c r="AL43">
        <v>0.22397195197506101</v>
      </c>
      <c r="AM43">
        <v>0.22020202020202001</v>
      </c>
      <c r="AN43">
        <v>0.22020202020202001</v>
      </c>
      <c r="AO43">
        <v>0.305993916536003</v>
      </c>
      <c r="AP43">
        <v>0.38406126087252701</v>
      </c>
      <c r="AQ43">
        <v>0.54051911735233305</v>
      </c>
      <c r="AR43">
        <v>5.7142857142857099E-2</v>
      </c>
      <c r="AS43">
        <v>0.19565217391304299</v>
      </c>
      <c r="AT43">
        <v>0.191693290734824</v>
      </c>
      <c r="AU43">
        <v>7.69230769230769E-2</v>
      </c>
      <c r="AV43">
        <v>9.4488188976377896E-2</v>
      </c>
      <c r="AW43">
        <v>0.37055837563451699</v>
      </c>
      <c r="AX43">
        <v>0.36363636363636298</v>
      </c>
      <c r="AY43">
        <v>0.178988326848249</v>
      </c>
      <c r="AZ43">
        <v>9.3959731543624095E-2</v>
      </c>
    </row>
    <row r="44" spans="2:52" x14ac:dyDescent="0.2">
      <c r="B44" t="s">
        <v>129</v>
      </c>
      <c r="C44">
        <v>1E-3</v>
      </c>
      <c r="D44">
        <v>0.5</v>
      </c>
      <c r="E44">
        <v>176</v>
      </c>
      <c r="F44">
        <v>500</v>
      </c>
      <c r="G44" s="2" t="b">
        <v>1</v>
      </c>
      <c r="H44">
        <v>6</v>
      </c>
      <c r="I44">
        <v>15</v>
      </c>
      <c r="J44">
        <v>420</v>
      </c>
      <c r="K44">
        <v>1000</v>
      </c>
      <c r="L44">
        <v>3</v>
      </c>
      <c r="M44">
        <v>20</v>
      </c>
      <c r="N44">
        <v>450</v>
      </c>
      <c r="O44">
        <v>9</v>
      </c>
      <c r="P44">
        <v>20</v>
      </c>
      <c r="Q44">
        <v>110</v>
      </c>
      <c r="R44">
        <v>1</v>
      </c>
      <c r="S44">
        <v>197</v>
      </c>
      <c r="T44" s="2">
        <v>128</v>
      </c>
      <c r="U44" s="2">
        <v>128</v>
      </c>
      <c r="V44" t="s">
        <v>88</v>
      </c>
      <c r="W44">
        <v>0.390011904761905</v>
      </c>
      <c r="X44">
        <v>1.44662580513954</v>
      </c>
      <c r="Y44">
        <v>0.44266296296296198</v>
      </c>
      <c r="Z44">
        <v>1.05549161171913</v>
      </c>
      <c r="AA44">
        <v>0.41116283104907198</v>
      </c>
      <c r="AB44">
        <v>0.41116283104907198</v>
      </c>
      <c r="AC44">
        <v>0.443835594417407</v>
      </c>
      <c r="AD44">
        <v>0.443835594417407</v>
      </c>
      <c r="AE44">
        <v>0.44266296296296198</v>
      </c>
      <c r="AF44">
        <v>0.44266296296296198</v>
      </c>
      <c r="AG44">
        <v>0.25555555555555498</v>
      </c>
      <c r="AH44">
        <v>1.9407159090042101</v>
      </c>
      <c r="AI44">
        <v>0.217197438021939</v>
      </c>
      <c r="AJ44">
        <v>0.217197438021939</v>
      </c>
      <c r="AK44">
        <v>0.21745820404004401</v>
      </c>
      <c r="AL44">
        <v>0.21745820404004401</v>
      </c>
      <c r="AM44">
        <v>0.25555555555555498</v>
      </c>
      <c r="AN44">
        <v>0.25555555555555498</v>
      </c>
      <c r="AO44">
        <v>0.30501553854965102</v>
      </c>
      <c r="AP44">
        <v>0.38654691869268898</v>
      </c>
      <c r="AQ44">
        <v>0.54192603590487598</v>
      </c>
      <c r="AR44">
        <v>0.28318584070796399</v>
      </c>
      <c r="AS44">
        <v>9.1428571428571401E-2</v>
      </c>
      <c r="AT44">
        <v>0</v>
      </c>
      <c r="AU44">
        <v>0.237179487179487</v>
      </c>
      <c r="AV44">
        <v>0.18446601941747501</v>
      </c>
      <c r="AW44">
        <v>0.54358974358974299</v>
      </c>
      <c r="AX44">
        <v>0.4765625</v>
      </c>
      <c r="AY44">
        <v>0</v>
      </c>
      <c r="AZ44">
        <v>0.138364779874213</v>
      </c>
    </row>
    <row r="45" spans="2:52" x14ac:dyDescent="0.2">
      <c r="B45" t="s">
        <v>130</v>
      </c>
      <c r="C45">
        <v>1E-3</v>
      </c>
      <c r="D45">
        <v>0.5</v>
      </c>
      <c r="E45">
        <v>28</v>
      </c>
      <c r="F45">
        <v>500</v>
      </c>
      <c r="G45" s="2" t="b">
        <v>1</v>
      </c>
      <c r="H45">
        <v>6</v>
      </c>
      <c r="I45">
        <v>10</v>
      </c>
      <c r="J45">
        <v>420</v>
      </c>
      <c r="K45">
        <v>1000</v>
      </c>
      <c r="L45">
        <v>3</v>
      </c>
      <c r="M45">
        <v>15</v>
      </c>
      <c r="N45">
        <v>455</v>
      </c>
      <c r="O45">
        <v>9</v>
      </c>
      <c r="P45">
        <v>15</v>
      </c>
      <c r="Q45">
        <v>115</v>
      </c>
      <c r="R45">
        <v>1</v>
      </c>
      <c r="S45">
        <v>197</v>
      </c>
      <c r="T45" s="2">
        <v>128</v>
      </c>
      <c r="U45" s="2">
        <v>128</v>
      </c>
      <c r="V45" t="s">
        <v>88</v>
      </c>
      <c r="W45">
        <v>0.41716428571428599</v>
      </c>
      <c r="X45">
        <v>1.4275088040828701</v>
      </c>
      <c r="Y45">
        <v>0.442649084249084</v>
      </c>
      <c r="Z45">
        <v>1.05428516721725</v>
      </c>
      <c r="AA45">
        <v>0.41288339419498199</v>
      </c>
      <c r="AB45">
        <v>0.41288339419498199</v>
      </c>
      <c r="AC45">
        <v>0.43860348583751901</v>
      </c>
      <c r="AD45">
        <v>0.43860348583751901</v>
      </c>
      <c r="AE45">
        <v>0.442649084249084</v>
      </c>
      <c r="AF45">
        <v>0.442649084249084</v>
      </c>
      <c r="AG45">
        <v>0.270531400966183</v>
      </c>
      <c r="AH45">
        <v>1.8957341909408501</v>
      </c>
      <c r="AI45">
        <v>0.21487319340282399</v>
      </c>
      <c r="AJ45">
        <v>0.21487319340282399</v>
      </c>
      <c r="AK45">
        <v>0.22635716611537399</v>
      </c>
      <c r="AL45">
        <v>0.22635716611537399</v>
      </c>
      <c r="AM45">
        <v>0.270531400966183</v>
      </c>
      <c r="AN45">
        <v>0.270531400966183</v>
      </c>
      <c r="AO45">
        <v>0.30175554509722402</v>
      </c>
      <c r="AP45">
        <v>0.39365633646008702</v>
      </c>
      <c r="AQ45">
        <v>0.54323830102763204</v>
      </c>
      <c r="AR45">
        <v>0.13953488372093001</v>
      </c>
      <c r="AS45">
        <v>0.25471698113207503</v>
      </c>
      <c r="AT45">
        <v>0</v>
      </c>
      <c r="AU45">
        <v>5.5944055944055902E-2</v>
      </c>
      <c r="AV45">
        <v>0.27840909090909</v>
      </c>
      <c r="AW45">
        <v>0.62096774193548299</v>
      </c>
      <c r="AX45">
        <v>0.45201238390092802</v>
      </c>
      <c r="AY45">
        <v>1.6666666666666601E-2</v>
      </c>
      <c r="AZ45">
        <v>0.115606936416184</v>
      </c>
    </row>
    <row r="46" spans="2:52" x14ac:dyDescent="0.2">
      <c r="B46" t="s">
        <v>131</v>
      </c>
      <c r="C46">
        <v>1E-3</v>
      </c>
      <c r="D46">
        <v>0.5</v>
      </c>
      <c r="E46">
        <v>78</v>
      </c>
      <c r="F46">
        <v>500</v>
      </c>
      <c r="G46" s="2" t="b">
        <v>1</v>
      </c>
      <c r="H46">
        <v>6</v>
      </c>
      <c r="I46">
        <v>25</v>
      </c>
      <c r="J46">
        <v>256</v>
      </c>
      <c r="K46">
        <v>1000</v>
      </c>
      <c r="L46">
        <v>3</v>
      </c>
      <c r="M46">
        <v>15</v>
      </c>
      <c r="N46">
        <v>455</v>
      </c>
      <c r="O46">
        <v>9</v>
      </c>
      <c r="P46">
        <v>15</v>
      </c>
      <c r="Q46">
        <v>115</v>
      </c>
      <c r="R46">
        <v>1</v>
      </c>
      <c r="S46">
        <v>197</v>
      </c>
      <c r="T46" s="2">
        <v>64</v>
      </c>
      <c r="U46" s="2">
        <v>64</v>
      </c>
      <c r="V46" t="s">
        <v>88</v>
      </c>
      <c r="W46">
        <v>0.44265624999999897</v>
      </c>
      <c r="X46">
        <v>1.34789206385612</v>
      </c>
      <c r="Y46">
        <v>0.44160146520146498</v>
      </c>
      <c r="Z46">
        <v>1.05760397875309</v>
      </c>
      <c r="AA46">
        <v>0.415603365110982</v>
      </c>
      <c r="AB46">
        <v>0.415603365110982</v>
      </c>
      <c r="AC46">
        <v>0.440872616934322</v>
      </c>
      <c r="AD46">
        <v>0.440872616934322</v>
      </c>
      <c r="AE46">
        <v>0.44160146520146498</v>
      </c>
      <c r="AF46">
        <v>0.44160146520146498</v>
      </c>
      <c r="AG46">
        <v>0.27342995169082102</v>
      </c>
      <c r="AH46">
        <v>1.8557642698287899</v>
      </c>
      <c r="AI46">
        <v>0.26102549849791501</v>
      </c>
      <c r="AJ46">
        <v>0.26102549849791501</v>
      </c>
      <c r="AK46">
        <v>0.27020540558663902</v>
      </c>
      <c r="AL46">
        <v>0.27020540558663902</v>
      </c>
      <c r="AM46">
        <v>0.27342995169082102</v>
      </c>
      <c r="AN46">
        <v>0.27342995169082102</v>
      </c>
      <c r="AO46">
        <v>0.30585192828069602</v>
      </c>
      <c r="AP46">
        <v>0.402887038952562</v>
      </c>
      <c r="AQ46">
        <v>0.53807112809969004</v>
      </c>
      <c r="AR46">
        <v>0.13445378151260501</v>
      </c>
      <c r="AS46">
        <v>0.224188790560472</v>
      </c>
      <c r="AT46">
        <v>8.4848484848484798E-2</v>
      </c>
      <c r="AU46">
        <v>0.22429906542056</v>
      </c>
      <c r="AV46">
        <v>0.266666666666666</v>
      </c>
      <c r="AW46">
        <v>0.68669527896995697</v>
      </c>
      <c r="AX46">
        <v>0.512820512820512</v>
      </c>
      <c r="AY46">
        <v>0.15686274509803899</v>
      </c>
      <c r="AZ46">
        <v>5.8394160583941597E-2</v>
      </c>
    </row>
    <row r="47" spans="2:52" x14ac:dyDescent="0.2">
      <c r="B47" t="s">
        <v>132</v>
      </c>
      <c r="C47">
        <v>1E-3</v>
      </c>
      <c r="D47">
        <v>0.5</v>
      </c>
      <c r="E47">
        <v>72</v>
      </c>
      <c r="F47">
        <v>500</v>
      </c>
      <c r="G47" s="2" t="b">
        <v>1</v>
      </c>
      <c r="H47">
        <v>6</v>
      </c>
      <c r="I47">
        <v>20</v>
      </c>
      <c r="J47">
        <v>64</v>
      </c>
      <c r="K47">
        <v>1000</v>
      </c>
      <c r="L47">
        <v>3</v>
      </c>
      <c r="M47">
        <v>20</v>
      </c>
      <c r="N47">
        <v>450</v>
      </c>
      <c r="O47">
        <v>9</v>
      </c>
      <c r="P47">
        <v>20</v>
      </c>
      <c r="Q47">
        <v>110</v>
      </c>
      <c r="R47">
        <v>1</v>
      </c>
      <c r="S47">
        <v>197</v>
      </c>
      <c r="T47" s="2">
        <v>128</v>
      </c>
      <c r="U47" s="2">
        <v>128</v>
      </c>
      <c r="V47" t="s">
        <v>88</v>
      </c>
      <c r="W47">
        <v>0.392536458333333</v>
      </c>
      <c r="X47">
        <v>1.44222800016403</v>
      </c>
      <c r="Y47">
        <v>0.44137259259259298</v>
      </c>
      <c r="Z47">
        <v>1.0552335245609199</v>
      </c>
      <c r="AA47">
        <v>0.407981633231218</v>
      </c>
      <c r="AB47">
        <v>0.407981633231218</v>
      </c>
      <c r="AC47">
        <v>0.444820982873321</v>
      </c>
      <c r="AD47">
        <v>0.444820982873321</v>
      </c>
      <c r="AE47">
        <v>0.44137259259259298</v>
      </c>
      <c r="AF47">
        <v>0.44137259259259298</v>
      </c>
      <c r="AG47">
        <v>0.27171717171717102</v>
      </c>
      <c r="AH47">
        <v>1.9639458656311</v>
      </c>
      <c r="AI47">
        <v>0.24610823867649601</v>
      </c>
      <c r="AJ47">
        <v>0.24610823867649601</v>
      </c>
      <c r="AK47">
        <v>0.29405085598660702</v>
      </c>
      <c r="AL47">
        <v>0.29405085598660702</v>
      </c>
      <c r="AM47">
        <v>0.27171717171717102</v>
      </c>
      <c r="AN47">
        <v>0.27171717171717102</v>
      </c>
      <c r="AO47">
        <v>0.31403881592650401</v>
      </c>
      <c r="AP47">
        <v>0.37142037165186598</v>
      </c>
      <c r="AQ47">
        <v>0.53848571211528395</v>
      </c>
      <c r="AR47">
        <v>0.108433734939759</v>
      </c>
      <c r="AS47">
        <v>0.20253164556962</v>
      </c>
      <c r="AT47">
        <v>0.25862068965517199</v>
      </c>
      <c r="AU47">
        <v>8.5106382978723402E-2</v>
      </c>
      <c r="AV47">
        <v>0.29756097560975597</v>
      </c>
      <c r="AW47">
        <v>0.56565656565656497</v>
      </c>
      <c r="AX47">
        <v>0.60674157303370702</v>
      </c>
      <c r="AY47">
        <v>0</v>
      </c>
      <c r="AZ47">
        <v>9.0322580645161202E-2</v>
      </c>
    </row>
    <row r="48" spans="2:52" x14ac:dyDescent="0.2">
      <c r="B48" t="s">
        <v>133</v>
      </c>
      <c r="C48">
        <v>1E-3</v>
      </c>
      <c r="D48">
        <v>0.5</v>
      </c>
      <c r="E48">
        <v>29</v>
      </c>
      <c r="F48">
        <v>500</v>
      </c>
      <c r="G48" s="2" t="b">
        <v>1</v>
      </c>
      <c r="H48">
        <v>6</v>
      </c>
      <c r="I48">
        <v>25</v>
      </c>
      <c r="J48">
        <v>420</v>
      </c>
      <c r="K48">
        <v>1000</v>
      </c>
      <c r="L48">
        <v>3</v>
      </c>
      <c r="M48">
        <v>20</v>
      </c>
      <c r="N48">
        <v>450</v>
      </c>
      <c r="O48">
        <v>9</v>
      </c>
      <c r="P48">
        <v>20</v>
      </c>
      <c r="Q48">
        <v>110</v>
      </c>
      <c r="R48">
        <v>1</v>
      </c>
      <c r="S48">
        <v>197</v>
      </c>
      <c r="T48" s="2">
        <v>64</v>
      </c>
      <c r="U48" s="2">
        <v>64</v>
      </c>
      <c r="V48" t="s">
        <v>88</v>
      </c>
      <c r="W48">
        <v>0.44186587301587299</v>
      </c>
      <c r="X48">
        <v>1.35679378008842</v>
      </c>
      <c r="Y48">
        <v>0.440855555555556</v>
      </c>
      <c r="Z48">
        <v>1.05773138082027</v>
      </c>
      <c r="AA48">
        <v>0.41593690289586399</v>
      </c>
      <c r="AB48">
        <v>0.41593690289586399</v>
      </c>
      <c r="AC48">
        <v>0.434043879872899</v>
      </c>
      <c r="AD48">
        <v>0.434043879872899</v>
      </c>
      <c r="AE48">
        <v>0.440855555555555</v>
      </c>
      <c r="AF48">
        <v>0.440855555555556</v>
      </c>
      <c r="AG48">
        <v>0.28181818181818102</v>
      </c>
      <c r="AH48">
        <v>1.8713454008102399</v>
      </c>
      <c r="AI48">
        <v>0.24253889297710499</v>
      </c>
      <c r="AJ48">
        <v>0.24253889297710499</v>
      </c>
      <c r="AK48">
        <v>0.27123731877586199</v>
      </c>
      <c r="AL48">
        <v>0.27123731877586199</v>
      </c>
      <c r="AM48">
        <v>0.28181818181818102</v>
      </c>
      <c r="AN48">
        <v>0.28181818181818102</v>
      </c>
      <c r="AO48">
        <v>0.29607401087983698</v>
      </c>
      <c r="AP48">
        <v>0.407374826503622</v>
      </c>
      <c r="AQ48">
        <v>0.54436187130413205</v>
      </c>
      <c r="AR48">
        <v>0.13714285714285701</v>
      </c>
      <c r="AS48">
        <v>0.219653179190751</v>
      </c>
      <c r="AT48">
        <v>0.28934010152284201</v>
      </c>
      <c r="AU48">
        <v>6.4000000000000001E-2</v>
      </c>
      <c r="AV48">
        <v>0.220735785953177</v>
      </c>
      <c r="AW48">
        <v>0.60408163265306103</v>
      </c>
      <c r="AX48">
        <v>0.49275362318840499</v>
      </c>
      <c r="AY48">
        <v>0.107142857142857</v>
      </c>
      <c r="AZ48">
        <v>4.8000000000000001E-2</v>
      </c>
    </row>
    <row r="49" spans="2:52" x14ac:dyDescent="0.2">
      <c r="B49" t="s">
        <v>134</v>
      </c>
      <c r="C49">
        <v>1E-3</v>
      </c>
      <c r="D49">
        <v>0.5</v>
      </c>
      <c r="E49">
        <v>198</v>
      </c>
      <c r="F49">
        <v>500</v>
      </c>
      <c r="G49" s="2" t="b">
        <v>1</v>
      </c>
      <c r="H49">
        <v>6</v>
      </c>
      <c r="I49">
        <v>10</v>
      </c>
      <c r="J49">
        <v>256</v>
      </c>
      <c r="K49">
        <v>1000</v>
      </c>
      <c r="L49">
        <v>3</v>
      </c>
      <c r="M49">
        <v>20</v>
      </c>
      <c r="N49">
        <v>450</v>
      </c>
      <c r="O49">
        <v>9</v>
      </c>
      <c r="P49">
        <v>20</v>
      </c>
      <c r="Q49">
        <v>110</v>
      </c>
      <c r="R49">
        <v>1</v>
      </c>
      <c r="S49">
        <v>197</v>
      </c>
      <c r="T49" s="2">
        <v>128</v>
      </c>
      <c r="U49" s="2">
        <v>128</v>
      </c>
      <c r="V49" t="s">
        <v>88</v>
      </c>
      <c r="W49">
        <v>0.38439192708333297</v>
      </c>
      <c r="X49">
        <v>1.4725242366790701</v>
      </c>
      <c r="Y49">
        <v>0.44059555555555502</v>
      </c>
      <c r="Z49">
        <v>1.05637567722797</v>
      </c>
      <c r="AA49">
        <v>0.40493857078934298</v>
      </c>
      <c r="AB49">
        <v>0.40493857078934298</v>
      </c>
      <c r="AC49">
        <v>0.44275293648053499</v>
      </c>
      <c r="AD49">
        <v>0.44275293648053499</v>
      </c>
      <c r="AE49">
        <v>0.44059555555555502</v>
      </c>
      <c r="AF49">
        <v>0.44059555555555502</v>
      </c>
      <c r="AG49">
        <v>0.28585858585858498</v>
      </c>
      <c r="AH49">
        <v>1.91672110557556</v>
      </c>
      <c r="AI49">
        <v>0.24856329322988599</v>
      </c>
      <c r="AJ49">
        <v>0.24856329322988599</v>
      </c>
      <c r="AK49">
        <v>0.25653652935027699</v>
      </c>
      <c r="AL49">
        <v>0.25653652935027699</v>
      </c>
      <c r="AM49">
        <v>0.28585858585858498</v>
      </c>
      <c r="AN49">
        <v>0.28585858585858498</v>
      </c>
      <c r="AO49">
        <v>0.29372401014306998</v>
      </c>
      <c r="AP49">
        <v>0.38181679425755199</v>
      </c>
      <c r="AQ49">
        <v>0.53927490796740696</v>
      </c>
      <c r="AR49">
        <v>0.23668639053254401</v>
      </c>
      <c r="AS49">
        <v>0.21176470588235199</v>
      </c>
      <c r="AT49">
        <v>0.28070175438596401</v>
      </c>
      <c r="AU49">
        <v>6.01503759398496E-2</v>
      </c>
      <c r="AV49">
        <v>0.28365384615384598</v>
      </c>
      <c r="AW49">
        <v>0.64864864864864802</v>
      </c>
      <c r="AX49">
        <v>0.51546391752577303</v>
      </c>
      <c r="AY49">
        <v>0</v>
      </c>
      <c r="AZ49">
        <v>0</v>
      </c>
    </row>
    <row r="50" spans="2:52" x14ac:dyDescent="0.2">
      <c r="B50" t="s">
        <v>135</v>
      </c>
      <c r="C50">
        <v>1E-3</v>
      </c>
      <c r="D50">
        <v>0.5</v>
      </c>
      <c r="E50">
        <v>248</v>
      </c>
      <c r="F50">
        <v>500</v>
      </c>
      <c r="G50" s="2" t="b">
        <v>1</v>
      </c>
      <c r="H50">
        <v>6</v>
      </c>
      <c r="I50">
        <v>20</v>
      </c>
      <c r="J50">
        <v>256</v>
      </c>
      <c r="K50">
        <v>1000</v>
      </c>
      <c r="L50">
        <v>3</v>
      </c>
      <c r="M50">
        <v>20</v>
      </c>
      <c r="N50">
        <v>450</v>
      </c>
      <c r="O50">
        <v>9</v>
      </c>
      <c r="P50">
        <v>20</v>
      </c>
      <c r="Q50">
        <v>110</v>
      </c>
      <c r="R50">
        <v>1</v>
      </c>
      <c r="S50">
        <v>197</v>
      </c>
      <c r="T50" s="2">
        <v>64</v>
      </c>
      <c r="U50" s="2">
        <v>64</v>
      </c>
      <c r="V50" t="s">
        <v>88</v>
      </c>
      <c r="W50">
        <v>0.40843750000000001</v>
      </c>
      <c r="X50">
        <v>1.42169642996788</v>
      </c>
      <c r="Y50">
        <v>0.44048370370370399</v>
      </c>
      <c r="Z50">
        <v>1.05595067572593</v>
      </c>
      <c r="AA50">
        <v>0.41062623259270398</v>
      </c>
      <c r="AB50">
        <v>0.41062623259270398</v>
      </c>
      <c r="AC50">
        <v>0.44102583893604402</v>
      </c>
      <c r="AD50">
        <v>0.44102583893604402</v>
      </c>
      <c r="AE50">
        <v>0.44048370370370399</v>
      </c>
      <c r="AF50">
        <v>0.44048370370370399</v>
      </c>
      <c r="AG50">
        <v>0.26565656565656498</v>
      </c>
      <c r="AH50">
        <v>1.9097710847854601</v>
      </c>
      <c r="AI50">
        <v>0.20066474216041999</v>
      </c>
      <c r="AJ50">
        <v>0.20066474216041999</v>
      </c>
      <c r="AK50">
        <v>0.207814956684862</v>
      </c>
      <c r="AL50">
        <v>0.207814956684862</v>
      </c>
      <c r="AM50">
        <v>0.26565656565656498</v>
      </c>
      <c r="AN50">
        <v>0.26565656565656498</v>
      </c>
      <c r="AO50">
        <v>0.29899870613312601</v>
      </c>
      <c r="AP50">
        <v>0.40098582757307</v>
      </c>
      <c r="AQ50">
        <v>0.53189416407191603</v>
      </c>
      <c r="AR50">
        <v>0.295833333333333</v>
      </c>
      <c r="AS50">
        <v>1.7391304347826E-2</v>
      </c>
      <c r="AT50">
        <v>0</v>
      </c>
      <c r="AU50">
        <v>3.1007751937984399E-2</v>
      </c>
      <c r="AV50">
        <v>0.27918781725888298</v>
      </c>
      <c r="AW50">
        <v>0.57377049180327799</v>
      </c>
      <c r="AX50">
        <v>0.50228310502283102</v>
      </c>
      <c r="AY50">
        <v>0</v>
      </c>
      <c r="AZ50">
        <v>0.106508875739644</v>
      </c>
    </row>
    <row r="51" spans="2:52" x14ac:dyDescent="0.2">
      <c r="B51" t="s">
        <v>136</v>
      </c>
      <c r="C51">
        <v>1E-3</v>
      </c>
      <c r="D51">
        <v>0.5</v>
      </c>
      <c r="E51">
        <v>146</v>
      </c>
      <c r="F51">
        <v>500</v>
      </c>
      <c r="G51" s="2" t="b">
        <v>1</v>
      </c>
      <c r="H51">
        <v>6</v>
      </c>
      <c r="I51">
        <v>10</v>
      </c>
      <c r="J51">
        <v>128</v>
      </c>
      <c r="K51">
        <v>1000</v>
      </c>
      <c r="L51">
        <v>3</v>
      </c>
      <c r="M51">
        <v>50</v>
      </c>
      <c r="N51">
        <v>420</v>
      </c>
      <c r="O51">
        <v>9</v>
      </c>
      <c r="P51">
        <v>50</v>
      </c>
      <c r="Q51">
        <v>80</v>
      </c>
      <c r="R51">
        <v>1</v>
      </c>
      <c r="S51">
        <v>197</v>
      </c>
      <c r="T51" s="2">
        <v>64</v>
      </c>
      <c r="U51" s="2">
        <v>64</v>
      </c>
      <c r="V51" t="s">
        <v>88</v>
      </c>
      <c r="W51">
        <v>0.37689843750000002</v>
      </c>
      <c r="X51">
        <v>1.48627650785446</v>
      </c>
      <c r="Y51">
        <v>0.44039682539682501</v>
      </c>
      <c r="Z51">
        <v>1.05040827929973</v>
      </c>
      <c r="AA51">
        <v>0.38986684130545002</v>
      </c>
      <c r="AB51">
        <v>0.38986684130545002</v>
      </c>
      <c r="AC51">
        <v>0.43401077266951099</v>
      </c>
      <c r="AD51">
        <v>0.43401077266951099</v>
      </c>
      <c r="AE51">
        <v>0.44039682539682501</v>
      </c>
      <c r="AF51">
        <v>0.44039682539682501</v>
      </c>
      <c r="AG51">
        <v>0.27083333333333298</v>
      </c>
      <c r="AH51">
        <v>1.92317986488342</v>
      </c>
      <c r="AI51">
        <v>0.198328649145874</v>
      </c>
      <c r="AJ51">
        <v>0.198328649145874</v>
      </c>
      <c r="AK51">
        <v>0.20659545006385099</v>
      </c>
      <c r="AL51">
        <v>0.20659545006385099</v>
      </c>
      <c r="AM51">
        <v>0.27083333333333298</v>
      </c>
      <c r="AN51">
        <v>0.27083333333333298</v>
      </c>
      <c r="AO51">
        <v>0.266542068384924</v>
      </c>
      <c r="AP51">
        <v>0.361640051199696</v>
      </c>
      <c r="AQ51">
        <v>0.54141840433173105</v>
      </c>
      <c r="AR51">
        <v>0.30113636363636298</v>
      </c>
      <c r="AS51">
        <v>2.40963855421686E-2</v>
      </c>
      <c r="AT51">
        <v>0</v>
      </c>
      <c r="AU51">
        <v>0.104347826086956</v>
      </c>
      <c r="AV51">
        <v>0.26484018264840098</v>
      </c>
      <c r="AW51">
        <v>0.64705882352941102</v>
      </c>
      <c r="AX51">
        <v>0.44347826086956499</v>
      </c>
      <c r="AY51">
        <v>0</v>
      </c>
      <c r="AZ51">
        <v>0</v>
      </c>
    </row>
    <row r="52" spans="2:52" x14ac:dyDescent="0.2">
      <c r="B52" t="s">
        <v>137</v>
      </c>
      <c r="C52">
        <v>1E-3</v>
      </c>
      <c r="D52">
        <v>0.5</v>
      </c>
      <c r="E52">
        <v>117</v>
      </c>
      <c r="F52">
        <v>500</v>
      </c>
      <c r="G52" s="2" t="b">
        <v>1</v>
      </c>
      <c r="H52">
        <v>6</v>
      </c>
      <c r="I52">
        <v>10</v>
      </c>
      <c r="J52">
        <v>128</v>
      </c>
      <c r="K52">
        <v>1000</v>
      </c>
      <c r="L52">
        <v>3</v>
      </c>
      <c r="M52">
        <v>20</v>
      </c>
      <c r="N52">
        <v>450</v>
      </c>
      <c r="O52">
        <v>9</v>
      </c>
      <c r="P52">
        <v>20</v>
      </c>
      <c r="Q52">
        <v>110</v>
      </c>
      <c r="R52">
        <v>1</v>
      </c>
      <c r="S52">
        <v>197</v>
      </c>
      <c r="T52" s="2">
        <v>64</v>
      </c>
      <c r="U52" s="2">
        <v>64</v>
      </c>
      <c r="V52" t="s">
        <v>88</v>
      </c>
      <c r="W52">
        <v>0.39969791666666599</v>
      </c>
      <c r="X52">
        <v>1.45447741007804</v>
      </c>
      <c r="Y52">
        <v>0.44008888888888897</v>
      </c>
      <c r="Z52">
        <v>1.05544213509559</v>
      </c>
      <c r="AA52">
        <v>0.40632141815531903</v>
      </c>
      <c r="AB52">
        <v>0.40632141815531903</v>
      </c>
      <c r="AC52">
        <v>0.440844915755845</v>
      </c>
      <c r="AD52">
        <v>0.440844915755845</v>
      </c>
      <c r="AE52">
        <v>0.44008888888888897</v>
      </c>
      <c r="AF52">
        <v>0.44008888888888897</v>
      </c>
      <c r="AG52">
        <v>0.27070707070707001</v>
      </c>
      <c r="AH52">
        <v>1.9268262386321999</v>
      </c>
      <c r="AI52">
        <v>0.22954385056049001</v>
      </c>
      <c r="AJ52">
        <v>0.22954385056049001</v>
      </c>
      <c r="AK52">
        <v>0.34530941023578698</v>
      </c>
      <c r="AL52">
        <v>0.34530941023578698</v>
      </c>
      <c r="AM52">
        <v>0.27070707070707001</v>
      </c>
      <c r="AN52">
        <v>0.27070707070707001</v>
      </c>
      <c r="AO52">
        <v>0.30218625436887703</v>
      </c>
      <c r="AP52">
        <v>0.37854437026639498</v>
      </c>
      <c r="AQ52">
        <v>0.53823362983068701</v>
      </c>
      <c r="AR52">
        <v>0.17120622568093299</v>
      </c>
      <c r="AS52">
        <v>1.7699115044247701E-2</v>
      </c>
      <c r="AT52">
        <v>0.277008310249307</v>
      </c>
      <c r="AU52">
        <v>0</v>
      </c>
      <c r="AV52">
        <v>0.178438661710037</v>
      </c>
      <c r="AW52">
        <v>0.660377358490566</v>
      </c>
      <c r="AX52">
        <v>0.50883392226148405</v>
      </c>
      <c r="AY52">
        <v>5.30973451327433E-2</v>
      </c>
      <c r="AZ52">
        <v>0.199233716475095</v>
      </c>
    </row>
    <row r="53" spans="2:52" x14ac:dyDescent="0.2">
      <c r="B53" t="s">
        <v>138</v>
      </c>
      <c r="C53">
        <v>1E-3</v>
      </c>
      <c r="D53">
        <v>0.5</v>
      </c>
      <c r="E53">
        <v>38</v>
      </c>
      <c r="F53">
        <v>500</v>
      </c>
      <c r="G53" s="2" t="b">
        <v>1</v>
      </c>
      <c r="H53">
        <v>6</v>
      </c>
      <c r="I53">
        <v>50</v>
      </c>
      <c r="J53">
        <v>420</v>
      </c>
      <c r="K53">
        <v>1000</v>
      </c>
      <c r="L53">
        <v>3</v>
      </c>
      <c r="M53">
        <v>10</v>
      </c>
      <c r="N53">
        <v>460</v>
      </c>
      <c r="O53">
        <v>9</v>
      </c>
      <c r="P53">
        <v>10</v>
      </c>
      <c r="Q53">
        <v>120</v>
      </c>
      <c r="R53">
        <v>1</v>
      </c>
      <c r="S53">
        <v>197</v>
      </c>
      <c r="T53" s="2">
        <v>128</v>
      </c>
      <c r="U53" s="2">
        <v>128</v>
      </c>
      <c r="V53" t="s">
        <v>88</v>
      </c>
      <c r="W53">
        <v>0.53439682539682498</v>
      </c>
      <c r="X53">
        <v>1.19587117314338</v>
      </c>
      <c r="Y53">
        <v>0.43986956521738901</v>
      </c>
      <c r="Z53">
        <v>1.1199534727334901</v>
      </c>
      <c r="AA53">
        <v>0.41742443319722999</v>
      </c>
      <c r="AB53">
        <v>0.41742443319722999</v>
      </c>
      <c r="AC53">
        <v>0.433698157618359</v>
      </c>
      <c r="AD53">
        <v>0.433698157618359</v>
      </c>
      <c r="AE53">
        <v>0.43986956521738901</v>
      </c>
      <c r="AF53">
        <v>0.43986956521738901</v>
      </c>
      <c r="AG53">
        <v>0.31759259259259198</v>
      </c>
      <c r="AH53">
        <v>1.89865946769714</v>
      </c>
      <c r="AI53">
        <v>0.29630296631981801</v>
      </c>
      <c r="AJ53">
        <v>0.29630296631981801</v>
      </c>
      <c r="AK53">
        <v>0.31022917502855302</v>
      </c>
      <c r="AL53">
        <v>0.31022917502855302</v>
      </c>
      <c r="AM53">
        <v>0.31759259259259198</v>
      </c>
      <c r="AN53">
        <v>0.31759259259259198</v>
      </c>
      <c r="AO53">
        <v>0.32914979539391898</v>
      </c>
      <c r="AP53">
        <v>0.40100041925187802</v>
      </c>
      <c r="AQ53">
        <v>0.52212308494589299</v>
      </c>
      <c r="AR53">
        <v>0.14689265536723101</v>
      </c>
      <c r="AS53">
        <v>0.25074626865671601</v>
      </c>
      <c r="AT53">
        <v>0.20091324200913199</v>
      </c>
      <c r="AU53">
        <v>0.26210826210826199</v>
      </c>
      <c r="AV53">
        <v>0.26785714285714202</v>
      </c>
      <c r="AW53">
        <v>0.77611940298507398</v>
      </c>
      <c r="AX53">
        <v>0.50892857142857095</v>
      </c>
      <c r="AY53">
        <v>0.23728813559322001</v>
      </c>
      <c r="AZ53">
        <v>1.5873015873015799E-2</v>
      </c>
    </row>
    <row r="54" spans="2:52" x14ac:dyDescent="0.2">
      <c r="B54" t="s">
        <v>139</v>
      </c>
      <c r="C54">
        <v>1E-3</v>
      </c>
      <c r="D54">
        <v>0.5</v>
      </c>
      <c r="E54">
        <v>53</v>
      </c>
      <c r="F54">
        <v>500</v>
      </c>
      <c r="G54" s="2" t="b">
        <v>1</v>
      </c>
      <c r="H54">
        <v>6</v>
      </c>
      <c r="I54">
        <v>20</v>
      </c>
      <c r="J54">
        <v>128</v>
      </c>
      <c r="K54">
        <v>1000</v>
      </c>
      <c r="L54">
        <v>3</v>
      </c>
      <c r="M54">
        <v>20</v>
      </c>
      <c r="N54">
        <v>450</v>
      </c>
      <c r="O54">
        <v>9</v>
      </c>
      <c r="P54">
        <v>20</v>
      </c>
      <c r="Q54">
        <v>110</v>
      </c>
      <c r="R54">
        <v>1</v>
      </c>
      <c r="S54">
        <v>197</v>
      </c>
      <c r="T54" s="2">
        <v>64</v>
      </c>
      <c r="U54" s="2">
        <v>64</v>
      </c>
      <c r="V54" t="s">
        <v>88</v>
      </c>
      <c r="W54">
        <v>0.39432812499999997</v>
      </c>
      <c r="X54">
        <v>1.4637599549293501</v>
      </c>
      <c r="Y54">
        <v>0.43947851851851799</v>
      </c>
      <c r="Z54">
        <v>1.0580852931737901</v>
      </c>
      <c r="AA54">
        <v>0.41278438583362398</v>
      </c>
      <c r="AB54">
        <v>0.41278438583362398</v>
      </c>
      <c r="AC54">
        <v>0.447024230459796</v>
      </c>
      <c r="AD54">
        <v>0.447024230459796</v>
      </c>
      <c r="AE54">
        <v>0.43947851851851799</v>
      </c>
      <c r="AF54">
        <v>0.43947851851851799</v>
      </c>
      <c r="AG54">
        <v>0.241414141414141</v>
      </c>
      <c r="AH54">
        <v>1.9457151889801001</v>
      </c>
      <c r="AI54">
        <v>0.196544086190238</v>
      </c>
      <c r="AJ54">
        <v>0.196544086190238</v>
      </c>
      <c r="AK54">
        <v>0.20454057248714599</v>
      </c>
      <c r="AL54">
        <v>0.20454057248714599</v>
      </c>
      <c r="AM54">
        <v>0.241414141414141</v>
      </c>
      <c r="AN54">
        <v>0.241414141414141</v>
      </c>
      <c r="AO54">
        <v>0.328399526349967</v>
      </c>
      <c r="AP54">
        <v>0.37873259327046899</v>
      </c>
      <c r="AQ54">
        <v>0.53122103788043595</v>
      </c>
      <c r="AR54">
        <v>0.30120481927710802</v>
      </c>
      <c r="AS54">
        <v>0.164835164835164</v>
      </c>
      <c r="AT54">
        <v>0</v>
      </c>
      <c r="AU54">
        <v>4.54545454545454E-2</v>
      </c>
      <c r="AV54">
        <v>0.20348837209302301</v>
      </c>
      <c r="AW54">
        <v>0.58291457286432102</v>
      </c>
      <c r="AX54">
        <v>0.37037037037037002</v>
      </c>
      <c r="AY54">
        <v>0</v>
      </c>
      <c r="AZ54">
        <v>0.10062893081761</v>
      </c>
    </row>
    <row r="55" spans="2:52" x14ac:dyDescent="0.2">
      <c r="B55" t="s">
        <v>140</v>
      </c>
      <c r="C55">
        <v>1E-3</v>
      </c>
      <c r="D55">
        <v>0.1</v>
      </c>
      <c r="E55">
        <v>256</v>
      </c>
      <c r="F55">
        <v>500</v>
      </c>
      <c r="G55" s="2" t="b">
        <v>0</v>
      </c>
      <c r="H55">
        <v>6</v>
      </c>
      <c r="I55">
        <v>5</v>
      </c>
      <c r="J55">
        <v>256</v>
      </c>
      <c r="K55">
        <v>1000</v>
      </c>
      <c r="L55">
        <v>3</v>
      </c>
      <c r="M55">
        <v>50</v>
      </c>
      <c r="N55">
        <v>420</v>
      </c>
      <c r="O55">
        <v>9</v>
      </c>
      <c r="P55">
        <v>50</v>
      </c>
      <c r="Q55">
        <v>80</v>
      </c>
      <c r="R55">
        <v>1</v>
      </c>
      <c r="S55">
        <v>197</v>
      </c>
      <c r="T55" s="2">
        <v>64</v>
      </c>
      <c r="U55" s="2">
        <v>64</v>
      </c>
      <c r="V55" t="s">
        <v>88</v>
      </c>
      <c r="W55">
        <v>0.30592447916666599</v>
      </c>
      <c r="X55">
        <v>1.6312523880004799</v>
      </c>
      <c r="Y55">
        <v>0.439246031746031</v>
      </c>
      <c r="Z55">
        <v>1.0515841234922401</v>
      </c>
      <c r="AA55">
        <v>0.39400814842238102</v>
      </c>
      <c r="AB55">
        <v>0.39400814842238102</v>
      </c>
      <c r="AC55">
        <v>0.43814202229133098</v>
      </c>
      <c r="AD55">
        <v>0.43814202229133098</v>
      </c>
      <c r="AE55">
        <v>0.439246031746031</v>
      </c>
      <c r="AF55">
        <v>0.439246031746031</v>
      </c>
      <c r="AG55">
        <v>0.211111111111111</v>
      </c>
      <c r="AH55">
        <v>2.0448095798492401</v>
      </c>
      <c r="AI55">
        <v>0.127171756532302</v>
      </c>
      <c r="AJ55">
        <v>0.127171756532302</v>
      </c>
      <c r="AK55">
        <v>0.16142620854246201</v>
      </c>
      <c r="AL55">
        <v>0.16142620854246201</v>
      </c>
      <c r="AM55">
        <v>0.211111111111111</v>
      </c>
      <c r="AN55">
        <v>0.211111111111111</v>
      </c>
      <c r="AO55">
        <v>0.29738186880216799</v>
      </c>
      <c r="AP55">
        <v>0.34149208080712801</v>
      </c>
      <c r="AQ55">
        <v>0.54315049565784701</v>
      </c>
      <c r="AR55">
        <v>0.17241379310344801</v>
      </c>
      <c r="AS55">
        <v>2.4390243902439001E-2</v>
      </c>
      <c r="AT55">
        <v>0</v>
      </c>
      <c r="AU55">
        <v>0</v>
      </c>
      <c r="AV55">
        <v>0.25344352617079802</v>
      </c>
      <c r="AW55">
        <v>0.40935672514619798</v>
      </c>
      <c r="AX55">
        <v>0.26388888888888801</v>
      </c>
      <c r="AY55">
        <v>0</v>
      </c>
      <c r="AZ55">
        <v>2.1052631578947299E-2</v>
      </c>
    </row>
    <row r="56" spans="2:52" x14ac:dyDescent="0.2">
      <c r="B56" t="s">
        <v>141</v>
      </c>
      <c r="C56">
        <v>1E-3</v>
      </c>
      <c r="D56">
        <v>0.5</v>
      </c>
      <c r="E56">
        <v>256</v>
      </c>
      <c r="F56">
        <v>500</v>
      </c>
      <c r="G56" s="2" t="b">
        <v>0</v>
      </c>
      <c r="H56">
        <v>6</v>
      </c>
      <c r="I56">
        <v>20</v>
      </c>
      <c r="J56">
        <v>64</v>
      </c>
      <c r="K56">
        <v>1000</v>
      </c>
      <c r="L56">
        <v>3</v>
      </c>
      <c r="M56">
        <v>15</v>
      </c>
      <c r="N56">
        <v>455</v>
      </c>
      <c r="O56">
        <v>9</v>
      </c>
      <c r="P56">
        <v>15</v>
      </c>
      <c r="Q56">
        <v>115</v>
      </c>
      <c r="R56">
        <v>1</v>
      </c>
      <c r="S56">
        <v>197</v>
      </c>
      <c r="T56" s="2">
        <v>128</v>
      </c>
      <c r="U56" s="2">
        <v>128</v>
      </c>
      <c r="V56" t="s">
        <v>88</v>
      </c>
      <c r="W56">
        <v>0.39543229166666599</v>
      </c>
      <c r="X56">
        <v>1.4304512143135</v>
      </c>
      <c r="Y56">
        <v>0.43851648351648298</v>
      </c>
      <c r="Z56">
        <v>1.0619476258754701</v>
      </c>
      <c r="AA56">
        <v>0.40950462745800797</v>
      </c>
      <c r="AB56">
        <v>0.40950462745800797</v>
      </c>
      <c r="AC56">
        <v>0.43612721249455699</v>
      </c>
      <c r="AD56">
        <v>0.43612721249455699</v>
      </c>
      <c r="AE56">
        <v>0.43851648351648298</v>
      </c>
      <c r="AF56">
        <v>0.43851648351648298</v>
      </c>
      <c r="AG56">
        <v>0.254106280193236</v>
      </c>
      <c r="AH56">
        <v>1.95388638973236</v>
      </c>
      <c r="AI56">
        <v>0.19456692427389499</v>
      </c>
      <c r="AJ56">
        <v>0.19456692427389499</v>
      </c>
      <c r="AK56">
        <v>0.18728668037462601</v>
      </c>
      <c r="AL56">
        <v>0.18728668037462601</v>
      </c>
      <c r="AM56">
        <v>0.254106280193236</v>
      </c>
      <c r="AN56">
        <v>0.254106280193236</v>
      </c>
      <c r="AO56">
        <v>0.31173882761264299</v>
      </c>
      <c r="AP56">
        <v>0.38563871177972397</v>
      </c>
      <c r="AQ56">
        <v>0.53113634298165802</v>
      </c>
      <c r="AR56">
        <v>0.28138528138528102</v>
      </c>
      <c r="AS56">
        <v>0.24</v>
      </c>
      <c r="AT56">
        <v>0</v>
      </c>
      <c r="AU56">
        <v>0.21212121212121199</v>
      </c>
      <c r="AV56">
        <v>0</v>
      </c>
      <c r="AW56">
        <v>0.58937198067632801</v>
      </c>
      <c r="AX56">
        <v>0.42822384428223798</v>
      </c>
      <c r="AY56">
        <v>0</v>
      </c>
      <c r="AZ56">
        <v>0</v>
      </c>
    </row>
    <row r="57" spans="2:52" x14ac:dyDescent="0.2">
      <c r="B57" t="s">
        <v>142</v>
      </c>
      <c r="C57">
        <v>1E-3</v>
      </c>
      <c r="D57">
        <v>0.5</v>
      </c>
      <c r="E57">
        <v>15</v>
      </c>
      <c r="F57">
        <v>500</v>
      </c>
      <c r="G57" s="2" t="b">
        <v>1</v>
      </c>
      <c r="H57">
        <v>6</v>
      </c>
      <c r="I57">
        <v>20</v>
      </c>
      <c r="J57">
        <v>256</v>
      </c>
      <c r="K57">
        <v>1000</v>
      </c>
      <c r="L57">
        <v>3</v>
      </c>
      <c r="M57">
        <v>20</v>
      </c>
      <c r="N57">
        <v>450</v>
      </c>
      <c r="O57">
        <v>9</v>
      </c>
      <c r="P57">
        <v>20</v>
      </c>
      <c r="Q57">
        <v>110</v>
      </c>
      <c r="R57">
        <v>1</v>
      </c>
      <c r="S57">
        <v>197</v>
      </c>
      <c r="T57" s="2">
        <v>128</v>
      </c>
      <c r="U57" s="2">
        <v>128</v>
      </c>
      <c r="V57" t="s">
        <v>88</v>
      </c>
      <c r="W57">
        <v>0.3841953125</v>
      </c>
      <c r="X57">
        <v>1.48202340388298</v>
      </c>
      <c r="Y57">
        <v>0.43843333333333401</v>
      </c>
      <c r="Z57">
        <v>1.06050042212009</v>
      </c>
      <c r="AA57">
        <v>0.40549044200989098</v>
      </c>
      <c r="AB57">
        <v>0.40549044200989098</v>
      </c>
      <c r="AC57">
        <v>0.44136498457639001</v>
      </c>
      <c r="AD57">
        <v>0.44136498457639001</v>
      </c>
      <c r="AE57">
        <v>0.43843333333333401</v>
      </c>
      <c r="AF57">
        <v>0.43843333333333401</v>
      </c>
      <c r="AG57">
        <v>0.243434343434343</v>
      </c>
      <c r="AH57">
        <v>1.99065136909484</v>
      </c>
      <c r="AI57">
        <v>0.2168692390768</v>
      </c>
      <c r="AJ57">
        <v>0.2168692390768</v>
      </c>
      <c r="AK57">
        <v>0.224100795656338</v>
      </c>
      <c r="AL57">
        <v>0.224100795656338</v>
      </c>
      <c r="AM57">
        <v>0.243434343434343</v>
      </c>
      <c r="AN57">
        <v>0.243434343434343</v>
      </c>
      <c r="AO57">
        <v>0.31999942280186799</v>
      </c>
      <c r="AP57">
        <v>0.36253358538701602</v>
      </c>
      <c r="AQ57">
        <v>0.53393831784078905</v>
      </c>
      <c r="AR57">
        <v>0.265822784810126</v>
      </c>
      <c r="AS57">
        <v>0</v>
      </c>
      <c r="AT57">
        <v>0.17730496453900699</v>
      </c>
      <c r="AU57">
        <v>0.24607329842931899</v>
      </c>
      <c r="AV57">
        <v>0.19213973799126599</v>
      </c>
      <c r="AW57">
        <v>0.56410256410256399</v>
      </c>
      <c r="AX57">
        <v>0.40566037735848998</v>
      </c>
      <c r="AY57">
        <v>0</v>
      </c>
      <c r="AZ57">
        <v>0.100719424460431</v>
      </c>
    </row>
    <row r="58" spans="2:52" x14ac:dyDescent="0.2">
      <c r="B58" t="s">
        <v>143</v>
      </c>
      <c r="C58">
        <v>1E-3</v>
      </c>
      <c r="D58">
        <v>0.5</v>
      </c>
      <c r="E58">
        <v>32</v>
      </c>
      <c r="F58">
        <v>500</v>
      </c>
      <c r="G58" s="2" t="b">
        <v>1</v>
      </c>
      <c r="H58">
        <v>6</v>
      </c>
      <c r="I58">
        <v>20</v>
      </c>
      <c r="J58">
        <v>420</v>
      </c>
      <c r="K58">
        <v>1000</v>
      </c>
      <c r="L58">
        <v>3</v>
      </c>
      <c r="M58">
        <v>20</v>
      </c>
      <c r="N58">
        <v>450</v>
      </c>
      <c r="O58">
        <v>9</v>
      </c>
      <c r="P58">
        <v>20</v>
      </c>
      <c r="Q58">
        <v>110</v>
      </c>
      <c r="R58">
        <v>1</v>
      </c>
      <c r="S58">
        <v>197</v>
      </c>
      <c r="T58" s="2">
        <v>64</v>
      </c>
      <c r="U58" s="2">
        <v>64</v>
      </c>
      <c r="V58" t="s">
        <v>88</v>
      </c>
      <c r="W58">
        <v>0.40667222222222199</v>
      </c>
      <c r="X58">
        <v>1.45109017467498</v>
      </c>
      <c r="Y58">
        <v>0.43832074074074001</v>
      </c>
      <c r="Z58">
        <v>1.0565217850208199</v>
      </c>
      <c r="AA58">
        <v>0.40385029917336401</v>
      </c>
      <c r="AB58">
        <v>0.40385029917336401</v>
      </c>
      <c r="AC58">
        <v>0.43740497532331002</v>
      </c>
      <c r="AD58">
        <v>0.43740497532331002</v>
      </c>
      <c r="AE58">
        <v>0.43832074074074001</v>
      </c>
      <c r="AF58">
        <v>0.43832074074074001</v>
      </c>
      <c r="AG58">
        <v>0.26060606060606001</v>
      </c>
      <c r="AH58">
        <v>2.00095534324646</v>
      </c>
      <c r="AI58">
        <v>0.20851797104540801</v>
      </c>
      <c r="AJ58">
        <v>0.20851797104540801</v>
      </c>
      <c r="AK58">
        <v>0.197054803289201</v>
      </c>
      <c r="AL58">
        <v>0.197054803289201</v>
      </c>
      <c r="AM58">
        <v>0.26060606060606001</v>
      </c>
      <c r="AN58">
        <v>0.26060606060606001</v>
      </c>
      <c r="AO58">
        <v>0.309292345894151</v>
      </c>
      <c r="AP58">
        <v>0.36765196479914802</v>
      </c>
      <c r="AQ58">
        <v>0.53460658682679296</v>
      </c>
      <c r="AR58">
        <v>0.31081081081081002</v>
      </c>
      <c r="AS58">
        <v>0</v>
      </c>
      <c r="AT58">
        <v>0</v>
      </c>
      <c r="AU58">
        <v>0.23606557377049101</v>
      </c>
      <c r="AV58">
        <v>0.240310077519379</v>
      </c>
      <c r="AW58">
        <v>0.58870967741935398</v>
      </c>
      <c r="AX58">
        <v>0.37735849056603699</v>
      </c>
      <c r="AY58">
        <v>2.8169014084507001E-2</v>
      </c>
      <c r="AZ58">
        <v>9.5238095238095205E-2</v>
      </c>
    </row>
    <row r="59" spans="2:52" x14ac:dyDescent="0.2">
      <c r="B59" t="s">
        <v>144</v>
      </c>
      <c r="C59">
        <v>1E-3</v>
      </c>
      <c r="D59">
        <v>0.5</v>
      </c>
      <c r="E59">
        <v>183</v>
      </c>
      <c r="F59">
        <v>500</v>
      </c>
      <c r="G59" s="2" t="b">
        <v>1</v>
      </c>
      <c r="H59">
        <v>6</v>
      </c>
      <c r="I59">
        <v>20</v>
      </c>
      <c r="J59">
        <v>128</v>
      </c>
      <c r="K59">
        <v>1000</v>
      </c>
      <c r="L59">
        <v>3</v>
      </c>
      <c r="M59">
        <v>10</v>
      </c>
      <c r="N59">
        <v>460</v>
      </c>
      <c r="O59">
        <v>9</v>
      </c>
      <c r="P59">
        <v>10</v>
      </c>
      <c r="Q59">
        <v>120</v>
      </c>
      <c r="R59">
        <v>1</v>
      </c>
      <c r="S59">
        <v>197</v>
      </c>
      <c r="T59" s="2">
        <v>128</v>
      </c>
      <c r="U59" s="2">
        <v>128</v>
      </c>
      <c r="V59" t="s">
        <v>88</v>
      </c>
      <c r="W59">
        <v>0.42776822916666701</v>
      </c>
      <c r="X59">
        <v>1.39847132802009</v>
      </c>
      <c r="Y59">
        <v>0.43831014492753301</v>
      </c>
      <c r="Z59">
        <v>1.0670824973583199</v>
      </c>
      <c r="AA59">
        <v>0.41175582872988897</v>
      </c>
      <c r="AB59">
        <v>0.41175582872988897</v>
      </c>
      <c r="AC59">
        <v>0.435287103757523</v>
      </c>
      <c r="AD59">
        <v>0.435287103757523</v>
      </c>
      <c r="AE59">
        <v>0.43831014492753301</v>
      </c>
      <c r="AF59">
        <v>0.43831014492753301</v>
      </c>
      <c r="AG59">
        <v>0.26388888888888801</v>
      </c>
      <c r="AH59">
        <v>1.89139735698699</v>
      </c>
      <c r="AI59">
        <v>0.20819422031954199</v>
      </c>
      <c r="AJ59">
        <v>0.20819422031954199</v>
      </c>
      <c r="AK59">
        <v>0.21697241244375001</v>
      </c>
      <c r="AL59">
        <v>0.21697241244375001</v>
      </c>
      <c r="AM59">
        <v>0.26388888888888801</v>
      </c>
      <c r="AN59">
        <v>0.26388888888888801</v>
      </c>
      <c r="AO59">
        <v>0.316679325665009</v>
      </c>
      <c r="AP59">
        <v>0.38849672697280002</v>
      </c>
      <c r="AQ59">
        <v>0.53009143355185595</v>
      </c>
      <c r="AR59">
        <v>0.27990970654627501</v>
      </c>
      <c r="AS59">
        <v>0.20879120879120799</v>
      </c>
      <c r="AT59">
        <v>0</v>
      </c>
      <c r="AU59">
        <v>0.183098591549295</v>
      </c>
      <c r="AV59">
        <v>0.14201183431952599</v>
      </c>
      <c r="AW59">
        <v>0.51744186046511598</v>
      </c>
      <c r="AX59">
        <v>0.43870967741935402</v>
      </c>
      <c r="AY59">
        <v>8.7912087912087905E-2</v>
      </c>
      <c r="AZ59">
        <v>1.5873015873015799E-2</v>
      </c>
    </row>
    <row r="60" spans="2:52" x14ac:dyDescent="0.2">
      <c r="B60" t="s">
        <v>145</v>
      </c>
      <c r="C60">
        <v>1E-3</v>
      </c>
      <c r="D60">
        <v>0.5</v>
      </c>
      <c r="E60">
        <v>256</v>
      </c>
      <c r="F60">
        <v>500</v>
      </c>
      <c r="G60" s="2" t="b">
        <v>0</v>
      </c>
      <c r="H60">
        <v>6</v>
      </c>
      <c r="I60">
        <v>10</v>
      </c>
      <c r="J60">
        <v>256</v>
      </c>
      <c r="K60">
        <v>1000</v>
      </c>
      <c r="L60">
        <v>3</v>
      </c>
      <c r="M60">
        <v>25</v>
      </c>
      <c r="N60">
        <v>445</v>
      </c>
      <c r="O60">
        <v>9</v>
      </c>
      <c r="P60">
        <v>25</v>
      </c>
      <c r="Q60">
        <v>105</v>
      </c>
      <c r="R60">
        <v>1</v>
      </c>
      <c r="S60">
        <v>197</v>
      </c>
      <c r="T60" s="2">
        <v>64</v>
      </c>
      <c r="U60" s="2">
        <v>64</v>
      </c>
      <c r="V60" t="s">
        <v>88</v>
      </c>
      <c r="W60">
        <v>0.37859114583333298</v>
      </c>
      <c r="X60">
        <v>1.4966264848709101</v>
      </c>
      <c r="Y60">
        <v>0.43823970037452298</v>
      </c>
      <c r="Z60">
        <v>1.0554638540744701</v>
      </c>
      <c r="AA60">
        <v>0.40112423712341999</v>
      </c>
      <c r="AB60">
        <v>0.40112423712341999</v>
      </c>
      <c r="AC60">
        <v>0.44163624833932302</v>
      </c>
      <c r="AD60">
        <v>0.44163624833932302</v>
      </c>
      <c r="AE60">
        <v>0.43823970037452298</v>
      </c>
      <c r="AF60">
        <v>0.43823970037452298</v>
      </c>
      <c r="AG60">
        <v>0.25502645502645499</v>
      </c>
      <c r="AH60">
        <v>1.9366642236709599</v>
      </c>
      <c r="AI60">
        <v>0.20378519087459099</v>
      </c>
      <c r="AJ60">
        <v>0.20378519087459099</v>
      </c>
      <c r="AK60">
        <v>0.20401677687249201</v>
      </c>
      <c r="AL60">
        <v>0.20401677687249201</v>
      </c>
      <c r="AM60">
        <v>0.25502645502645499</v>
      </c>
      <c r="AN60">
        <v>0.25502645502645499</v>
      </c>
      <c r="AO60">
        <v>0.31194055343764698</v>
      </c>
      <c r="AP60">
        <v>0.35264629401749098</v>
      </c>
      <c r="AQ60">
        <v>0.53878586391511896</v>
      </c>
      <c r="AR60">
        <v>0.28428927680798</v>
      </c>
      <c r="AS60">
        <v>0</v>
      </c>
      <c r="AT60">
        <v>0.13750000000000001</v>
      </c>
      <c r="AU60">
        <v>0.16774193548387001</v>
      </c>
      <c r="AV60">
        <v>0.197718631178707</v>
      </c>
      <c r="AW60">
        <v>0.53</v>
      </c>
      <c r="AX60">
        <v>0.42285714285714199</v>
      </c>
      <c r="AY60">
        <v>0</v>
      </c>
      <c r="AZ60">
        <v>9.3959731543624095E-2</v>
      </c>
    </row>
    <row r="61" spans="2:52" x14ac:dyDescent="0.2">
      <c r="B61" t="s">
        <v>146</v>
      </c>
      <c r="C61">
        <v>1E-3</v>
      </c>
      <c r="D61">
        <v>0.5</v>
      </c>
      <c r="E61">
        <v>16</v>
      </c>
      <c r="F61">
        <v>500</v>
      </c>
      <c r="G61" s="2" t="b">
        <v>1</v>
      </c>
      <c r="H61">
        <v>6</v>
      </c>
      <c r="I61">
        <v>50</v>
      </c>
      <c r="J61">
        <v>420</v>
      </c>
      <c r="K61">
        <v>1000</v>
      </c>
      <c r="L61">
        <v>3</v>
      </c>
      <c r="M61">
        <v>15</v>
      </c>
      <c r="N61">
        <v>455</v>
      </c>
      <c r="O61">
        <v>9</v>
      </c>
      <c r="P61">
        <v>15</v>
      </c>
      <c r="Q61">
        <v>115</v>
      </c>
      <c r="R61">
        <v>1</v>
      </c>
      <c r="S61">
        <v>197</v>
      </c>
      <c r="T61" s="2">
        <v>64</v>
      </c>
      <c r="U61" s="2">
        <v>64</v>
      </c>
      <c r="V61" t="s">
        <v>88</v>
      </c>
      <c r="W61">
        <v>0.405444444444444</v>
      </c>
      <c r="X61">
        <v>1.4040220847129801</v>
      </c>
      <c r="Y61">
        <v>0.438180952380952</v>
      </c>
      <c r="Z61">
        <v>1.0672619060277899</v>
      </c>
      <c r="AA61">
        <v>0.402357235322786</v>
      </c>
      <c r="AB61">
        <v>0.402357235322786</v>
      </c>
      <c r="AC61">
        <v>0.439170719211397</v>
      </c>
      <c r="AD61">
        <v>0.439170719211397</v>
      </c>
      <c r="AE61">
        <v>0.438180952380952</v>
      </c>
      <c r="AF61">
        <v>0.438180952380952</v>
      </c>
      <c r="AG61">
        <v>0.26859903381642503</v>
      </c>
      <c r="AH61">
        <v>1.9838234186172401</v>
      </c>
      <c r="AI61">
        <v>0.22894343637171199</v>
      </c>
      <c r="AJ61">
        <v>0.22894343637171199</v>
      </c>
      <c r="AK61">
        <v>0.25206984593316101</v>
      </c>
      <c r="AL61">
        <v>0.25206984593316101</v>
      </c>
      <c r="AM61">
        <v>0.26859903381642503</v>
      </c>
      <c r="AN61">
        <v>0.26859903381642503</v>
      </c>
      <c r="AO61">
        <v>0.296583568702804</v>
      </c>
      <c r="AP61">
        <v>0.38714125870150701</v>
      </c>
      <c r="AQ61">
        <v>0.52334687856404805</v>
      </c>
      <c r="AR61">
        <v>0.29514563106796099</v>
      </c>
      <c r="AS61">
        <v>0.19653179190751399</v>
      </c>
      <c r="AT61">
        <v>0</v>
      </c>
      <c r="AU61">
        <v>0</v>
      </c>
      <c r="AV61">
        <v>0.27548209366391102</v>
      </c>
      <c r="AW61">
        <v>0.52360515021459197</v>
      </c>
      <c r="AX61">
        <v>0.53260869565217395</v>
      </c>
      <c r="AY61">
        <v>5.8394160583941597E-2</v>
      </c>
      <c r="AZ61">
        <v>0.17872340425531899</v>
      </c>
    </row>
    <row r="62" spans="2:52" x14ac:dyDescent="0.2">
      <c r="B62" t="s">
        <v>147</v>
      </c>
      <c r="C62">
        <v>1E-3</v>
      </c>
      <c r="D62">
        <v>0.5</v>
      </c>
      <c r="E62">
        <v>256</v>
      </c>
      <c r="F62">
        <v>500</v>
      </c>
      <c r="G62" s="2" t="b">
        <v>0</v>
      </c>
      <c r="H62">
        <v>6</v>
      </c>
      <c r="I62">
        <v>10</v>
      </c>
      <c r="J62">
        <v>128</v>
      </c>
      <c r="K62">
        <v>1000</v>
      </c>
      <c r="L62">
        <v>3</v>
      </c>
      <c r="M62">
        <v>50</v>
      </c>
      <c r="N62">
        <v>420</v>
      </c>
      <c r="O62">
        <v>9</v>
      </c>
      <c r="P62">
        <v>50</v>
      </c>
      <c r="Q62">
        <v>80</v>
      </c>
      <c r="R62">
        <v>1</v>
      </c>
      <c r="S62">
        <v>197</v>
      </c>
      <c r="T62" s="2">
        <v>64</v>
      </c>
      <c r="U62" s="2">
        <v>64</v>
      </c>
      <c r="V62" t="s">
        <v>88</v>
      </c>
      <c r="W62">
        <v>0.37252083333333302</v>
      </c>
      <c r="X62">
        <v>1.48494354271888</v>
      </c>
      <c r="Y62">
        <v>0.43808095238095202</v>
      </c>
      <c r="Z62">
        <v>1.05125567960739</v>
      </c>
      <c r="AA62">
        <v>0.40389471952557798</v>
      </c>
      <c r="AB62">
        <v>0.40389471952557798</v>
      </c>
      <c r="AC62">
        <v>0.43452868432228497</v>
      </c>
      <c r="AD62">
        <v>0.43452868432228497</v>
      </c>
      <c r="AE62">
        <v>0.43808095238095202</v>
      </c>
      <c r="AF62">
        <v>0.43808095238095202</v>
      </c>
      <c r="AG62">
        <v>0.25694444444444398</v>
      </c>
      <c r="AH62">
        <v>1.9485901594161901</v>
      </c>
      <c r="AI62">
        <v>0.198343218133893</v>
      </c>
      <c r="AJ62">
        <v>0.198343218133893</v>
      </c>
      <c r="AK62">
        <v>0.17348054558422099</v>
      </c>
      <c r="AL62">
        <v>0.17348054558422099</v>
      </c>
      <c r="AM62">
        <v>0.25694444444444398</v>
      </c>
      <c r="AN62">
        <v>0.25694444444444398</v>
      </c>
      <c r="AO62">
        <v>0.29678606517547201</v>
      </c>
      <c r="AP62">
        <v>0.375823064099365</v>
      </c>
      <c r="AQ62">
        <v>0.53907502930189699</v>
      </c>
      <c r="AR62">
        <v>0.27605633802816898</v>
      </c>
      <c r="AS62">
        <v>0</v>
      </c>
      <c r="AT62">
        <v>0</v>
      </c>
      <c r="AU62">
        <v>0.22594142259414199</v>
      </c>
      <c r="AV62">
        <v>0.27118644067796599</v>
      </c>
      <c r="AW62">
        <v>0.52380952380952295</v>
      </c>
      <c r="AX62">
        <v>0.48809523809523803</v>
      </c>
      <c r="AY62">
        <v>0</v>
      </c>
      <c r="AZ62">
        <v>0</v>
      </c>
    </row>
    <row r="63" spans="2:52" x14ac:dyDescent="0.2">
      <c r="B63" t="s">
        <v>148</v>
      </c>
      <c r="C63">
        <v>1E-3</v>
      </c>
      <c r="D63">
        <v>0.5</v>
      </c>
      <c r="E63">
        <v>129</v>
      </c>
      <c r="F63">
        <v>500</v>
      </c>
      <c r="G63" s="2" t="b">
        <v>1</v>
      </c>
      <c r="H63">
        <v>6</v>
      </c>
      <c r="I63">
        <v>15</v>
      </c>
      <c r="J63">
        <v>256</v>
      </c>
      <c r="K63">
        <v>1000</v>
      </c>
      <c r="L63">
        <v>3</v>
      </c>
      <c r="M63">
        <v>15</v>
      </c>
      <c r="N63">
        <v>455</v>
      </c>
      <c r="O63">
        <v>9</v>
      </c>
      <c r="P63">
        <v>15</v>
      </c>
      <c r="Q63">
        <v>115</v>
      </c>
      <c r="R63">
        <v>1</v>
      </c>
      <c r="S63">
        <v>197</v>
      </c>
      <c r="T63" s="2">
        <v>128</v>
      </c>
      <c r="U63" s="2">
        <v>128</v>
      </c>
      <c r="V63" t="s">
        <v>88</v>
      </c>
      <c r="W63">
        <v>0.402661458333333</v>
      </c>
      <c r="X63">
        <v>1.43759089851379</v>
      </c>
      <c r="Y63">
        <v>0.43773553113553099</v>
      </c>
      <c r="Z63">
        <v>1.06130336928367</v>
      </c>
      <c r="AA63">
        <v>0.41376357711345502</v>
      </c>
      <c r="AB63">
        <v>0.41376357711345502</v>
      </c>
      <c r="AC63">
        <v>0.43889437548188198</v>
      </c>
      <c r="AD63">
        <v>0.43889437548188198</v>
      </c>
      <c r="AE63">
        <v>0.43773553113553099</v>
      </c>
      <c r="AF63">
        <v>0.43773553113553099</v>
      </c>
      <c r="AG63">
        <v>0.254106280193236</v>
      </c>
      <c r="AH63">
        <v>1.90766954421997</v>
      </c>
      <c r="AI63">
        <v>0.199532007764124</v>
      </c>
      <c r="AJ63">
        <v>0.199532007764124</v>
      </c>
      <c r="AK63">
        <v>0.20565026801883601</v>
      </c>
      <c r="AL63">
        <v>0.20565026801883601</v>
      </c>
      <c r="AM63">
        <v>0.254106280193236</v>
      </c>
      <c r="AN63">
        <v>0.254106280193236</v>
      </c>
      <c r="AO63">
        <v>0.31582364590766199</v>
      </c>
      <c r="AP63">
        <v>0.39571438466350001</v>
      </c>
      <c r="AQ63">
        <v>0.529752700769201</v>
      </c>
      <c r="AR63">
        <v>0</v>
      </c>
      <c r="AS63">
        <v>0.25806451612903197</v>
      </c>
      <c r="AT63">
        <v>0.119658119658119</v>
      </c>
      <c r="AU63">
        <v>0</v>
      </c>
      <c r="AV63">
        <v>0.29694323144104801</v>
      </c>
      <c r="AW63">
        <v>0.49777777777777699</v>
      </c>
      <c r="AX63">
        <v>0.54700854700854695</v>
      </c>
      <c r="AY63">
        <v>0</v>
      </c>
      <c r="AZ63">
        <v>7.6335877862595394E-2</v>
      </c>
    </row>
    <row r="64" spans="2:52" x14ac:dyDescent="0.2">
      <c r="B64" t="s">
        <v>149</v>
      </c>
      <c r="C64">
        <v>1E-3</v>
      </c>
      <c r="D64">
        <v>0.5</v>
      </c>
      <c r="E64">
        <v>90</v>
      </c>
      <c r="F64">
        <v>500</v>
      </c>
      <c r="G64" s="2" t="b">
        <v>1</v>
      </c>
      <c r="H64">
        <v>6</v>
      </c>
      <c r="I64">
        <v>10</v>
      </c>
      <c r="J64">
        <v>64</v>
      </c>
      <c r="K64">
        <v>1000</v>
      </c>
      <c r="L64">
        <v>3</v>
      </c>
      <c r="M64">
        <v>10</v>
      </c>
      <c r="N64">
        <v>460</v>
      </c>
      <c r="O64">
        <v>9</v>
      </c>
      <c r="P64">
        <v>10</v>
      </c>
      <c r="Q64">
        <v>120</v>
      </c>
      <c r="R64">
        <v>1</v>
      </c>
      <c r="S64">
        <v>197</v>
      </c>
      <c r="T64" s="2">
        <v>64</v>
      </c>
      <c r="U64" s="2">
        <v>64</v>
      </c>
      <c r="V64" t="s">
        <v>88</v>
      </c>
      <c r="W64">
        <v>0.38781770833333201</v>
      </c>
      <c r="X64">
        <v>1.4584560132026601</v>
      </c>
      <c r="Y64">
        <v>0.43757826086956297</v>
      </c>
      <c r="Z64">
        <v>1.0607117086648901</v>
      </c>
      <c r="AA64">
        <v>0.40046342240149702</v>
      </c>
      <c r="AB64">
        <v>0.40046342240149702</v>
      </c>
      <c r="AC64">
        <v>0.441162392871846</v>
      </c>
      <c r="AD64">
        <v>0.441162392871846</v>
      </c>
      <c r="AE64">
        <v>0.43757826086956297</v>
      </c>
      <c r="AF64">
        <v>0.43757826086956297</v>
      </c>
      <c r="AG64">
        <v>0.27314814814814797</v>
      </c>
      <c r="AH64">
        <v>1.9693634510040201</v>
      </c>
      <c r="AI64">
        <v>0.224271555599376</v>
      </c>
      <c r="AJ64">
        <v>0.224271555599376</v>
      </c>
      <c r="AK64">
        <v>0.26315549159797902</v>
      </c>
      <c r="AL64">
        <v>0.26315549159797902</v>
      </c>
      <c r="AM64">
        <v>0.27314814814814797</v>
      </c>
      <c r="AN64">
        <v>0.27314814814814797</v>
      </c>
      <c r="AO64">
        <v>0.30117256052705299</v>
      </c>
      <c r="AP64">
        <v>0.37253218420844197</v>
      </c>
      <c r="AQ64">
        <v>0.52768552246899503</v>
      </c>
      <c r="AR64">
        <v>0.32258064516128998</v>
      </c>
      <c r="AS64">
        <v>1.4492753623188401E-2</v>
      </c>
      <c r="AT64">
        <v>0.12290502793296</v>
      </c>
      <c r="AU64">
        <v>1.6E-2</v>
      </c>
      <c r="AV64">
        <v>5.2631578947368397E-2</v>
      </c>
      <c r="AW64">
        <v>0.66141732283464505</v>
      </c>
      <c r="AX64">
        <v>0.58585858585858497</v>
      </c>
      <c r="AY64">
        <v>1.48148148148148E-2</v>
      </c>
      <c r="AZ64">
        <v>0.22774327122153201</v>
      </c>
    </row>
    <row r="65" spans="2:52" x14ac:dyDescent="0.2">
      <c r="B65" t="s">
        <v>150</v>
      </c>
      <c r="C65">
        <v>1E-3</v>
      </c>
      <c r="D65">
        <v>0.1</v>
      </c>
      <c r="E65">
        <v>256</v>
      </c>
      <c r="F65">
        <v>100</v>
      </c>
      <c r="G65" s="2" t="b">
        <v>0</v>
      </c>
      <c r="H65">
        <v>6</v>
      </c>
      <c r="I65">
        <v>5</v>
      </c>
      <c r="J65">
        <v>420</v>
      </c>
      <c r="K65">
        <v>1000</v>
      </c>
      <c r="L65">
        <v>3</v>
      </c>
      <c r="M65">
        <v>15</v>
      </c>
      <c r="N65">
        <v>455</v>
      </c>
      <c r="O65">
        <v>9</v>
      </c>
      <c r="P65">
        <v>15</v>
      </c>
      <c r="Q65">
        <v>115</v>
      </c>
      <c r="R65">
        <v>1</v>
      </c>
      <c r="S65">
        <v>197</v>
      </c>
      <c r="T65" s="2">
        <v>64</v>
      </c>
      <c r="U65" s="2">
        <v>64</v>
      </c>
      <c r="V65" t="s">
        <v>88</v>
      </c>
      <c r="W65">
        <v>0.26222619047619</v>
      </c>
      <c r="X65">
        <v>4.6672188448905896</v>
      </c>
      <c r="Y65">
        <v>0.43741025641025599</v>
      </c>
      <c r="Z65">
        <v>2.26516269373893</v>
      </c>
      <c r="AA65">
        <v>0.37697400458557101</v>
      </c>
      <c r="AB65">
        <v>0.37697400458557101</v>
      </c>
      <c r="AC65">
        <v>0.40957709675933801</v>
      </c>
      <c r="AD65">
        <v>0.40957709675933801</v>
      </c>
      <c r="AE65">
        <v>0.43741025641025599</v>
      </c>
      <c r="AF65">
        <v>0.43741025641025599</v>
      </c>
      <c r="AG65">
        <v>0.192270531400966</v>
      </c>
      <c r="AH65">
        <v>4.4037046432495099</v>
      </c>
      <c r="AI65">
        <v>0.11403030879195</v>
      </c>
      <c r="AJ65">
        <v>0.11403030879195</v>
      </c>
      <c r="AK65">
        <v>0.127403630541536</v>
      </c>
      <c r="AL65">
        <v>0.127403630541536</v>
      </c>
      <c r="AM65">
        <v>0.192270531400966</v>
      </c>
      <c r="AN65">
        <v>0.192270531400966</v>
      </c>
      <c r="AO65">
        <v>0.18686491679175099</v>
      </c>
      <c r="AP65">
        <v>0.43548076985550199</v>
      </c>
      <c r="AQ65">
        <v>0.50857632710945899</v>
      </c>
      <c r="AR65">
        <v>0.17460317460317401</v>
      </c>
      <c r="AS65">
        <v>0</v>
      </c>
      <c r="AT65">
        <v>0</v>
      </c>
      <c r="AU65">
        <v>1.6806722689075598E-2</v>
      </c>
      <c r="AV65">
        <v>9.6385542168674704E-2</v>
      </c>
      <c r="AW65">
        <v>0.34602076124567399</v>
      </c>
      <c r="AX65">
        <v>0.27684964200477302</v>
      </c>
      <c r="AY65">
        <v>0</v>
      </c>
      <c r="AZ65">
        <v>0.115606936416184</v>
      </c>
    </row>
    <row r="66" spans="2:52" x14ac:dyDescent="0.2">
      <c r="B66" t="s">
        <v>151</v>
      </c>
      <c r="C66">
        <v>1E-3</v>
      </c>
      <c r="D66">
        <v>0.5</v>
      </c>
      <c r="E66">
        <v>256</v>
      </c>
      <c r="F66">
        <v>500</v>
      </c>
      <c r="G66" s="2" t="b">
        <v>0</v>
      </c>
      <c r="H66">
        <v>6</v>
      </c>
      <c r="I66">
        <v>50</v>
      </c>
      <c r="J66">
        <v>64</v>
      </c>
      <c r="K66">
        <v>1000</v>
      </c>
      <c r="L66">
        <v>3</v>
      </c>
      <c r="M66">
        <v>10</v>
      </c>
      <c r="N66">
        <v>460</v>
      </c>
      <c r="O66">
        <v>9</v>
      </c>
      <c r="P66">
        <v>10</v>
      </c>
      <c r="Q66">
        <v>120</v>
      </c>
      <c r="R66">
        <v>1</v>
      </c>
      <c r="S66">
        <v>197</v>
      </c>
      <c r="T66" s="2">
        <v>64</v>
      </c>
      <c r="U66" s="2">
        <v>64</v>
      </c>
      <c r="V66" t="s">
        <v>88</v>
      </c>
      <c r="W66">
        <v>0.42742187500000001</v>
      </c>
      <c r="X66">
        <v>1.3916686458587599</v>
      </c>
      <c r="Y66">
        <v>0.43721449275362001</v>
      </c>
      <c r="Z66">
        <v>1.0787829402685101</v>
      </c>
      <c r="AA66">
        <v>0.41323140200002401</v>
      </c>
      <c r="AB66">
        <v>0.41323140200002401</v>
      </c>
      <c r="AC66">
        <v>0.437231004233542</v>
      </c>
      <c r="AD66">
        <v>0.437231004233542</v>
      </c>
      <c r="AE66">
        <v>0.43721449275362001</v>
      </c>
      <c r="AF66">
        <v>0.43721449275362001</v>
      </c>
      <c r="AG66">
        <v>0.25648148148148098</v>
      </c>
      <c r="AH66">
        <v>1.972216963768</v>
      </c>
      <c r="AI66">
        <v>0.223877226246362</v>
      </c>
      <c r="AJ66">
        <v>0.223877226246362</v>
      </c>
      <c r="AK66">
        <v>0.21781745943073999</v>
      </c>
      <c r="AL66">
        <v>0.21781745943073999</v>
      </c>
      <c r="AM66">
        <v>0.25648148148148098</v>
      </c>
      <c r="AN66">
        <v>0.25648148148148098</v>
      </c>
      <c r="AO66">
        <v>0.32189491885209698</v>
      </c>
      <c r="AP66">
        <v>0.39228691075880601</v>
      </c>
      <c r="AQ66">
        <v>0.52551237638916903</v>
      </c>
      <c r="AR66">
        <v>0.23676012461059101</v>
      </c>
      <c r="AS66">
        <v>0.20125786163522</v>
      </c>
      <c r="AT66">
        <v>0</v>
      </c>
      <c r="AU66">
        <v>0</v>
      </c>
      <c r="AV66">
        <v>0.246835443037974</v>
      </c>
      <c r="AW66">
        <v>0.63035019455252905</v>
      </c>
      <c r="AX66">
        <v>0.464912280701754</v>
      </c>
      <c r="AY66">
        <v>5.6737588652482199E-2</v>
      </c>
      <c r="AZ66">
        <v>0.178041543026706</v>
      </c>
    </row>
    <row r="67" spans="2:52" x14ac:dyDescent="0.2">
      <c r="B67" t="s">
        <v>152</v>
      </c>
      <c r="C67">
        <v>1E-3</v>
      </c>
      <c r="D67">
        <v>0.5</v>
      </c>
      <c r="E67">
        <v>256</v>
      </c>
      <c r="F67">
        <v>500</v>
      </c>
      <c r="G67" s="2" t="b">
        <v>0</v>
      </c>
      <c r="H67">
        <v>6</v>
      </c>
      <c r="I67">
        <v>5</v>
      </c>
      <c r="J67">
        <v>128</v>
      </c>
      <c r="K67">
        <v>1000</v>
      </c>
      <c r="L67">
        <v>3</v>
      </c>
      <c r="M67">
        <v>15</v>
      </c>
      <c r="N67">
        <v>455</v>
      </c>
      <c r="O67">
        <v>9</v>
      </c>
      <c r="P67">
        <v>15</v>
      </c>
      <c r="Q67">
        <v>115</v>
      </c>
      <c r="R67">
        <v>1</v>
      </c>
      <c r="S67">
        <v>197</v>
      </c>
      <c r="T67" s="2">
        <v>128</v>
      </c>
      <c r="U67" s="2">
        <v>128</v>
      </c>
      <c r="V67" t="s">
        <v>88</v>
      </c>
      <c r="W67">
        <v>0.3829296875</v>
      </c>
      <c r="X67">
        <v>1.4972623970508501</v>
      </c>
      <c r="Y67">
        <v>0.43665201465201398</v>
      </c>
      <c r="Z67">
        <v>1.0602493969202</v>
      </c>
      <c r="AA67">
        <v>0.407318090606134</v>
      </c>
      <c r="AB67">
        <v>0.407318090606134</v>
      </c>
      <c r="AC67">
        <v>0.44240095293062098</v>
      </c>
      <c r="AD67">
        <v>0.44240095293062098</v>
      </c>
      <c r="AE67">
        <v>0.43665201465201497</v>
      </c>
      <c r="AF67">
        <v>0.43665201465201497</v>
      </c>
      <c r="AG67">
        <v>0.26570048309178701</v>
      </c>
      <c r="AH67">
        <v>1.9305055141448899</v>
      </c>
      <c r="AI67">
        <v>0.194473110762098</v>
      </c>
      <c r="AJ67">
        <v>0.194473110762098</v>
      </c>
      <c r="AK67">
        <v>0.315233191185888</v>
      </c>
      <c r="AL67">
        <v>0.315233191185888</v>
      </c>
      <c r="AM67">
        <v>0.26570048309178701</v>
      </c>
      <c r="AN67">
        <v>0.26570048309178701</v>
      </c>
      <c r="AO67">
        <v>0.31487125336268501</v>
      </c>
      <c r="AP67">
        <v>0.37906793206543299</v>
      </c>
      <c r="AQ67">
        <v>0.52801508639028405</v>
      </c>
      <c r="AR67">
        <v>0.27865168539325802</v>
      </c>
      <c r="AS67">
        <v>0</v>
      </c>
      <c r="AT67">
        <v>5.6338028169014003E-2</v>
      </c>
      <c r="AU67">
        <v>1.72413793103448E-2</v>
      </c>
      <c r="AV67">
        <v>0.27906976744186002</v>
      </c>
      <c r="AW67">
        <v>0.50684931506849296</v>
      </c>
      <c r="AX67">
        <v>0.48630136986301298</v>
      </c>
      <c r="AY67">
        <v>7.7419354838709598E-2</v>
      </c>
      <c r="AZ67">
        <v>4.8387096774193498E-2</v>
      </c>
    </row>
    <row r="68" spans="2:52" x14ac:dyDescent="0.2">
      <c r="B68" t="s">
        <v>153</v>
      </c>
      <c r="C68">
        <v>1E-3</v>
      </c>
      <c r="D68">
        <v>0.5</v>
      </c>
      <c r="E68">
        <v>256</v>
      </c>
      <c r="F68">
        <v>500</v>
      </c>
      <c r="G68" s="2" t="b">
        <v>0</v>
      </c>
      <c r="H68">
        <v>6</v>
      </c>
      <c r="I68">
        <v>5</v>
      </c>
      <c r="J68">
        <v>420</v>
      </c>
      <c r="K68">
        <v>1000</v>
      </c>
      <c r="L68">
        <v>3</v>
      </c>
      <c r="M68">
        <v>25</v>
      </c>
      <c r="N68">
        <v>445</v>
      </c>
      <c r="O68">
        <v>9</v>
      </c>
      <c r="P68">
        <v>25</v>
      </c>
      <c r="Q68">
        <v>105</v>
      </c>
      <c r="R68">
        <v>1</v>
      </c>
      <c r="S68">
        <v>197</v>
      </c>
      <c r="T68" s="2">
        <v>64</v>
      </c>
      <c r="U68" s="2">
        <v>64</v>
      </c>
      <c r="V68" t="s">
        <v>88</v>
      </c>
      <c r="W68">
        <v>0.35185238095238103</v>
      </c>
      <c r="X68">
        <v>1.5423888840675299</v>
      </c>
      <c r="Y68">
        <v>0.43642696629212602</v>
      </c>
      <c r="Z68">
        <v>1.06139189028739</v>
      </c>
      <c r="AA68">
        <v>0.39257091911431102</v>
      </c>
      <c r="AB68">
        <v>0.39257091911431102</v>
      </c>
      <c r="AC68">
        <v>0.43395310432291001</v>
      </c>
      <c r="AD68">
        <v>0.43395310432291001</v>
      </c>
      <c r="AE68">
        <v>0.43642696629212602</v>
      </c>
      <c r="AF68">
        <v>0.43642696629212602</v>
      </c>
      <c r="AG68">
        <v>0.24021164021163999</v>
      </c>
      <c r="AH68">
        <v>1.9657332897186199</v>
      </c>
      <c r="AI68">
        <v>0.18473517444235801</v>
      </c>
      <c r="AJ68">
        <v>0.18473517444235801</v>
      </c>
      <c r="AK68">
        <v>0.170484375856301</v>
      </c>
      <c r="AL68">
        <v>0.170484375856301</v>
      </c>
      <c r="AM68">
        <v>0.24021164021163999</v>
      </c>
      <c r="AN68">
        <v>0.24021164021163999</v>
      </c>
      <c r="AO68">
        <v>0.30023621611621798</v>
      </c>
      <c r="AP68">
        <v>0.34175911415711602</v>
      </c>
      <c r="AQ68">
        <v>0.53571742706959702</v>
      </c>
      <c r="AR68">
        <v>4.5112781954887202E-2</v>
      </c>
      <c r="AS68">
        <v>0</v>
      </c>
      <c r="AT68">
        <v>0.27391304347826001</v>
      </c>
      <c r="AU68">
        <v>0</v>
      </c>
      <c r="AV68">
        <v>0.25825825825825799</v>
      </c>
      <c r="AW68">
        <v>0.517073170731707</v>
      </c>
      <c r="AX68">
        <v>0.390041493775933</v>
      </c>
      <c r="AY68">
        <v>0</v>
      </c>
      <c r="AZ68">
        <v>0.17821782178217799</v>
      </c>
    </row>
    <row r="69" spans="2:52" x14ac:dyDescent="0.2">
      <c r="B69" t="s">
        <v>154</v>
      </c>
      <c r="C69">
        <v>1E-3</v>
      </c>
      <c r="D69">
        <v>0.1</v>
      </c>
      <c r="E69">
        <v>256</v>
      </c>
      <c r="F69">
        <v>100</v>
      </c>
      <c r="G69" s="2" t="b">
        <v>0</v>
      </c>
      <c r="H69">
        <v>6</v>
      </c>
      <c r="I69">
        <v>15</v>
      </c>
      <c r="J69">
        <v>420</v>
      </c>
      <c r="K69">
        <v>1000</v>
      </c>
      <c r="L69">
        <v>3</v>
      </c>
      <c r="M69">
        <v>15</v>
      </c>
      <c r="N69">
        <v>455</v>
      </c>
      <c r="O69">
        <v>9</v>
      </c>
      <c r="P69">
        <v>15</v>
      </c>
      <c r="Q69">
        <v>115</v>
      </c>
      <c r="R69">
        <v>1</v>
      </c>
      <c r="S69">
        <v>197</v>
      </c>
      <c r="T69" s="2">
        <v>64</v>
      </c>
      <c r="U69" s="2">
        <v>64</v>
      </c>
      <c r="V69" t="s">
        <v>88</v>
      </c>
      <c r="W69">
        <v>0.29163492063492003</v>
      </c>
      <c r="X69">
        <v>1.6610156738758</v>
      </c>
      <c r="Y69">
        <v>0.43618241758241699</v>
      </c>
      <c r="Z69">
        <v>1.0654641013145401</v>
      </c>
      <c r="AA69">
        <v>0.40877970696676302</v>
      </c>
      <c r="AB69">
        <v>0.40877970696676302</v>
      </c>
      <c r="AC69">
        <v>0.42749658012290198</v>
      </c>
      <c r="AD69">
        <v>0.42749658012290198</v>
      </c>
      <c r="AE69">
        <v>0.43618241758241699</v>
      </c>
      <c r="AF69">
        <v>0.43618241758241699</v>
      </c>
      <c r="AG69">
        <v>0.166183574879227</v>
      </c>
      <c r="AH69">
        <v>2.1005208492278999</v>
      </c>
      <c r="AI69">
        <v>0.106626424136569</v>
      </c>
      <c r="AJ69">
        <v>0.106626424136569</v>
      </c>
      <c r="AK69">
        <v>9.8210866016328599E-2</v>
      </c>
      <c r="AL69">
        <v>9.8210866016328599E-2</v>
      </c>
      <c r="AM69">
        <v>0.166183574879227</v>
      </c>
      <c r="AN69">
        <v>0.166183574879227</v>
      </c>
      <c r="AO69">
        <v>0.27898841044990502</v>
      </c>
      <c r="AP69">
        <v>0.42995347963760999</v>
      </c>
      <c r="AQ69">
        <v>0.517397230812774</v>
      </c>
      <c r="AR69">
        <v>0.219512195121951</v>
      </c>
      <c r="AS69">
        <v>0</v>
      </c>
      <c r="AT69">
        <v>1.6260162601626001E-2</v>
      </c>
      <c r="AU69">
        <v>0</v>
      </c>
      <c r="AV69">
        <v>0.19937694704049799</v>
      </c>
      <c r="AW69">
        <v>0.29338842975206603</v>
      </c>
      <c r="AX69">
        <v>0</v>
      </c>
      <c r="AY69">
        <v>0.17948717948717899</v>
      </c>
      <c r="AZ69">
        <v>5.1612903225806403E-2</v>
      </c>
    </row>
    <row r="70" spans="2:52" x14ac:dyDescent="0.2">
      <c r="B70" t="s">
        <v>155</v>
      </c>
      <c r="C70">
        <v>1E-3</v>
      </c>
      <c r="D70">
        <v>0.1</v>
      </c>
      <c r="E70">
        <v>256</v>
      </c>
      <c r="F70">
        <v>500</v>
      </c>
      <c r="G70" s="2" t="b">
        <v>0</v>
      </c>
      <c r="H70">
        <v>6</v>
      </c>
      <c r="I70">
        <v>5</v>
      </c>
      <c r="J70">
        <v>256</v>
      </c>
      <c r="K70">
        <v>1000</v>
      </c>
      <c r="L70">
        <v>3</v>
      </c>
      <c r="M70">
        <v>50</v>
      </c>
      <c r="N70">
        <v>420</v>
      </c>
      <c r="O70">
        <v>9</v>
      </c>
      <c r="P70">
        <v>50</v>
      </c>
      <c r="Q70">
        <v>80</v>
      </c>
      <c r="R70">
        <v>1</v>
      </c>
      <c r="S70">
        <v>197</v>
      </c>
      <c r="T70" s="2">
        <v>64</v>
      </c>
      <c r="U70" s="2">
        <v>64</v>
      </c>
      <c r="V70" t="s">
        <v>88</v>
      </c>
      <c r="W70">
        <v>0.32580468749999902</v>
      </c>
      <c r="X70">
        <v>1.5802873842716201</v>
      </c>
      <c r="Y70">
        <v>0.435355555555554</v>
      </c>
      <c r="Z70">
        <v>1.05503377509117</v>
      </c>
      <c r="AA70">
        <v>0.38589441345711301</v>
      </c>
      <c r="AB70">
        <v>0.38589441345711301</v>
      </c>
      <c r="AC70">
        <v>0.42851616910676799</v>
      </c>
      <c r="AD70">
        <v>0.42851616910676799</v>
      </c>
      <c r="AE70">
        <v>0.435355555555554</v>
      </c>
      <c r="AF70">
        <v>0.435355555555554</v>
      </c>
      <c r="AG70">
        <v>0.24861111111111101</v>
      </c>
      <c r="AH70">
        <v>1.9791238307952801</v>
      </c>
      <c r="AI70">
        <v>0.174664665457295</v>
      </c>
      <c r="AJ70">
        <v>0.174664665457295</v>
      </c>
      <c r="AK70">
        <v>0.20321597125640301</v>
      </c>
      <c r="AL70">
        <v>0.20321597125640301</v>
      </c>
      <c r="AM70">
        <v>0.24861111111111101</v>
      </c>
      <c r="AN70">
        <v>0.24861111111111101</v>
      </c>
      <c r="AO70">
        <v>0.28829336398570299</v>
      </c>
      <c r="AP70">
        <v>0.332492959461133</v>
      </c>
      <c r="AQ70">
        <v>0.53689691692450203</v>
      </c>
      <c r="AR70">
        <v>0.301369863013698</v>
      </c>
      <c r="AS70">
        <v>0</v>
      </c>
      <c r="AT70">
        <v>0</v>
      </c>
      <c r="AU70">
        <v>0.157894736842105</v>
      </c>
      <c r="AV70">
        <v>0.12903225806451599</v>
      </c>
      <c r="AW70">
        <v>0.5</v>
      </c>
      <c r="AX70">
        <v>0.35568513119533501</v>
      </c>
      <c r="AY70">
        <v>0</v>
      </c>
      <c r="AZ70">
        <v>0.128</v>
      </c>
    </row>
    <row r="71" spans="2:52" x14ac:dyDescent="0.2">
      <c r="B71" t="s">
        <v>156</v>
      </c>
      <c r="C71">
        <v>1E-3</v>
      </c>
      <c r="D71">
        <v>0.5</v>
      </c>
      <c r="E71">
        <v>256</v>
      </c>
      <c r="F71">
        <v>500</v>
      </c>
      <c r="G71" s="2" t="b">
        <v>0</v>
      </c>
      <c r="H71">
        <v>6</v>
      </c>
      <c r="I71">
        <v>5</v>
      </c>
      <c r="J71">
        <v>420</v>
      </c>
      <c r="K71">
        <v>1000</v>
      </c>
      <c r="L71">
        <v>3</v>
      </c>
      <c r="M71">
        <v>25</v>
      </c>
      <c r="N71">
        <v>445</v>
      </c>
      <c r="O71">
        <v>9</v>
      </c>
      <c r="P71">
        <v>25</v>
      </c>
      <c r="Q71">
        <v>105</v>
      </c>
      <c r="R71">
        <v>1</v>
      </c>
      <c r="S71">
        <v>197</v>
      </c>
      <c r="T71" s="2">
        <v>128</v>
      </c>
      <c r="U71" s="2">
        <v>128</v>
      </c>
      <c r="V71" t="s">
        <v>88</v>
      </c>
      <c r="W71">
        <v>0.367275396825397</v>
      </c>
      <c r="X71">
        <v>1.52806259870529</v>
      </c>
      <c r="Y71">
        <v>0.43510037453182598</v>
      </c>
      <c r="Z71">
        <v>1.06061262631416</v>
      </c>
      <c r="AA71">
        <v>0.40513776627952103</v>
      </c>
      <c r="AB71">
        <v>0.40513776627952103</v>
      </c>
      <c r="AC71">
        <v>0.43688985831897698</v>
      </c>
      <c r="AD71">
        <v>0.43688985831897698</v>
      </c>
      <c r="AE71">
        <v>0.43510037453182598</v>
      </c>
      <c r="AF71">
        <v>0.43510037453182598</v>
      </c>
      <c r="AG71">
        <v>0.26137566137566098</v>
      </c>
      <c r="AH71">
        <v>1.9521226882934499</v>
      </c>
      <c r="AI71">
        <v>0.194088738301462</v>
      </c>
      <c r="AJ71">
        <v>0.194088738301462</v>
      </c>
      <c r="AK71">
        <v>0.18031580604044301</v>
      </c>
      <c r="AL71">
        <v>0.18031580604044301</v>
      </c>
      <c r="AM71">
        <v>0.26137566137566098</v>
      </c>
      <c r="AN71">
        <v>0.26137566137566098</v>
      </c>
      <c r="AO71">
        <v>0.31614058498645098</v>
      </c>
      <c r="AP71">
        <v>0.369353846860424</v>
      </c>
      <c r="AQ71">
        <v>0.529918866991688</v>
      </c>
      <c r="AR71">
        <v>0.286486486486486</v>
      </c>
      <c r="AS71">
        <v>7.8431372549019607E-2</v>
      </c>
      <c r="AT71">
        <v>0</v>
      </c>
      <c r="AU71">
        <v>0</v>
      </c>
      <c r="AV71">
        <v>0.26697892271662699</v>
      </c>
      <c r="AW71">
        <v>0.56431535269709499</v>
      </c>
      <c r="AX71">
        <v>0.45967741935483802</v>
      </c>
      <c r="AY71">
        <v>0</v>
      </c>
      <c r="AZ71">
        <v>9.0909090909090898E-2</v>
      </c>
    </row>
    <row r="72" spans="2:52" x14ac:dyDescent="0.2">
      <c r="B72" t="s">
        <v>157</v>
      </c>
      <c r="C72">
        <v>1E-3</v>
      </c>
      <c r="D72">
        <v>0.5</v>
      </c>
      <c r="E72">
        <v>19</v>
      </c>
      <c r="F72">
        <v>500</v>
      </c>
      <c r="G72" s="2" t="b">
        <v>1</v>
      </c>
      <c r="H72">
        <v>6</v>
      </c>
      <c r="I72">
        <v>20</v>
      </c>
      <c r="J72">
        <v>256</v>
      </c>
      <c r="K72">
        <v>1000</v>
      </c>
      <c r="L72">
        <v>3</v>
      </c>
      <c r="M72">
        <v>15</v>
      </c>
      <c r="N72">
        <v>455</v>
      </c>
      <c r="O72">
        <v>9</v>
      </c>
      <c r="P72">
        <v>15</v>
      </c>
      <c r="Q72">
        <v>115</v>
      </c>
      <c r="R72">
        <v>1</v>
      </c>
      <c r="S72">
        <v>197</v>
      </c>
      <c r="T72" s="2">
        <v>128</v>
      </c>
      <c r="U72" s="2">
        <v>128</v>
      </c>
      <c r="V72" t="s">
        <v>88</v>
      </c>
      <c r="W72">
        <v>0.44086067708333299</v>
      </c>
      <c r="X72">
        <v>1.35867189145088</v>
      </c>
      <c r="Y72">
        <v>0.43490622710622701</v>
      </c>
      <c r="Z72">
        <v>1.0693152476549099</v>
      </c>
      <c r="AA72">
        <v>0.415276356810731</v>
      </c>
      <c r="AB72">
        <v>0.41527635681073</v>
      </c>
      <c r="AC72">
        <v>0.43108350781916199</v>
      </c>
      <c r="AD72">
        <v>0.43108350781916199</v>
      </c>
      <c r="AE72">
        <v>0.43490622710622701</v>
      </c>
      <c r="AF72">
        <v>0.43490622710622701</v>
      </c>
      <c r="AG72">
        <v>0.27536231884057899</v>
      </c>
      <c r="AH72">
        <v>1.8670400381088199</v>
      </c>
      <c r="AI72">
        <v>0.24549639284324501</v>
      </c>
      <c r="AJ72">
        <v>0.24549639284324501</v>
      </c>
      <c r="AK72">
        <v>0.25620489435447202</v>
      </c>
      <c r="AL72">
        <v>0.25620489435447202</v>
      </c>
      <c r="AM72">
        <v>0.27536231884057899</v>
      </c>
      <c r="AN72">
        <v>0.27536231884057899</v>
      </c>
      <c r="AO72">
        <v>0.32233233005280798</v>
      </c>
      <c r="AP72">
        <v>0.39867958850151602</v>
      </c>
      <c r="AQ72">
        <v>0.52481715187786804</v>
      </c>
      <c r="AR72">
        <v>0.27692307692307599</v>
      </c>
      <c r="AS72">
        <v>0.21505376344086</v>
      </c>
      <c r="AT72">
        <v>0.12565445026177999</v>
      </c>
      <c r="AU72">
        <v>0.2</v>
      </c>
      <c r="AV72">
        <v>0.18666666666666601</v>
      </c>
      <c r="AW72">
        <v>0.57347670250895999</v>
      </c>
      <c r="AX72">
        <v>0.53097345132743301</v>
      </c>
      <c r="AY72">
        <v>0</v>
      </c>
      <c r="AZ72">
        <v>0.100719424460431</v>
      </c>
    </row>
    <row r="73" spans="2:52" x14ac:dyDescent="0.2">
      <c r="B73" t="s">
        <v>158</v>
      </c>
      <c r="C73">
        <v>1E-3</v>
      </c>
      <c r="D73">
        <v>0.5</v>
      </c>
      <c r="E73">
        <v>77</v>
      </c>
      <c r="F73">
        <v>500</v>
      </c>
      <c r="G73" s="2" t="b">
        <v>1</v>
      </c>
      <c r="H73">
        <v>6</v>
      </c>
      <c r="I73">
        <v>15</v>
      </c>
      <c r="J73">
        <v>420</v>
      </c>
      <c r="K73">
        <v>1000</v>
      </c>
      <c r="L73">
        <v>3</v>
      </c>
      <c r="M73">
        <v>15</v>
      </c>
      <c r="N73">
        <v>455</v>
      </c>
      <c r="O73">
        <v>9</v>
      </c>
      <c r="P73">
        <v>15</v>
      </c>
      <c r="Q73">
        <v>115</v>
      </c>
      <c r="R73">
        <v>1</v>
      </c>
      <c r="S73">
        <v>197</v>
      </c>
      <c r="T73" s="2">
        <v>64</v>
      </c>
      <c r="U73" s="2">
        <v>64</v>
      </c>
      <c r="V73" t="s">
        <v>88</v>
      </c>
      <c r="W73">
        <v>0.40781031746031698</v>
      </c>
      <c r="X73">
        <v>1.42518538451194</v>
      </c>
      <c r="Y73">
        <v>0.43474725274725201</v>
      </c>
      <c r="Z73">
        <v>1.05945138061046</v>
      </c>
      <c r="AA73">
        <v>0.40357709124907598</v>
      </c>
      <c r="AB73">
        <v>0.40357709124907598</v>
      </c>
      <c r="AC73">
        <v>0.43391010870936603</v>
      </c>
      <c r="AD73">
        <v>0.43391010870936603</v>
      </c>
      <c r="AE73">
        <v>0.43474725274725201</v>
      </c>
      <c r="AF73">
        <v>0.43474725274725201</v>
      </c>
      <c r="AG73">
        <v>0.26956521739130401</v>
      </c>
      <c r="AH73">
        <v>1.9126551151275599</v>
      </c>
      <c r="AI73">
        <v>0.21036913271722699</v>
      </c>
      <c r="AJ73">
        <v>0.21036913271722699</v>
      </c>
      <c r="AK73">
        <v>0.20006806777109601</v>
      </c>
      <c r="AL73">
        <v>0.20006806777109601</v>
      </c>
      <c r="AM73">
        <v>0.26956521739130401</v>
      </c>
      <c r="AN73">
        <v>0.26956521739130401</v>
      </c>
      <c r="AO73">
        <v>0.29910042776838403</v>
      </c>
      <c r="AP73">
        <v>0.38926011870266802</v>
      </c>
      <c r="AQ73">
        <v>0.52237072727617695</v>
      </c>
      <c r="AR73">
        <v>0.26858513189448402</v>
      </c>
      <c r="AS73">
        <v>0</v>
      </c>
      <c r="AT73">
        <v>0.141304347826086</v>
      </c>
      <c r="AU73">
        <v>0.28062360801781699</v>
      </c>
      <c r="AV73">
        <v>0.119205298013245</v>
      </c>
      <c r="AW73">
        <v>0.58167330677290796</v>
      </c>
      <c r="AX73">
        <v>0.50193050193050104</v>
      </c>
      <c r="AY73">
        <v>0</v>
      </c>
      <c r="AZ73">
        <v>0</v>
      </c>
    </row>
    <row r="74" spans="2:52" x14ac:dyDescent="0.2">
      <c r="B74" t="s">
        <v>159</v>
      </c>
      <c r="C74">
        <v>1E-3</v>
      </c>
      <c r="D74">
        <v>0.5</v>
      </c>
      <c r="E74">
        <v>256</v>
      </c>
      <c r="F74">
        <v>500</v>
      </c>
      <c r="G74" s="2" t="b">
        <v>0</v>
      </c>
      <c r="H74">
        <v>6</v>
      </c>
      <c r="I74">
        <v>25</v>
      </c>
      <c r="J74">
        <v>64</v>
      </c>
      <c r="K74">
        <v>1000</v>
      </c>
      <c r="L74">
        <v>3</v>
      </c>
      <c r="M74">
        <v>10</v>
      </c>
      <c r="N74">
        <v>460</v>
      </c>
      <c r="O74">
        <v>9</v>
      </c>
      <c r="P74">
        <v>10</v>
      </c>
      <c r="Q74">
        <v>120</v>
      </c>
      <c r="R74">
        <v>1</v>
      </c>
      <c r="S74">
        <v>197</v>
      </c>
      <c r="T74" s="2">
        <v>128</v>
      </c>
      <c r="U74" s="2">
        <v>128</v>
      </c>
      <c r="V74" t="s">
        <v>88</v>
      </c>
      <c r="W74">
        <v>0.42410937500000001</v>
      </c>
      <c r="X74">
        <v>1.4032634353637601</v>
      </c>
      <c r="Y74">
        <v>0.43443405797101198</v>
      </c>
      <c r="Z74">
        <v>1.0711571396589199</v>
      </c>
      <c r="AA74">
        <v>0.40678879144796398</v>
      </c>
      <c r="AB74">
        <v>0.40678879144796398</v>
      </c>
      <c r="AC74">
        <v>0.43125025513728099</v>
      </c>
      <c r="AD74">
        <v>0.43125025513728099</v>
      </c>
      <c r="AE74">
        <v>0.43443405797101198</v>
      </c>
      <c r="AF74">
        <v>0.43443405797101198</v>
      </c>
      <c r="AG74">
        <v>0.25740740740740697</v>
      </c>
      <c r="AH74">
        <v>1.9577288627624501</v>
      </c>
      <c r="AI74">
        <v>0.211344371374175</v>
      </c>
      <c r="AJ74">
        <v>0.211344371374175</v>
      </c>
      <c r="AK74">
        <v>0.216842779514649</v>
      </c>
      <c r="AL74">
        <v>0.216842779514649</v>
      </c>
      <c r="AM74">
        <v>0.25740740740740697</v>
      </c>
      <c r="AN74">
        <v>0.25740740740740697</v>
      </c>
      <c r="AO74">
        <v>0.303151245542084</v>
      </c>
      <c r="AP74">
        <v>0.39805822327891399</v>
      </c>
      <c r="AQ74">
        <v>0.51915690552289495</v>
      </c>
      <c r="AR74">
        <v>0</v>
      </c>
      <c r="AS74">
        <v>1.5873015873015799E-2</v>
      </c>
      <c r="AT74">
        <v>0.29561200923787501</v>
      </c>
      <c r="AU74">
        <v>0</v>
      </c>
      <c r="AV74">
        <v>0.25196850393700698</v>
      </c>
      <c r="AW74">
        <v>0.58252427184466005</v>
      </c>
      <c r="AX74">
        <v>0.48208469055374498</v>
      </c>
      <c r="AY74">
        <v>0.133333333333333</v>
      </c>
      <c r="AZ74">
        <v>0.140703517587939</v>
      </c>
    </row>
    <row r="75" spans="2:52" x14ac:dyDescent="0.2">
      <c r="B75" t="s">
        <v>160</v>
      </c>
      <c r="C75">
        <v>1E-3</v>
      </c>
      <c r="D75">
        <v>0.5</v>
      </c>
      <c r="E75">
        <v>256</v>
      </c>
      <c r="F75">
        <v>500</v>
      </c>
      <c r="G75" s="2" t="b">
        <v>0</v>
      </c>
      <c r="H75">
        <v>6</v>
      </c>
      <c r="I75">
        <v>15</v>
      </c>
      <c r="J75">
        <v>64</v>
      </c>
      <c r="K75">
        <v>1000</v>
      </c>
      <c r="L75">
        <v>3</v>
      </c>
      <c r="M75">
        <v>15</v>
      </c>
      <c r="N75">
        <v>455</v>
      </c>
      <c r="O75">
        <v>9</v>
      </c>
      <c r="P75">
        <v>15</v>
      </c>
      <c r="Q75">
        <v>115</v>
      </c>
      <c r="R75">
        <v>1</v>
      </c>
      <c r="S75">
        <v>197</v>
      </c>
      <c r="T75" s="2">
        <v>128</v>
      </c>
      <c r="U75" s="2">
        <v>128</v>
      </c>
      <c r="V75" t="s">
        <v>88</v>
      </c>
      <c r="W75">
        <v>0.36127604166666599</v>
      </c>
      <c r="X75">
        <v>1.5151361122131299</v>
      </c>
      <c r="Y75">
        <v>0.43421978021978003</v>
      </c>
      <c r="Z75">
        <v>1.06250417351722</v>
      </c>
      <c r="AA75">
        <v>0.40248785524005898</v>
      </c>
      <c r="AB75">
        <v>0.40248785524005898</v>
      </c>
      <c r="AC75">
        <v>0.43630861553423</v>
      </c>
      <c r="AD75">
        <v>0.43630861553423</v>
      </c>
      <c r="AE75">
        <v>0.43421978021978003</v>
      </c>
      <c r="AF75">
        <v>0.43421978021978003</v>
      </c>
      <c r="AG75">
        <v>0.22415458937197999</v>
      </c>
      <c r="AH75">
        <v>1.97176933288574</v>
      </c>
      <c r="AI75">
        <v>0.17573227801142</v>
      </c>
      <c r="AJ75">
        <v>0.17573227801142</v>
      </c>
      <c r="AK75">
        <v>0.16802809816147099</v>
      </c>
      <c r="AL75">
        <v>0.16802809816147099</v>
      </c>
      <c r="AM75">
        <v>0.22415458937197999</v>
      </c>
      <c r="AN75">
        <v>0.22415458937197999</v>
      </c>
      <c r="AO75">
        <v>0.31474869119371501</v>
      </c>
      <c r="AP75">
        <v>0.36811990982098303</v>
      </c>
      <c r="AQ75">
        <v>0.52459496470547795</v>
      </c>
      <c r="AR75">
        <v>0</v>
      </c>
      <c r="AS75">
        <v>0.21590909090909</v>
      </c>
      <c r="AT75">
        <v>0.137457044673539</v>
      </c>
      <c r="AU75">
        <v>4.5977011494252797E-2</v>
      </c>
      <c r="AV75">
        <v>0.25242718446601897</v>
      </c>
      <c r="AW75">
        <v>0.36637931034482701</v>
      </c>
      <c r="AX75">
        <v>0.46666666666666601</v>
      </c>
      <c r="AY75">
        <v>9.6774193548387094E-2</v>
      </c>
      <c r="AZ75">
        <v>0</v>
      </c>
    </row>
    <row r="76" spans="2:52" x14ac:dyDescent="0.2">
      <c r="B76" t="s">
        <v>161</v>
      </c>
      <c r="C76">
        <v>1E-3</v>
      </c>
      <c r="D76">
        <v>0.5</v>
      </c>
      <c r="E76">
        <v>256</v>
      </c>
      <c r="F76">
        <v>500</v>
      </c>
      <c r="G76" s="2" t="b">
        <v>0</v>
      </c>
      <c r="H76">
        <v>6</v>
      </c>
      <c r="I76">
        <v>5</v>
      </c>
      <c r="J76">
        <v>128</v>
      </c>
      <c r="K76">
        <v>1000</v>
      </c>
      <c r="L76">
        <v>3</v>
      </c>
      <c r="M76">
        <v>50</v>
      </c>
      <c r="N76">
        <v>420</v>
      </c>
      <c r="O76">
        <v>9</v>
      </c>
      <c r="P76">
        <v>50</v>
      </c>
      <c r="Q76">
        <v>80</v>
      </c>
      <c r="R76">
        <v>1</v>
      </c>
      <c r="S76">
        <v>197</v>
      </c>
      <c r="T76" s="2">
        <v>128</v>
      </c>
      <c r="U76" s="2">
        <v>128</v>
      </c>
      <c r="V76" t="s">
        <v>88</v>
      </c>
      <c r="W76">
        <v>0.34969010416666602</v>
      </c>
      <c r="X76">
        <v>1.5509426369667001</v>
      </c>
      <c r="Y76">
        <v>0.43355714285714197</v>
      </c>
      <c r="Z76">
        <v>1.0570440059900199</v>
      </c>
      <c r="AA76">
        <v>0.38685918660053198</v>
      </c>
      <c r="AB76">
        <v>0.38685918660053198</v>
      </c>
      <c r="AC76">
        <v>0.42757294234380999</v>
      </c>
      <c r="AD76">
        <v>0.42757294234380999</v>
      </c>
      <c r="AE76">
        <v>0.43355714285714197</v>
      </c>
      <c r="AF76">
        <v>0.43355714285714197</v>
      </c>
      <c r="AG76">
        <v>0.266666666666666</v>
      </c>
      <c r="AH76">
        <v>1.9673925638198799</v>
      </c>
      <c r="AI76">
        <v>0.212466967791509</v>
      </c>
      <c r="AJ76">
        <v>0.212466967791509</v>
      </c>
      <c r="AK76">
        <v>0.27982932095152102</v>
      </c>
      <c r="AL76">
        <v>0.27982932095152102</v>
      </c>
      <c r="AM76">
        <v>0.266666666666666</v>
      </c>
      <c r="AN76">
        <v>0.266666666666666</v>
      </c>
      <c r="AO76">
        <v>0.30698880664844103</v>
      </c>
      <c r="AP76">
        <v>0.31794601956450202</v>
      </c>
      <c r="AQ76">
        <v>0.535642733588651</v>
      </c>
      <c r="AR76">
        <v>0.27906976744186002</v>
      </c>
      <c r="AS76">
        <v>0</v>
      </c>
      <c r="AT76">
        <v>0</v>
      </c>
      <c r="AU76">
        <v>0.105263157894736</v>
      </c>
      <c r="AV76">
        <v>0.27710843373493899</v>
      </c>
      <c r="AW76">
        <v>0.5</v>
      </c>
      <c r="AX76">
        <v>0.45535714285714202</v>
      </c>
      <c r="AY76">
        <v>9.3023255813953404E-2</v>
      </c>
      <c r="AZ76">
        <v>0.202380952380952</v>
      </c>
    </row>
    <row r="77" spans="2:52" x14ac:dyDescent="0.2">
      <c r="B77" t="s">
        <v>162</v>
      </c>
      <c r="C77">
        <v>1E-3</v>
      </c>
      <c r="D77">
        <v>0.5</v>
      </c>
      <c r="E77">
        <v>256</v>
      </c>
      <c r="F77">
        <v>500</v>
      </c>
      <c r="G77" s="2" t="b">
        <v>0</v>
      </c>
      <c r="H77">
        <v>6</v>
      </c>
      <c r="I77">
        <v>5</v>
      </c>
      <c r="J77">
        <v>128</v>
      </c>
      <c r="K77">
        <v>1000</v>
      </c>
      <c r="L77">
        <v>3</v>
      </c>
      <c r="M77">
        <v>50</v>
      </c>
      <c r="N77">
        <v>420</v>
      </c>
      <c r="O77">
        <v>9</v>
      </c>
      <c r="P77">
        <v>50</v>
      </c>
      <c r="Q77">
        <v>80</v>
      </c>
      <c r="R77">
        <v>1</v>
      </c>
      <c r="S77">
        <v>197</v>
      </c>
      <c r="T77" s="2">
        <v>128</v>
      </c>
      <c r="U77" s="2">
        <v>128</v>
      </c>
      <c r="V77" t="s">
        <v>88</v>
      </c>
      <c r="W77">
        <v>0.34469531250000002</v>
      </c>
      <c r="X77">
        <v>1.56264105606079</v>
      </c>
      <c r="Y77">
        <v>0.43265793650793599</v>
      </c>
      <c r="Z77">
        <v>1.05805187547206</v>
      </c>
      <c r="AA77">
        <v>0.38782032813954598</v>
      </c>
      <c r="AB77">
        <v>0.38782032813954598</v>
      </c>
      <c r="AC77">
        <v>0.431020800243061</v>
      </c>
      <c r="AD77">
        <v>0.431020800243061</v>
      </c>
      <c r="AE77">
        <v>0.43265793650793599</v>
      </c>
      <c r="AF77">
        <v>0.43265793650793599</v>
      </c>
      <c r="AG77">
        <v>0.24583333333333299</v>
      </c>
      <c r="AH77">
        <v>1.9641259908676101</v>
      </c>
      <c r="AI77">
        <v>0.20769505488326201</v>
      </c>
      <c r="AJ77">
        <v>0.20769505488326201</v>
      </c>
      <c r="AK77">
        <v>0.19860839042824699</v>
      </c>
      <c r="AL77">
        <v>0.19860839042824699</v>
      </c>
      <c r="AM77">
        <v>0.24583333333333299</v>
      </c>
      <c r="AN77">
        <v>0.24583333333333299</v>
      </c>
      <c r="AO77">
        <v>0.301449034210724</v>
      </c>
      <c r="AP77">
        <v>0.33186662446806697</v>
      </c>
      <c r="AQ77">
        <v>0.53014532573984696</v>
      </c>
      <c r="AR77">
        <v>0.17857142857142799</v>
      </c>
      <c r="AS77">
        <v>0.19852941176470501</v>
      </c>
      <c r="AT77">
        <v>0</v>
      </c>
      <c r="AU77">
        <v>0.201438848920863</v>
      </c>
      <c r="AV77">
        <v>0.16993464052287499</v>
      </c>
      <c r="AW77">
        <v>0.554838709677419</v>
      </c>
      <c r="AX77">
        <v>0.42748091603053401</v>
      </c>
      <c r="AY77">
        <v>0</v>
      </c>
      <c r="AZ77">
        <v>0.138461538461538</v>
      </c>
    </row>
    <row r="78" spans="2:52" x14ac:dyDescent="0.2">
      <c r="B78" t="s">
        <v>163</v>
      </c>
      <c r="C78">
        <v>1E-3</v>
      </c>
      <c r="D78">
        <v>0.5</v>
      </c>
      <c r="E78">
        <v>256</v>
      </c>
      <c r="F78">
        <v>500</v>
      </c>
      <c r="G78" s="2" t="b">
        <v>0</v>
      </c>
      <c r="H78">
        <v>6</v>
      </c>
      <c r="I78">
        <v>5</v>
      </c>
      <c r="J78">
        <v>420</v>
      </c>
      <c r="K78">
        <v>1000</v>
      </c>
      <c r="L78">
        <v>3</v>
      </c>
      <c r="M78">
        <v>25</v>
      </c>
      <c r="N78">
        <v>445</v>
      </c>
      <c r="O78">
        <v>9</v>
      </c>
      <c r="P78">
        <v>25</v>
      </c>
      <c r="Q78">
        <v>105</v>
      </c>
      <c r="R78">
        <v>1</v>
      </c>
      <c r="S78">
        <v>197</v>
      </c>
      <c r="T78" s="2">
        <v>64</v>
      </c>
      <c r="U78" s="2">
        <v>64</v>
      </c>
      <c r="V78" t="s">
        <v>88</v>
      </c>
      <c r="W78">
        <v>0.36706904761904702</v>
      </c>
      <c r="X78">
        <v>1.5026365983486101</v>
      </c>
      <c r="Y78">
        <v>0.43255730337077802</v>
      </c>
      <c r="Z78">
        <v>1.0599285579919799</v>
      </c>
      <c r="AA78">
        <v>0.38804772776448798</v>
      </c>
      <c r="AB78">
        <v>0.38804772776448798</v>
      </c>
      <c r="AC78">
        <v>0.42548886803414998</v>
      </c>
      <c r="AD78">
        <v>0.42548886803414998</v>
      </c>
      <c r="AE78">
        <v>0.43255730337077802</v>
      </c>
      <c r="AF78">
        <v>0.43255730337077802</v>
      </c>
      <c r="AG78">
        <v>0.248677248677248</v>
      </c>
      <c r="AH78">
        <v>1.9295183420181199</v>
      </c>
      <c r="AI78">
        <v>0.196655125563275</v>
      </c>
      <c r="AJ78">
        <v>0.196655125563275</v>
      </c>
      <c r="AK78">
        <v>0.19954666517843</v>
      </c>
      <c r="AL78">
        <v>0.19954666517843</v>
      </c>
      <c r="AM78">
        <v>0.248677248677248</v>
      </c>
      <c r="AN78">
        <v>0.248677248677248</v>
      </c>
      <c r="AO78">
        <v>0.29140907686189199</v>
      </c>
      <c r="AP78">
        <v>0.34631221683350799</v>
      </c>
      <c r="AQ78">
        <v>0.52642188959806602</v>
      </c>
      <c r="AR78">
        <v>0.27118644067796599</v>
      </c>
      <c r="AS78">
        <v>7.6086956521739094E-2</v>
      </c>
      <c r="AT78">
        <v>1.6528925619834701E-2</v>
      </c>
      <c r="AU78">
        <v>6.5789473684210495E-2</v>
      </c>
      <c r="AV78">
        <v>0.272425249169435</v>
      </c>
      <c r="AW78">
        <v>0.536082474226804</v>
      </c>
      <c r="AX78">
        <v>0.46779661016949098</v>
      </c>
      <c r="AY78">
        <v>0</v>
      </c>
      <c r="AZ78">
        <v>6.4000000000000001E-2</v>
      </c>
    </row>
    <row r="79" spans="2:52" x14ac:dyDescent="0.2">
      <c r="B79" t="s">
        <v>164</v>
      </c>
      <c r="C79">
        <v>1E-3</v>
      </c>
      <c r="D79">
        <v>0.5</v>
      </c>
      <c r="E79">
        <v>110</v>
      </c>
      <c r="F79">
        <v>500</v>
      </c>
      <c r="G79" s="2" t="b">
        <v>1</v>
      </c>
      <c r="H79">
        <v>6</v>
      </c>
      <c r="I79">
        <v>10</v>
      </c>
      <c r="J79">
        <v>128</v>
      </c>
      <c r="K79">
        <v>1000</v>
      </c>
      <c r="L79">
        <v>3</v>
      </c>
      <c r="M79">
        <v>15</v>
      </c>
      <c r="N79">
        <v>455</v>
      </c>
      <c r="O79">
        <v>9</v>
      </c>
      <c r="P79">
        <v>15</v>
      </c>
      <c r="Q79">
        <v>115</v>
      </c>
      <c r="R79">
        <v>1</v>
      </c>
      <c r="S79">
        <v>197</v>
      </c>
      <c r="T79" s="2">
        <v>64</v>
      </c>
      <c r="U79" s="2">
        <v>64</v>
      </c>
      <c r="V79" t="s">
        <v>88</v>
      </c>
      <c r="W79">
        <v>0.374458333333333</v>
      </c>
      <c r="X79">
        <v>1.51633539557456</v>
      </c>
      <c r="Y79">
        <v>0.43214432234432198</v>
      </c>
      <c r="Z79">
        <v>1.06163451194763</v>
      </c>
      <c r="AA79">
        <v>0.39734134920865599</v>
      </c>
      <c r="AB79">
        <v>0.39734134920865599</v>
      </c>
      <c r="AC79">
        <v>0.43817949894698199</v>
      </c>
      <c r="AD79">
        <v>0.43817949894698199</v>
      </c>
      <c r="AE79">
        <v>0.43214432234432198</v>
      </c>
      <c r="AF79">
        <v>0.43214432234432198</v>
      </c>
      <c r="AG79">
        <v>0.26473429951690802</v>
      </c>
      <c r="AH79">
        <v>1.96133601665496</v>
      </c>
      <c r="AI79">
        <v>0.196165335547454</v>
      </c>
      <c r="AJ79">
        <v>0.196165335547454</v>
      </c>
      <c r="AK79">
        <v>0.17401152081311999</v>
      </c>
      <c r="AL79">
        <v>0.17401152081311999</v>
      </c>
      <c r="AM79">
        <v>0.26473429951690802</v>
      </c>
      <c r="AN79">
        <v>0.26473429951690802</v>
      </c>
      <c r="AO79">
        <v>0.311105294488213</v>
      </c>
      <c r="AP79">
        <v>0.36189635112199597</v>
      </c>
      <c r="AQ79">
        <v>0.519022402015757</v>
      </c>
      <c r="AR79">
        <v>0.30019493177387901</v>
      </c>
      <c r="AS79">
        <v>0</v>
      </c>
      <c r="AT79">
        <v>0</v>
      </c>
      <c r="AU79">
        <v>2.9197080291970798E-2</v>
      </c>
      <c r="AV79">
        <v>0.22935779816513699</v>
      </c>
      <c r="AW79">
        <v>0.55284552845528401</v>
      </c>
      <c r="AX79">
        <v>0.435582822085889</v>
      </c>
      <c r="AY79">
        <v>0</v>
      </c>
      <c r="AZ79">
        <v>0.21830985915492901</v>
      </c>
    </row>
    <row r="80" spans="2:52" x14ac:dyDescent="0.2">
      <c r="B80" t="s">
        <v>165</v>
      </c>
      <c r="C80">
        <v>1E-3</v>
      </c>
      <c r="D80">
        <v>0.1</v>
      </c>
      <c r="E80">
        <v>256</v>
      </c>
      <c r="F80">
        <v>100</v>
      </c>
      <c r="G80" s="2" t="b">
        <v>0</v>
      </c>
      <c r="H80">
        <v>6</v>
      </c>
      <c r="I80">
        <v>5</v>
      </c>
      <c r="J80">
        <v>128</v>
      </c>
      <c r="K80">
        <v>1000</v>
      </c>
      <c r="L80">
        <v>3</v>
      </c>
      <c r="M80">
        <v>10</v>
      </c>
      <c r="N80">
        <v>460</v>
      </c>
      <c r="O80">
        <v>9</v>
      </c>
      <c r="P80">
        <v>10</v>
      </c>
      <c r="Q80">
        <v>120</v>
      </c>
      <c r="R80">
        <v>1</v>
      </c>
      <c r="S80">
        <v>197</v>
      </c>
      <c r="T80" s="2">
        <v>128</v>
      </c>
      <c r="U80" s="2">
        <v>128</v>
      </c>
      <c r="V80" t="s">
        <v>88</v>
      </c>
      <c r="W80">
        <v>0.26253906249999998</v>
      </c>
      <c r="X80">
        <v>16.040464744567799</v>
      </c>
      <c r="Y80">
        <v>0.43199202898550398</v>
      </c>
      <c r="Z80">
        <v>7.6870575355291297</v>
      </c>
      <c r="AA80">
        <v>0.37345994577064501</v>
      </c>
      <c r="AB80">
        <v>0.37345994577064501</v>
      </c>
      <c r="AC80">
        <v>0.40709547729581502</v>
      </c>
      <c r="AD80">
        <v>0.40709547729581502</v>
      </c>
      <c r="AE80">
        <v>0.43199202898550398</v>
      </c>
      <c r="AF80">
        <v>0.43199202898550398</v>
      </c>
      <c r="AG80">
        <v>0.19166666666666601</v>
      </c>
      <c r="AH80">
        <v>17.751714706420898</v>
      </c>
      <c r="AI80">
        <v>0.12583611147657001</v>
      </c>
      <c r="AJ80">
        <v>0.12583611147657001</v>
      </c>
      <c r="AK80">
        <v>0.16099420606173001</v>
      </c>
      <c r="AL80">
        <v>0.16099420606173001</v>
      </c>
      <c r="AM80">
        <v>0.19166666666666601</v>
      </c>
      <c r="AN80">
        <v>0.19166666666666601</v>
      </c>
      <c r="AO80">
        <v>0.22062835040356901</v>
      </c>
      <c r="AP80">
        <v>0.40421339704258902</v>
      </c>
      <c r="AQ80">
        <v>0.49553808986577502</v>
      </c>
      <c r="AR80">
        <v>0.15384615384615299</v>
      </c>
      <c r="AS80">
        <v>0</v>
      </c>
      <c r="AT80">
        <v>6.6666666666666596E-2</v>
      </c>
      <c r="AU80">
        <v>0.131979695431472</v>
      </c>
      <c r="AV80">
        <v>0.13684210526315699</v>
      </c>
      <c r="AW80">
        <v>0.33939393939393903</v>
      </c>
      <c r="AX80">
        <v>0.24431818181818099</v>
      </c>
      <c r="AY80">
        <v>4.3478260869565202E-2</v>
      </c>
      <c r="AZ80">
        <v>1.6E-2</v>
      </c>
    </row>
    <row r="81" spans="2:52" x14ac:dyDescent="0.2">
      <c r="B81" t="s">
        <v>166</v>
      </c>
      <c r="C81">
        <v>1E-3</v>
      </c>
      <c r="D81">
        <v>0.5</v>
      </c>
      <c r="E81">
        <v>256</v>
      </c>
      <c r="F81">
        <v>500</v>
      </c>
      <c r="G81" s="2" t="b">
        <v>0</v>
      </c>
      <c r="H81">
        <v>6</v>
      </c>
      <c r="I81">
        <v>5</v>
      </c>
      <c r="J81">
        <v>64</v>
      </c>
      <c r="K81">
        <v>1000</v>
      </c>
      <c r="L81">
        <v>3</v>
      </c>
      <c r="M81">
        <v>20</v>
      </c>
      <c r="N81">
        <v>450</v>
      </c>
      <c r="O81">
        <v>9</v>
      </c>
      <c r="P81">
        <v>20</v>
      </c>
      <c r="Q81">
        <v>110</v>
      </c>
      <c r="R81">
        <v>1</v>
      </c>
      <c r="S81">
        <v>197</v>
      </c>
      <c r="T81" s="2">
        <v>128</v>
      </c>
      <c r="U81" s="2">
        <v>128</v>
      </c>
      <c r="V81" t="s">
        <v>88</v>
      </c>
      <c r="W81">
        <v>0.35622916666666599</v>
      </c>
      <c r="X81">
        <v>1.55081158542633</v>
      </c>
      <c r="Y81">
        <v>0.43194888888888899</v>
      </c>
      <c r="Z81">
        <v>1.06190130126476</v>
      </c>
      <c r="AA81">
        <v>0.399861900544906</v>
      </c>
      <c r="AB81">
        <v>0.399861900544906</v>
      </c>
      <c r="AC81">
        <v>0.43882227788436201</v>
      </c>
      <c r="AD81">
        <v>0.43882227788436201</v>
      </c>
      <c r="AE81">
        <v>0.43194888888888899</v>
      </c>
      <c r="AF81">
        <v>0.43194888888888899</v>
      </c>
      <c r="AG81">
        <v>0.26161616161616102</v>
      </c>
      <c r="AH81">
        <v>1.97225213050842</v>
      </c>
      <c r="AI81">
        <v>0.20217522635493301</v>
      </c>
      <c r="AJ81">
        <v>0.20217522635493301</v>
      </c>
      <c r="AK81">
        <v>0.19283075054620599</v>
      </c>
      <c r="AL81">
        <v>0.19283075054620599</v>
      </c>
      <c r="AM81">
        <v>0.26161616161616102</v>
      </c>
      <c r="AN81">
        <v>0.26161616161616102</v>
      </c>
      <c r="AO81">
        <v>0.32094664946505802</v>
      </c>
      <c r="AP81">
        <v>0.35626223597075002</v>
      </c>
      <c r="AQ81">
        <v>0.52237681619890897</v>
      </c>
      <c r="AR81">
        <v>0.28110599078340998</v>
      </c>
      <c r="AS81">
        <v>0</v>
      </c>
      <c r="AT81">
        <v>0</v>
      </c>
      <c r="AU81">
        <v>0.105263157894736</v>
      </c>
      <c r="AV81">
        <v>0.26865671641791</v>
      </c>
      <c r="AW81">
        <v>0.60606060606060597</v>
      </c>
      <c r="AX81">
        <v>0.40754716981132</v>
      </c>
      <c r="AY81">
        <v>0</v>
      </c>
      <c r="AZ81">
        <v>0.15094339622641501</v>
      </c>
    </row>
    <row r="82" spans="2:52" x14ac:dyDescent="0.2">
      <c r="B82" t="s">
        <v>167</v>
      </c>
      <c r="C82">
        <v>1E-3</v>
      </c>
      <c r="D82">
        <v>0.5</v>
      </c>
      <c r="E82">
        <v>153</v>
      </c>
      <c r="F82">
        <v>500</v>
      </c>
      <c r="G82" s="2" t="b">
        <v>1</v>
      </c>
      <c r="H82">
        <v>6</v>
      </c>
      <c r="I82">
        <v>15</v>
      </c>
      <c r="J82">
        <v>256</v>
      </c>
      <c r="K82">
        <v>1000</v>
      </c>
      <c r="L82">
        <v>3</v>
      </c>
      <c r="M82">
        <v>15</v>
      </c>
      <c r="N82">
        <v>455</v>
      </c>
      <c r="O82">
        <v>9</v>
      </c>
      <c r="P82">
        <v>15</v>
      </c>
      <c r="Q82">
        <v>115</v>
      </c>
      <c r="R82">
        <v>1</v>
      </c>
      <c r="S82">
        <v>197</v>
      </c>
      <c r="T82" s="2">
        <v>64</v>
      </c>
      <c r="U82" s="2">
        <v>64</v>
      </c>
      <c r="V82" t="s">
        <v>88</v>
      </c>
      <c r="W82">
        <v>0.39279817708333298</v>
      </c>
      <c r="X82">
        <v>1.4575493302345199</v>
      </c>
      <c r="Y82">
        <v>0.43151135531135498</v>
      </c>
      <c r="Z82">
        <v>1.0647876670360501</v>
      </c>
      <c r="AA82">
        <v>0.39304554686929499</v>
      </c>
      <c r="AB82">
        <v>0.39304554686929499</v>
      </c>
      <c r="AC82">
        <v>0.43703286621267501</v>
      </c>
      <c r="AD82">
        <v>0.43703286621267501</v>
      </c>
      <c r="AE82">
        <v>0.43151135531135498</v>
      </c>
      <c r="AF82">
        <v>0.43151135531135498</v>
      </c>
      <c r="AG82">
        <v>0.25893719806763199</v>
      </c>
      <c r="AH82">
        <v>1.9310073852539</v>
      </c>
      <c r="AI82">
        <v>0.20172269956158501</v>
      </c>
      <c r="AJ82">
        <v>0.20172269956158501</v>
      </c>
      <c r="AK82">
        <v>0.20441598641719</v>
      </c>
      <c r="AL82">
        <v>0.20441598641719</v>
      </c>
      <c r="AM82">
        <v>0.25893719806763199</v>
      </c>
      <c r="AN82">
        <v>0.25893719806763199</v>
      </c>
      <c r="AO82">
        <v>0.303971384652648</v>
      </c>
      <c r="AP82">
        <v>0.35849235909594701</v>
      </c>
      <c r="AQ82">
        <v>0.51667289685929096</v>
      </c>
      <c r="AR82">
        <v>0.303605313092979</v>
      </c>
      <c r="AS82">
        <v>0</v>
      </c>
      <c r="AT82">
        <v>0</v>
      </c>
      <c r="AU82">
        <v>8.6486486486486394E-2</v>
      </c>
      <c r="AV82">
        <v>0.269607843137254</v>
      </c>
      <c r="AW82">
        <v>0.52631578947368396</v>
      </c>
      <c r="AX82">
        <v>0.54629629629629595</v>
      </c>
      <c r="AY82">
        <v>1.5625E-2</v>
      </c>
      <c r="AZ82">
        <v>6.7567567567567502E-2</v>
      </c>
    </row>
    <row r="83" spans="2:52" x14ac:dyDescent="0.2">
      <c r="B83" t="s">
        <v>168</v>
      </c>
      <c r="C83">
        <v>1E-3</v>
      </c>
      <c r="D83">
        <v>0.5</v>
      </c>
      <c r="E83">
        <v>256</v>
      </c>
      <c r="F83">
        <v>500</v>
      </c>
      <c r="G83" s="2" t="b">
        <v>0</v>
      </c>
      <c r="H83">
        <v>6</v>
      </c>
      <c r="I83">
        <v>15</v>
      </c>
      <c r="J83">
        <v>256</v>
      </c>
      <c r="K83">
        <v>1000</v>
      </c>
      <c r="L83">
        <v>3</v>
      </c>
      <c r="M83">
        <v>10</v>
      </c>
      <c r="N83">
        <v>460</v>
      </c>
      <c r="O83">
        <v>9</v>
      </c>
      <c r="P83">
        <v>10</v>
      </c>
      <c r="Q83">
        <v>120</v>
      </c>
      <c r="R83">
        <v>1</v>
      </c>
      <c r="S83">
        <v>197</v>
      </c>
      <c r="T83" s="2">
        <v>64</v>
      </c>
      <c r="U83" s="2">
        <v>64</v>
      </c>
      <c r="V83" t="s">
        <v>88</v>
      </c>
      <c r="W83">
        <v>0.41392838541666599</v>
      </c>
      <c r="X83">
        <v>1.42558868288993</v>
      </c>
      <c r="Y83">
        <v>0.43122318840579499</v>
      </c>
      <c r="Z83">
        <v>1.0687576582431699</v>
      </c>
      <c r="AA83">
        <v>0.40641654107514003</v>
      </c>
      <c r="AB83">
        <v>0.40641654107514003</v>
      </c>
      <c r="AC83">
        <v>0.43177365980885801</v>
      </c>
      <c r="AD83">
        <v>0.43177365980885801</v>
      </c>
      <c r="AE83">
        <v>0.43122318840579499</v>
      </c>
      <c r="AF83">
        <v>0.43122318840579499</v>
      </c>
      <c r="AG83">
        <v>0.242592592592592</v>
      </c>
      <c r="AH83">
        <v>1.8998231887817301</v>
      </c>
      <c r="AI83">
        <v>0.190504747597673</v>
      </c>
      <c r="AJ83">
        <v>0.190504747597673</v>
      </c>
      <c r="AK83">
        <v>0.178380247040267</v>
      </c>
      <c r="AL83">
        <v>0.178380247040267</v>
      </c>
      <c r="AM83">
        <v>0.242592592592592</v>
      </c>
      <c r="AN83">
        <v>0.242592592592592</v>
      </c>
      <c r="AO83">
        <v>0.31766122371547501</v>
      </c>
      <c r="AP83">
        <v>0.38705533841877598</v>
      </c>
      <c r="AQ83">
        <v>0.51453306109117003</v>
      </c>
      <c r="AR83">
        <v>0.138528138528138</v>
      </c>
      <c r="AS83">
        <v>0</v>
      </c>
      <c r="AT83">
        <v>0.29447852760736198</v>
      </c>
      <c r="AU83">
        <v>0.11522633744855899</v>
      </c>
      <c r="AV83">
        <v>9.7297297297297206E-2</v>
      </c>
      <c r="AW83">
        <v>0.49068322981366402</v>
      </c>
      <c r="AX83">
        <v>0.42564102564102502</v>
      </c>
      <c r="AY83">
        <v>7.5268817204300995E-2</v>
      </c>
      <c r="AZ83">
        <v>7.7419354838709598E-2</v>
      </c>
    </row>
    <row r="84" spans="2:52" x14ac:dyDescent="0.2">
      <c r="B84" t="s">
        <v>169</v>
      </c>
      <c r="C84">
        <v>1E-3</v>
      </c>
      <c r="D84">
        <v>0.5</v>
      </c>
      <c r="E84">
        <v>171</v>
      </c>
      <c r="F84">
        <v>500</v>
      </c>
      <c r="G84" s="2" t="b">
        <v>1</v>
      </c>
      <c r="H84">
        <v>6</v>
      </c>
      <c r="I84">
        <v>10</v>
      </c>
      <c r="J84">
        <v>256</v>
      </c>
      <c r="K84">
        <v>1000</v>
      </c>
      <c r="L84">
        <v>3</v>
      </c>
      <c r="M84">
        <v>10</v>
      </c>
      <c r="N84">
        <v>460</v>
      </c>
      <c r="O84">
        <v>9</v>
      </c>
      <c r="P84">
        <v>10</v>
      </c>
      <c r="Q84">
        <v>120</v>
      </c>
      <c r="R84">
        <v>1</v>
      </c>
      <c r="S84">
        <v>197</v>
      </c>
      <c r="T84" s="2">
        <v>64</v>
      </c>
      <c r="U84" s="2">
        <v>64</v>
      </c>
      <c r="V84" t="s">
        <v>88</v>
      </c>
      <c r="W84">
        <v>0.40020572916666602</v>
      </c>
      <c r="X84">
        <v>1.4393752303123399</v>
      </c>
      <c r="Y84">
        <v>0.43122101449275202</v>
      </c>
      <c r="Z84">
        <v>1.0662509008645999</v>
      </c>
      <c r="AA84">
        <v>0.40032273651065198</v>
      </c>
      <c r="AB84">
        <v>0.40032273651065198</v>
      </c>
      <c r="AC84">
        <v>0.43152943069392402</v>
      </c>
      <c r="AD84">
        <v>0.43152943069392402</v>
      </c>
      <c r="AE84">
        <v>0.43122101449275202</v>
      </c>
      <c r="AF84">
        <v>0.43122101449275202</v>
      </c>
      <c r="AG84">
        <v>0.23888888888888801</v>
      </c>
      <c r="AH84">
        <v>1.94247138500213</v>
      </c>
      <c r="AI84">
        <v>0.204800713336662</v>
      </c>
      <c r="AJ84">
        <v>0.204800713336662</v>
      </c>
      <c r="AK84">
        <v>0.19055656580695399</v>
      </c>
      <c r="AL84">
        <v>0.19055656580695399</v>
      </c>
      <c r="AM84">
        <v>0.23888888888888801</v>
      </c>
      <c r="AN84">
        <v>0.23888888888888801</v>
      </c>
      <c r="AO84">
        <v>0.30587757713678299</v>
      </c>
      <c r="AP84">
        <v>0.38630636567991999</v>
      </c>
      <c r="AQ84">
        <v>0.50878426671525201</v>
      </c>
      <c r="AR84">
        <v>0.22040816326530599</v>
      </c>
      <c r="AS84">
        <v>0.199501246882793</v>
      </c>
      <c r="AT84">
        <v>0</v>
      </c>
      <c r="AU84">
        <v>0.24725274725274701</v>
      </c>
      <c r="AV84">
        <v>0</v>
      </c>
      <c r="AW84">
        <v>0.51764705882352902</v>
      </c>
      <c r="AX84">
        <v>0.51851851851851805</v>
      </c>
      <c r="AY84">
        <v>1.4388489208633001E-2</v>
      </c>
      <c r="AZ84">
        <v>0.12549019607843101</v>
      </c>
    </row>
    <row r="85" spans="2:52" x14ac:dyDescent="0.2">
      <c r="B85" t="s">
        <v>170</v>
      </c>
      <c r="C85">
        <v>1E-3</v>
      </c>
      <c r="D85">
        <v>0.5</v>
      </c>
      <c r="E85">
        <v>143</v>
      </c>
      <c r="F85">
        <v>500</v>
      </c>
      <c r="G85" s="2" t="b">
        <v>1</v>
      </c>
      <c r="H85">
        <v>6</v>
      </c>
      <c r="I85">
        <v>15</v>
      </c>
      <c r="J85">
        <v>128</v>
      </c>
      <c r="K85">
        <v>1000</v>
      </c>
      <c r="L85">
        <v>3</v>
      </c>
      <c r="M85">
        <v>15</v>
      </c>
      <c r="N85">
        <v>455</v>
      </c>
      <c r="O85">
        <v>9</v>
      </c>
      <c r="P85">
        <v>15</v>
      </c>
      <c r="Q85">
        <v>115</v>
      </c>
      <c r="R85">
        <v>1</v>
      </c>
      <c r="S85">
        <v>197</v>
      </c>
      <c r="T85" s="2">
        <v>64</v>
      </c>
      <c r="U85" s="2">
        <v>64</v>
      </c>
      <c r="V85" t="s">
        <v>88</v>
      </c>
      <c r="W85">
        <v>0.38217187499999999</v>
      </c>
      <c r="X85">
        <v>1.4794649319648701</v>
      </c>
      <c r="Y85">
        <v>0.43116996336996199</v>
      </c>
      <c r="Z85">
        <v>1.06273231267929</v>
      </c>
      <c r="AA85">
        <v>0.39320654062076299</v>
      </c>
      <c r="AB85">
        <v>0.39320654062076299</v>
      </c>
      <c r="AC85">
        <v>0.43162461955320403</v>
      </c>
      <c r="AD85">
        <v>0.43162461955320403</v>
      </c>
      <c r="AE85">
        <v>0.43116996336996199</v>
      </c>
      <c r="AF85">
        <v>0.43116996336996199</v>
      </c>
      <c r="AG85">
        <v>0.248309178743961</v>
      </c>
      <c r="AH85">
        <v>1.9661056995391799</v>
      </c>
      <c r="AI85">
        <v>0.19982465443775299</v>
      </c>
      <c r="AJ85">
        <v>0.19982465443775299</v>
      </c>
      <c r="AK85">
        <v>0.19984653140467701</v>
      </c>
      <c r="AL85">
        <v>0.19984653140467701</v>
      </c>
      <c r="AM85">
        <v>0.248309178743961</v>
      </c>
      <c r="AN85">
        <v>0.248309178743961</v>
      </c>
      <c r="AO85">
        <v>0.30208655519566402</v>
      </c>
      <c r="AP85">
        <v>0.36328097750744498</v>
      </c>
      <c r="AQ85">
        <v>0.51425208915918297</v>
      </c>
      <c r="AR85">
        <v>5.7142857142857099E-2</v>
      </c>
      <c r="AS85">
        <v>0.24899598393574299</v>
      </c>
      <c r="AT85">
        <v>0</v>
      </c>
      <c r="AU85">
        <v>0.1125</v>
      </c>
      <c r="AV85">
        <v>0.17886178861788599</v>
      </c>
      <c r="AW85">
        <v>0.54954954954954904</v>
      </c>
      <c r="AX85">
        <v>0.45645645645645599</v>
      </c>
      <c r="AY85">
        <v>0</v>
      </c>
      <c r="AZ85">
        <v>0.194915254237288</v>
      </c>
    </row>
    <row r="86" spans="2:52" x14ac:dyDescent="0.2">
      <c r="B86" t="s">
        <v>171</v>
      </c>
      <c r="C86">
        <v>1E-3</v>
      </c>
      <c r="D86">
        <v>0.5</v>
      </c>
      <c r="E86">
        <v>256</v>
      </c>
      <c r="F86">
        <v>500</v>
      </c>
      <c r="G86" s="2" t="b">
        <v>0</v>
      </c>
      <c r="H86">
        <v>6</v>
      </c>
      <c r="I86">
        <v>10</v>
      </c>
      <c r="J86">
        <v>256</v>
      </c>
      <c r="K86">
        <v>1000</v>
      </c>
      <c r="L86">
        <v>3</v>
      </c>
      <c r="M86">
        <v>10</v>
      </c>
      <c r="N86">
        <v>460</v>
      </c>
      <c r="O86">
        <v>9</v>
      </c>
      <c r="P86">
        <v>10</v>
      </c>
      <c r="Q86">
        <v>120</v>
      </c>
      <c r="R86">
        <v>1</v>
      </c>
      <c r="S86">
        <v>197</v>
      </c>
      <c r="T86" s="2">
        <v>128</v>
      </c>
      <c r="U86" s="2">
        <v>128</v>
      </c>
      <c r="V86" t="s">
        <v>88</v>
      </c>
      <c r="W86">
        <v>0.39391015624999998</v>
      </c>
      <c r="X86">
        <v>1.45388967633247</v>
      </c>
      <c r="Y86">
        <v>0.43017753623188199</v>
      </c>
      <c r="Z86">
        <v>1.0692394082546199</v>
      </c>
      <c r="AA86">
        <v>0.40047816445064199</v>
      </c>
      <c r="AB86">
        <v>0.40047816445064199</v>
      </c>
      <c r="AC86">
        <v>0.43038113766145802</v>
      </c>
      <c r="AD86">
        <v>0.43038113766145802</v>
      </c>
      <c r="AE86">
        <v>0.43017753623188199</v>
      </c>
      <c r="AF86">
        <v>0.43017753623188199</v>
      </c>
      <c r="AG86">
        <v>0.23611111111111099</v>
      </c>
      <c r="AH86">
        <v>1.9459576606750399</v>
      </c>
      <c r="AI86">
        <v>0.22006778850004199</v>
      </c>
      <c r="AJ86">
        <v>0.22006778850004199</v>
      </c>
      <c r="AK86">
        <v>0.25001879142402</v>
      </c>
      <c r="AL86">
        <v>0.25001879142402</v>
      </c>
      <c r="AM86">
        <v>0.23611111111111099</v>
      </c>
      <c r="AN86">
        <v>0.23611111111111099</v>
      </c>
      <c r="AO86">
        <v>0.31383479681938398</v>
      </c>
      <c r="AP86">
        <v>0.37020914606530397</v>
      </c>
      <c r="AQ86">
        <v>0.51739055046723703</v>
      </c>
      <c r="AR86">
        <v>0.14925373134328301</v>
      </c>
      <c r="AS86">
        <v>0.26315789473684198</v>
      </c>
      <c r="AT86">
        <v>9.2307692307692299E-2</v>
      </c>
      <c r="AU86">
        <v>0.20535714285714199</v>
      </c>
      <c r="AV86">
        <v>0.13071895424836599</v>
      </c>
      <c r="AW86">
        <v>0.56872037914691898</v>
      </c>
      <c r="AX86">
        <v>0.37956204379561997</v>
      </c>
      <c r="AY86">
        <v>0.12903225806451599</v>
      </c>
      <c r="AZ86">
        <v>6.25E-2</v>
      </c>
    </row>
    <row r="87" spans="2:52" x14ac:dyDescent="0.2">
      <c r="B87" t="s">
        <v>172</v>
      </c>
      <c r="C87">
        <v>1E-3</v>
      </c>
      <c r="D87">
        <v>0.1</v>
      </c>
      <c r="E87">
        <v>256</v>
      </c>
      <c r="F87">
        <v>100</v>
      </c>
      <c r="G87" s="2" t="b">
        <v>0</v>
      </c>
      <c r="H87">
        <v>6</v>
      </c>
      <c r="I87">
        <v>10</v>
      </c>
      <c r="J87">
        <v>128</v>
      </c>
      <c r="K87">
        <v>1000</v>
      </c>
      <c r="L87">
        <v>3</v>
      </c>
      <c r="M87">
        <v>10</v>
      </c>
      <c r="N87">
        <v>460</v>
      </c>
      <c r="O87">
        <v>9</v>
      </c>
      <c r="P87">
        <v>10</v>
      </c>
      <c r="Q87">
        <v>120</v>
      </c>
      <c r="R87">
        <v>1</v>
      </c>
      <c r="S87">
        <v>197</v>
      </c>
      <c r="T87" s="2">
        <v>128</v>
      </c>
      <c r="U87" s="2">
        <v>128</v>
      </c>
      <c r="V87" t="s">
        <v>88</v>
      </c>
      <c r="W87">
        <v>0.28221354166666601</v>
      </c>
      <c r="X87">
        <v>4.3492993831634497</v>
      </c>
      <c r="Y87">
        <v>0.42973405797101299</v>
      </c>
      <c r="Z87">
        <v>2.6409106767177501</v>
      </c>
      <c r="AA87">
        <v>0.38924538938276498</v>
      </c>
      <c r="AB87">
        <v>0.38924538938276498</v>
      </c>
      <c r="AC87">
        <v>0.42204512011512102</v>
      </c>
      <c r="AD87">
        <v>0.42204512011512102</v>
      </c>
      <c r="AE87">
        <v>0.42973405797101299</v>
      </c>
      <c r="AF87">
        <v>0.42973405797101299</v>
      </c>
      <c r="AG87">
        <v>0.20555555555555499</v>
      </c>
      <c r="AH87">
        <v>5.4190764427184996</v>
      </c>
      <c r="AI87">
        <v>0.147977648366306</v>
      </c>
      <c r="AJ87">
        <v>0.147977648366306</v>
      </c>
      <c r="AK87">
        <v>0.14886526357313701</v>
      </c>
      <c r="AL87">
        <v>0.14886526357313701</v>
      </c>
      <c r="AM87">
        <v>0.20555555555555499</v>
      </c>
      <c r="AN87">
        <v>0.20555555555555499</v>
      </c>
      <c r="AO87">
        <v>0.26221260962488302</v>
      </c>
      <c r="AP87">
        <v>0.41305156634000001</v>
      </c>
      <c r="AQ87">
        <v>0.49247199218341198</v>
      </c>
      <c r="AR87">
        <v>0</v>
      </c>
      <c r="AS87">
        <v>0.26171875</v>
      </c>
      <c r="AT87">
        <v>2.3668639053254399E-2</v>
      </c>
      <c r="AU87">
        <v>0.109756097560975</v>
      </c>
      <c r="AV87">
        <v>0.14942528735632099</v>
      </c>
      <c r="AW87">
        <v>0.407294832826747</v>
      </c>
      <c r="AX87">
        <v>0.27707808564231701</v>
      </c>
      <c r="AY87">
        <v>0.10285714285714199</v>
      </c>
      <c r="AZ87">
        <v>0</v>
      </c>
    </row>
    <row r="88" spans="2:52" x14ac:dyDescent="0.2">
      <c r="B88" t="s">
        <v>173</v>
      </c>
      <c r="C88">
        <v>1E-3</v>
      </c>
      <c r="D88">
        <v>0.5</v>
      </c>
      <c r="E88">
        <v>256</v>
      </c>
      <c r="F88">
        <v>100</v>
      </c>
      <c r="G88" s="2" t="b">
        <v>0</v>
      </c>
      <c r="H88">
        <v>6</v>
      </c>
      <c r="I88">
        <v>10</v>
      </c>
      <c r="J88">
        <v>256</v>
      </c>
      <c r="K88">
        <v>1000</v>
      </c>
      <c r="L88">
        <v>3</v>
      </c>
      <c r="M88">
        <v>10</v>
      </c>
      <c r="N88">
        <v>460</v>
      </c>
      <c r="O88">
        <v>9</v>
      </c>
      <c r="P88">
        <v>10</v>
      </c>
      <c r="Q88">
        <v>120</v>
      </c>
      <c r="R88">
        <v>1</v>
      </c>
      <c r="S88">
        <v>197</v>
      </c>
      <c r="T88" s="2">
        <v>64</v>
      </c>
      <c r="U88" s="2">
        <v>64</v>
      </c>
      <c r="V88" t="s">
        <v>88</v>
      </c>
      <c r="W88">
        <v>0.33241536458333298</v>
      </c>
      <c r="X88">
        <v>1.5975164234638199</v>
      </c>
      <c r="Y88">
        <v>0.428715942028984</v>
      </c>
      <c r="Z88">
        <v>1.07792791366577</v>
      </c>
      <c r="AA88">
        <v>0.391643545540941</v>
      </c>
      <c r="AB88">
        <v>0.391643545540941</v>
      </c>
      <c r="AC88">
        <v>0.43860165052897299</v>
      </c>
      <c r="AD88">
        <v>0.43860165052897299</v>
      </c>
      <c r="AE88">
        <v>0.428715942028984</v>
      </c>
      <c r="AF88">
        <v>0.428715942028984</v>
      </c>
      <c r="AG88">
        <v>0.22222222222222199</v>
      </c>
      <c r="AH88">
        <v>2.09135866165161</v>
      </c>
      <c r="AI88">
        <v>0.162613481403242</v>
      </c>
      <c r="AJ88">
        <v>0.162613481403242</v>
      </c>
      <c r="AK88">
        <v>0.14188572364594099</v>
      </c>
      <c r="AL88">
        <v>0.14188572364594099</v>
      </c>
      <c r="AM88">
        <v>0.22222222222222199</v>
      </c>
      <c r="AN88">
        <v>0.22222222222222199</v>
      </c>
      <c r="AO88">
        <v>0.32120655729849901</v>
      </c>
      <c r="AP88">
        <v>0.34296519877095599</v>
      </c>
      <c r="AQ88">
        <v>0.51075888055337004</v>
      </c>
      <c r="AR88">
        <v>0</v>
      </c>
      <c r="AS88">
        <v>0.18032786885245899</v>
      </c>
      <c r="AT88">
        <v>0.12682926829268201</v>
      </c>
      <c r="AU88">
        <v>0.14049586776859499</v>
      </c>
      <c r="AV88">
        <v>0.260240963855421</v>
      </c>
      <c r="AW88">
        <v>0.40707964601769903</v>
      </c>
      <c r="AX88">
        <v>0.34854771784232302</v>
      </c>
      <c r="AY88">
        <v>0</v>
      </c>
      <c r="AZ88">
        <v>0</v>
      </c>
    </row>
    <row r="89" spans="2:52" x14ac:dyDescent="0.2">
      <c r="B89" t="s">
        <v>174</v>
      </c>
      <c r="C89">
        <v>1E-3</v>
      </c>
      <c r="D89">
        <v>0.5</v>
      </c>
      <c r="E89">
        <v>256</v>
      </c>
      <c r="F89">
        <v>100</v>
      </c>
      <c r="G89" s="2" t="b">
        <v>0</v>
      </c>
      <c r="H89">
        <v>6</v>
      </c>
      <c r="I89">
        <v>25</v>
      </c>
      <c r="J89">
        <v>256</v>
      </c>
      <c r="K89">
        <v>1000</v>
      </c>
      <c r="L89">
        <v>3</v>
      </c>
      <c r="M89">
        <v>10</v>
      </c>
      <c r="N89">
        <v>460</v>
      </c>
      <c r="O89">
        <v>9</v>
      </c>
      <c r="P89">
        <v>10</v>
      </c>
      <c r="Q89">
        <v>120</v>
      </c>
      <c r="R89">
        <v>1</v>
      </c>
      <c r="S89">
        <v>197</v>
      </c>
      <c r="T89" s="2">
        <v>64</v>
      </c>
      <c r="U89" s="2">
        <v>64</v>
      </c>
      <c r="V89" t="s">
        <v>88</v>
      </c>
      <c r="W89">
        <v>0.33501953125</v>
      </c>
      <c r="X89">
        <v>1.58606896877288</v>
      </c>
      <c r="Y89">
        <v>0.428576086956519</v>
      </c>
      <c r="Z89">
        <v>1.07937424540519</v>
      </c>
      <c r="AA89">
        <v>0.39512154743566202</v>
      </c>
      <c r="AB89">
        <v>0.39512154743566202</v>
      </c>
      <c r="AC89">
        <v>0.43534538520114502</v>
      </c>
      <c r="AD89">
        <v>0.43534538520114502</v>
      </c>
      <c r="AE89">
        <v>0.428576086956519</v>
      </c>
      <c r="AF89">
        <v>0.428576086956519</v>
      </c>
      <c r="AG89">
        <v>0.210185185185185</v>
      </c>
      <c r="AH89">
        <v>2.0725636482238698</v>
      </c>
      <c r="AI89">
        <v>0.15773481133228501</v>
      </c>
      <c r="AJ89">
        <v>0.15773481133228501</v>
      </c>
      <c r="AK89">
        <v>0.17965732652809799</v>
      </c>
      <c r="AL89">
        <v>0.17965732652809799</v>
      </c>
      <c r="AM89">
        <v>0.210185185185185</v>
      </c>
      <c r="AN89">
        <v>0.210185185185185</v>
      </c>
      <c r="AO89">
        <v>0.29541314394965701</v>
      </c>
      <c r="AP89">
        <v>0.38923620110898999</v>
      </c>
      <c r="AQ89">
        <v>0.50071529724833796</v>
      </c>
      <c r="AR89">
        <v>0.22279792746113899</v>
      </c>
      <c r="AS89">
        <v>1.6129032258064498E-2</v>
      </c>
      <c r="AT89">
        <v>0</v>
      </c>
      <c r="AU89">
        <v>0</v>
      </c>
      <c r="AV89">
        <v>0.25542168674698701</v>
      </c>
      <c r="AW89">
        <v>0.36144578313253001</v>
      </c>
      <c r="AX89">
        <v>0.26794258373205698</v>
      </c>
      <c r="AY89">
        <v>0.1</v>
      </c>
      <c r="AZ89">
        <v>0.19587628865979301</v>
      </c>
    </row>
    <row r="90" spans="2:52" x14ac:dyDescent="0.2">
      <c r="B90" t="s">
        <v>175</v>
      </c>
      <c r="C90">
        <v>1E-3</v>
      </c>
      <c r="D90">
        <v>0.5</v>
      </c>
      <c r="E90">
        <v>256</v>
      </c>
      <c r="F90">
        <v>500</v>
      </c>
      <c r="G90" s="2" t="b">
        <v>0</v>
      </c>
      <c r="H90">
        <v>6</v>
      </c>
      <c r="I90">
        <v>15</v>
      </c>
      <c r="J90">
        <v>128</v>
      </c>
      <c r="K90">
        <v>1000</v>
      </c>
      <c r="L90">
        <v>3</v>
      </c>
      <c r="M90">
        <v>10</v>
      </c>
      <c r="N90">
        <v>460</v>
      </c>
      <c r="O90">
        <v>9</v>
      </c>
      <c r="P90">
        <v>10</v>
      </c>
      <c r="Q90">
        <v>120</v>
      </c>
      <c r="R90">
        <v>1</v>
      </c>
      <c r="S90">
        <v>197</v>
      </c>
      <c r="T90" s="2">
        <v>64</v>
      </c>
      <c r="U90" s="2">
        <v>64</v>
      </c>
      <c r="V90" t="s">
        <v>88</v>
      </c>
      <c r="W90">
        <v>0.38978906250000001</v>
      </c>
      <c r="X90">
        <v>1.4442438566684701</v>
      </c>
      <c r="Y90">
        <v>0.42719999999999803</v>
      </c>
      <c r="Z90">
        <v>1.0699626991748801</v>
      </c>
      <c r="AA90">
        <v>0.39648045303978802</v>
      </c>
      <c r="AB90">
        <v>0.39648045303978802</v>
      </c>
      <c r="AC90">
        <v>0.427154460870876</v>
      </c>
      <c r="AD90">
        <v>0.427154460870876</v>
      </c>
      <c r="AE90">
        <v>0.42719999999999803</v>
      </c>
      <c r="AF90">
        <v>0.42719999999999803</v>
      </c>
      <c r="AG90">
        <v>0.27037037037036998</v>
      </c>
      <c r="AH90">
        <v>1.9256618022918699</v>
      </c>
      <c r="AI90">
        <v>0.22340143973770199</v>
      </c>
      <c r="AJ90">
        <v>0.22340143973770199</v>
      </c>
      <c r="AK90">
        <v>0.208165306848482</v>
      </c>
      <c r="AL90">
        <v>0.208165306848482</v>
      </c>
      <c r="AM90">
        <v>0.27037037037036998</v>
      </c>
      <c r="AN90">
        <v>0.27037037037036998</v>
      </c>
      <c r="AO90">
        <v>0.309804881969098</v>
      </c>
      <c r="AP90">
        <v>0.37188193653615498</v>
      </c>
      <c r="AQ90">
        <v>0.50775454061410996</v>
      </c>
      <c r="AR90">
        <v>0.30174081237910999</v>
      </c>
      <c r="AS90">
        <v>0.20560747663551401</v>
      </c>
      <c r="AT90">
        <v>0</v>
      </c>
      <c r="AU90">
        <v>0.218649517684887</v>
      </c>
      <c r="AV90">
        <v>0.23913043478260801</v>
      </c>
      <c r="AW90">
        <v>0.54148471615720495</v>
      </c>
      <c r="AX90">
        <v>0.504</v>
      </c>
      <c r="AY90">
        <v>0</v>
      </c>
      <c r="AZ90">
        <v>0</v>
      </c>
    </row>
    <row r="91" spans="2:52" x14ac:dyDescent="0.2">
      <c r="B91" t="s">
        <v>176</v>
      </c>
      <c r="C91">
        <v>1E-3</v>
      </c>
      <c r="D91">
        <v>0.5</v>
      </c>
      <c r="E91">
        <v>256</v>
      </c>
      <c r="F91">
        <v>500</v>
      </c>
      <c r="G91" s="2" t="b">
        <v>0</v>
      </c>
      <c r="H91">
        <v>6</v>
      </c>
      <c r="I91">
        <v>5</v>
      </c>
      <c r="J91">
        <v>256</v>
      </c>
      <c r="K91">
        <v>1000</v>
      </c>
      <c r="L91">
        <v>3</v>
      </c>
      <c r="M91">
        <v>20</v>
      </c>
      <c r="N91">
        <v>450</v>
      </c>
      <c r="O91">
        <v>9</v>
      </c>
      <c r="P91">
        <v>20</v>
      </c>
      <c r="Q91">
        <v>110</v>
      </c>
      <c r="R91">
        <v>1</v>
      </c>
      <c r="S91">
        <v>197</v>
      </c>
      <c r="T91" s="2">
        <v>64</v>
      </c>
      <c r="U91" s="2">
        <v>64</v>
      </c>
      <c r="V91" t="s">
        <v>88</v>
      </c>
      <c r="W91">
        <v>0.31822526041666599</v>
      </c>
      <c r="X91">
        <v>1.6062153284549701</v>
      </c>
      <c r="Y91">
        <v>0.427058518518518</v>
      </c>
      <c r="Z91">
        <v>1.06653896594047</v>
      </c>
      <c r="AA91">
        <v>0.39474367951137301</v>
      </c>
      <c r="AB91">
        <v>0.39474367951137301</v>
      </c>
      <c r="AC91">
        <v>0.431928638031431</v>
      </c>
      <c r="AD91">
        <v>0.431928638031431</v>
      </c>
      <c r="AE91">
        <v>0.427058518518518</v>
      </c>
      <c r="AF91">
        <v>0.427058518518518</v>
      </c>
      <c r="AG91">
        <v>0.22222222222222199</v>
      </c>
      <c r="AH91">
        <v>2.0215303897857599</v>
      </c>
      <c r="AI91">
        <v>0.14095482451757299</v>
      </c>
      <c r="AJ91">
        <v>0.14095482451757299</v>
      </c>
      <c r="AK91">
        <v>0.112696711898203</v>
      </c>
      <c r="AL91">
        <v>0.112696711898203</v>
      </c>
      <c r="AM91">
        <v>0.22222222222222199</v>
      </c>
      <c r="AN91">
        <v>0.22222222222222199</v>
      </c>
      <c r="AO91">
        <v>0.33024992285593802</v>
      </c>
      <c r="AP91">
        <v>0.33634769994513702</v>
      </c>
      <c r="AQ91">
        <v>0.517633415733044</v>
      </c>
      <c r="AR91">
        <v>0.232558139534883</v>
      </c>
      <c r="AS91">
        <v>0</v>
      </c>
      <c r="AT91">
        <v>0</v>
      </c>
      <c r="AU91">
        <v>0</v>
      </c>
      <c r="AV91">
        <v>0.24277456647398801</v>
      </c>
      <c r="AW91">
        <v>0.39712918660287</v>
      </c>
      <c r="AX91">
        <v>0.33939393939393903</v>
      </c>
      <c r="AY91">
        <v>0</v>
      </c>
      <c r="AZ91">
        <v>5.6737588652482199E-2</v>
      </c>
    </row>
    <row r="92" spans="2:52" x14ac:dyDescent="0.2">
      <c r="B92" t="s">
        <v>177</v>
      </c>
      <c r="C92">
        <v>1E-3</v>
      </c>
      <c r="D92">
        <v>0.5</v>
      </c>
      <c r="E92">
        <v>256</v>
      </c>
      <c r="F92">
        <v>500</v>
      </c>
      <c r="G92" s="2" t="b">
        <v>0</v>
      </c>
      <c r="H92">
        <v>6</v>
      </c>
      <c r="I92">
        <v>10</v>
      </c>
      <c r="J92">
        <v>420</v>
      </c>
      <c r="K92">
        <v>1000</v>
      </c>
      <c r="L92">
        <v>3</v>
      </c>
      <c r="M92">
        <v>10</v>
      </c>
      <c r="N92">
        <v>460</v>
      </c>
      <c r="O92">
        <v>9</v>
      </c>
      <c r="P92">
        <v>10</v>
      </c>
      <c r="Q92">
        <v>120</v>
      </c>
      <c r="R92">
        <v>1</v>
      </c>
      <c r="S92">
        <v>197</v>
      </c>
      <c r="T92" s="2">
        <v>128</v>
      </c>
      <c r="U92" s="2">
        <v>128</v>
      </c>
      <c r="V92" t="s">
        <v>88</v>
      </c>
      <c r="W92">
        <v>0.38564523809523699</v>
      </c>
      <c r="X92">
        <v>1.47511850404739</v>
      </c>
      <c r="Y92">
        <v>0.42597536231883898</v>
      </c>
      <c r="Z92">
        <v>1.06714487850666</v>
      </c>
      <c r="AA92">
        <v>0.39086766505313503</v>
      </c>
      <c r="AB92">
        <v>0.39086766505313503</v>
      </c>
      <c r="AC92">
        <v>0.43327404950023402</v>
      </c>
      <c r="AD92">
        <v>0.43327404950023402</v>
      </c>
      <c r="AE92">
        <v>0.42597536231883898</v>
      </c>
      <c r="AF92">
        <v>0.42597536231883898</v>
      </c>
      <c r="AG92">
        <v>0.26574074074074</v>
      </c>
      <c r="AH92">
        <v>1.91571533679962</v>
      </c>
      <c r="AI92">
        <v>0.20939059476712399</v>
      </c>
      <c r="AJ92">
        <v>0.20939059476712399</v>
      </c>
      <c r="AK92">
        <v>0.26344899213579198</v>
      </c>
      <c r="AL92">
        <v>0.26344899213579198</v>
      </c>
      <c r="AM92">
        <v>0.26574074074074</v>
      </c>
      <c r="AN92">
        <v>0.26574074074074</v>
      </c>
      <c r="AO92">
        <v>0.30286606166635799</v>
      </c>
      <c r="AP92">
        <v>0.37344396979912198</v>
      </c>
      <c r="AQ92">
        <v>0.496292963693925</v>
      </c>
      <c r="AR92">
        <v>0.298561151079136</v>
      </c>
      <c r="AS92">
        <v>1.6260162601626001E-2</v>
      </c>
      <c r="AT92">
        <v>0</v>
      </c>
      <c r="AU92">
        <v>0.27204030226700199</v>
      </c>
      <c r="AV92">
        <v>0.22594142259414199</v>
      </c>
      <c r="AW92">
        <v>0.53982300884955703</v>
      </c>
      <c r="AX92">
        <v>0.48535564853556401</v>
      </c>
      <c r="AY92">
        <v>1.50375939849624E-2</v>
      </c>
      <c r="AZ92">
        <v>3.1496062992125901E-2</v>
      </c>
    </row>
    <row r="93" spans="2:52" x14ac:dyDescent="0.2">
      <c r="B93" t="s">
        <v>178</v>
      </c>
      <c r="C93">
        <v>1E-3</v>
      </c>
      <c r="D93">
        <v>0.5</v>
      </c>
      <c r="E93">
        <v>256</v>
      </c>
      <c r="F93">
        <v>500</v>
      </c>
      <c r="G93" s="2" t="b">
        <v>0</v>
      </c>
      <c r="H93">
        <v>6</v>
      </c>
      <c r="I93">
        <v>10</v>
      </c>
      <c r="J93">
        <v>128</v>
      </c>
      <c r="K93">
        <v>1000</v>
      </c>
      <c r="L93">
        <v>3</v>
      </c>
      <c r="M93">
        <v>10</v>
      </c>
      <c r="N93">
        <v>460</v>
      </c>
      <c r="O93">
        <v>9</v>
      </c>
      <c r="P93">
        <v>10</v>
      </c>
      <c r="Q93">
        <v>120</v>
      </c>
      <c r="R93">
        <v>1</v>
      </c>
      <c r="S93">
        <v>197</v>
      </c>
      <c r="T93" s="2">
        <v>64</v>
      </c>
      <c r="U93" s="2">
        <v>64</v>
      </c>
      <c r="V93" t="s">
        <v>88</v>
      </c>
      <c r="W93">
        <v>0.38456249999999897</v>
      </c>
      <c r="X93">
        <v>1.4763322651386199</v>
      </c>
      <c r="Y93">
        <v>0.42457898550724399</v>
      </c>
      <c r="Z93">
        <v>1.0711949683427799</v>
      </c>
      <c r="AA93">
        <v>0.39541898977245998</v>
      </c>
      <c r="AB93">
        <v>0.39541898977245998</v>
      </c>
      <c r="AC93">
        <v>0.429210339132367</v>
      </c>
      <c r="AD93">
        <v>0.429210339132367</v>
      </c>
      <c r="AE93">
        <v>0.42457898550724399</v>
      </c>
      <c r="AF93">
        <v>0.42457898550724399</v>
      </c>
      <c r="AG93">
        <v>0.24629629629629601</v>
      </c>
      <c r="AH93">
        <v>1.93851590156555</v>
      </c>
      <c r="AI93">
        <v>0.21232513243444601</v>
      </c>
      <c r="AJ93">
        <v>0.21232513243444601</v>
      </c>
      <c r="AK93">
        <v>0.22459807299936299</v>
      </c>
      <c r="AL93">
        <v>0.22459807299936299</v>
      </c>
      <c r="AM93">
        <v>0.24629629629629601</v>
      </c>
      <c r="AN93">
        <v>0.24629629629629601</v>
      </c>
      <c r="AO93">
        <v>0.32531297608704302</v>
      </c>
      <c r="AP93">
        <v>0.35884923497607002</v>
      </c>
      <c r="AQ93">
        <v>0.50209475825426897</v>
      </c>
      <c r="AR93">
        <v>0.29032258064516098</v>
      </c>
      <c r="AS93">
        <v>0.13829787234042501</v>
      </c>
      <c r="AT93">
        <v>0.13872832369942101</v>
      </c>
      <c r="AU93">
        <v>6.4171122994652399E-2</v>
      </c>
      <c r="AV93">
        <v>0.18666666666666601</v>
      </c>
      <c r="AW93">
        <v>0.57276995305164302</v>
      </c>
      <c r="AX93">
        <v>0.35835351089588302</v>
      </c>
      <c r="AY93">
        <v>0</v>
      </c>
      <c r="AZ93">
        <v>0.16161616161616099</v>
      </c>
    </row>
    <row r="94" spans="2:52" x14ac:dyDescent="0.2">
      <c r="B94" t="s">
        <v>179</v>
      </c>
      <c r="C94">
        <v>1E-3</v>
      </c>
      <c r="D94">
        <v>0.5</v>
      </c>
      <c r="E94">
        <v>94</v>
      </c>
      <c r="F94">
        <v>500</v>
      </c>
      <c r="G94" s="2" t="b">
        <v>1</v>
      </c>
      <c r="H94">
        <v>6</v>
      </c>
      <c r="I94">
        <v>10</v>
      </c>
      <c r="J94">
        <v>128</v>
      </c>
      <c r="K94">
        <v>1000</v>
      </c>
      <c r="L94">
        <v>3</v>
      </c>
      <c r="M94">
        <v>10</v>
      </c>
      <c r="N94">
        <v>460</v>
      </c>
      <c r="O94">
        <v>9</v>
      </c>
      <c r="P94">
        <v>10</v>
      </c>
      <c r="Q94">
        <v>120</v>
      </c>
      <c r="R94">
        <v>1</v>
      </c>
      <c r="S94">
        <v>197</v>
      </c>
      <c r="T94" s="2">
        <v>128</v>
      </c>
      <c r="U94" s="2">
        <v>128</v>
      </c>
      <c r="V94" t="s">
        <v>88</v>
      </c>
      <c r="W94">
        <v>0.40710416666666599</v>
      </c>
      <c r="X94">
        <v>1.4359342434406199</v>
      </c>
      <c r="Y94">
        <v>0.42330289855072301</v>
      </c>
      <c r="Z94">
        <v>1.06959150600433</v>
      </c>
      <c r="AA94">
        <v>0.39829609700409202</v>
      </c>
      <c r="AB94">
        <v>0.39829609700409202</v>
      </c>
      <c r="AC94">
        <v>0.42514482629993799</v>
      </c>
      <c r="AD94">
        <v>0.42514482629993799</v>
      </c>
      <c r="AE94">
        <v>0.42330289855072301</v>
      </c>
      <c r="AF94">
        <v>0.42330289855072301</v>
      </c>
      <c r="AG94">
        <v>0.25277777777777699</v>
      </c>
      <c r="AH94">
        <v>1.92422890663146</v>
      </c>
      <c r="AI94">
        <v>0.17615752557174699</v>
      </c>
      <c r="AJ94">
        <v>0.17615752557174699</v>
      </c>
      <c r="AK94">
        <v>0.17167865746561001</v>
      </c>
      <c r="AL94">
        <v>0.17167865746561001</v>
      </c>
      <c r="AM94">
        <v>0.25277777777777699</v>
      </c>
      <c r="AN94">
        <v>0.25277777777777699</v>
      </c>
      <c r="AO94">
        <v>0.32910640573427002</v>
      </c>
      <c r="AP94">
        <v>0.36632680334259299</v>
      </c>
      <c r="AQ94">
        <v>0.49945508193541599</v>
      </c>
      <c r="AR94">
        <v>0.27678571428571402</v>
      </c>
      <c r="AS94">
        <v>0</v>
      </c>
      <c r="AT94">
        <v>1.6129032258064498E-2</v>
      </c>
      <c r="AU94">
        <v>0.23167848699763499</v>
      </c>
      <c r="AV94">
        <v>0</v>
      </c>
      <c r="AW94">
        <v>0.51298701298701299</v>
      </c>
      <c r="AX94">
        <v>0.45259938837920399</v>
      </c>
      <c r="AY94">
        <v>0</v>
      </c>
      <c r="AZ94">
        <v>9.5238095238095205E-2</v>
      </c>
    </row>
    <row r="95" spans="2:52" x14ac:dyDescent="0.2">
      <c r="B95" t="s">
        <v>180</v>
      </c>
      <c r="C95">
        <v>1E-3</v>
      </c>
      <c r="D95">
        <v>0.5</v>
      </c>
      <c r="E95">
        <v>256</v>
      </c>
      <c r="F95">
        <v>500</v>
      </c>
      <c r="G95" s="2" t="b">
        <v>0</v>
      </c>
      <c r="H95">
        <v>6</v>
      </c>
      <c r="I95">
        <v>5</v>
      </c>
      <c r="J95">
        <v>420</v>
      </c>
      <c r="K95">
        <v>1000</v>
      </c>
      <c r="L95">
        <v>3</v>
      </c>
      <c r="M95">
        <v>10</v>
      </c>
      <c r="N95">
        <v>460</v>
      </c>
      <c r="O95">
        <v>9</v>
      </c>
      <c r="P95">
        <v>10</v>
      </c>
      <c r="Q95">
        <v>120</v>
      </c>
      <c r="R95">
        <v>1</v>
      </c>
      <c r="S95">
        <v>197</v>
      </c>
      <c r="T95" s="2">
        <v>64</v>
      </c>
      <c r="U95" s="2">
        <v>64</v>
      </c>
      <c r="V95" t="s">
        <v>88</v>
      </c>
      <c r="W95">
        <v>0.363253968253968</v>
      </c>
      <c r="X95">
        <v>1.52099629378318</v>
      </c>
      <c r="Y95">
        <v>0.42238985507246202</v>
      </c>
      <c r="Z95">
        <v>1.0702738692760401</v>
      </c>
      <c r="AA95">
        <v>0.39108359300726903</v>
      </c>
      <c r="AB95">
        <v>0.39108359300726903</v>
      </c>
      <c r="AC95">
        <v>0.42457622682410101</v>
      </c>
      <c r="AD95">
        <v>0.42457622682410101</v>
      </c>
      <c r="AE95">
        <v>0.42238985507246202</v>
      </c>
      <c r="AF95">
        <v>0.42238985507246202</v>
      </c>
      <c r="AG95">
        <v>0.25277777777777699</v>
      </c>
      <c r="AH95">
        <v>1.96254694461822</v>
      </c>
      <c r="AI95">
        <v>0.217709943121352</v>
      </c>
      <c r="AJ95">
        <v>0.217709943121352</v>
      </c>
      <c r="AK95">
        <v>0.21225355079750899</v>
      </c>
      <c r="AL95">
        <v>0.21225355079750899</v>
      </c>
      <c r="AM95">
        <v>0.25277777777777699</v>
      </c>
      <c r="AN95">
        <v>0.25277777777777699</v>
      </c>
      <c r="AO95">
        <v>0.32980932268146901</v>
      </c>
      <c r="AP95">
        <v>0.34222278755075097</v>
      </c>
      <c r="AQ95">
        <v>0.50121866878958699</v>
      </c>
      <c r="AR95">
        <v>5.6737588652482199E-2</v>
      </c>
      <c r="AS95">
        <v>0.196850393700787</v>
      </c>
      <c r="AT95">
        <v>0.253164556962025</v>
      </c>
      <c r="AU95">
        <v>0</v>
      </c>
      <c r="AV95">
        <v>0.21686746987951799</v>
      </c>
      <c r="AW95">
        <v>0.52941176470588203</v>
      </c>
      <c r="AX95">
        <v>0.50746268656716398</v>
      </c>
      <c r="AY95">
        <v>0</v>
      </c>
      <c r="AZ95">
        <v>0.198895027624309</v>
      </c>
    </row>
    <row r="96" spans="2:52" x14ac:dyDescent="0.2">
      <c r="B96" t="s">
        <v>181</v>
      </c>
      <c r="C96">
        <v>1E-3</v>
      </c>
      <c r="D96">
        <v>0.5</v>
      </c>
      <c r="E96">
        <v>256</v>
      </c>
      <c r="F96">
        <v>500</v>
      </c>
      <c r="G96" s="2" t="b">
        <v>0</v>
      </c>
      <c r="H96">
        <v>6</v>
      </c>
      <c r="I96">
        <v>5</v>
      </c>
      <c r="J96">
        <v>256</v>
      </c>
      <c r="K96">
        <v>1000</v>
      </c>
      <c r="L96">
        <v>3</v>
      </c>
      <c r="M96">
        <v>10</v>
      </c>
      <c r="N96">
        <v>460</v>
      </c>
      <c r="O96">
        <v>9</v>
      </c>
      <c r="P96">
        <v>10</v>
      </c>
      <c r="Q96">
        <v>120</v>
      </c>
      <c r="R96">
        <v>1</v>
      </c>
      <c r="S96">
        <v>197</v>
      </c>
      <c r="T96" s="2">
        <v>128</v>
      </c>
      <c r="U96" s="2">
        <v>128</v>
      </c>
      <c r="V96" t="s">
        <v>88</v>
      </c>
      <c r="W96">
        <v>0.38554296874999899</v>
      </c>
      <c r="X96">
        <v>1.4995783581733699</v>
      </c>
      <c r="Y96">
        <v>0.42229275362318602</v>
      </c>
      <c r="Z96">
        <v>1.0682706729173601</v>
      </c>
      <c r="AA96">
        <v>0.38963882527197902</v>
      </c>
      <c r="AB96">
        <v>0.38963882527197902</v>
      </c>
      <c r="AC96">
        <v>0.419491671962263</v>
      </c>
      <c r="AD96">
        <v>0.419491671962263</v>
      </c>
      <c r="AE96">
        <v>0.42229275362318602</v>
      </c>
      <c r="AF96">
        <v>0.42229275362318602</v>
      </c>
      <c r="AG96">
        <v>0.26574074074074</v>
      </c>
      <c r="AH96">
        <v>1.9232507944107</v>
      </c>
      <c r="AI96">
        <v>0.20173775187743001</v>
      </c>
      <c r="AJ96">
        <v>0.20173775187743001</v>
      </c>
      <c r="AK96">
        <v>0.23323612650327399</v>
      </c>
      <c r="AL96">
        <v>0.23323612650327399</v>
      </c>
      <c r="AM96">
        <v>0.26574074074074</v>
      </c>
      <c r="AN96">
        <v>0.26574074074074</v>
      </c>
      <c r="AO96">
        <v>0.31519746763289702</v>
      </c>
      <c r="AP96">
        <v>0.35550452421754503</v>
      </c>
      <c r="AQ96">
        <v>0.498214483965497</v>
      </c>
      <c r="AR96">
        <v>0.29980276134122202</v>
      </c>
      <c r="AS96">
        <v>1.6E-2</v>
      </c>
      <c r="AT96">
        <v>0</v>
      </c>
      <c r="AU96">
        <v>0.188811188811188</v>
      </c>
      <c r="AV96">
        <v>0.17460317460317401</v>
      </c>
      <c r="AW96">
        <v>0.59848484848484795</v>
      </c>
      <c r="AX96">
        <v>0.44970414201183401</v>
      </c>
      <c r="AY96">
        <v>5.6737588652482199E-2</v>
      </c>
      <c r="AZ96">
        <v>3.1496062992125901E-2</v>
      </c>
    </row>
    <row r="97" spans="2:52" x14ac:dyDescent="0.2">
      <c r="B97" t="s">
        <v>182</v>
      </c>
      <c r="C97">
        <v>1E-3</v>
      </c>
      <c r="D97">
        <v>0.5</v>
      </c>
      <c r="E97">
        <v>157</v>
      </c>
      <c r="F97">
        <v>500</v>
      </c>
      <c r="G97" s="2" t="b">
        <v>1</v>
      </c>
      <c r="H97">
        <v>6</v>
      </c>
      <c r="I97">
        <v>10</v>
      </c>
      <c r="J97">
        <v>420</v>
      </c>
      <c r="K97">
        <v>1000</v>
      </c>
      <c r="L97">
        <v>3</v>
      </c>
      <c r="M97">
        <v>10</v>
      </c>
      <c r="N97">
        <v>460</v>
      </c>
      <c r="O97">
        <v>9</v>
      </c>
      <c r="P97">
        <v>10</v>
      </c>
      <c r="Q97">
        <v>120</v>
      </c>
      <c r="R97">
        <v>1</v>
      </c>
      <c r="S97">
        <v>197</v>
      </c>
      <c r="T97" s="2">
        <v>64</v>
      </c>
      <c r="U97" s="2">
        <v>64</v>
      </c>
      <c r="V97" t="s">
        <v>88</v>
      </c>
      <c r="W97">
        <v>0.397952380952381</v>
      </c>
      <c r="X97">
        <v>1.44746496391296</v>
      </c>
      <c r="Y97">
        <v>0.42072173913043298</v>
      </c>
      <c r="Z97">
        <v>1.0715774421691799</v>
      </c>
      <c r="AA97">
        <v>0.38655119733625698</v>
      </c>
      <c r="AB97">
        <v>0.38655119733625698</v>
      </c>
      <c r="AC97">
        <v>0.41765031492656302</v>
      </c>
      <c r="AD97">
        <v>0.41765031492656302</v>
      </c>
      <c r="AE97">
        <v>0.42072173913043298</v>
      </c>
      <c r="AF97">
        <v>0.42072173913043298</v>
      </c>
      <c r="AG97">
        <v>0.26388888888888801</v>
      </c>
      <c r="AH97">
        <v>1.91361439228057</v>
      </c>
      <c r="AI97">
        <v>0.220864500499626</v>
      </c>
      <c r="AJ97">
        <v>0.220864500499626</v>
      </c>
      <c r="AK97">
        <v>0.24241379848700001</v>
      </c>
      <c r="AL97">
        <v>0.24241379848700001</v>
      </c>
      <c r="AM97">
        <v>0.26388888888888801</v>
      </c>
      <c r="AN97">
        <v>0.26388888888888801</v>
      </c>
      <c r="AO97">
        <v>0.30645891822252602</v>
      </c>
      <c r="AP97">
        <v>0.364395900870084</v>
      </c>
      <c r="AQ97">
        <v>0.48879877291615897</v>
      </c>
      <c r="AR97">
        <v>0.22096317280453201</v>
      </c>
      <c r="AS97">
        <v>1.6129032258064498E-2</v>
      </c>
      <c r="AT97">
        <v>0.22500000000000001</v>
      </c>
      <c r="AU97">
        <v>0.26150121065375298</v>
      </c>
      <c r="AV97">
        <v>0.16915422885572101</v>
      </c>
      <c r="AW97">
        <v>0.51298701298701299</v>
      </c>
      <c r="AX97">
        <v>0.52459016393442603</v>
      </c>
      <c r="AY97">
        <v>1.4598540145985399E-2</v>
      </c>
      <c r="AZ97">
        <v>4.2857142857142802E-2</v>
      </c>
    </row>
    <row r="98" spans="2:52" x14ac:dyDescent="0.2">
      <c r="B98" t="s">
        <v>183</v>
      </c>
      <c r="C98">
        <v>1E-3</v>
      </c>
      <c r="D98">
        <v>0.5</v>
      </c>
      <c r="E98">
        <v>256</v>
      </c>
      <c r="F98">
        <v>500</v>
      </c>
      <c r="G98" s="2" t="b">
        <v>0</v>
      </c>
      <c r="H98">
        <v>6</v>
      </c>
      <c r="I98">
        <v>10</v>
      </c>
      <c r="J98">
        <v>64</v>
      </c>
      <c r="K98">
        <v>1000</v>
      </c>
      <c r="L98">
        <v>3</v>
      </c>
      <c r="M98">
        <v>10</v>
      </c>
      <c r="N98">
        <v>460</v>
      </c>
      <c r="O98">
        <v>9</v>
      </c>
      <c r="P98">
        <v>10</v>
      </c>
      <c r="Q98">
        <v>120</v>
      </c>
      <c r="R98">
        <v>1</v>
      </c>
      <c r="S98">
        <v>197</v>
      </c>
      <c r="T98" s="2">
        <v>128</v>
      </c>
      <c r="U98" s="2">
        <v>128</v>
      </c>
      <c r="V98" t="s">
        <v>88</v>
      </c>
      <c r="W98">
        <v>0.36584895833333297</v>
      </c>
      <c r="X98">
        <v>1.51770745134353</v>
      </c>
      <c r="Y98">
        <v>0.419176811594201</v>
      </c>
      <c r="Z98">
        <v>1.07381800150871</v>
      </c>
      <c r="AA98">
        <v>0.38583816689984901</v>
      </c>
      <c r="AB98">
        <v>0.38583816689984901</v>
      </c>
      <c r="AC98">
        <v>0.43269233888431502</v>
      </c>
      <c r="AD98">
        <v>0.43269233888431402</v>
      </c>
      <c r="AE98">
        <v>0.419176811594201</v>
      </c>
      <c r="AF98">
        <v>0.419176811594201</v>
      </c>
      <c r="AG98">
        <v>0.25648148148148098</v>
      </c>
      <c r="AH98">
        <v>1.98716723918914</v>
      </c>
      <c r="AI98">
        <v>0.185957127648266</v>
      </c>
      <c r="AJ98">
        <v>0.185957127648266</v>
      </c>
      <c r="AK98">
        <v>0.193774671287576</v>
      </c>
      <c r="AL98">
        <v>0.193774671287576</v>
      </c>
      <c r="AM98">
        <v>0.25648148148148098</v>
      </c>
      <c r="AN98">
        <v>0.25648148148148098</v>
      </c>
      <c r="AO98">
        <v>0.32388303276058</v>
      </c>
      <c r="AP98">
        <v>0.35161464756785799</v>
      </c>
      <c r="AQ98">
        <v>0.48201682037110699</v>
      </c>
      <c r="AR98">
        <v>0</v>
      </c>
      <c r="AS98">
        <v>0</v>
      </c>
      <c r="AT98">
        <v>0.27560521415270001</v>
      </c>
      <c r="AU98">
        <v>1.6129032258064498E-2</v>
      </c>
      <c r="AV98">
        <v>0.249158249158249</v>
      </c>
      <c r="AW98">
        <v>0.55284552845528401</v>
      </c>
      <c r="AX98">
        <v>0.41708542713567798</v>
      </c>
      <c r="AY98">
        <v>0</v>
      </c>
      <c r="AZ98">
        <v>0.16279069767441801</v>
      </c>
    </row>
    <row r="99" spans="2:52" x14ac:dyDescent="0.2">
      <c r="B99" t="s">
        <v>184</v>
      </c>
      <c r="C99">
        <v>1E-3</v>
      </c>
      <c r="D99">
        <v>0.5</v>
      </c>
      <c r="E99">
        <v>256</v>
      </c>
      <c r="F99">
        <v>100</v>
      </c>
      <c r="G99" s="2" t="b">
        <v>0</v>
      </c>
      <c r="H99">
        <v>6</v>
      </c>
      <c r="I99">
        <v>20</v>
      </c>
      <c r="J99">
        <v>64</v>
      </c>
      <c r="K99">
        <v>1000</v>
      </c>
      <c r="L99">
        <v>3</v>
      </c>
      <c r="M99">
        <v>5</v>
      </c>
      <c r="N99">
        <v>465</v>
      </c>
      <c r="O99">
        <v>9</v>
      </c>
      <c r="P99">
        <v>5</v>
      </c>
      <c r="Q99">
        <v>125</v>
      </c>
      <c r="R99">
        <v>1</v>
      </c>
      <c r="S99">
        <v>197</v>
      </c>
      <c r="T99" s="2">
        <v>128</v>
      </c>
      <c r="U99" s="2">
        <v>128</v>
      </c>
      <c r="V99" t="s">
        <v>88</v>
      </c>
      <c r="W99">
        <v>0.32666666666666599</v>
      </c>
      <c r="X99">
        <v>1.5952148342132499</v>
      </c>
      <c r="Y99">
        <v>0.41420430107526901</v>
      </c>
      <c r="Z99">
        <v>1.1275618860721499</v>
      </c>
      <c r="AA99">
        <v>0.37923506860179401</v>
      </c>
      <c r="AB99">
        <v>0.37923506860179401</v>
      </c>
      <c r="AC99">
        <v>0.416404595866394</v>
      </c>
      <c r="AD99">
        <v>0.416404595866394</v>
      </c>
      <c r="AE99">
        <v>0.41420430107526901</v>
      </c>
      <c r="AF99">
        <v>0.41420430107526901</v>
      </c>
      <c r="AG99">
        <v>0.20888888888888801</v>
      </c>
      <c r="AH99">
        <v>2.0775878429412802</v>
      </c>
      <c r="AI99">
        <v>0.16018761743229101</v>
      </c>
      <c r="AJ99">
        <v>0.16018761743229101</v>
      </c>
      <c r="AK99">
        <v>0.20816694612157199</v>
      </c>
      <c r="AL99">
        <v>0.20816694612157199</v>
      </c>
      <c r="AM99">
        <v>0.20888888888888801</v>
      </c>
      <c r="AN99">
        <v>0.20888888888888801</v>
      </c>
      <c r="AO99">
        <v>0.30774566532206798</v>
      </c>
      <c r="AP99">
        <v>0.35920431475174902</v>
      </c>
      <c r="AQ99">
        <v>0.47075522573156697</v>
      </c>
      <c r="AR99">
        <v>0.18320610687022901</v>
      </c>
      <c r="AS99">
        <v>0</v>
      </c>
      <c r="AT99">
        <v>0.103896103896103</v>
      </c>
      <c r="AU99">
        <v>2.8368794326241099E-2</v>
      </c>
      <c r="AV99">
        <v>0.19909502262443399</v>
      </c>
      <c r="AW99">
        <v>0.375</v>
      </c>
      <c r="AX99">
        <v>0.25263157894736799</v>
      </c>
      <c r="AY99">
        <v>7.3529411764705802E-2</v>
      </c>
      <c r="AZ99">
        <v>0.22596153846153799</v>
      </c>
    </row>
    <row r="100" spans="2:52" x14ac:dyDescent="0.2">
      <c r="B100" t="s">
        <v>185</v>
      </c>
      <c r="C100">
        <v>1E-3</v>
      </c>
      <c r="D100">
        <v>0.5</v>
      </c>
      <c r="E100">
        <v>256</v>
      </c>
      <c r="F100">
        <v>100</v>
      </c>
      <c r="G100" s="2" t="b">
        <v>0</v>
      </c>
      <c r="H100">
        <v>6</v>
      </c>
      <c r="I100">
        <v>5</v>
      </c>
      <c r="J100">
        <v>128</v>
      </c>
      <c r="K100">
        <v>1000</v>
      </c>
      <c r="L100">
        <v>3</v>
      </c>
      <c r="M100">
        <v>5</v>
      </c>
      <c r="N100">
        <v>465</v>
      </c>
      <c r="O100">
        <v>9</v>
      </c>
      <c r="P100">
        <v>5</v>
      </c>
      <c r="Q100">
        <v>125</v>
      </c>
      <c r="R100">
        <v>1</v>
      </c>
      <c r="S100">
        <v>197</v>
      </c>
      <c r="T100" s="2">
        <v>64</v>
      </c>
      <c r="U100" s="2">
        <v>64</v>
      </c>
      <c r="V100" t="s">
        <v>88</v>
      </c>
      <c r="W100">
        <v>0.29005208333333299</v>
      </c>
      <c r="X100">
        <v>1.6639347529411299</v>
      </c>
      <c r="Y100">
        <v>0.41381362007168498</v>
      </c>
      <c r="Z100">
        <v>1.0863824560642199</v>
      </c>
      <c r="AA100">
        <v>0.38050560384167198</v>
      </c>
      <c r="AB100">
        <v>0.38050560384167198</v>
      </c>
      <c r="AC100">
        <v>0.41870790790472601</v>
      </c>
      <c r="AD100">
        <v>0.41870790790472601</v>
      </c>
      <c r="AE100">
        <v>0.41381362007168498</v>
      </c>
      <c r="AF100">
        <v>0.41381362007168498</v>
      </c>
      <c r="AG100">
        <v>0.19822222222222199</v>
      </c>
      <c r="AH100">
        <v>2.1207695007324201</v>
      </c>
      <c r="AI100">
        <v>0.109058551643141</v>
      </c>
      <c r="AJ100">
        <v>0.109058551643141</v>
      </c>
      <c r="AK100">
        <v>9.2110078867347706E-2</v>
      </c>
      <c r="AL100">
        <v>9.2110078867347706E-2</v>
      </c>
      <c r="AM100">
        <v>0.19822222222222199</v>
      </c>
      <c r="AN100">
        <v>0.19822222222222199</v>
      </c>
      <c r="AO100">
        <v>0.30557139818658502</v>
      </c>
      <c r="AP100">
        <v>0.35857108033824098</v>
      </c>
      <c r="AQ100">
        <v>0.477374333000189</v>
      </c>
      <c r="AR100">
        <v>0.171641791044776</v>
      </c>
      <c r="AS100">
        <v>0</v>
      </c>
      <c r="AT100">
        <v>0.104265402843601</v>
      </c>
      <c r="AU100">
        <v>0.27046263345195698</v>
      </c>
      <c r="AV100">
        <v>0</v>
      </c>
      <c r="AW100">
        <v>0.39568345323741</v>
      </c>
      <c r="AX100">
        <v>0</v>
      </c>
      <c r="AY100">
        <v>0</v>
      </c>
      <c r="AZ100">
        <v>3.94736842105263E-2</v>
      </c>
    </row>
    <row r="101" spans="2:52" x14ac:dyDescent="0.2">
      <c r="B101" t="s">
        <v>186</v>
      </c>
      <c r="C101">
        <v>1E-3</v>
      </c>
      <c r="D101">
        <v>0.1</v>
      </c>
      <c r="E101">
        <v>256</v>
      </c>
      <c r="F101">
        <v>100</v>
      </c>
      <c r="G101" s="2" t="b">
        <v>0</v>
      </c>
      <c r="H101">
        <v>6</v>
      </c>
      <c r="I101">
        <v>10</v>
      </c>
      <c r="J101">
        <v>420</v>
      </c>
      <c r="K101">
        <v>1000</v>
      </c>
      <c r="L101">
        <v>3</v>
      </c>
      <c r="M101">
        <v>5</v>
      </c>
      <c r="N101">
        <v>465</v>
      </c>
      <c r="O101">
        <v>9</v>
      </c>
      <c r="P101">
        <v>5</v>
      </c>
      <c r="Q101">
        <v>125</v>
      </c>
      <c r="R101">
        <v>1</v>
      </c>
      <c r="S101">
        <v>197</v>
      </c>
      <c r="T101" s="2">
        <v>128</v>
      </c>
      <c r="U101" s="2">
        <v>128</v>
      </c>
      <c r="V101" t="s">
        <v>88</v>
      </c>
      <c r="W101">
        <v>0.26944047619047601</v>
      </c>
      <c r="X101">
        <v>13.139811382293701</v>
      </c>
      <c r="Y101">
        <v>0.412551971326165</v>
      </c>
      <c r="Z101">
        <v>8.5731637066602708</v>
      </c>
      <c r="AA101">
        <v>0.36347207647361601</v>
      </c>
      <c r="AB101">
        <v>0.36347207647361601</v>
      </c>
      <c r="AC101">
        <v>0.40097651491490399</v>
      </c>
      <c r="AD101">
        <v>0.40097651491490399</v>
      </c>
      <c r="AE101">
        <v>0.412551971326165</v>
      </c>
      <c r="AF101">
        <v>0.412551971326165</v>
      </c>
      <c r="AG101">
        <v>0.18222222222222201</v>
      </c>
      <c r="AH101">
        <v>15.4044895172119</v>
      </c>
      <c r="AI101">
        <v>0.131817189566139</v>
      </c>
      <c r="AJ101">
        <v>0.131817189566139</v>
      </c>
      <c r="AK101">
        <v>0.18561581292861601</v>
      </c>
      <c r="AL101">
        <v>0.18561581292861601</v>
      </c>
      <c r="AM101">
        <v>0.18222222222222201</v>
      </c>
      <c r="AN101">
        <v>0.18222222222222201</v>
      </c>
      <c r="AO101">
        <v>0.274237644063619</v>
      </c>
      <c r="AP101">
        <v>0.37275521749351298</v>
      </c>
      <c r="AQ101">
        <v>0.443423367863714</v>
      </c>
      <c r="AR101">
        <v>0.21725239616613401</v>
      </c>
      <c r="AS101">
        <v>1.22699386503067E-2</v>
      </c>
      <c r="AT101">
        <v>4.9999999999999899E-2</v>
      </c>
      <c r="AU101">
        <v>5.4421768707482998E-2</v>
      </c>
      <c r="AV101">
        <v>3.0769230769230702E-2</v>
      </c>
      <c r="AW101">
        <v>0.29827915869980798</v>
      </c>
      <c r="AX101">
        <v>0.26976744186046497</v>
      </c>
      <c r="AY101">
        <v>9.8039215686274495E-2</v>
      </c>
      <c r="AZ101">
        <v>0.155555555555555</v>
      </c>
    </row>
    <row r="102" spans="2:52" x14ac:dyDescent="0.2">
      <c r="B102" t="s">
        <v>187</v>
      </c>
      <c r="C102">
        <v>1E-3</v>
      </c>
      <c r="D102">
        <v>0.1</v>
      </c>
      <c r="E102">
        <v>256</v>
      </c>
      <c r="F102">
        <v>100</v>
      </c>
      <c r="G102" s="2" t="b">
        <v>0</v>
      </c>
      <c r="H102">
        <v>6</v>
      </c>
      <c r="I102">
        <v>5</v>
      </c>
      <c r="J102">
        <v>420</v>
      </c>
      <c r="K102">
        <v>1000</v>
      </c>
      <c r="L102">
        <v>3</v>
      </c>
      <c r="M102">
        <v>5</v>
      </c>
      <c r="N102">
        <v>465</v>
      </c>
      <c r="O102">
        <v>9</v>
      </c>
      <c r="P102">
        <v>5</v>
      </c>
      <c r="Q102">
        <v>125</v>
      </c>
      <c r="R102">
        <v>1</v>
      </c>
      <c r="S102">
        <v>197</v>
      </c>
      <c r="T102" s="2">
        <v>128</v>
      </c>
      <c r="U102" s="2">
        <v>128</v>
      </c>
      <c r="V102" t="s">
        <v>88</v>
      </c>
      <c r="W102">
        <v>0.26195634920634903</v>
      </c>
      <c r="X102">
        <v>12.060591230392401</v>
      </c>
      <c r="Y102">
        <v>0.41251756272401502</v>
      </c>
      <c r="Z102">
        <v>7.0837059059143002</v>
      </c>
      <c r="AA102">
        <v>0.36146059867997998</v>
      </c>
      <c r="AB102">
        <v>0.36146059867997998</v>
      </c>
      <c r="AC102">
        <v>0.40219925711069998</v>
      </c>
      <c r="AD102">
        <v>0.40219925711069998</v>
      </c>
      <c r="AE102">
        <v>0.41251756272401502</v>
      </c>
      <c r="AF102">
        <v>0.41251756272401502</v>
      </c>
      <c r="AG102">
        <v>0.18933333333333299</v>
      </c>
      <c r="AH102">
        <v>12.2857818603515</v>
      </c>
      <c r="AI102">
        <v>0.132253205744709</v>
      </c>
      <c r="AJ102">
        <v>0.132253205744709</v>
      </c>
      <c r="AK102">
        <v>0.145443720673604</v>
      </c>
      <c r="AL102">
        <v>0.145443720673604</v>
      </c>
      <c r="AM102">
        <v>0.18933333333333299</v>
      </c>
      <c r="AN102">
        <v>0.18933333333333299</v>
      </c>
      <c r="AO102">
        <v>0.25873344736255599</v>
      </c>
      <c r="AP102">
        <v>0.383071689055411</v>
      </c>
      <c r="AQ102">
        <v>0.44257665962197201</v>
      </c>
      <c r="AR102">
        <v>0.17427385892116101</v>
      </c>
      <c r="AS102">
        <v>0</v>
      </c>
      <c r="AT102">
        <v>0.116591928251121</v>
      </c>
      <c r="AU102">
        <v>2.68456375838926E-2</v>
      </c>
      <c r="AV102">
        <v>0.28703703703703698</v>
      </c>
      <c r="AW102">
        <v>0.33631484794275401</v>
      </c>
      <c r="AX102">
        <v>9.1954022988505704E-2</v>
      </c>
      <c r="AY102">
        <v>6.3694267515923497E-2</v>
      </c>
      <c r="AZ102">
        <v>9.3567251461988299E-2</v>
      </c>
    </row>
    <row r="103" spans="2:52" x14ac:dyDescent="0.2">
      <c r="B103" t="s">
        <v>188</v>
      </c>
      <c r="C103">
        <v>1E-3</v>
      </c>
      <c r="D103">
        <v>0.5</v>
      </c>
      <c r="E103">
        <v>256</v>
      </c>
      <c r="F103">
        <v>100</v>
      </c>
      <c r="G103" s="2" t="b">
        <v>0</v>
      </c>
      <c r="H103">
        <v>6</v>
      </c>
      <c r="I103">
        <v>15</v>
      </c>
      <c r="J103">
        <v>256</v>
      </c>
      <c r="K103">
        <v>1000</v>
      </c>
      <c r="L103">
        <v>3</v>
      </c>
      <c r="M103">
        <v>5</v>
      </c>
      <c r="N103">
        <v>465</v>
      </c>
      <c r="O103">
        <v>9</v>
      </c>
      <c r="P103">
        <v>5</v>
      </c>
      <c r="Q103">
        <v>125</v>
      </c>
      <c r="R103">
        <v>1</v>
      </c>
      <c r="S103">
        <v>197</v>
      </c>
      <c r="T103" s="2">
        <v>64</v>
      </c>
      <c r="U103" s="2">
        <v>64</v>
      </c>
      <c r="V103" t="s">
        <v>88</v>
      </c>
      <c r="W103">
        <v>0.31658203124999901</v>
      </c>
      <c r="X103">
        <v>1.60805260419845</v>
      </c>
      <c r="Y103">
        <v>0.412122580645161</v>
      </c>
      <c r="Z103">
        <v>1.1217693253755501</v>
      </c>
      <c r="AA103">
        <v>0.37824779078896598</v>
      </c>
      <c r="AB103">
        <v>0.37824779078896598</v>
      </c>
      <c r="AC103">
        <v>0.41947654698847803</v>
      </c>
      <c r="AD103">
        <v>0.41947654698847803</v>
      </c>
      <c r="AE103">
        <v>0.412122580645161</v>
      </c>
      <c r="AF103">
        <v>0.412122580645161</v>
      </c>
      <c r="AG103">
        <v>0.151111111111111</v>
      </c>
      <c r="AH103">
        <v>2.2689118385314901</v>
      </c>
      <c r="AI103">
        <v>0.100791122879822</v>
      </c>
      <c r="AJ103">
        <v>0.100791122879822</v>
      </c>
      <c r="AK103">
        <v>9.4125511047918498E-2</v>
      </c>
      <c r="AL103">
        <v>9.4125511047918498E-2</v>
      </c>
      <c r="AM103">
        <v>0.151111111111111</v>
      </c>
      <c r="AN103">
        <v>0.151111111111111</v>
      </c>
      <c r="AO103">
        <v>0.30868918838645198</v>
      </c>
      <c r="AP103">
        <v>0.35357919494491902</v>
      </c>
      <c r="AQ103">
        <v>0.47247498903552698</v>
      </c>
      <c r="AR103">
        <v>8.9385474860335198E-2</v>
      </c>
      <c r="AS103">
        <v>0.24844720496894401</v>
      </c>
      <c r="AT103">
        <v>0</v>
      </c>
      <c r="AU103">
        <v>0</v>
      </c>
      <c r="AV103">
        <v>5.7971014492753603E-2</v>
      </c>
      <c r="AW103">
        <v>0</v>
      </c>
      <c r="AX103">
        <v>0.26111111111111102</v>
      </c>
      <c r="AY103">
        <v>0.114035087719298</v>
      </c>
      <c r="AZ103">
        <v>0.136170212765957</v>
      </c>
    </row>
    <row r="104" spans="2:52" x14ac:dyDescent="0.2">
      <c r="B104" t="s">
        <v>189</v>
      </c>
      <c r="C104">
        <v>1E-3</v>
      </c>
      <c r="D104">
        <v>0.5</v>
      </c>
      <c r="E104">
        <v>256</v>
      </c>
      <c r="F104">
        <v>100</v>
      </c>
      <c r="G104" s="2" t="b">
        <v>0</v>
      </c>
      <c r="H104">
        <v>6</v>
      </c>
      <c r="I104">
        <v>5</v>
      </c>
      <c r="J104">
        <v>256</v>
      </c>
      <c r="K104">
        <v>1000</v>
      </c>
      <c r="L104">
        <v>3</v>
      </c>
      <c r="M104">
        <v>5</v>
      </c>
      <c r="N104">
        <v>465</v>
      </c>
      <c r="O104">
        <v>9</v>
      </c>
      <c r="P104">
        <v>5</v>
      </c>
      <c r="Q104">
        <v>125</v>
      </c>
      <c r="R104">
        <v>1</v>
      </c>
      <c r="S104">
        <v>197</v>
      </c>
      <c r="T104" s="2">
        <v>64</v>
      </c>
      <c r="U104" s="2">
        <v>64</v>
      </c>
      <c r="V104" t="s">
        <v>88</v>
      </c>
      <c r="W104">
        <v>0.29749999999999999</v>
      </c>
      <c r="X104">
        <v>1.6532251048088</v>
      </c>
      <c r="Y104">
        <v>0.411956989247312</v>
      </c>
      <c r="Z104">
        <v>1.09576386690139</v>
      </c>
      <c r="AA104">
        <v>0.372399276993712</v>
      </c>
      <c r="AB104">
        <v>0.372399276993712</v>
      </c>
      <c r="AC104">
        <v>0.41583540410658698</v>
      </c>
      <c r="AD104">
        <v>0.41583540410658698</v>
      </c>
      <c r="AE104">
        <v>0.411956989247312</v>
      </c>
      <c r="AF104">
        <v>0.411956989247312</v>
      </c>
      <c r="AG104">
        <v>0.19022222222222199</v>
      </c>
      <c r="AH104">
        <v>2.1194365024566602</v>
      </c>
      <c r="AI104">
        <v>0.14231255816173599</v>
      </c>
      <c r="AJ104">
        <v>0.14231255816173599</v>
      </c>
      <c r="AK104">
        <v>0.130590341707636</v>
      </c>
      <c r="AL104">
        <v>0.130590341707636</v>
      </c>
      <c r="AM104">
        <v>0.19022222222222199</v>
      </c>
      <c r="AN104">
        <v>0.19022222222222199</v>
      </c>
      <c r="AO104">
        <v>0.30120557449650298</v>
      </c>
      <c r="AP104">
        <v>0.34686349151245099</v>
      </c>
      <c r="AQ104">
        <v>0.46912876497218298</v>
      </c>
      <c r="AR104">
        <v>0</v>
      </c>
      <c r="AS104">
        <v>0.210268948655256</v>
      </c>
      <c r="AT104">
        <v>0.127853881278538</v>
      </c>
      <c r="AU104">
        <v>0.21505376344086</v>
      </c>
      <c r="AV104">
        <v>2.54777070063694E-2</v>
      </c>
      <c r="AW104">
        <v>0.39690721649484501</v>
      </c>
      <c r="AX104">
        <v>0.21276595744680801</v>
      </c>
      <c r="AY104">
        <v>0</v>
      </c>
      <c r="AZ104">
        <v>9.2485549132947903E-2</v>
      </c>
    </row>
    <row r="105" spans="2:52" x14ac:dyDescent="0.2">
      <c r="B105" t="s">
        <v>190</v>
      </c>
      <c r="C105">
        <v>1E-3</v>
      </c>
      <c r="D105">
        <v>0.5</v>
      </c>
      <c r="E105">
        <v>256</v>
      </c>
      <c r="F105">
        <v>100</v>
      </c>
      <c r="G105" s="2" t="b">
        <v>0</v>
      </c>
      <c r="H105">
        <v>6</v>
      </c>
      <c r="I105">
        <v>25</v>
      </c>
      <c r="J105">
        <v>128</v>
      </c>
      <c r="K105">
        <v>1000</v>
      </c>
      <c r="L105">
        <v>3</v>
      </c>
      <c r="M105">
        <v>5</v>
      </c>
      <c r="N105">
        <v>465</v>
      </c>
      <c r="O105">
        <v>9</v>
      </c>
      <c r="P105">
        <v>5</v>
      </c>
      <c r="Q105">
        <v>125</v>
      </c>
      <c r="R105">
        <v>1</v>
      </c>
      <c r="S105">
        <v>197</v>
      </c>
      <c r="T105" s="2">
        <v>64</v>
      </c>
      <c r="U105" s="2">
        <v>64</v>
      </c>
      <c r="V105" t="s">
        <v>88</v>
      </c>
      <c r="W105">
        <v>0.33703125</v>
      </c>
      <c r="X105">
        <v>1.5871834337711299</v>
      </c>
      <c r="Y105">
        <v>0.41142293906810001</v>
      </c>
      <c r="Z105">
        <v>1.1222606198787599</v>
      </c>
      <c r="AA105">
        <v>0.38214269795410799</v>
      </c>
      <c r="AB105">
        <v>0.38214269795410799</v>
      </c>
      <c r="AC105">
        <v>0.41874964410742299</v>
      </c>
      <c r="AD105">
        <v>0.41874964410742299</v>
      </c>
      <c r="AE105">
        <v>0.41142293906810001</v>
      </c>
      <c r="AF105">
        <v>0.41142293906810001</v>
      </c>
      <c r="AG105">
        <v>0.14488888888888801</v>
      </c>
      <c r="AH105">
        <v>2.1559193134307799</v>
      </c>
      <c r="AI105">
        <v>0.13244191053184701</v>
      </c>
      <c r="AJ105">
        <v>0.13244191053184701</v>
      </c>
      <c r="AK105">
        <v>0.16082124027932301</v>
      </c>
      <c r="AL105">
        <v>0.16082124027932301</v>
      </c>
      <c r="AM105">
        <v>0.14488888888888801</v>
      </c>
      <c r="AN105">
        <v>0.14488888888888801</v>
      </c>
      <c r="AO105">
        <v>0.31624319624970998</v>
      </c>
      <c r="AP105">
        <v>0.359889553090602</v>
      </c>
      <c r="AQ105">
        <v>0.47029534452200999</v>
      </c>
      <c r="AR105">
        <v>0.183673469387755</v>
      </c>
      <c r="AS105">
        <v>5.3333333333333302E-2</v>
      </c>
      <c r="AT105">
        <v>0.15642458100558601</v>
      </c>
      <c r="AU105">
        <v>1.4598540145985399E-2</v>
      </c>
      <c r="AV105">
        <v>0.12765957446808501</v>
      </c>
      <c r="AW105">
        <v>8.2111436950146596E-2</v>
      </c>
      <c r="AX105">
        <v>0.28837209302325501</v>
      </c>
      <c r="AY105">
        <v>0.20440881763527</v>
      </c>
      <c r="AZ105">
        <v>8.1395348837209294E-2</v>
      </c>
    </row>
    <row r="106" spans="2:52" x14ac:dyDescent="0.2">
      <c r="B106" t="s">
        <v>191</v>
      </c>
      <c r="C106">
        <v>1E-3</v>
      </c>
      <c r="D106">
        <v>0.5</v>
      </c>
      <c r="E106">
        <v>256</v>
      </c>
      <c r="F106">
        <v>500</v>
      </c>
      <c r="G106" s="2" t="b">
        <v>0</v>
      </c>
      <c r="H106">
        <v>6</v>
      </c>
      <c r="I106">
        <v>15</v>
      </c>
      <c r="J106">
        <v>420</v>
      </c>
      <c r="K106">
        <v>1000</v>
      </c>
      <c r="L106">
        <v>3</v>
      </c>
      <c r="M106">
        <v>5</v>
      </c>
      <c r="N106">
        <v>465</v>
      </c>
      <c r="O106">
        <v>9</v>
      </c>
      <c r="P106">
        <v>5</v>
      </c>
      <c r="Q106">
        <v>125</v>
      </c>
      <c r="R106">
        <v>1</v>
      </c>
      <c r="S106">
        <v>197</v>
      </c>
      <c r="T106" s="2">
        <v>64</v>
      </c>
      <c r="U106" s="2">
        <v>64</v>
      </c>
      <c r="V106" t="s">
        <v>88</v>
      </c>
      <c r="W106">
        <v>0.40781507936507899</v>
      </c>
      <c r="X106">
        <v>1.4162877035140899</v>
      </c>
      <c r="Y106">
        <v>0.411081003584229</v>
      </c>
      <c r="Z106">
        <v>1.09779557800292</v>
      </c>
      <c r="AA106">
        <v>0.37782088804601199</v>
      </c>
      <c r="AB106">
        <v>0.37782088804601199</v>
      </c>
      <c r="AC106">
        <v>0.41908802115136301</v>
      </c>
      <c r="AD106">
        <v>0.41908802115136301</v>
      </c>
      <c r="AE106">
        <v>0.411081003584229</v>
      </c>
      <c r="AF106">
        <v>0.411081003584229</v>
      </c>
      <c r="AG106">
        <v>0.25422222222222202</v>
      </c>
      <c r="AH106">
        <v>2.23582863807678</v>
      </c>
      <c r="AI106">
        <v>0.231551375305553</v>
      </c>
      <c r="AJ106">
        <v>0.231551375305553</v>
      </c>
      <c r="AK106">
        <v>0.28348549405793</v>
      </c>
      <c r="AL106">
        <v>0.28348549405793</v>
      </c>
      <c r="AM106">
        <v>0.25422222222222202</v>
      </c>
      <c r="AN106">
        <v>0.25422222222222202</v>
      </c>
      <c r="AO106">
        <v>0.309071082740215</v>
      </c>
      <c r="AP106">
        <v>0.36696104263303603</v>
      </c>
      <c r="AQ106">
        <v>0.45743053876478501</v>
      </c>
      <c r="AR106">
        <v>0.203125</v>
      </c>
      <c r="AS106">
        <v>0.209302325581395</v>
      </c>
      <c r="AT106">
        <v>0</v>
      </c>
      <c r="AU106">
        <v>0.26368159203980002</v>
      </c>
      <c r="AV106">
        <v>8.8235294117646995E-2</v>
      </c>
      <c r="AW106">
        <v>0.58447488584474805</v>
      </c>
      <c r="AX106">
        <v>0.51340996168582298</v>
      </c>
      <c r="AY106">
        <v>0.104712041884816</v>
      </c>
      <c r="AZ106">
        <v>0.117021276595744</v>
      </c>
    </row>
    <row r="107" spans="2:52" x14ac:dyDescent="0.2">
      <c r="B107" t="s">
        <v>192</v>
      </c>
      <c r="C107">
        <v>1E-3</v>
      </c>
      <c r="D107">
        <v>0.5</v>
      </c>
      <c r="E107">
        <v>13</v>
      </c>
      <c r="F107">
        <v>500</v>
      </c>
      <c r="G107" s="2" t="b">
        <v>1</v>
      </c>
      <c r="H107">
        <v>6</v>
      </c>
      <c r="I107">
        <v>50</v>
      </c>
      <c r="J107">
        <v>256</v>
      </c>
      <c r="K107">
        <v>1000</v>
      </c>
      <c r="L107">
        <v>3</v>
      </c>
      <c r="M107">
        <v>5</v>
      </c>
      <c r="N107">
        <v>465</v>
      </c>
      <c r="O107">
        <v>9</v>
      </c>
      <c r="P107">
        <v>5</v>
      </c>
      <c r="Q107">
        <v>125</v>
      </c>
      <c r="R107">
        <v>1</v>
      </c>
      <c r="S107">
        <v>197</v>
      </c>
      <c r="T107" s="2">
        <v>64</v>
      </c>
      <c r="U107" s="2">
        <v>64</v>
      </c>
      <c r="V107" t="s">
        <v>88</v>
      </c>
      <c r="W107">
        <v>0.42916927083333301</v>
      </c>
      <c r="X107">
        <v>1.3837255244255</v>
      </c>
      <c r="Y107">
        <v>0.41105161290322501</v>
      </c>
      <c r="Z107">
        <v>1.1459662433862601</v>
      </c>
      <c r="AA107">
        <v>0.38937325064134998</v>
      </c>
      <c r="AB107">
        <v>0.38937325064134998</v>
      </c>
      <c r="AC107">
        <v>0.41719596810516701</v>
      </c>
      <c r="AD107">
        <v>0.41719596810516701</v>
      </c>
      <c r="AE107">
        <v>0.41105161290322501</v>
      </c>
      <c r="AF107">
        <v>0.41105161290322501</v>
      </c>
      <c r="AG107">
        <v>0.17599999999999999</v>
      </c>
      <c r="AH107">
        <v>2.1224982738494802</v>
      </c>
      <c r="AI107">
        <v>0.121304024386401</v>
      </c>
      <c r="AJ107">
        <v>0.121304024386401</v>
      </c>
      <c r="AK107">
        <v>0.127083073922132</v>
      </c>
      <c r="AL107">
        <v>0.127083073922132</v>
      </c>
      <c r="AM107">
        <v>0.17599999999999999</v>
      </c>
      <c r="AN107">
        <v>0.17599999999999999</v>
      </c>
      <c r="AO107">
        <v>0.34422687153507597</v>
      </c>
      <c r="AP107">
        <v>0.35286359908369502</v>
      </c>
      <c r="AQ107">
        <v>0.47102928130527799</v>
      </c>
      <c r="AR107">
        <v>0.129963898916967</v>
      </c>
      <c r="AS107">
        <v>3.3707865168539297E-2</v>
      </c>
      <c r="AT107">
        <v>8.4848484848484798E-2</v>
      </c>
      <c r="AU107">
        <v>0</v>
      </c>
      <c r="AV107">
        <v>0.160919540229885</v>
      </c>
      <c r="AW107">
        <v>0.392792792792792</v>
      </c>
      <c r="AX107">
        <v>0.189393939393939</v>
      </c>
      <c r="AY107">
        <v>7.3619631901840496E-2</v>
      </c>
      <c r="AZ107">
        <v>2.64900662251655E-2</v>
      </c>
    </row>
    <row r="108" spans="2:52" x14ac:dyDescent="0.2">
      <c r="B108" t="s">
        <v>193</v>
      </c>
      <c r="C108">
        <v>1E-3</v>
      </c>
      <c r="D108">
        <v>0.5</v>
      </c>
      <c r="E108">
        <v>226</v>
      </c>
      <c r="F108">
        <v>500</v>
      </c>
      <c r="G108" s="2" t="b">
        <v>1</v>
      </c>
      <c r="H108">
        <v>6</v>
      </c>
      <c r="I108">
        <v>20</v>
      </c>
      <c r="J108">
        <v>64</v>
      </c>
      <c r="K108">
        <v>1000</v>
      </c>
      <c r="L108">
        <v>3</v>
      </c>
      <c r="M108">
        <v>5</v>
      </c>
      <c r="N108">
        <v>465</v>
      </c>
      <c r="O108">
        <v>9</v>
      </c>
      <c r="P108">
        <v>5</v>
      </c>
      <c r="Q108">
        <v>125</v>
      </c>
      <c r="R108">
        <v>1</v>
      </c>
      <c r="S108">
        <v>197</v>
      </c>
      <c r="T108" s="2">
        <v>128</v>
      </c>
      <c r="U108" s="2">
        <v>128</v>
      </c>
      <c r="V108" t="s">
        <v>88</v>
      </c>
      <c r="W108">
        <v>0.39960416666666698</v>
      </c>
      <c r="X108">
        <v>1.43303672814369</v>
      </c>
      <c r="Y108">
        <v>0.41102222222222201</v>
      </c>
      <c r="Z108">
        <v>1.1129994885921399</v>
      </c>
      <c r="AA108">
        <v>0.388106540721182</v>
      </c>
      <c r="AB108">
        <v>0.388106540721182</v>
      </c>
      <c r="AC108">
        <v>0.41973407370622801</v>
      </c>
      <c r="AD108">
        <v>0.41973407370622801</v>
      </c>
      <c r="AE108">
        <v>0.41102222222222201</v>
      </c>
      <c r="AF108">
        <v>0.41102222222222201</v>
      </c>
      <c r="AG108">
        <v>0.216</v>
      </c>
      <c r="AH108">
        <v>1.98405921459198</v>
      </c>
      <c r="AI108">
        <v>0.16235787560592199</v>
      </c>
      <c r="AJ108">
        <v>0.16235787560592199</v>
      </c>
      <c r="AK108">
        <v>0.153023410422471</v>
      </c>
      <c r="AL108">
        <v>0.153023410422471</v>
      </c>
      <c r="AM108">
        <v>0.216</v>
      </c>
      <c r="AN108">
        <v>0.216</v>
      </c>
      <c r="AO108">
        <v>0.33139301379283698</v>
      </c>
      <c r="AP108">
        <v>0.36445799829821501</v>
      </c>
      <c r="AQ108">
        <v>0.46846861007249202</v>
      </c>
      <c r="AR108">
        <v>0.29530201342281798</v>
      </c>
      <c r="AS108">
        <v>0</v>
      </c>
      <c r="AT108">
        <v>0</v>
      </c>
      <c r="AU108">
        <v>3.8709677419354799E-2</v>
      </c>
      <c r="AV108">
        <v>0.26267281105990697</v>
      </c>
      <c r="AW108">
        <v>0.15384615384615299</v>
      </c>
      <c r="AX108">
        <v>0.484076433121019</v>
      </c>
      <c r="AY108">
        <v>0.12549019607843101</v>
      </c>
      <c r="AZ108">
        <v>0.101123595505617</v>
      </c>
    </row>
    <row r="109" spans="2:52" x14ac:dyDescent="0.2">
      <c r="B109" t="s">
        <v>194</v>
      </c>
      <c r="C109">
        <v>1E-3</v>
      </c>
      <c r="D109">
        <v>0.5</v>
      </c>
      <c r="E109">
        <v>17</v>
      </c>
      <c r="F109">
        <v>500</v>
      </c>
      <c r="G109" s="2" t="b">
        <v>1</v>
      </c>
      <c r="H109">
        <v>6</v>
      </c>
      <c r="I109">
        <v>50</v>
      </c>
      <c r="J109">
        <v>420</v>
      </c>
      <c r="K109">
        <v>1000</v>
      </c>
      <c r="L109">
        <v>3</v>
      </c>
      <c r="M109">
        <v>5</v>
      </c>
      <c r="N109">
        <v>465</v>
      </c>
      <c r="O109">
        <v>9</v>
      </c>
      <c r="P109">
        <v>5</v>
      </c>
      <c r="Q109">
        <v>125</v>
      </c>
      <c r="R109">
        <v>1</v>
      </c>
      <c r="S109">
        <v>197</v>
      </c>
      <c r="T109" s="2">
        <v>128</v>
      </c>
      <c r="U109" s="2">
        <v>128</v>
      </c>
      <c r="V109" t="s">
        <v>88</v>
      </c>
      <c r="W109">
        <v>0.42819206349206301</v>
      </c>
      <c r="X109">
        <v>1.3648036303520199</v>
      </c>
      <c r="Y109">
        <v>0.41095197132616501</v>
      </c>
      <c r="Z109">
        <v>1.1804760403633101</v>
      </c>
      <c r="AA109">
        <v>0.392195154103475</v>
      </c>
      <c r="AB109">
        <v>0.392195154103475</v>
      </c>
      <c r="AC109">
        <v>0.412013106288736</v>
      </c>
      <c r="AD109">
        <v>0.412013106288736</v>
      </c>
      <c r="AE109">
        <v>0.41095197132616501</v>
      </c>
      <c r="AF109">
        <v>0.41095197132616501</v>
      </c>
      <c r="AG109">
        <v>0.25511111111111101</v>
      </c>
      <c r="AH109">
        <v>2.0747222900390598</v>
      </c>
      <c r="AI109">
        <v>0.224487289522704</v>
      </c>
      <c r="AJ109">
        <v>0.224487289522704</v>
      </c>
      <c r="AK109">
        <v>0.25800501303421602</v>
      </c>
      <c r="AL109">
        <v>0.25800501303421602</v>
      </c>
      <c r="AM109">
        <v>0.25511111111111101</v>
      </c>
      <c r="AN109">
        <v>0.25511111111111101</v>
      </c>
      <c r="AO109">
        <v>0.32803889918252399</v>
      </c>
      <c r="AP109">
        <v>0.37465624429203198</v>
      </c>
      <c r="AQ109">
        <v>0.47389031883586802</v>
      </c>
      <c r="AR109">
        <v>0.29055690072639201</v>
      </c>
      <c r="AS109">
        <v>1.5503875968992199E-2</v>
      </c>
      <c r="AT109">
        <v>0.158730158730158</v>
      </c>
      <c r="AU109">
        <v>5.23560209424083E-2</v>
      </c>
      <c r="AV109">
        <v>0.13114754098360601</v>
      </c>
      <c r="AW109">
        <v>0.56756756756756699</v>
      </c>
      <c r="AX109">
        <v>0.427947598253275</v>
      </c>
      <c r="AY109">
        <v>0.21077283372365299</v>
      </c>
      <c r="AZ109">
        <v>0.16580310880829</v>
      </c>
    </row>
    <row r="110" spans="2:52" x14ac:dyDescent="0.2">
      <c r="B110" t="s">
        <v>195</v>
      </c>
      <c r="C110">
        <v>1E-3</v>
      </c>
      <c r="D110">
        <v>0.5</v>
      </c>
      <c r="E110">
        <v>256</v>
      </c>
      <c r="F110">
        <v>100</v>
      </c>
      <c r="G110" s="2" t="b">
        <v>0</v>
      </c>
      <c r="H110">
        <v>6</v>
      </c>
      <c r="I110">
        <v>5</v>
      </c>
      <c r="J110">
        <v>64</v>
      </c>
      <c r="K110">
        <v>1000</v>
      </c>
      <c r="L110">
        <v>3</v>
      </c>
      <c r="M110">
        <v>5</v>
      </c>
      <c r="N110">
        <v>465</v>
      </c>
      <c r="O110">
        <v>9</v>
      </c>
      <c r="P110">
        <v>5</v>
      </c>
      <c r="Q110">
        <v>125</v>
      </c>
      <c r="R110">
        <v>1</v>
      </c>
      <c r="S110">
        <v>197</v>
      </c>
      <c r="T110" s="2">
        <v>128</v>
      </c>
      <c r="U110" s="2">
        <v>128</v>
      </c>
      <c r="V110" t="s">
        <v>88</v>
      </c>
      <c r="W110">
        <v>0.29135416666666603</v>
      </c>
      <c r="X110">
        <v>1.72774876475334</v>
      </c>
      <c r="Y110">
        <v>0.41083870967741998</v>
      </c>
      <c r="Z110">
        <v>1.1415344266891401</v>
      </c>
      <c r="AA110">
        <v>0.37609565997704603</v>
      </c>
      <c r="AB110">
        <v>0.37609565997704603</v>
      </c>
      <c r="AC110">
        <v>0.414973859080838</v>
      </c>
      <c r="AD110">
        <v>0.414973859080838</v>
      </c>
      <c r="AE110">
        <v>0.41083870967741998</v>
      </c>
      <c r="AF110">
        <v>0.41083870967741998</v>
      </c>
      <c r="AG110">
        <v>0.178666666666666</v>
      </c>
      <c r="AH110">
        <v>2.3215022087097101</v>
      </c>
      <c r="AI110">
        <v>0.10983917584903299</v>
      </c>
      <c r="AJ110">
        <v>0.10983917584903299</v>
      </c>
      <c r="AK110">
        <v>0.110574413601016</v>
      </c>
      <c r="AL110">
        <v>0.110574413601016</v>
      </c>
      <c r="AM110">
        <v>0.178666666666666</v>
      </c>
      <c r="AN110">
        <v>0.178666666666666</v>
      </c>
      <c r="AO110">
        <v>0.30969132736671601</v>
      </c>
      <c r="AP110">
        <v>0.34563601493257101</v>
      </c>
      <c r="AQ110">
        <v>0.472959637631851</v>
      </c>
      <c r="AR110">
        <v>0</v>
      </c>
      <c r="AS110">
        <v>1.53846153846153E-2</v>
      </c>
      <c r="AT110">
        <v>0.23501199040767301</v>
      </c>
      <c r="AU110">
        <v>0</v>
      </c>
      <c r="AV110">
        <v>4.95049504950495E-2</v>
      </c>
      <c r="AW110">
        <v>0.386243386243386</v>
      </c>
      <c r="AX110">
        <v>6.9364161849710906E-2</v>
      </c>
      <c r="AY110">
        <v>0</v>
      </c>
      <c r="AZ110">
        <v>0.23304347826086899</v>
      </c>
    </row>
    <row r="111" spans="2:52" x14ac:dyDescent="0.2">
      <c r="B111" t="s">
        <v>196</v>
      </c>
      <c r="C111">
        <v>1E-3</v>
      </c>
      <c r="D111">
        <v>0.5</v>
      </c>
      <c r="E111">
        <v>256</v>
      </c>
      <c r="F111">
        <v>500</v>
      </c>
      <c r="G111" s="2" t="b">
        <v>0</v>
      </c>
      <c r="H111">
        <v>6</v>
      </c>
      <c r="I111">
        <v>5</v>
      </c>
      <c r="J111">
        <v>128</v>
      </c>
      <c r="K111">
        <v>1000</v>
      </c>
      <c r="L111">
        <v>3</v>
      </c>
      <c r="M111">
        <v>5</v>
      </c>
      <c r="N111">
        <v>465</v>
      </c>
      <c r="O111">
        <v>9</v>
      </c>
      <c r="P111">
        <v>5</v>
      </c>
      <c r="Q111">
        <v>125</v>
      </c>
      <c r="R111">
        <v>1</v>
      </c>
      <c r="S111">
        <v>197</v>
      </c>
      <c r="T111" s="2">
        <v>128</v>
      </c>
      <c r="U111" s="2">
        <v>128</v>
      </c>
      <c r="V111" t="s">
        <v>88</v>
      </c>
      <c r="W111">
        <v>0.37479166666666602</v>
      </c>
      <c r="X111">
        <v>1.5039731917381201</v>
      </c>
      <c r="Y111">
        <v>0.408543369175627</v>
      </c>
      <c r="Z111">
        <v>1.08447365689277</v>
      </c>
      <c r="AA111">
        <v>0.38416679136186099</v>
      </c>
      <c r="AB111">
        <v>0.38416679136186099</v>
      </c>
      <c r="AC111">
        <v>0.41586261570995098</v>
      </c>
      <c r="AD111">
        <v>0.41586261570995098</v>
      </c>
      <c r="AE111">
        <v>0.408543369175627</v>
      </c>
      <c r="AF111">
        <v>0.408543369175627</v>
      </c>
      <c r="AG111">
        <v>0.25600000000000001</v>
      </c>
      <c r="AH111">
        <v>2.0095577239990199</v>
      </c>
      <c r="AI111">
        <v>0.21863120027076799</v>
      </c>
      <c r="AJ111">
        <v>0.21863120027076799</v>
      </c>
      <c r="AK111">
        <v>0.26019848497418602</v>
      </c>
      <c r="AL111">
        <v>0.26019848497418602</v>
      </c>
      <c r="AM111">
        <v>0.25600000000000001</v>
      </c>
      <c r="AN111">
        <v>0.25600000000000001</v>
      </c>
      <c r="AO111">
        <v>0.32973500434302</v>
      </c>
      <c r="AP111">
        <v>0.35903289066229099</v>
      </c>
      <c r="AQ111">
        <v>0.46373247908027598</v>
      </c>
      <c r="AR111">
        <v>0.28070175438596401</v>
      </c>
      <c r="AS111">
        <v>0</v>
      </c>
      <c r="AT111">
        <v>0.15217391304347799</v>
      </c>
      <c r="AU111">
        <v>1.5625E-2</v>
      </c>
      <c r="AV111">
        <v>8.6486486486486394E-2</v>
      </c>
      <c r="AW111">
        <v>0.56756756756756699</v>
      </c>
      <c r="AX111">
        <v>0.51798561151079103</v>
      </c>
      <c r="AY111">
        <v>0.13131313131313099</v>
      </c>
      <c r="AZ111">
        <v>0.215827338129496</v>
      </c>
    </row>
    <row r="112" spans="2:52" x14ac:dyDescent="0.2">
      <c r="B112" t="s">
        <v>197</v>
      </c>
      <c r="C112">
        <v>1E-3</v>
      </c>
      <c r="D112">
        <v>0.5</v>
      </c>
      <c r="E112">
        <v>256</v>
      </c>
      <c r="F112">
        <v>500</v>
      </c>
      <c r="G112" s="2" t="b">
        <v>0</v>
      </c>
      <c r="H112">
        <v>6</v>
      </c>
      <c r="I112">
        <v>25</v>
      </c>
      <c r="J112">
        <v>128</v>
      </c>
      <c r="K112">
        <v>1000</v>
      </c>
      <c r="L112">
        <v>3</v>
      </c>
      <c r="M112">
        <v>5</v>
      </c>
      <c r="N112">
        <v>465</v>
      </c>
      <c r="O112">
        <v>9</v>
      </c>
      <c r="P112">
        <v>5</v>
      </c>
      <c r="Q112">
        <v>125</v>
      </c>
      <c r="R112">
        <v>1</v>
      </c>
      <c r="S112">
        <v>197</v>
      </c>
      <c r="T112" s="2">
        <v>128</v>
      </c>
      <c r="U112" s="2">
        <v>128</v>
      </c>
      <c r="V112" t="s">
        <v>88</v>
      </c>
      <c r="W112">
        <v>0.40946093749999901</v>
      </c>
      <c r="X112">
        <v>1.41325110268592</v>
      </c>
      <c r="Y112">
        <v>0.40620573476702498</v>
      </c>
      <c r="Z112">
        <v>1.12981498479843</v>
      </c>
      <c r="AA112">
        <v>0.385152354040246</v>
      </c>
      <c r="AB112">
        <v>0.385152354040246</v>
      </c>
      <c r="AC112">
        <v>0.41279544544743302</v>
      </c>
      <c r="AD112">
        <v>0.41279544544743302</v>
      </c>
      <c r="AE112">
        <v>0.40620573476702498</v>
      </c>
      <c r="AF112">
        <v>0.40620573476702498</v>
      </c>
      <c r="AG112">
        <v>0.248</v>
      </c>
      <c r="AH112">
        <v>1.9516228437423699</v>
      </c>
      <c r="AI112">
        <v>0.236196268028982</v>
      </c>
      <c r="AJ112">
        <v>0.236196268028982</v>
      </c>
      <c r="AK112">
        <v>0.247025186820228</v>
      </c>
      <c r="AL112">
        <v>0.247025186820228</v>
      </c>
      <c r="AM112">
        <v>0.248</v>
      </c>
      <c r="AN112">
        <v>0.248</v>
      </c>
      <c r="AO112">
        <v>0.33319967884074397</v>
      </c>
      <c r="AP112">
        <v>0.363577563023183</v>
      </c>
      <c r="AQ112">
        <v>0.45867982025681497</v>
      </c>
      <c r="AR112">
        <v>0.26558265582655799</v>
      </c>
      <c r="AS112">
        <v>0.19390581717451499</v>
      </c>
      <c r="AT112">
        <v>0</v>
      </c>
      <c r="AU112">
        <v>0.107438016528925</v>
      </c>
      <c r="AV112">
        <v>0.23571428571428499</v>
      </c>
      <c r="AW112">
        <v>0.55609756097560903</v>
      </c>
      <c r="AX112">
        <v>0.53218884120171595</v>
      </c>
      <c r="AY112">
        <v>3.7037037037037E-2</v>
      </c>
      <c r="AZ112">
        <v>0.19780219780219699</v>
      </c>
    </row>
    <row r="113" spans="2:52" x14ac:dyDescent="0.2">
      <c r="B113" t="s">
        <v>198</v>
      </c>
      <c r="C113">
        <v>1E-3</v>
      </c>
      <c r="D113">
        <v>0.5</v>
      </c>
      <c r="E113">
        <v>256</v>
      </c>
      <c r="F113">
        <v>500</v>
      </c>
      <c r="G113" s="2" t="b">
        <v>0</v>
      </c>
      <c r="H113">
        <v>6</v>
      </c>
      <c r="I113">
        <v>10</v>
      </c>
      <c r="J113">
        <v>64</v>
      </c>
      <c r="K113">
        <v>1000</v>
      </c>
      <c r="L113">
        <v>3</v>
      </c>
      <c r="M113">
        <v>5</v>
      </c>
      <c r="N113">
        <v>465</v>
      </c>
      <c r="O113">
        <v>9</v>
      </c>
      <c r="P113">
        <v>5</v>
      </c>
      <c r="Q113">
        <v>125</v>
      </c>
      <c r="R113">
        <v>1</v>
      </c>
      <c r="S113">
        <v>197</v>
      </c>
      <c r="T113" s="2">
        <v>64</v>
      </c>
      <c r="U113" s="2">
        <v>64</v>
      </c>
      <c r="V113" t="s">
        <v>88</v>
      </c>
      <c r="W113">
        <v>0.372317708333333</v>
      </c>
      <c r="X113">
        <v>1.50827078914642</v>
      </c>
      <c r="Y113">
        <v>0.40540860215053798</v>
      </c>
      <c r="Z113">
        <v>1.10104961276054</v>
      </c>
      <c r="AA113">
        <v>0.36756856833975998</v>
      </c>
      <c r="AB113">
        <v>0.36756856833975998</v>
      </c>
      <c r="AC113">
        <v>0.40636458179109097</v>
      </c>
      <c r="AD113">
        <v>0.40636458179109097</v>
      </c>
      <c r="AE113">
        <v>0.40540860215053798</v>
      </c>
      <c r="AF113">
        <v>0.40540860215053798</v>
      </c>
      <c r="AG113">
        <v>0.23555555555555499</v>
      </c>
      <c r="AH113">
        <v>2.00878810882568</v>
      </c>
      <c r="AI113">
        <v>0.18710333692616901</v>
      </c>
      <c r="AJ113">
        <v>0.18710333692616901</v>
      </c>
      <c r="AK113">
        <v>0.19221459644668601</v>
      </c>
      <c r="AL113">
        <v>0.19221459644668601</v>
      </c>
      <c r="AM113">
        <v>0.23555555555555499</v>
      </c>
      <c r="AN113">
        <v>0.23555555555555499</v>
      </c>
      <c r="AO113">
        <v>0.29933037478953001</v>
      </c>
      <c r="AP113">
        <v>0.343362323383959</v>
      </c>
      <c r="AQ113">
        <v>0.460013006845789</v>
      </c>
      <c r="AR113">
        <v>0.18421052631578899</v>
      </c>
      <c r="AS113">
        <v>0.238611713665943</v>
      </c>
      <c r="AT113">
        <v>4.4444444444444398E-2</v>
      </c>
      <c r="AU113">
        <v>1.5267175572519E-2</v>
      </c>
      <c r="AV113">
        <v>0</v>
      </c>
      <c r="AW113">
        <v>0.57657657657657602</v>
      </c>
      <c r="AX113">
        <v>0.430446194225721</v>
      </c>
      <c r="AY113">
        <v>0.19437340153452601</v>
      </c>
      <c r="AZ113">
        <v>0</v>
      </c>
    </row>
    <row r="114" spans="2:52" x14ac:dyDescent="0.2">
      <c r="B114" t="s">
        <v>199</v>
      </c>
      <c r="C114">
        <v>1E-3</v>
      </c>
      <c r="D114">
        <v>0.5</v>
      </c>
      <c r="E114">
        <v>256</v>
      </c>
      <c r="F114">
        <v>500</v>
      </c>
      <c r="G114" s="2" t="b">
        <v>0</v>
      </c>
      <c r="H114">
        <v>6</v>
      </c>
      <c r="I114">
        <v>5</v>
      </c>
      <c r="J114">
        <v>420</v>
      </c>
      <c r="K114">
        <v>1000</v>
      </c>
      <c r="L114">
        <v>3</v>
      </c>
      <c r="M114">
        <v>5</v>
      </c>
      <c r="N114">
        <v>465</v>
      </c>
      <c r="O114">
        <v>9</v>
      </c>
      <c r="P114">
        <v>5</v>
      </c>
      <c r="Q114">
        <v>125</v>
      </c>
      <c r="R114">
        <v>1</v>
      </c>
      <c r="S114">
        <v>197</v>
      </c>
      <c r="T114" s="2">
        <v>128</v>
      </c>
      <c r="U114" s="2">
        <v>128</v>
      </c>
      <c r="V114" t="s">
        <v>88</v>
      </c>
      <c r="W114">
        <v>0.34589761904761801</v>
      </c>
      <c r="X114">
        <v>1.5531259717941199</v>
      </c>
      <c r="Y114">
        <v>0.40380215053763402</v>
      </c>
      <c r="Z114">
        <v>1.09383678138256</v>
      </c>
      <c r="AA114">
        <v>0.36913641126796498</v>
      </c>
      <c r="AB114">
        <v>0.36913641126796498</v>
      </c>
      <c r="AC114">
        <v>0.40527270628180601</v>
      </c>
      <c r="AD114">
        <v>0.40527270628180601</v>
      </c>
      <c r="AE114">
        <v>0.40380215053763402</v>
      </c>
      <c r="AF114">
        <v>0.40380215053763402</v>
      </c>
      <c r="AG114">
        <v>0.25511111111111101</v>
      </c>
      <c r="AH114">
        <v>2.0063259601593</v>
      </c>
      <c r="AI114">
        <v>0.18193389168712201</v>
      </c>
      <c r="AJ114">
        <v>0.18193389168712201</v>
      </c>
      <c r="AK114">
        <v>0.229279694749811</v>
      </c>
      <c r="AL114">
        <v>0.229279694749811</v>
      </c>
      <c r="AM114">
        <v>0.25511111111111101</v>
      </c>
      <c r="AN114">
        <v>0.25511111111111101</v>
      </c>
      <c r="AO114">
        <v>0.31106736121110301</v>
      </c>
      <c r="AP114">
        <v>0.34783080894056101</v>
      </c>
      <c r="AQ114">
        <v>0.44851106365222898</v>
      </c>
      <c r="AR114">
        <v>0.30740740740740702</v>
      </c>
      <c r="AS114">
        <v>1.5625E-2</v>
      </c>
      <c r="AT114">
        <v>1.5625E-2</v>
      </c>
      <c r="AU114">
        <v>0</v>
      </c>
      <c r="AV114">
        <v>0.25550660792951502</v>
      </c>
      <c r="AW114">
        <v>0.55384615384615299</v>
      </c>
      <c r="AX114">
        <v>0.40752351097178602</v>
      </c>
      <c r="AY114">
        <v>0</v>
      </c>
      <c r="AZ114">
        <v>8.1871345029239706E-2</v>
      </c>
    </row>
    <row r="115" spans="2:52" x14ac:dyDescent="0.2">
      <c r="B115" t="s">
        <v>200</v>
      </c>
      <c r="C115">
        <v>1E-3</v>
      </c>
      <c r="D115">
        <v>0.5</v>
      </c>
      <c r="E115">
        <v>256</v>
      </c>
      <c r="F115">
        <v>500</v>
      </c>
      <c r="G115" s="2" t="b">
        <v>0</v>
      </c>
      <c r="H115">
        <v>6</v>
      </c>
      <c r="I115">
        <v>5</v>
      </c>
      <c r="J115">
        <v>420</v>
      </c>
      <c r="K115">
        <v>1000</v>
      </c>
      <c r="L115">
        <v>3</v>
      </c>
      <c r="M115">
        <v>5</v>
      </c>
      <c r="N115">
        <v>465</v>
      </c>
      <c r="O115">
        <v>9</v>
      </c>
      <c r="P115">
        <v>5</v>
      </c>
      <c r="Q115">
        <v>125</v>
      </c>
      <c r="R115">
        <v>1</v>
      </c>
      <c r="S115">
        <v>197</v>
      </c>
      <c r="T115" s="2">
        <v>64</v>
      </c>
      <c r="U115" s="2">
        <v>64</v>
      </c>
      <c r="V115" t="s">
        <v>88</v>
      </c>
      <c r="W115">
        <v>0.36189523809523799</v>
      </c>
      <c r="X115">
        <v>1.52779829621315</v>
      </c>
      <c r="Y115">
        <v>0.40148888888888801</v>
      </c>
      <c r="Z115">
        <v>1.0950817104577999</v>
      </c>
      <c r="AA115">
        <v>0.36834190135818701</v>
      </c>
      <c r="AB115">
        <v>0.36834190135818701</v>
      </c>
      <c r="AC115">
        <v>0.40907625793459901</v>
      </c>
      <c r="AD115">
        <v>0.40907625793459901</v>
      </c>
      <c r="AE115">
        <v>0.40148888888888801</v>
      </c>
      <c r="AF115">
        <v>0.40148888888888801</v>
      </c>
      <c r="AG115">
        <v>0.215111111111111</v>
      </c>
      <c r="AH115">
        <v>2.0147614479064901</v>
      </c>
      <c r="AI115">
        <v>0.19362133400850401</v>
      </c>
      <c r="AJ115">
        <v>0.19362133400850401</v>
      </c>
      <c r="AK115">
        <v>0.19958338741245801</v>
      </c>
      <c r="AL115">
        <v>0.19958338741245801</v>
      </c>
      <c r="AM115">
        <v>0.215111111111111</v>
      </c>
      <c r="AN115">
        <v>0.215111111111111</v>
      </c>
      <c r="AO115">
        <v>0.32721302613202802</v>
      </c>
      <c r="AP115">
        <v>0.32855982004595802</v>
      </c>
      <c r="AQ115">
        <v>0.44925285789657599</v>
      </c>
      <c r="AR115">
        <v>0.25</v>
      </c>
      <c r="AS115">
        <v>0</v>
      </c>
      <c r="AT115">
        <v>0.105263157894736</v>
      </c>
      <c r="AU115">
        <v>0.116959064327485</v>
      </c>
      <c r="AV115">
        <v>0.22340425531914801</v>
      </c>
      <c r="AW115">
        <v>0.568888888888888</v>
      </c>
      <c r="AX115">
        <v>0.30434782608695599</v>
      </c>
      <c r="AY115">
        <v>0</v>
      </c>
      <c r="AZ115">
        <v>0.17372881355932199</v>
      </c>
    </row>
    <row r="116" spans="2:52" x14ac:dyDescent="0.2">
      <c r="B116" t="s">
        <v>201</v>
      </c>
      <c r="C116">
        <v>1E-3</v>
      </c>
      <c r="D116">
        <v>0.5</v>
      </c>
      <c r="E116">
        <v>256</v>
      </c>
      <c r="F116">
        <v>500</v>
      </c>
      <c r="G116" s="2" t="b">
        <v>0</v>
      </c>
      <c r="H116">
        <v>6</v>
      </c>
      <c r="I116">
        <v>5</v>
      </c>
      <c r="J116">
        <v>64</v>
      </c>
      <c r="K116">
        <v>1000</v>
      </c>
      <c r="L116">
        <v>3</v>
      </c>
      <c r="M116">
        <v>5</v>
      </c>
      <c r="N116">
        <v>465</v>
      </c>
      <c r="O116">
        <v>9</v>
      </c>
      <c r="P116">
        <v>5</v>
      </c>
      <c r="Q116">
        <v>125</v>
      </c>
      <c r="R116">
        <v>1</v>
      </c>
      <c r="S116">
        <v>197</v>
      </c>
      <c r="T116" s="2">
        <v>128</v>
      </c>
      <c r="U116" s="2">
        <v>128</v>
      </c>
      <c r="V116" t="s">
        <v>88</v>
      </c>
      <c r="W116">
        <v>0.34754166666666603</v>
      </c>
      <c r="X116">
        <v>1.5617542257308901</v>
      </c>
      <c r="Y116">
        <v>0.40128100358422902</v>
      </c>
      <c r="Z116">
        <v>1.09479628300666</v>
      </c>
      <c r="AA116">
        <v>0.37162261298171601</v>
      </c>
      <c r="AB116">
        <v>0.37162261298171601</v>
      </c>
      <c r="AC116">
        <v>0.40549533461238202</v>
      </c>
      <c r="AD116">
        <v>0.40549533461238202</v>
      </c>
      <c r="AE116">
        <v>0.40128100358422902</v>
      </c>
      <c r="AF116">
        <v>0.40128100358422902</v>
      </c>
      <c r="AG116">
        <v>0.238222222222222</v>
      </c>
      <c r="AH116">
        <v>2.00064921379089</v>
      </c>
      <c r="AI116">
        <v>0.16591342529388201</v>
      </c>
      <c r="AJ116">
        <v>0.16591342529388201</v>
      </c>
      <c r="AK116">
        <v>0.18887502933740599</v>
      </c>
      <c r="AL116">
        <v>0.18887502933740599</v>
      </c>
      <c r="AM116">
        <v>0.238222222222222</v>
      </c>
      <c r="AN116">
        <v>0.238222222222222</v>
      </c>
      <c r="AO116">
        <v>0.31885782549313602</v>
      </c>
      <c r="AP116">
        <v>0.34388683592351499</v>
      </c>
      <c r="AQ116">
        <v>0.45212317752849501</v>
      </c>
      <c r="AR116">
        <v>0.22292993630573199</v>
      </c>
      <c r="AS116">
        <v>1.53846153846153E-2</v>
      </c>
      <c r="AT116">
        <v>1.2820512820512799E-2</v>
      </c>
      <c r="AU116">
        <v>0.23979591836734601</v>
      </c>
      <c r="AV116">
        <v>0.126582278481012</v>
      </c>
      <c r="AW116">
        <v>0.40256959314775098</v>
      </c>
      <c r="AX116">
        <v>0.41758241758241699</v>
      </c>
      <c r="AY116">
        <v>0</v>
      </c>
      <c r="AZ116">
        <v>5.5555555555555497E-2</v>
      </c>
    </row>
    <row r="117" spans="2:52" x14ac:dyDescent="0.2">
      <c r="B117" t="s">
        <v>202</v>
      </c>
      <c r="C117">
        <v>1E-3</v>
      </c>
      <c r="D117">
        <v>0.5</v>
      </c>
      <c r="E117">
        <v>256</v>
      </c>
      <c r="F117">
        <v>500</v>
      </c>
      <c r="G117" s="2" t="b">
        <v>0</v>
      </c>
      <c r="H117">
        <v>6</v>
      </c>
      <c r="I117">
        <v>5</v>
      </c>
      <c r="J117">
        <v>64</v>
      </c>
      <c r="K117">
        <v>1000</v>
      </c>
      <c r="L117">
        <v>3</v>
      </c>
      <c r="M117">
        <v>5</v>
      </c>
      <c r="N117">
        <v>465</v>
      </c>
      <c r="O117">
        <v>9</v>
      </c>
      <c r="P117">
        <v>5</v>
      </c>
      <c r="Q117">
        <v>125</v>
      </c>
      <c r="R117">
        <v>1</v>
      </c>
      <c r="S117">
        <v>197</v>
      </c>
      <c r="T117" s="2">
        <v>64</v>
      </c>
      <c r="U117" s="2">
        <v>64</v>
      </c>
      <c r="V117" t="s">
        <v>88</v>
      </c>
      <c r="W117">
        <v>0.326447916666666</v>
      </c>
      <c r="X117">
        <v>1.58635808825492</v>
      </c>
      <c r="Y117">
        <v>0.39769605734767</v>
      </c>
      <c r="Z117">
        <v>1.10108987903594</v>
      </c>
      <c r="AA117">
        <v>0.36198734615976502</v>
      </c>
      <c r="AB117">
        <v>0.36198734615976502</v>
      </c>
      <c r="AC117">
        <v>0.401233681241288</v>
      </c>
      <c r="AD117">
        <v>0.401233681241288</v>
      </c>
      <c r="AE117">
        <v>0.39769605734767</v>
      </c>
      <c r="AF117">
        <v>0.39769605734767</v>
      </c>
      <c r="AG117">
        <v>0.23288888888888801</v>
      </c>
      <c r="AH117">
        <v>1.9994831085205</v>
      </c>
      <c r="AI117">
        <v>0.17921297862055499</v>
      </c>
      <c r="AJ117">
        <v>0.17921297862055499</v>
      </c>
      <c r="AK117">
        <v>0.15597040086119601</v>
      </c>
      <c r="AL117">
        <v>0.15597040086119601</v>
      </c>
      <c r="AM117">
        <v>0.23288888888888801</v>
      </c>
      <c r="AN117">
        <v>0.23288888888888801</v>
      </c>
      <c r="AO117">
        <v>0.31324646990421501</v>
      </c>
      <c r="AP117">
        <v>0.330246235283571</v>
      </c>
      <c r="AQ117">
        <v>0.442469333291508</v>
      </c>
      <c r="AR117">
        <v>0.26302729528535901</v>
      </c>
      <c r="AS117">
        <v>0</v>
      </c>
      <c r="AT117">
        <v>0</v>
      </c>
      <c r="AU117">
        <v>4.7337278106508798E-2</v>
      </c>
      <c r="AV117">
        <v>0.25877192982456099</v>
      </c>
      <c r="AW117">
        <v>0.49295774647887303</v>
      </c>
      <c r="AX117">
        <v>0.38827838827838801</v>
      </c>
      <c r="AY117">
        <v>0</v>
      </c>
      <c r="AZ117">
        <v>0.16254416961130699</v>
      </c>
    </row>
    <row r="118" spans="2:52" x14ac:dyDescent="0.2">
      <c r="B118" t="s">
        <v>203</v>
      </c>
      <c r="C118">
        <v>1E-3</v>
      </c>
      <c r="D118">
        <v>0.5</v>
      </c>
      <c r="E118">
        <v>18</v>
      </c>
      <c r="F118">
        <v>500</v>
      </c>
      <c r="G118" s="2" t="b">
        <v>1</v>
      </c>
      <c r="H118">
        <v>6</v>
      </c>
      <c r="I118">
        <v>5</v>
      </c>
      <c r="J118">
        <v>256</v>
      </c>
      <c r="K118">
        <v>1000</v>
      </c>
      <c r="L118">
        <v>3</v>
      </c>
      <c r="M118">
        <v>5</v>
      </c>
      <c r="N118">
        <v>465</v>
      </c>
      <c r="O118">
        <v>9</v>
      </c>
      <c r="P118">
        <v>5</v>
      </c>
      <c r="Q118">
        <v>125</v>
      </c>
      <c r="R118">
        <v>1</v>
      </c>
      <c r="S118">
        <v>197</v>
      </c>
      <c r="T118" s="2">
        <v>64</v>
      </c>
      <c r="U118" s="2">
        <v>64</v>
      </c>
      <c r="V118" t="s">
        <v>88</v>
      </c>
      <c r="W118">
        <v>0.346438802083333</v>
      </c>
      <c r="X118">
        <v>1.5668321001529599</v>
      </c>
      <c r="Y118">
        <v>0.39640286738351199</v>
      </c>
      <c r="Z118">
        <v>1.0967115148305799</v>
      </c>
      <c r="AA118">
        <v>0.363234137302194</v>
      </c>
      <c r="AB118">
        <v>0.363234137302194</v>
      </c>
      <c r="AC118">
        <v>0.40386992901697</v>
      </c>
      <c r="AD118">
        <v>0.40386992901697</v>
      </c>
      <c r="AE118">
        <v>0.39640286738351199</v>
      </c>
      <c r="AF118">
        <v>0.39640286738351199</v>
      </c>
      <c r="AG118">
        <v>0.233777777777777</v>
      </c>
      <c r="AH118">
        <v>2.0085678100585902</v>
      </c>
      <c r="AI118">
        <v>0.16651373504365299</v>
      </c>
      <c r="AJ118">
        <v>0.16651373504365299</v>
      </c>
      <c r="AK118">
        <v>0.169494896073621</v>
      </c>
      <c r="AL118">
        <v>0.169494896073621</v>
      </c>
      <c r="AM118">
        <v>0.233777777777777</v>
      </c>
      <c r="AN118">
        <v>0.233777777777777</v>
      </c>
      <c r="AO118">
        <v>0.320541785271861</v>
      </c>
      <c r="AP118">
        <v>0.33055775754835698</v>
      </c>
      <c r="AQ118">
        <v>0.43860286908636498</v>
      </c>
      <c r="AR118">
        <v>0</v>
      </c>
      <c r="AS118">
        <v>0</v>
      </c>
      <c r="AT118">
        <v>0.28057553956834502</v>
      </c>
      <c r="AU118">
        <v>0.16666666666666599</v>
      </c>
      <c r="AV118">
        <v>2.96296296296296E-2</v>
      </c>
      <c r="AW118">
        <v>0.56153846153846099</v>
      </c>
      <c r="AX118">
        <v>0.38596491228070101</v>
      </c>
      <c r="AY118">
        <v>3.3707865168539297E-2</v>
      </c>
      <c r="AZ118">
        <v>4.0540540540540501E-2</v>
      </c>
    </row>
    <row r="119" spans="2:52" x14ac:dyDescent="0.2">
      <c r="G119" s="2"/>
    </row>
    <row r="120" spans="2:52" x14ac:dyDescent="0.2">
      <c r="G120" s="2"/>
    </row>
    <row r="121" spans="2:52" x14ac:dyDescent="0.2">
      <c r="G121" s="2"/>
    </row>
    <row r="122" spans="2:52" x14ac:dyDescent="0.2">
      <c r="G122" s="2"/>
    </row>
    <row r="123" spans="2:52" x14ac:dyDescent="0.2">
      <c r="G123" s="2"/>
    </row>
    <row r="124" spans="2:52" x14ac:dyDescent="0.2">
      <c r="G124" s="2"/>
    </row>
    <row r="125" spans="2:52" x14ac:dyDescent="0.2">
      <c r="G125" s="2"/>
    </row>
    <row r="126" spans="2:52" x14ac:dyDescent="0.2">
      <c r="G126" s="2"/>
    </row>
    <row r="127" spans="2:52" x14ac:dyDescent="0.2">
      <c r="G127" s="2"/>
    </row>
    <row r="128" spans="2:52"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row r="350" spans="7:7" x14ac:dyDescent="0.2">
      <c r="G350" s="2"/>
    </row>
    <row r="351" spans="7:7" x14ac:dyDescent="0.2">
      <c r="G351" s="2"/>
    </row>
    <row r="352" spans="7:7" x14ac:dyDescent="0.2">
      <c r="G352" s="2"/>
    </row>
    <row r="353" spans="7:7" x14ac:dyDescent="0.2">
      <c r="G353" s="2"/>
    </row>
    <row r="354" spans="7:7" x14ac:dyDescent="0.2">
      <c r="G354" s="2"/>
    </row>
    <row r="355" spans="7:7" x14ac:dyDescent="0.2">
      <c r="G355" s="2"/>
    </row>
    <row r="356" spans="7:7" x14ac:dyDescent="0.2">
      <c r="G356" s="2"/>
    </row>
    <row r="357" spans="7:7" x14ac:dyDescent="0.2">
      <c r="G357" s="2"/>
    </row>
    <row r="358" spans="7:7" x14ac:dyDescent="0.2">
      <c r="G358" s="2"/>
    </row>
    <row r="359" spans="7:7" x14ac:dyDescent="0.2">
      <c r="G359" s="2"/>
    </row>
    <row r="360" spans="7:7" x14ac:dyDescent="0.2">
      <c r="G360" s="2"/>
    </row>
    <row r="361" spans="7:7" x14ac:dyDescent="0.2">
      <c r="G361" s="2"/>
    </row>
    <row r="362" spans="7:7" x14ac:dyDescent="0.2">
      <c r="G362" s="2"/>
    </row>
    <row r="363" spans="7:7" x14ac:dyDescent="0.2">
      <c r="G363" s="2"/>
    </row>
    <row r="364" spans="7:7" x14ac:dyDescent="0.2">
      <c r="G364" s="2"/>
    </row>
    <row r="365" spans="7:7" x14ac:dyDescent="0.2">
      <c r="G365" s="2"/>
    </row>
    <row r="366" spans="7:7" x14ac:dyDescent="0.2">
      <c r="G366" s="2"/>
    </row>
    <row r="367" spans="7:7" x14ac:dyDescent="0.2">
      <c r="G367" s="2"/>
    </row>
    <row r="368" spans="7:7" x14ac:dyDescent="0.2">
      <c r="G368" s="2"/>
    </row>
    <row r="369" spans="7:7" x14ac:dyDescent="0.2">
      <c r="G369" s="2"/>
    </row>
    <row r="370" spans="7:7" x14ac:dyDescent="0.2">
      <c r="G370" s="2"/>
    </row>
    <row r="371" spans="7:7" x14ac:dyDescent="0.2">
      <c r="G371" s="2"/>
    </row>
    <row r="372" spans="7:7" x14ac:dyDescent="0.2">
      <c r="G372" s="2"/>
    </row>
    <row r="373" spans="7:7" x14ac:dyDescent="0.2">
      <c r="G373" s="2"/>
    </row>
    <row r="374" spans="7:7" x14ac:dyDescent="0.2">
      <c r="G374" s="2"/>
    </row>
    <row r="375" spans="7:7" x14ac:dyDescent="0.2">
      <c r="G375" s="2"/>
    </row>
    <row r="376" spans="7:7" x14ac:dyDescent="0.2">
      <c r="G376" s="2"/>
    </row>
    <row r="377" spans="7:7" x14ac:dyDescent="0.2">
      <c r="G377" s="2"/>
    </row>
    <row r="378" spans="7:7" x14ac:dyDescent="0.2">
      <c r="G378" s="2"/>
    </row>
    <row r="379" spans="7:7" x14ac:dyDescent="0.2">
      <c r="G379" s="2"/>
    </row>
    <row r="380" spans="7:7" x14ac:dyDescent="0.2">
      <c r="G380" s="2"/>
    </row>
    <row r="381" spans="7:7" x14ac:dyDescent="0.2">
      <c r="G381" s="2"/>
    </row>
    <row r="382" spans="7:7" x14ac:dyDescent="0.2">
      <c r="G382" s="2"/>
    </row>
    <row r="383" spans="7:7" x14ac:dyDescent="0.2">
      <c r="G383" s="2"/>
    </row>
    <row r="384" spans="7: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row r="404" spans="7:7" x14ac:dyDescent="0.2">
      <c r="G404" s="2"/>
    </row>
    <row r="405" spans="7:7" x14ac:dyDescent="0.2">
      <c r="G405" s="2"/>
    </row>
    <row r="406" spans="7:7" x14ac:dyDescent="0.2">
      <c r="G406" s="2"/>
    </row>
    <row r="407" spans="7:7" x14ac:dyDescent="0.2">
      <c r="G407" s="2"/>
    </row>
    <row r="408" spans="7:7" x14ac:dyDescent="0.2">
      <c r="G408" s="2"/>
    </row>
    <row r="409" spans="7:7" x14ac:dyDescent="0.2">
      <c r="G409" s="2"/>
    </row>
    <row r="410" spans="7:7" x14ac:dyDescent="0.2">
      <c r="G410" s="2"/>
    </row>
    <row r="411" spans="7:7" x14ac:dyDescent="0.2">
      <c r="G411" s="2"/>
    </row>
    <row r="412" spans="7:7" x14ac:dyDescent="0.2">
      <c r="G412" s="2"/>
    </row>
    <row r="413" spans="7:7" x14ac:dyDescent="0.2">
      <c r="G413" s="2"/>
    </row>
    <row r="414" spans="7:7" x14ac:dyDescent="0.2">
      <c r="G414" s="2"/>
    </row>
    <row r="415" spans="7:7" x14ac:dyDescent="0.2">
      <c r="G415" s="2"/>
    </row>
    <row r="416" spans="7:7" x14ac:dyDescent="0.2">
      <c r="G416" s="2"/>
    </row>
    <row r="417" spans="7:7" x14ac:dyDescent="0.2">
      <c r="G417" s="2"/>
    </row>
    <row r="418" spans="7:7" x14ac:dyDescent="0.2">
      <c r="G418" s="2"/>
    </row>
    <row r="419" spans="7:7" x14ac:dyDescent="0.2">
      <c r="G419" s="2"/>
    </row>
    <row r="420" spans="7:7" x14ac:dyDescent="0.2">
      <c r="G420" s="2"/>
    </row>
    <row r="421" spans="7:7" x14ac:dyDescent="0.2">
      <c r="G421" s="2"/>
    </row>
    <row r="422" spans="7:7" x14ac:dyDescent="0.2">
      <c r="G422" s="2"/>
    </row>
    <row r="423" spans="7:7" x14ac:dyDescent="0.2">
      <c r="G423" s="2"/>
    </row>
    <row r="424" spans="7:7" x14ac:dyDescent="0.2">
      <c r="G424" s="2"/>
    </row>
    <row r="425" spans="7:7" x14ac:dyDescent="0.2">
      <c r="G425" s="2"/>
    </row>
    <row r="426" spans="7:7" x14ac:dyDescent="0.2">
      <c r="G426" s="2"/>
    </row>
    <row r="427" spans="7:7" x14ac:dyDescent="0.2">
      <c r="G427" s="2"/>
    </row>
    <row r="428" spans="7:7" x14ac:dyDescent="0.2">
      <c r="G428" s="2"/>
    </row>
    <row r="429" spans="7:7" x14ac:dyDescent="0.2">
      <c r="G429" s="2"/>
    </row>
    <row r="430" spans="7:7" x14ac:dyDescent="0.2">
      <c r="G430" s="2"/>
    </row>
    <row r="431" spans="7:7" x14ac:dyDescent="0.2">
      <c r="G431" s="2"/>
    </row>
    <row r="432" spans="7:7" x14ac:dyDescent="0.2">
      <c r="G432" s="2"/>
    </row>
    <row r="433" spans="7:7" x14ac:dyDescent="0.2">
      <c r="G433" s="2"/>
    </row>
    <row r="434" spans="7:7" x14ac:dyDescent="0.2">
      <c r="G434" s="2"/>
    </row>
    <row r="435" spans="7:7" x14ac:dyDescent="0.2">
      <c r="G435" s="2"/>
    </row>
    <row r="436" spans="7:7" x14ac:dyDescent="0.2">
      <c r="G436" s="2"/>
    </row>
    <row r="437" spans="7:7" x14ac:dyDescent="0.2">
      <c r="G437" s="2"/>
    </row>
    <row r="438" spans="7:7" x14ac:dyDescent="0.2">
      <c r="G438" s="2"/>
    </row>
    <row r="439" spans="7:7" x14ac:dyDescent="0.2">
      <c r="G439" s="2"/>
    </row>
    <row r="440" spans="7:7" x14ac:dyDescent="0.2">
      <c r="G440" s="2"/>
    </row>
    <row r="441" spans="7:7" x14ac:dyDescent="0.2">
      <c r="G441" s="2"/>
    </row>
    <row r="442" spans="7:7" x14ac:dyDescent="0.2">
      <c r="G442" s="2"/>
    </row>
    <row r="443" spans="7:7" x14ac:dyDescent="0.2">
      <c r="G443" s="2"/>
    </row>
    <row r="444" spans="7:7" x14ac:dyDescent="0.2">
      <c r="G444" s="2"/>
    </row>
    <row r="445" spans="7:7" x14ac:dyDescent="0.2">
      <c r="G445" s="2"/>
    </row>
    <row r="446" spans="7:7" x14ac:dyDescent="0.2">
      <c r="G446" s="2"/>
    </row>
    <row r="447" spans="7:7" x14ac:dyDescent="0.2">
      <c r="G447" s="2"/>
    </row>
    <row r="448" spans="7:7" x14ac:dyDescent="0.2">
      <c r="G448" s="2"/>
    </row>
    <row r="449" spans="7:7" x14ac:dyDescent="0.2">
      <c r="G449" s="2"/>
    </row>
    <row r="450" spans="7:7" x14ac:dyDescent="0.2">
      <c r="G450" s="2"/>
    </row>
    <row r="451" spans="7:7" x14ac:dyDescent="0.2">
      <c r="G451" s="2"/>
    </row>
    <row r="452" spans="7:7" x14ac:dyDescent="0.2">
      <c r="G452" s="2"/>
    </row>
    <row r="453" spans="7:7" x14ac:dyDescent="0.2">
      <c r="G453" s="2"/>
    </row>
    <row r="454" spans="7:7" x14ac:dyDescent="0.2">
      <c r="G454" s="2"/>
    </row>
    <row r="455" spans="7:7" x14ac:dyDescent="0.2">
      <c r="G455" s="2"/>
    </row>
    <row r="456" spans="7:7" x14ac:dyDescent="0.2">
      <c r="G456" s="2"/>
    </row>
    <row r="457" spans="7:7" x14ac:dyDescent="0.2">
      <c r="G457" s="2"/>
    </row>
    <row r="458" spans="7:7" x14ac:dyDescent="0.2">
      <c r="G458" s="2"/>
    </row>
    <row r="459" spans="7:7" x14ac:dyDescent="0.2">
      <c r="G459" s="2"/>
    </row>
    <row r="460" spans="7:7" x14ac:dyDescent="0.2">
      <c r="G460" s="2"/>
    </row>
    <row r="461" spans="7:7" x14ac:dyDescent="0.2">
      <c r="G461" s="2"/>
    </row>
    <row r="462" spans="7:7" x14ac:dyDescent="0.2">
      <c r="G462" s="2"/>
    </row>
    <row r="463" spans="7:7" x14ac:dyDescent="0.2">
      <c r="G463" s="2"/>
    </row>
    <row r="464" spans="7:7" x14ac:dyDescent="0.2">
      <c r="G464" s="2"/>
    </row>
    <row r="465" spans="7:7" x14ac:dyDescent="0.2">
      <c r="G465" s="2"/>
    </row>
    <row r="466" spans="7:7" x14ac:dyDescent="0.2">
      <c r="G466" s="2"/>
    </row>
    <row r="467" spans="7:7" x14ac:dyDescent="0.2">
      <c r="G467" s="2"/>
    </row>
    <row r="468" spans="7:7" x14ac:dyDescent="0.2">
      <c r="G468" s="2"/>
    </row>
    <row r="469" spans="7:7" x14ac:dyDescent="0.2">
      <c r="G469" s="2"/>
    </row>
    <row r="470" spans="7:7" x14ac:dyDescent="0.2">
      <c r="G470" s="2"/>
    </row>
    <row r="471" spans="7:7" x14ac:dyDescent="0.2">
      <c r="G471" s="2"/>
    </row>
    <row r="472" spans="7:7" x14ac:dyDescent="0.2">
      <c r="G472" s="2"/>
    </row>
    <row r="473" spans="7:7" x14ac:dyDescent="0.2">
      <c r="G473" s="2"/>
    </row>
    <row r="474" spans="7:7" x14ac:dyDescent="0.2">
      <c r="G474" s="2"/>
    </row>
    <row r="475" spans="7:7" x14ac:dyDescent="0.2">
      <c r="G475" s="2"/>
    </row>
    <row r="476" spans="7:7" x14ac:dyDescent="0.2">
      <c r="G476" s="2"/>
    </row>
    <row r="477" spans="7:7" x14ac:dyDescent="0.2">
      <c r="G477" s="2"/>
    </row>
    <row r="478" spans="7:7" x14ac:dyDescent="0.2">
      <c r="G478" s="2"/>
    </row>
    <row r="479" spans="7:7" x14ac:dyDescent="0.2">
      <c r="G479" s="2"/>
    </row>
    <row r="480" spans="7:7" x14ac:dyDescent="0.2">
      <c r="G480" s="2"/>
    </row>
    <row r="481" spans="7:7" x14ac:dyDescent="0.2">
      <c r="G481" s="2"/>
    </row>
    <row r="482" spans="7:7" x14ac:dyDescent="0.2">
      <c r="G482" s="2"/>
    </row>
    <row r="483" spans="7:7" x14ac:dyDescent="0.2">
      <c r="G483" s="2"/>
    </row>
    <row r="484" spans="7:7" x14ac:dyDescent="0.2">
      <c r="G484" s="2"/>
    </row>
    <row r="485" spans="7:7" x14ac:dyDescent="0.2">
      <c r="G485" s="2"/>
    </row>
    <row r="486" spans="7:7" x14ac:dyDescent="0.2">
      <c r="G486" s="2"/>
    </row>
    <row r="487" spans="7:7" x14ac:dyDescent="0.2">
      <c r="G487" s="2"/>
    </row>
    <row r="488" spans="7:7" x14ac:dyDescent="0.2">
      <c r="G488" s="2"/>
    </row>
    <row r="489" spans="7:7" x14ac:dyDescent="0.2">
      <c r="G489" s="2"/>
    </row>
    <row r="490" spans="7:7" x14ac:dyDescent="0.2">
      <c r="G490" s="2"/>
    </row>
    <row r="491" spans="7:7" x14ac:dyDescent="0.2">
      <c r="G491" s="2"/>
    </row>
    <row r="492" spans="7:7" x14ac:dyDescent="0.2">
      <c r="G492" s="2"/>
    </row>
    <row r="493" spans="7:7" x14ac:dyDescent="0.2">
      <c r="G493" s="2"/>
    </row>
    <row r="494" spans="7:7" x14ac:dyDescent="0.2">
      <c r="G494" s="2"/>
    </row>
    <row r="495" spans="7:7" x14ac:dyDescent="0.2">
      <c r="G495" s="2"/>
    </row>
    <row r="496" spans="7:7" x14ac:dyDescent="0.2">
      <c r="G496" s="2"/>
    </row>
    <row r="497" spans="7:7" x14ac:dyDescent="0.2">
      <c r="G497" s="2"/>
    </row>
    <row r="498" spans="7:7" x14ac:dyDescent="0.2">
      <c r="G498" s="2"/>
    </row>
    <row r="499" spans="7:7" x14ac:dyDescent="0.2">
      <c r="G499" s="2"/>
    </row>
    <row r="500" spans="7:7" x14ac:dyDescent="0.2">
      <c r="G500" s="2"/>
    </row>
    <row r="501" spans="7:7" x14ac:dyDescent="0.2">
      <c r="G501" s="2"/>
    </row>
    <row r="502" spans="7:7" x14ac:dyDescent="0.2">
      <c r="G502" s="2"/>
    </row>
    <row r="503" spans="7:7" x14ac:dyDescent="0.2">
      <c r="G503" s="2"/>
    </row>
    <row r="504" spans="7:7" x14ac:dyDescent="0.2">
      <c r="G504" s="2"/>
    </row>
    <row r="505" spans="7:7" x14ac:dyDescent="0.2">
      <c r="G505" s="2"/>
    </row>
    <row r="506" spans="7:7" x14ac:dyDescent="0.2">
      <c r="G506" s="2"/>
    </row>
    <row r="507" spans="7:7" x14ac:dyDescent="0.2">
      <c r="G507" s="2"/>
    </row>
    <row r="508" spans="7:7" x14ac:dyDescent="0.2">
      <c r="G508" s="2"/>
    </row>
    <row r="509" spans="7:7" x14ac:dyDescent="0.2">
      <c r="G509" s="2"/>
    </row>
    <row r="510" spans="7:7" x14ac:dyDescent="0.2">
      <c r="G510" s="2"/>
    </row>
    <row r="511" spans="7:7" x14ac:dyDescent="0.2">
      <c r="G511" s="2"/>
    </row>
    <row r="512" spans="7:7" x14ac:dyDescent="0.2">
      <c r="G512" s="2"/>
    </row>
    <row r="513" spans="7:7" x14ac:dyDescent="0.2">
      <c r="G513" s="2"/>
    </row>
    <row r="514" spans="7:7" x14ac:dyDescent="0.2">
      <c r="G514" s="2"/>
    </row>
    <row r="515" spans="7:7" x14ac:dyDescent="0.2">
      <c r="G515" s="2"/>
    </row>
    <row r="516" spans="7:7" x14ac:dyDescent="0.2">
      <c r="G516" s="2"/>
    </row>
    <row r="517" spans="7:7" x14ac:dyDescent="0.2">
      <c r="G517" s="2"/>
    </row>
    <row r="518" spans="7:7" x14ac:dyDescent="0.2">
      <c r="G518" s="2"/>
    </row>
    <row r="519" spans="7:7" x14ac:dyDescent="0.2">
      <c r="G519" s="2"/>
    </row>
    <row r="520" spans="7:7" x14ac:dyDescent="0.2">
      <c r="G520" s="2"/>
    </row>
    <row r="521" spans="7:7" x14ac:dyDescent="0.2">
      <c r="G521" s="2"/>
    </row>
    <row r="522" spans="7:7" x14ac:dyDescent="0.2">
      <c r="G522" s="2"/>
    </row>
    <row r="523" spans="7:7" x14ac:dyDescent="0.2">
      <c r="G523" s="2"/>
    </row>
    <row r="524" spans="7:7" x14ac:dyDescent="0.2">
      <c r="G524" s="2"/>
    </row>
    <row r="525" spans="7:7" x14ac:dyDescent="0.2">
      <c r="G525" s="2"/>
    </row>
    <row r="526" spans="7:7" x14ac:dyDescent="0.2">
      <c r="G526" s="2"/>
    </row>
    <row r="527" spans="7:7" x14ac:dyDescent="0.2">
      <c r="G527" s="2"/>
    </row>
    <row r="528" spans="7:7" x14ac:dyDescent="0.2">
      <c r="G528" s="2"/>
    </row>
    <row r="529" spans="7:7" x14ac:dyDescent="0.2">
      <c r="G529" s="2"/>
    </row>
    <row r="530" spans="7:7" x14ac:dyDescent="0.2">
      <c r="G530" s="2"/>
    </row>
    <row r="531" spans="7:7" x14ac:dyDescent="0.2">
      <c r="G531" s="2"/>
    </row>
    <row r="532" spans="7:7" x14ac:dyDescent="0.2">
      <c r="G532" s="2"/>
    </row>
    <row r="533" spans="7:7" x14ac:dyDescent="0.2">
      <c r="G533" s="2"/>
    </row>
    <row r="534" spans="7:7" x14ac:dyDescent="0.2">
      <c r="G534" s="2"/>
    </row>
    <row r="535" spans="7:7" x14ac:dyDescent="0.2">
      <c r="G535" s="2"/>
    </row>
    <row r="536" spans="7:7" x14ac:dyDescent="0.2">
      <c r="G536" s="2"/>
    </row>
    <row r="537" spans="7:7" x14ac:dyDescent="0.2">
      <c r="G537" s="2"/>
    </row>
    <row r="538" spans="7:7" x14ac:dyDescent="0.2">
      <c r="G538" s="2"/>
    </row>
    <row r="539" spans="7:7" x14ac:dyDescent="0.2">
      <c r="G539" s="2"/>
    </row>
    <row r="540" spans="7:7" x14ac:dyDescent="0.2">
      <c r="G540" s="2"/>
    </row>
    <row r="541" spans="7:7" x14ac:dyDescent="0.2">
      <c r="G541" s="2"/>
    </row>
    <row r="542" spans="7:7" x14ac:dyDescent="0.2">
      <c r="G542" s="2"/>
    </row>
    <row r="543" spans="7:7" x14ac:dyDescent="0.2">
      <c r="G543" s="2"/>
    </row>
    <row r="544" spans="7:7" x14ac:dyDescent="0.2">
      <c r="G544" s="2"/>
    </row>
    <row r="545" spans="7:7" x14ac:dyDescent="0.2">
      <c r="G545" s="2"/>
    </row>
    <row r="546" spans="7:7" x14ac:dyDescent="0.2">
      <c r="G546" s="2"/>
    </row>
    <row r="547" spans="7:7" x14ac:dyDescent="0.2">
      <c r="G547" s="2"/>
    </row>
    <row r="548" spans="7:7" x14ac:dyDescent="0.2">
      <c r="G548" s="2"/>
    </row>
    <row r="549" spans="7:7" x14ac:dyDescent="0.2">
      <c r="G549" s="2"/>
    </row>
    <row r="550" spans="7:7" x14ac:dyDescent="0.2">
      <c r="G550" s="2"/>
    </row>
    <row r="551" spans="7:7" x14ac:dyDescent="0.2">
      <c r="G551" s="2"/>
    </row>
    <row r="552" spans="7:7" x14ac:dyDescent="0.2">
      <c r="G552" s="2"/>
    </row>
    <row r="553" spans="7:7" x14ac:dyDescent="0.2">
      <c r="G553" s="2"/>
    </row>
    <row r="554" spans="7:7" x14ac:dyDescent="0.2">
      <c r="G554" s="2"/>
    </row>
    <row r="555" spans="7:7" x14ac:dyDescent="0.2">
      <c r="G555" s="2"/>
    </row>
    <row r="556" spans="7:7" x14ac:dyDescent="0.2">
      <c r="G556" s="2"/>
    </row>
    <row r="557" spans="7:7" x14ac:dyDescent="0.2">
      <c r="G557" s="2"/>
    </row>
    <row r="558" spans="7:7" x14ac:dyDescent="0.2">
      <c r="G558" s="2"/>
    </row>
    <row r="559" spans="7:7" x14ac:dyDescent="0.2">
      <c r="G559" s="2"/>
    </row>
    <row r="560" spans="7:7" x14ac:dyDescent="0.2">
      <c r="G560" s="2"/>
    </row>
    <row r="561" spans="7:7" x14ac:dyDescent="0.2">
      <c r="G561" s="2"/>
    </row>
    <row r="562" spans="7:7" x14ac:dyDescent="0.2">
      <c r="G562" s="2"/>
    </row>
    <row r="563" spans="7:7" x14ac:dyDescent="0.2">
      <c r="G563" s="2"/>
    </row>
    <row r="564" spans="7:7" x14ac:dyDescent="0.2">
      <c r="G564" s="2"/>
    </row>
    <row r="565" spans="7:7" x14ac:dyDescent="0.2">
      <c r="G565" s="2"/>
    </row>
    <row r="566" spans="7:7" x14ac:dyDescent="0.2">
      <c r="G566" s="2"/>
    </row>
    <row r="567" spans="7:7" x14ac:dyDescent="0.2">
      <c r="G567" s="2"/>
    </row>
    <row r="568" spans="7:7" x14ac:dyDescent="0.2">
      <c r="G568" s="2"/>
    </row>
    <row r="569" spans="7:7" x14ac:dyDescent="0.2">
      <c r="G569" s="2"/>
    </row>
    <row r="570" spans="7:7" x14ac:dyDescent="0.2">
      <c r="G570" s="2"/>
    </row>
    <row r="571" spans="7:7" x14ac:dyDescent="0.2">
      <c r="G571" s="2"/>
    </row>
    <row r="572" spans="7:7" x14ac:dyDescent="0.2">
      <c r="G572" s="2"/>
    </row>
    <row r="573" spans="7:7" x14ac:dyDescent="0.2">
      <c r="G573" s="2"/>
    </row>
    <row r="574" spans="7:7" x14ac:dyDescent="0.2">
      <c r="G574" s="2"/>
    </row>
    <row r="575" spans="7:7" x14ac:dyDescent="0.2">
      <c r="G575" s="2"/>
    </row>
    <row r="576" spans="7:7" x14ac:dyDescent="0.2">
      <c r="G576" s="2"/>
    </row>
    <row r="577" spans="7:7" x14ac:dyDescent="0.2">
      <c r="G577" s="2"/>
    </row>
    <row r="578" spans="7:7" x14ac:dyDescent="0.2">
      <c r="G578" s="2"/>
    </row>
    <row r="579" spans="7:7" x14ac:dyDescent="0.2">
      <c r="G579" s="2"/>
    </row>
    <row r="580" spans="7:7" x14ac:dyDescent="0.2">
      <c r="G580" s="2"/>
    </row>
    <row r="581" spans="7:7" x14ac:dyDescent="0.2">
      <c r="G581" s="2"/>
    </row>
    <row r="582" spans="7:7" x14ac:dyDescent="0.2">
      <c r="G582" s="2"/>
    </row>
    <row r="583" spans="7:7" x14ac:dyDescent="0.2">
      <c r="G583" s="2"/>
    </row>
    <row r="584" spans="7:7" x14ac:dyDescent="0.2">
      <c r="G584" s="2"/>
    </row>
    <row r="585" spans="7:7" x14ac:dyDescent="0.2">
      <c r="G585" s="2"/>
    </row>
    <row r="586" spans="7:7" x14ac:dyDescent="0.2">
      <c r="G586" s="2"/>
    </row>
    <row r="587" spans="7:7" x14ac:dyDescent="0.2">
      <c r="G587" s="2"/>
    </row>
    <row r="588" spans="7:7" x14ac:dyDescent="0.2">
      <c r="G588" s="2"/>
    </row>
    <row r="589" spans="7:7" x14ac:dyDescent="0.2">
      <c r="G589" s="2"/>
    </row>
    <row r="590" spans="7:7" x14ac:dyDescent="0.2">
      <c r="G590" s="2"/>
    </row>
    <row r="591" spans="7:7" x14ac:dyDescent="0.2">
      <c r="G591" s="2"/>
    </row>
    <row r="592" spans="7:7" x14ac:dyDescent="0.2">
      <c r="G592" s="2"/>
    </row>
  </sheetData>
  <conditionalFormatting sqref="T1:T1048576">
    <cfRule type="colorScale" priority="72">
      <colorScale>
        <cfvo type="min"/>
        <cfvo type="max"/>
        <color rgb="FFFF7128"/>
        <color rgb="FFFFEF9C"/>
      </colorScale>
    </cfRule>
  </conditionalFormatting>
  <conditionalFormatting sqref="U1:U1048576">
    <cfRule type="colorScale" priority="71">
      <colorScale>
        <cfvo type="min"/>
        <cfvo type="max"/>
        <color rgb="FFFF7128"/>
        <color rgb="FFFFEF9C"/>
      </colorScale>
    </cfRule>
  </conditionalFormatting>
  <conditionalFormatting sqref="G1:G1048576">
    <cfRule type="containsText" dxfId="121" priority="69" operator="containsText" text="True">
      <formula>NOT(ISERROR(SEARCH("True",G1)))</formula>
    </cfRule>
    <cfRule type="containsText" dxfId="120" priority="70" operator="containsText" text="FALSE">
      <formula>NOT(ISERROR(SEARCH("FALSE",G1)))</formula>
    </cfRule>
  </conditionalFormatting>
  <conditionalFormatting sqref="W1:W1048576">
    <cfRule type="top10" dxfId="119" priority="67" rank="10"/>
    <cfRule type="dataBar" priority="68">
      <dataBar>
        <cfvo type="min"/>
        <cfvo type="max"/>
        <color theme="9"/>
      </dataBar>
      <extLst>
        <ext xmlns:x14="http://schemas.microsoft.com/office/spreadsheetml/2009/9/main" uri="{B025F937-C7B1-47D3-B67F-A62EFF666E3E}">
          <x14:id>{C01A9835-78D3-D949-A8CC-98228091B0D9}</x14:id>
        </ext>
      </extLst>
    </cfRule>
  </conditionalFormatting>
  <conditionalFormatting sqref="AA1:AA1048576">
    <cfRule type="top10" dxfId="118" priority="65" rank="10"/>
    <cfRule type="dataBar" priority="66">
      <dataBar>
        <cfvo type="min"/>
        <cfvo type="max"/>
        <color theme="9"/>
      </dataBar>
      <extLst>
        <ext xmlns:x14="http://schemas.microsoft.com/office/spreadsheetml/2009/9/main" uri="{B025F937-C7B1-47D3-B67F-A62EFF666E3E}">
          <x14:id>{BC9F3A1D-A0F9-F84D-AB1C-D87A9A4E4AE7}</x14:id>
        </ext>
      </extLst>
    </cfRule>
  </conditionalFormatting>
  <conditionalFormatting sqref="X1:X1048576">
    <cfRule type="top10" dxfId="117" priority="63" bottom="1" rank="10"/>
    <cfRule type="dataBar" priority="64">
      <dataBar>
        <cfvo type="min"/>
        <cfvo type="max"/>
        <color rgb="FFFF0000"/>
      </dataBar>
      <extLst>
        <ext xmlns:x14="http://schemas.microsoft.com/office/spreadsheetml/2009/9/main" uri="{B025F937-C7B1-47D3-B67F-A62EFF666E3E}">
          <x14:id>{B2DDAB29-82F6-7441-B1A4-4352EF38FFE6}</x14:id>
        </ext>
      </extLst>
    </cfRule>
  </conditionalFormatting>
  <conditionalFormatting sqref="Y1:Y1048576">
    <cfRule type="top10" dxfId="116" priority="61" rank="10"/>
    <cfRule type="dataBar" priority="62">
      <dataBar>
        <cfvo type="min"/>
        <cfvo type="max"/>
        <color theme="9"/>
      </dataBar>
      <extLst>
        <ext xmlns:x14="http://schemas.microsoft.com/office/spreadsheetml/2009/9/main" uri="{B025F937-C7B1-47D3-B67F-A62EFF666E3E}">
          <x14:id>{BA5CB0C1-E6B8-254A-A888-0E1EB6764F65}</x14:id>
        </ext>
      </extLst>
    </cfRule>
  </conditionalFormatting>
  <conditionalFormatting sqref="AB1:AB1048576">
    <cfRule type="top10" dxfId="115" priority="59" rank="10"/>
    <cfRule type="dataBar" priority="60">
      <dataBar>
        <cfvo type="min"/>
        <cfvo type="max"/>
        <color theme="9"/>
      </dataBar>
      <extLst>
        <ext xmlns:x14="http://schemas.microsoft.com/office/spreadsheetml/2009/9/main" uri="{B025F937-C7B1-47D3-B67F-A62EFF666E3E}">
          <x14:id>{7BCAE91B-86D9-F24E-BE9C-5A655EBF4721}</x14:id>
        </ext>
      </extLst>
    </cfRule>
  </conditionalFormatting>
  <conditionalFormatting sqref="AC1:AC1048576">
    <cfRule type="top10" dxfId="114" priority="57" rank="10"/>
    <cfRule type="dataBar" priority="58">
      <dataBar>
        <cfvo type="min"/>
        <cfvo type="max"/>
        <color theme="9"/>
      </dataBar>
      <extLst>
        <ext xmlns:x14="http://schemas.microsoft.com/office/spreadsheetml/2009/9/main" uri="{B025F937-C7B1-47D3-B67F-A62EFF666E3E}">
          <x14:id>{47A73F14-C755-DA47-82B6-06FE20997602}</x14:id>
        </ext>
      </extLst>
    </cfRule>
  </conditionalFormatting>
  <conditionalFormatting sqref="AD1:AD1048576">
    <cfRule type="top10" dxfId="113" priority="55" rank="10"/>
    <cfRule type="dataBar" priority="56">
      <dataBar>
        <cfvo type="min"/>
        <cfvo type="max"/>
        <color theme="9"/>
      </dataBar>
      <extLst>
        <ext xmlns:x14="http://schemas.microsoft.com/office/spreadsheetml/2009/9/main" uri="{B025F937-C7B1-47D3-B67F-A62EFF666E3E}">
          <x14:id>{D4D64DCE-6DE7-2446-862F-57615895F243}</x14:id>
        </ext>
      </extLst>
    </cfRule>
  </conditionalFormatting>
  <conditionalFormatting sqref="AE1:AE1048576">
    <cfRule type="top10" dxfId="112" priority="53" rank="10"/>
    <cfRule type="dataBar" priority="54">
      <dataBar>
        <cfvo type="min"/>
        <cfvo type="max"/>
        <color theme="9"/>
      </dataBar>
      <extLst>
        <ext xmlns:x14="http://schemas.microsoft.com/office/spreadsheetml/2009/9/main" uri="{B025F937-C7B1-47D3-B67F-A62EFF666E3E}">
          <x14:id>{BBECB371-9D4E-7C45-8CB0-81BBD8FAD922}</x14:id>
        </ext>
      </extLst>
    </cfRule>
  </conditionalFormatting>
  <conditionalFormatting sqref="AF1:AF1048576">
    <cfRule type="top10" dxfId="111" priority="51" rank="10"/>
    <cfRule type="dataBar" priority="52">
      <dataBar>
        <cfvo type="min"/>
        <cfvo type="max"/>
        <color theme="9"/>
      </dataBar>
      <extLst>
        <ext xmlns:x14="http://schemas.microsoft.com/office/spreadsheetml/2009/9/main" uri="{B025F937-C7B1-47D3-B67F-A62EFF666E3E}">
          <x14:id>{7706F122-B6E0-4041-A9AE-03457099735D}</x14:id>
        </ext>
      </extLst>
    </cfRule>
  </conditionalFormatting>
  <conditionalFormatting sqref="AG1:AG1048576">
    <cfRule type="top10" dxfId="110" priority="49" rank="10"/>
    <cfRule type="dataBar" priority="50">
      <dataBar>
        <cfvo type="min"/>
        <cfvo type="max"/>
        <color theme="9"/>
      </dataBar>
      <extLst>
        <ext xmlns:x14="http://schemas.microsoft.com/office/spreadsheetml/2009/9/main" uri="{B025F937-C7B1-47D3-B67F-A62EFF666E3E}">
          <x14:id>{F8F1A310-6F8C-914F-B0A7-E69CCA3A3E26}</x14:id>
        </ext>
      </extLst>
    </cfRule>
  </conditionalFormatting>
  <conditionalFormatting sqref="AI1:AI1048576">
    <cfRule type="top10" dxfId="109" priority="47" rank="10"/>
    <cfRule type="dataBar" priority="48">
      <dataBar>
        <cfvo type="min"/>
        <cfvo type="max"/>
        <color theme="9"/>
      </dataBar>
      <extLst>
        <ext xmlns:x14="http://schemas.microsoft.com/office/spreadsheetml/2009/9/main" uri="{B025F937-C7B1-47D3-B67F-A62EFF666E3E}">
          <x14:id>{31C29FB2-2FC1-D744-B184-672CE7A3432D}</x14:id>
        </ext>
      </extLst>
    </cfRule>
  </conditionalFormatting>
  <conditionalFormatting sqref="AJ1:AJ1048576">
    <cfRule type="top10" dxfId="108" priority="45" rank="10"/>
    <cfRule type="dataBar" priority="46">
      <dataBar>
        <cfvo type="min"/>
        <cfvo type="max"/>
        <color theme="9"/>
      </dataBar>
      <extLst>
        <ext xmlns:x14="http://schemas.microsoft.com/office/spreadsheetml/2009/9/main" uri="{B025F937-C7B1-47D3-B67F-A62EFF666E3E}">
          <x14:id>{96266C17-E527-0047-BCCA-96CE8827D2B3}</x14:id>
        </ext>
      </extLst>
    </cfRule>
  </conditionalFormatting>
  <conditionalFormatting sqref="AK1:AK1048576">
    <cfRule type="top10" dxfId="107" priority="43" rank="10"/>
    <cfRule type="dataBar" priority="44">
      <dataBar>
        <cfvo type="min"/>
        <cfvo type="max"/>
        <color theme="9"/>
      </dataBar>
      <extLst>
        <ext xmlns:x14="http://schemas.microsoft.com/office/spreadsheetml/2009/9/main" uri="{B025F937-C7B1-47D3-B67F-A62EFF666E3E}">
          <x14:id>{01730A51-26DA-4349-B41D-38ECB60A3EFB}</x14:id>
        </ext>
      </extLst>
    </cfRule>
  </conditionalFormatting>
  <conditionalFormatting sqref="AL1:AL1048576">
    <cfRule type="top10" dxfId="106" priority="41" rank="10"/>
    <cfRule type="dataBar" priority="42">
      <dataBar>
        <cfvo type="min"/>
        <cfvo type="max"/>
        <color theme="9"/>
      </dataBar>
      <extLst>
        <ext xmlns:x14="http://schemas.microsoft.com/office/spreadsheetml/2009/9/main" uri="{B025F937-C7B1-47D3-B67F-A62EFF666E3E}">
          <x14:id>{25B5E1C4-57AE-BA42-B317-31DED4D2E1E6}</x14:id>
        </ext>
      </extLst>
    </cfRule>
  </conditionalFormatting>
  <conditionalFormatting sqref="AM1:AM1048576">
    <cfRule type="top10" dxfId="105" priority="39" rank="10"/>
    <cfRule type="dataBar" priority="40">
      <dataBar>
        <cfvo type="min"/>
        <cfvo type="max"/>
        <color theme="9"/>
      </dataBar>
      <extLst>
        <ext xmlns:x14="http://schemas.microsoft.com/office/spreadsheetml/2009/9/main" uri="{B025F937-C7B1-47D3-B67F-A62EFF666E3E}">
          <x14:id>{8BDE58B4-3E6B-E142-9132-850134D16885}</x14:id>
        </ext>
      </extLst>
    </cfRule>
  </conditionalFormatting>
  <conditionalFormatting sqref="Z1:Z1048576">
    <cfRule type="top10" dxfId="104" priority="35" bottom="1" rank="10"/>
    <cfRule type="dataBar" priority="36">
      <dataBar>
        <cfvo type="min"/>
        <cfvo type="max"/>
        <color rgb="FFFF0000"/>
      </dataBar>
      <extLst>
        <ext xmlns:x14="http://schemas.microsoft.com/office/spreadsheetml/2009/9/main" uri="{B025F937-C7B1-47D3-B67F-A62EFF666E3E}">
          <x14:id>{2AAC2D42-FB2B-CF42-B154-6B68367AEED7}</x14:id>
        </ext>
      </extLst>
    </cfRule>
  </conditionalFormatting>
  <conditionalFormatting sqref="AH1:AH1048576">
    <cfRule type="top10" dxfId="103" priority="33" bottom="1" rank="10"/>
    <cfRule type="dataBar" priority="34">
      <dataBar>
        <cfvo type="min"/>
        <cfvo type="max"/>
        <color rgb="FFFF0000"/>
      </dataBar>
      <extLst>
        <ext xmlns:x14="http://schemas.microsoft.com/office/spreadsheetml/2009/9/main" uri="{B025F937-C7B1-47D3-B67F-A62EFF666E3E}">
          <x14:id>{78D29F97-C62B-BC4B-96BB-50D0313287B6}</x14:id>
        </ext>
      </extLst>
    </cfRule>
  </conditionalFormatting>
  <conditionalFormatting sqref="AO2:AO1048576">
    <cfRule type="top10" dxfId="102" priority="31" rank="10"/>
    <cfRule type="dataBar" priority="32">
      <dataBar>
        <cfvo type="min"/>
        <cfvo type="max"/>
        <color theme="9"/>
      </dataBar>
      <extLst>
        <ext xmlns:x14="http://schemas.microsoft.com/office/spreadsheetml/2009/9/main" uri="{B025F937-C7B1-47D3-B67F-A62EFF666E3E}">
          <x14:id>{63BFA6DA-E8C4-AB48-B6EA-D7593EE6CBC1}</x14:id>
        </ext>
      </extLst>
    </cfRule>
  </conditionalFormatting>
  <conditionalFormatting sqref="AP2:AP1048576">
    <cfRule type="top10" dxfId="101" priority="29" rank="10"/>
    <cfRule type="dataBar" priority="30">
      <dataBar>
        <cfvo type="min"/>
        <cfvo type="max"/>
        <color theme="9"/>
      </dataBar>
      <extLst>
        <ext xmlns:x14="http://schemas.microsoft.com/office/spreadsheetml/2009/9/main" uri="{B025F937-C7B1-47D3-B67F-A62EFF666E3E}">
          <x14:id>{5F54A37F-D0E2-5F40-8846-3AEB4CA2CE10}</x14:id>
        </ext>
      </extLst>
    </cfRule>
  </conditionalFormatting>
  <conditionalFormatting sqref="AQ2:AQ1048576">
    <cfRule type="top10" dxfId="100" priority="27" rank="10"/>
    <cfRule type="dataBar" priority="28">
      <dataBar>
        <cfvo type="min"/>
        <cfvo type="max"/>
        <color theme="9"/>
      </dataBar>
      <extLst>
        <ext xmlns:x14="http://schemas.microsoft.com/office/spreadsheetml/2009/9/main" uri="{B025F937-C7B1-47D3-B67F-A62EFF666E3E}">
          <x14:id>{BA8FE0D9-0C76-8747-B605-F36AECF775E7}</x14:id>
        </ext>
      </extLst>
    </cfRule>
  </conditionalFormatting>
  <conditionalFormatting sqref="AR2:AR1048576">
    <cfRule type="top10" dxfId="99" priority="25" rank="10"/>
    <cfRule type="dataBar" priority="26">
      <dataBar>
        <cfvo type="min"/>
        <cfvo type="max"/>
        <color theme="9"/>
      </dataBar>
      <extLst>
        <ext xmlns:x14="http://schemas.microsoft.com/office/spreadsheetml/2009/9/main" uri="{B025F937-C7B1-47D3-B67F-A62EFF666E3E}">
          <x14:id>{66C35573-D781-484B-883D-5460CADBE024}</x14:id>
        </ext>
      </extLst>
    </cfRule>
  </conditionalFormatting>
  <conditionalFormatting sqref="AS2:AS1048576">
    <cfRule type="top10" dxfId="98" priority="23" rank="10"/>
    <cfRule type="dataBar" priority="24">
      <dataBar>
        <cfvo type="min"/>
        <cfvo type="max"/>
        <color theme="9"/>
      </dataBar>
      <extLst>
        <ext xmlns:x14="http://schemas.microsoft.com/office/spreadsheetml/2009/9/main" uri="{B025F937-C7B1-47D3-B67F-A62EFF666E3E}">
          <x14:id>{8984FE4D-58BC-FF46-B5E6-36772E16BFB5}</x14:id>
        </ext>
      </extLst>
    </cfRule>
  </conditionalFormatting>
  <conditionalFormatting sqref="AT2:AT1048576">
    <cfRule type="top10" dxfId="97" priority="21" rank="10"/>
    <cfRule type="dataBar" priority="22">
      <dataBar>
        <cfvo type="min"/>
        <cfvo type="max"/>
        <color theme="9"/>
      </dataBar>
      <extLst>
        <ext xmlns:x14="http://schemas.microsoft.com/office/spreadsheetml/2009/9/main" uri="{B025F937-C7B1-47D3-B67F-A62EFF666E3E}">
          <x14:id>{F4B9179D-F4EE-F849-8DCA-6106D536537B}</x14:id>
        </ext>
      </extLst>
    </cfRule>
  </conditionalFormatting>
  <conditionalFormatting sqref="AU2:AU1048576">
    <cfRule type="top10" dxfId="96" priority="19" rank="10"/>
    <cfRule type="dataBar" priority="20">
      <dataBar>
        <cfvo type="min"/>
        <cfvo type="max"/>
        <color theme="9"/>
      </dataBar>
      <extLst>
        <ext xmlns:x14="http://schemas.microsoft.com/office/spreadsheetml/2009/9/main" uri="{B025F937-C7B1-47D3-B67F-A62EFF666E3E}">
          <x14:id>{B51BE5BF-8139-1A4F-A625-A22BE5040C51}</x14:id>
        </ext>
      </extLst>
    </cfRule>
  </conditionalFormatting>
  <conditionalFormatting sqref="AV2:AV1048576">
    <cfRule type="top10" dxfId="95" priority="17" rank="10"/>
    <cfRule type="dataBar" priority="18">
      <dataBar>
        <cfvo type="min"/>
        <cfvo type="max"/>
        <color theme="9"/>
      </dataBar>
      <extLst>
        <ext xmlns:x14="http://schemas.microsoft.com/office/spreadsheetml/2009/9/main" uri="{B025F937-C7B1-47D3-B67F-A62EFF666E3E}">
          <x14:id>{7809A3B1-3BC5-5A40-A467-12CC1EF209FD}</x14:id>
        </ext>
      </extLst>
    </cfRule>
  </conditionalFormatting>
  <conditionalFormatting sqref="AW2:AW1048576">
    <cfRule type="top10" dxfId="94" priority="15" rank="10"/>
    <cfRule type="dataBar" priority="16">
      <dataBar>
        <cfvo type="min"/>
        <cfvo type="max"/>
        <color theme="9"/>
      </dataBar>
      <extLst>
        <ext xmlns:x14="http://schemas.microsoft.com/office/spreadsheetml/2009/9/main" uri="{B025F937-C7B1-47D3-B67F-A62EFF666E3E}">
          <x14:id>{A0DB5BEF-F091-5B44-84EE-067B1CFB3443}</x14:id>
        </ext>
      </extLst>
    </cfRule>
  </conditionalFormatting>
  <conditionalFormatting sqref="AX2:AX1048576">
    <cfRule type="top10" dxfId="93" priority="13" rank="10"/>
    <cfRule type="dataBar" priority="14">
      <dataBar>
        <cfvo type="min"/>
        <cfvo type="max"/>
        <color theme="9"/>
      </dataBar>
      <extLst>
        <ext xmlns:x14="http://schemas.microsoft.com/office/spreadsheetml/2009/9/main" uri="{B025F937-C7B1-47D3-B67F-A62EFF666E3E}">
          <x14:id>{3531EC8F-4B41-9443-B9EC-4587FDEFBEC2}</x14:id>
        </ext>
      </extLst>
    </cfRule>
  </conditionalFormatting>
  <conditionalFormatting sqref="AY2:AY1048576">
    <cfRule type="top10" dxfId="92" priority="11" rank="10"/>
    <cfRule type="dataBar" priority="12">
      <dataBar>
        <cfvo type="min"/>
        <cfvo type="max"/>
        <color theme="9"/>
      </dataBar>
      <extLst>
        <ext xmlns:x14="http://schemas.microsoft.com/office/spreadsheetml/2009/9/main" uri="{B025F937-C7B1-47D3-B67F-A62EFF666E3E}">
          <x14:id>{455F8FAB-1F07-6E41-9707-8FFEC440FF33}</x14:id>
        </ext>
      </extLst>
    </cfRule>
  </conditionalFormatting>
  <conditionalFormatting sqref="AZ2:AZ1048576">
    <cfRule type="top10" dxfId="91" priority="9" rank="10"/>
    <cfRule type="dataBar" priority="10">
      <dataBar>
        <cfvo type="min"/>
        <cfvo type="max"/>
        <color theme="9"/>
      </dataBar>
      <extLst>
        <ext xmlns:x14="http://schemas.microsoft.com/office/spreadsheetml/2009/9/main" uri="{B025F937-C7B1-47D3-B67F-A62EFF666E3E}">
          <x14:id>{41A87B40-FD0F-A747-8A8E-3611FF1FC479}</x14:id>
        </ext>
      </extLst>
    </cfRule>
  </conditionalFormatting>
  <conditionalFormatting sqref="AN1:AN1048576 AO1:AZ1">
    <cfRule type="top10" dxfId="90" priority="75" rank="10"/>
    <cfRule type="dataBar" priority="76">
      <dataBar>
        <cfvo type="min"/>
        <cfvo type="max"/>
        <color theme="9"/>
      </dataBar>
      <extLst>
        <ext xmlns:x14="http://schemas.microsoft.com/office/spreadsheetml/2009/9/main" uri="{B025F937-C7B1-47D3-B67F-A62EFF666E3E}">
          <x14:id>{D017B49D-7746-A344-A0BF-B805416BF974}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01A9835-78D3-D949-A8CC-98228091B0D9}">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BC9F3A1D-A0F9-F84D-AB1C-D87A9A4E4AE7}">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B2DDAB29-82F6-7441-B1A4-4352EF38FFE6}">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BA5CB0C1-E6B8-254A-A888-0E1EB6764F65}">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7BCAE91B-86D9-F24E-BE9C-5A655EBF4721}">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47A73F14-C755-DA47-82B6-06FE20997602}">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D4D64DCE-6DE7-2446-862F-57615895F243}">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BBECB371-9D4E-7C45-8CB0-81BBD8FAD922}">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7706F122-B6E0-4041-A9AE-03457099735D}">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F8F1A310-6F8C-914F-B0A7-E69CCA3A3E26}">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31C29FB2-2FC1-D744-B184-672CE7A3432D}">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96266C17-E527-0047-BCCA-96CE8827D2B3}">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01730A51-26DA-4349-B41D-38ECB60A3EFB}">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25B5E1C4-57AE-BA42-B317-31DED4D2E1E6}">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8BDE58B4-3E6B-E142-9132-850134D16885}">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2AAC2D42-FB2B-CF42-B154-6B68367AEED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78D29F97-C62B-BC4B-96BB-50D0313287B6}">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63BFA6DA-E8C4-AB48-B6EA-D7593EE6CBC1}">
            <x14:dataBar minLength="0" maxLength="100" gradient="0" direction="leftToRight">
              <x14:cfvo type="min"/>
              <x14:cfvo type="max"/>
              <x14:negativeFillColor rgb="FFFF0000"/>
              <x14:axisColor rgb="FF000000"/>
            </x14:dataBar>
          </x14:cfRule>
          <xm:sqref>AO2:AO1048576</xm:sqref>
        </x14:conditionalFormatting>
        <x14:conditionalFormatting xmlns:xm="http://schemas.microsoft.com/office/excel/2006/main">
          <x14:cfRule type="dataBar" id="{5F54A37F-D0E2-5F40-8846-3AEB4CA2CE10}">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BA8FE0D9-0C76-8747-B605-F36AECF775E7}">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66C35573-D781-484B-883D-5460CADBE024}">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8984FE4D-58BC-FF46-B5E6-36772E16BFB5}">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F4B9179D-F4EE-F849-8DCA-6106D536537B}">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B51BE5BF-8139-1A4F-A625-A22BE5040C51}">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7809A3B1-3BC5-5A40-A467-12CC1EF209FD}">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A0DB5BEF-F091-5B44-84EE-067B1CFB3443}">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3531EC8F-4B41-9443-B9EC-4587FDEFBEC2}">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455F8FAB-1F07-6E41-9707-8FFEC440FF33}">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41A87B40-FD0F-A747-8A8E-3611FF1FC479}">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D017B49D-7746-A344-A0BF-B805416BF974}">
            <x14:dataBar minLength="0" maxLength="100" gradient="0" direction="leftToRight">
              <x14:cfvo type="min"/>
              <x14:cfvo type="max"/>
              <x14:negativeFillColor rgb="FFFF0000"/>
              <x14:axisColor rgb="FF000000"/>
            </x14:dataBar>
          </x14:cfRule>
          <xm:sqref>AN1:AN1048576 AO1:AZ1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DBA8-9FC4-844B-B98D-9DADB9FCF331}">
  <dimension ref="A1:AZ245"/>
  <sheetViews>
    <sheetView workbookViewId="0">
      <selection activeCell="BA1" sqref="BA1:BA1048576"/>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customWidth="1"/>
    <col min="23" max="52" width="15.83203125" customWidth="1"/>
  </cols>
  <sheetData>
    <row r="1" spans="1:52" x14ac:dyDescent="0.2">
      <c r="W1">
        <f>MAX(W2:INDEX(W:W, ROWS(W:W)))</f>
        <v>0.28450793650793599</v>
      </c>
      <c r="X1">
        <f>MIN(X2:INDEX(X:X, ROWS(X:X)))</f>
        <v>1.63799700260162</v>
      </c>
      <c r="Y1">
        <f>MAX(Y2:INDEX(Y:Y, ROWS(Y:Y)))</f>
        <v>0.452703174603173</v>
      </c>
      <c r="Z1">
        <f>MIN(Z2:INDEX(Z:Z, ROWS(Z:Z)))</f>
        <v>1.0401951804161</v>
      </c>
      <c r="AA1">
        <f>MAX(AA2:INDEX(AA:AA, ROWS(AA:AA)))</f>
        <v>0.389364850471829</v>
      </c>
      <c r="AB1">
        <f>MAX(AB2:INDEX(AB:AB, ROWS(AB:AB)))</f>
        <v>0.389364850471829</v>
      </c>
      <c r="AC1">
        <f>MAX(AC2:INDEX(AC:AC, ROWS(AC:AC)))</f>
        <v>0.43394631973536801</v>
      </c>
      <c r="AD1">
        <f>MAX(AD2:INDEX(AD:AD, ROWS(AD:AD)))</f>
        <v>0.43394631973536801</v>
      </c>
      <c r="AE1">
        <f>MAX(AE2:INDEX(AE:AE, ROWS(AE:AE)))</f>
        <v>0.452703174603173</v>
      </c>
      <c r="AF1">
        <f>MAX(AF2:INDEX(AF:AF, ROWS(AF:AF)))</f>
        <v>0.452703174603173</v>
      </c>
      <c r="AG1">
        <f>MAX(AG2:INDEX(AG:AG, ROWS(AG:AG)))</f>
        <v>0.22028985507246299</v>
      </c>
      <c r="AH1">
        <f>MIN(AH2:INDEX(AH:AH, ROWS(AH:AH)))</f>
        <v>2.0526413917541499</v>
      </c>
      <c r="AI1">
        <f>MAX(AI2:INDEX(AI:AI, ROWS(AI:AI)))</f>
        <v>0.17840254225013499</v>
      </c>
      <c r="AJ1">
        <f>MAX(AJ2:INDEX(AJ:AJ, ROWS(AJ:AJ)))</f>
        <v>0.17840254225013499</v>
      </c>
      <c r="AK1">
        <f>MAX(AK2:INDEX(AK:AK, ROWS(AK:AK)))</f>
        <v>0.27364564988105899</v>
      </c>
      <c r="AL1">
        <f>MAX(AL2:INDEX(AL:AL, ROWS(AL:AL)))</f>
        <v>0.27364564988105899</v>
      </c>
      <c r="AM1">
        <f>MAX(AM2:INDEX(AM:AM, ROWS(AM:AM)))</f>
        <v>0.22028985507246299</v>
      </c>
      <c r="AN1">
        <f>MAX(AN2:INDEX(AN:AN, ROWS(AN:AN)))</f>
        <v>0.22028985507246299</v>
      </c>
      <c r="AO1">
        <f>MAX(AO2:INDEX(AO:AO, ROWS(AO:AO)))</f>
        <v>0.28018516203377802</v>
      </c>
      <c r="AP1">
        <f>MAX(AP2:INDEX(AP:AP, ROWS(AP:AP)))</f>
        <v>0.47842812309993898</v>
      </c>
      <c r="AQ1">
        <f>MAX(AQ2:INDEX(AQ:AQ, ROWS(AQ:AQ)))</f>
        <v>0.55035824628986296</v>
      </c>
      <c r="AR1">
        <f>MAX(AR2:INDEX(AR:AR, ROWS(AR:AR)))</f>
        <v>0.25133689839572099</v>
      </c>
      <c r="AS1">
        <f>MAX(AS2:INDEX(AS:AS, ROWS(AS:AS)))</f>
        <v>0.274678111587982</v>
      </c>
      <c r="AT1">
        <f>MAX(AT2:INDEX(AT:AT, ROWS(AT:AT)))</f>
        <v>0.25252525252525199</v>
      </c>
      <c r="AU1">
        <f>MAX(AU2:INDEX(AU:AU, ROWS(AU:AU)))</f>
        <v>0.27507163323782202</v>
      </c>
      <c r="AV1">
        <f>MAX(AV2:INDEX(AV:AV, ROWS(AV:AV)))</f>
        <v>0.27326732673267301</v>
      </c>
      <c r="AW1">
        <f>MAX(AW2:INDEX(AW:AW, ROWS(AW:AW)))</f>
        <v>0.51612903225806395</v>
      </c>
      <c r="AX1">
        <f>MAX(AX2:INDEX(AX:AX, ROWS(AX:AX)))</f>
        <v>0.297213622291021</v>
      </c>
      <c r="AY1">
        <f>MAX(AY2:INDEX(AY:AY, ROWS(AY:AY)))</f>
        <v>0.151898734177215</v>
      </c>
      <c r="AZ1">
        <f>MAX(AZ2:INDEX(AZ:AZ, ROWS(AZ:AZ)))</f>
        <v>0.15</v>
      </c>
    </row>
    <row r="2" spans="1:52" s="8" customFormat="1" ht="119" x14ac:dyDescent="0.2">
      <c r="A2" s="6" t="s">
        <v>42</v>
      </c>
      <c r="B2" s="6" t="s">
        <v>0</v>
      </c>
      <c r="C2" s="6" t="s">
        <v>1</v>
      </c>
      <c r="D2" s="6" t="s">
        <v>2</v>
      </c>
      <c r="E2" s="6" t="s">
        <v>3</v>
      </c>
      <c r="F2" s="6" t="s">
        <v>4</v>
      </c>
      <c r="G2" s="7" t="s">
        <v>5</v>
      </c>
      <c r="H2" s="6" t="s">
        <v>6</v>
      </c>
      <c r="I2" s="6" t="s">
        <v>7</v>
      </c>
      <c r="J2" s="6" t="s">
        <v>8</v>
      </c>
      <c r="K2" s="6" t="s">
        <v>9</v>
      </c>
      <c r="L2" s="6" t="s">
        <v>10</v>
      </c>
      <c r="M2" s="6" t="s">
        <v>11</v>
      </c>
      <c r="N2" s="6" t="s">
        <v>12</v>
      </c>
      <c r="O2" s="6" t="s">
        <v>13</v>
      </c>
      <c r="P2" s="6" t="s">
        <v>14</v>
      </c>
      <c r="Q2" s="6" t="s">
        <v>15</v>
      </c>
      <c r="R2" s="6" t="s">
        <v>16</v>
      </c>
      <c r="S2" s="6" t="s">
        <v>17</v>
      </c>
      <c r="T2" s="7" t="s">
        <v>18</v>
      </c>
      <c r="U2" s="7" t="s">
        <v>19</v>
      </c>
      <c r="V2" s="8" t="s">
        <v>41</v>
      </c>
      <c r="W2" s="9" t="s">
        <v>20</v>
      </c>
      <c r="X2" s="6" t="s">
        <v>21</v>
      </c>
      <c r="Y2" s="9" t="s">
        <v>22</v>
      </c>
      <c r="Z2" s="8" t="s">
        <v>23</v>
      </c>
      <c r="AA2" s="6" t="s">
        <v>24</v>
      </c>
      <c r="AB2" s="6" t="s">
        <v>25</v>
      </c>
      <c r="AC2" s="6" t="s">
        <v>26</v>
      </c>
      <c r="AD2" s="6" t="s">
        <v>27</v>
      </c>
      <c r="AE2" s="6" t="s">
        <v>28</v>
      </c>
      <c r="AF2" s="6" t="s">
        <v>29</v>
      </c>
      <c r="AG2" s="9" t="s">
        <v>30</v>
      </c>
      <c r="AH2" s="8" t="s">
        <v>31</v>
      </c>
      <c r="AI2" s="6" t="s">
        <v>32</v>
      </c>
      <c r="AJ2" s="6" t="s">
        <v>33</v>
      </c>
      <c r="AK2" s="6" t="s">
        <v>34</v>
      </c>
      <c r="AL2" s="6" t="s">
        <v>35</v>
      </c>
      <c r="AM2" s="6" t="s">
        <v>36</v>
      </c>
      <c r="AN2" s="6" t="s">
        <v>37</v>
      </c>
      <c r="AO2" s="6" t="s">
        <v>75</v>
      </c>
      <c r="AP2" s="6" t="s">
        <v>76</v>
      </c>
      <c r="AQ2" s="6" t="s">
        <v>77</v>
      </c>
      <c r="AR2" s="6" t="s">
        <v>78</v>
      </c>
      <c r="AS2" s="6" t="s">
        <v>79</v>
      </c>
      <c r="AT2" s="6" t="s">
        <v>80</v>
      </c>
      <c r="AU2" s="6" t="s">
        <v>81</v>
      </c>
      <c r="AV2" s="6" t="s">
        <v>82</v>
      </c>
      <c r="AW2" s="6" t="s">
        <v>83</v>
      </c>
      <c r="AX2" s="6" t="s">
        <v>84</v>
      </c>
      <c r="AY2" s="6" t="s">
        <v>85</v>
      </c>
      <c r="AZ2" s="6" t="s">
        <v>86</v>
      </c>
    </row>
    <row r="3" spans="1:52" x14ac:dyDescent="0.2">
      <c r="B3" t="s">
        <v>204</v>
      </c>
      <c r="C3">
        <v>1E-3</v>
      </c>
      <c r="D3">
        <v>0.1</v>
      </c>
      <c r="E3">
        <v>256</v>
      </c>
      <c r="F3">
        <v>100</v>
      </c>
      <c r="G3" s="2" t="b">
        <v>0</v>
      </c>
      <c r="H3">
        <v>6</v>
      </c>
      <c r="I3">
        <v>10</v>
      </c>
      <c r="J3">
        <v>420</v>
      </c>
      <c r="K3">
        <v>1000</v>
      </c>
      <c r="L3">
        <v>3</v>
      </c>
      <c r="M3">
        <v>50</v>
      </c>
      <c r="N3">
        <v>420</v>
      </c>
      <c r="O3">
        <v>9</v>
      </c>
      <c r="P3">
        <v>50</v>
      </c>
      <c r="Q3">
        <v>80</v>
      </c>
      <c r="R3">
        <v>1</v>
      </c>
      <c r="S3">
        <v>197</v>
      </c>
      <c r="T3" s="2">
        <v>128</v>
      </c>
      <c r="U3" s="2">
        <v>128</v>
      </c>
      <c r="V3" t="s">
        <v>205</v>
      </c>
      <c r="W3">
        <v>0.25549206349206299</v>
      </c>
      <c r="X3">
        <v>1.74221320033073</v>
      </c>
      <c r="Y3">
        <v>0.452703174603173</v>
      </c>
      <c r="Z3">
        <v>1.04229031825065</v>
      </c>
      <c r="AA3">
        <v>0.38351296491425002</v>
      </c>
      <c r="AB3">
        <v>0.38351296491425002</v>
      </c>
      <c r="AC3">
        <v>0.42448066532662299</v>
      </c>
      <c r="AD3">
        <v>0.42448066532662299</v>
      </c>
      <c r="AE3">
        <v>0.452703174603173</v>
      </c>
      <c r="AF3">
        <v>0.452703174603173</v>
      </c>
      <c r="AG3">
        <v>0.165277777777777</v>
      </c>
      <c r="AH3">
        <v>2.0812182426452601</v>
      </c>
      <c r="AI3">
        <v>6.8742296015023199E-2</v>
      </c>
      <c r="AJ3">
        <v>6.8742296015023296E-2</v>
      </c>
      <c r="AK3">
        <v>6.0053586003761601E-2</v>
      </c>
      <c r="AL3">
        <v>6.0053586003761601E-2</v>
      </c>
      <c r="AM3">
        <v>0.165277777777777</v>
      </c>
      <c r="AN3">
        <v>0.165277777777777</v>
      </c>
      <c r="AO3">
        <v>0.121752525352948</v>
      </c>
      <c r="AP3">
        <v>0.47842812309993898</v>
      </c>
      <c r="AQ3">
        <v>0.55035824628986296</v>
      </c>
      <c r="AR3">
        <v>3.6036036036036001E-2</v>
      </c>
      <c r="AS3">
        <v>0</v>
      </c>
      <c r="AT3">
        <v>0</v>
      </c>
      <c r="AU3">
        <v>0</v>
      </c>
      <c r="AV3">
        <v>0.25</v>
      </c>
      <c r="AW3">
        <v>0.30991735537190002</v>
      </c>
      <c r="AX3">
        <v>0</v>
      </c>
      <c r="AY3">
        <v>0</v>
      </c>
      <c r="AZ3">
        <v>2.27272727272727E-2</v>
      </c>
    </row>
    <row r="4" spans="1:52" x14ac:dyDescent="0.2">
      <c r="B4" t="s">
        <v>206</v>
      </c>
      <c r="C4">
        <v>1E-3</v>
      </c>
      <c r="D4">
        <v>0.1</v>
      </c>
      <c r="E4">
        <v>256</v>
      </c>
      <c r="F4">
        <v>100</v>
      </c>
      <c r="G4" s="2" t="b">
        <v>0</v>
      </c>
      <c r="H4">
        <v>6</v>
      </c>
      <c r="I4">
        <v>50</v>
      </c>
      <c r="J4">
        <v>420</v>
      </c>
      <c r="K4">
        <v>1000</v>
      </c>
      <c r="L4">
        <v>3</v>
      </c>
      <c r="M4">
        <v>50</v>
      </c>
      <c r="N4">
        <v>420</v>
      </c>
      <c r="O4">
        <v>9</v>
      </c>
      <c r="P4">
        <v>50</v>
      </c>
      <c r="Q4">
        <v>80</v>
      </c>
      <c r="R4">
        <v>1</v>
      </c>
      <c r="S4">
        <v>197</v>
      </c>
      <c r="T4" s="2">
        <v>128</v>
      </c>
      <c r="U4" s="2">
        <v>128</v>
      </c>
      <c r="V4" t="s">
        <v>205</v>
      </c>
      <c r="W4">
        <v>0.277361111111111</v>
      </c>
      <c r="X4">
        <v>1.6622604811191499</v>
      </c>
      <c r="Y4">
        <v>0.44982777777777699</v>
      </c>
      <c r="Z4">
        <v>1.0461046321392</v>
      </c>
      <c r="AA4">
        <v>0.37410065505752399</v>
      </c>
      <c r="AB4">
        <v>0.37410065505752399</v>
      </c>
      <c r="AC4">
        <v>0.37322952672068599</v>
      </c>
      <c r="AD4">
        <v>0.37322952672068599</v>
      </c>
      <c r="AE4">
        <v>0.44982777777777699</v>
      </c>
      <c r="AF4">
        <v>0.44982777777777699</v>
      </c>
      <c r="AG4">
        <v>0.20555555555555499</v>
      </c>
      <c r="AH4">
        <v>2.06426572799682</v>
      </c>
      <c r="AI4">
        <v>0.128858543898518</v>
      </c>
      <c r="AJ4">
        <v>0.128858543898518</v>
      </c>
      <c r="AK4">
        <v>0.27364564988105899</v>
      </c>
      <c r="AL4">
        <v>0.27364564988105899</v>
      </c>
      <c r="AM4">
        <v>0.20555555555555499</v>
      </c>
      <c r="AN4">
        <v>0.20555555555555499</v>
      </c>
      <c r="AO4">
        <v>9.9162062794232703E-2</v>
      </c>
      <c r="AP4">
        <v>0.47453455555114599</v>
      </c>
      <c r="AQ4">
        <v>0.54860534682719297</v>
      </c>
      <c r="AR4">
        <v>6.1855670103092703E-2</v>
      </c>
      <c r="AS4">
        <v>0.21538461538461501</v>
      </c>
      <c r="AT4">
        <v>0</v>
      </c>
      <c r="AU4">
        <v>0.26315789473684198</v>
      </c>
      <c r="AV4">
        <v>2.4691358024691301E-2</v>
      </c>
      <c r="AW4">
        <v>0.35565819861431802</v>
      </c>
      <c r="AX4">
        <v>0.192660550458715</v>
      </c>
      <c r="AY4">
        <v>2.40963855421686E-2</v>
      </c>
      <c r="AZ4">
        <v>2.2222222222222199E-2</v>
      </c>
    </row>
    <row r="5" spans="1:52" x14ac:dyDescent="0.2">
      <c r="B5" t="s">
        <v>207</v>
      </c>
      <c r="C5">
        <v>1E-3</v>
      </c>
      <c r="D5">
        <v>0.1</v>
      </c>
      <c r="E5">
        <v>256</v>
      </c>
      <c r="F5">
        <v>100</v>
      </c>
      <c r="G5" s="2" t="b">
        <v>0</v>
      </c>
      <c r="H5">
        <v>6</v>
      </c>
      <c r="I5">
        <v>20</v>
      </c>
      <c r="J5">
        <v>420</v>
      </c>
      <c r="K5">
        <v>1000</v>
      </c>
      <c r="L5">
        <v>3</v>
      </c>
      <c r="M5">
        <v>25</v>
      </c>
      <c r="N5">
        <v>445</v>
      </c>
      <c r="O5">
        <v>9</v>
      </c>
      <c r="P5">
        <v>25</v>
      </c>
      <c r="Q5">
        <v>105</v>
      </c>
      <c r="R5">
        <v>1</v>
      </c>
      <c r="S5">
        <v>197</v>
      </c>
      <c r="T5" s="2">
        <v>128</v>
      </c>
      <c r="U5" s="2">
        <v>128</v>
      </c>
      <c r="V5" t="s">
        <v>205</v>
      </c>
      <c r="W5">
        <v>0.27098015873015802</v>
      </c>
      <c r="X5">
        <v>1.6916764044761601</v>
      </c>
      <c r="Y5">
        <v>0.44948089887639397</v>
      </c>
      <c r="Z5">
        <v>1.0587462471723501</v>
      </c>
      <c r="AA5">
        <v>0.38603633054124797</v>
      </c>
      <c r="AB5">
        <v>0.38603633054124797</v>
      </c>
      <c r="AC5">
        <v>0.42853398126133802</v>
      </c>
      <c r="AD5">
        <v>0.42853398126133802</v>
      </c>
      <c r="AE5">
        <v>0.44948089887639397</v>
      </c>
      <c r="AF5">
        <v>0.44948089887639397</v>
      </c>
      <c r="AG5">
        <v>0.18941798941798901</v>
      </c>
      <c r="AH5">
        <v>2.0752797126770002</v>
      </c>
      <c r="AI5">
        <v>0.113475148001051</v>
      </c>
      <c r="AJ5">
        <v>0.113475148001051</v>
      </c>
      <c r="AK5">
        <v>0.11370780384411</v>
      </c>
      <c r="AL5">
        <v>0.11370780384411</v>
      </c>
      <c r="AM5">
        <v>0.18941798941798901</v>
      </c>
      <c r="AN5">
        <v>0.18941798941798901</v>
      </c>
      <c r="AO5">
        <v>0.17057136680155899</v>
      </c>
      <c r="AP5">
        <v>0.439503538121714</v>
      </c>
      <c r="AQ5">
        <v>0.54803408670047005</v>
      </c>
      <c r="AR5">
        <v>9.5890410958904104E-2</v>
      </c>
      <c r="AS5">
        <v>0</v>
      </c>
      <c r="AT5">
        <v>0.13953488372093001</v>
      </c>
      <c r="AU5">
        <v>0</v>
      </c>
      <c r="AV5">
        <v>0.175438596491228</v>
      </c>
      <c r="AW5">
        <v>0.35294117647058798</v>
      </c>
      <c r="AX5">
        <v>0.22413793103448201</v>
      </c>
      <c r="AY5">
        <v>0</v>
      </c>
      <c r="AZ5">
        <v>3.3333333333333298E-2</v>
      </c>
    </row>
    <row r="6" spans="1:52" x14ac:dyDescent="0.2">
      <c r="B6" t="s">
        <v>208</v>
      </c>
      <c r="C6">
        <v>1E-3</v>
      </c>
      <c r="D6">
        <v>0.1</v>
      </c>
      <c r="E6">
        <v>121</v>
      </c>
      <c r="F6">
        <v>100</v>
      </c>
      <c r="G6" s="2" t="b">
        <v>1</v>
      </c>
      <c r="H6">
        <v>6</v>
      </c>
      <c r="I6">
        <v>20</v>
      </c>
      <c r="J6">
        <v>420</v>
      </c>
      <c r="K6">
        <v>1000</v>
      </c>
      <c r="L6">
        <v>3</v>
      </c>
      <c r="M6">
        <v>50</v>
      </c>
      <c r="N6">
        <v>420</v>
      </c>
      <c r="O6">
        <v>9</v>
      </c>
      <c r="P6">
        <v>50</v>
      </c>
      <c r="Q6">
        <v>80</v>
      </c>
      <c r="R6">
        <v>1</v>
      </c>
      <c r="S6">
        <v>197</v>
      </c>
      <c r="T6" s="2">
        <v>128</v>
      </c>
      <c r="U6" s="2">
        <v>128</v>
      </c>
      <c r="V6" t="s">
        <v>205</v>
      </c>
      <c r="W6">
        <v>0.26330952380952299</v>
      </c>
      <c r="X6">
        <v>1.70397022724151</v>
      </c>
      <c r="Y6">
        <v>0.448955555555554</v>
      </c>
      <c r="Z6">
        <v>1.0418294349908801</v>
      </c>
      <c r="AA6">
        <v>0.36759885914880902</v>
      </c>
      <c r="AB6">
        <v>0.36759885914880902</v>
      </c>
      <c r="AC6">
        <v>0.348554142769746</v>
      </c>
      <c r="AD6">
        <v>0.348554142769746</v>
      </c>
      <c r="AE6">
        <v>0.448955555555554</v>
      </c>
      <c r="AF6">
        <v>0.448955555555554</v>
      </c>
      <c r="AG6">
        <v>0.1875</v>
      </c>
      <c r="AH6">
        <v>2.0924310684204102</v>
      </c>
      <c r="AI6">
        <v>0.10658042989515</v>
      </c>
      <c r="AJ6">
        <v>0.10658042989515</v>
      </c>
      <c r="AK6">
        <v>9.5948803460859905E-2</v>
      </c>
      <c r="AL6">
        <v>9.5948803460859905E-2</v>
      </c>
      <c r="AM6">
        <v>0.1875</v>
      </c>
      <c r="AN6">
        <v>0.1875</v>
      </c>
      <c r="AO6">
        <v>8.0244362625798496E-2</v>
      </c>
      <c r="AP6">
        <v>0.47424321543303599</v>
      </c>
      <c r="AQ6">
        <v>0.54830899938759103</v>
      </c>
      <c r="AR6">
        <v>0.02</v>
      </c>
      <c r="AS6">
        <v>0</v>
      </c>
      <c r="AT6">
        <v>0</v>
      </c>
      <c r="AU6">
        <v>0.122807017543859</v>
      </c>
      <c r="AV6">
        <v>0.21857923497267701</v>
      </c>
      <c r="AW6">
        <v>0.30425963488843799</v>
      </c>
      <c r="AX6">
        <v>0.293577981651376</v>
      </c>
      <c r="AY6">
        <v>0</v>
      </c>
      <c r="AZ6">
        <v>0</v>
      </c>
    </row>
    <row r="7" spans="1:52" x14ac:dyDescent="0.2">
      <c r="B7" t="s">
        <v>209</v>
      </c>
      <c r="C7">
        <v>1E-3</v>
      </c>
      <c r="D7">
        <v>0.1</v>
      </c>
      <c r="E7">
        <v>256</v>
      </c>
      <c r="F7">
        <v>100</v>
      </c>
      <c r="G7" s="2" t="b">
        <v>0</v>
      </c>
      <c r="H7">
        <v>6</v>
      </c>
      <c r="I7">
        <v>5</v>
      </c>
      <c r="J7">
        <v>420</v>
      </c>
      <c r="K7">
        <v>1000</v>
      </c>
      <c r="L7">
        <v>3</v>
      </c>
      <c r="M7">
        <v>50</v>
      </c>
      <c r="N7">
        <v>420</v>
      </c>
      <c r="O7">
        <v>9</v>
      </c>
      <c r="P7">
        <v>50</v>
      </c>
      <c r="Q7">
        <v>80</v>
      </c>
      <c r="R7">
        <v>1</v>
      </c>
      <c r="S7">
        <v>197</v>
      </c>
      <c r="T7" s="2">
        <v>128</v>
      </c>
      <c r="U7" s="2">
        <v>128</v>
      </c>
      <c r="V7" t="s">
        <v>205</v>
      </c>
      <c r="W7">
        <v>0.238615079365079</v>
      </c>
      <c r="X7">
        <v>1.8255031883716499</v>
      </c>
      <c r="Y7">
        <v>0.44880476190476098</v>
      </c>
      <c r="Z7">
        <v>1.0401951804161</v>
      </c>
      <c r="AA7">
        <v>0.36916112795322498</v>
      </c>
      <c r="AB7">
        <v>0.36916112795322498</v>
      </c>
      <c r="AC7">
        <v>0.36534194729381197</v>
      </c>
      <c r="AD7">
        <v>0.36534194729381197</v>
      </c>
      <c r="AE7">
        <v>0.44880476190476098</v>
      </c>
      <c r="AF7">
        <v>0.44880476190476098</v>
      </c>
      <c r="AG7">
        <v>0.19305555555555501</v>
      </c>
      <c r="AH7">
        <v>2.0646479129791202</v>
      </c>
      <c r="AI7">
        <v>9.8184027681150102E-2</v>
      </c>
      <c r="AJ7">
        <v>9.8184027681150102E-2</v>
      </c>
      <c r="AK7">
        <v>0.10693085223812999</v>
      </c>
      <c r="AL7">
        <v>0.10693085223812999</v>
      </c>
      <c r="AM7">
        <v>0.19305555555555501</v>
      </c>
      <c r="AN7">
        <v>0.19305555555555501</v>
      </c>
      <c r="AO7">
        <v>9.0098341004310203E-2</v>
      </c>
      <c r="AP7">
        <v>0.47076968972733402</v>
      </c>
      <c r="AQ7">
        <v>0.546615353128033</v>
      </c>
      <c r="AR7">
        <v>3.9603960396039598E-2</v>
      </c>
      <c r="AS7">
        <v>0</v>
      </c>
      <c r="AT7">
        <v>0</v>
      </c>
      <c r="AU7">
        <v>0</v>
      </c>
      <c r="AV7">
        <v>0.14173228346456601</v>
      </c>
      <c r="AW7">
        <v>0.32</v>
      </c>
      <c r="AX7">
        <v>0.297213622291021</v>
      </c>
      <c r="AY7">
        <v>8.5106382978723402E-2</v>
      </c>
      <c r="AZ7">
        <v>0</v>
      </c>
    </row>
    <row r="8" spans="1:52" x14ac:dyDescent="0.2">
      <c r="B8" t="s">
        <v>210</v>
      </c>
      <c r="C8">
        <v>1E-3</v>
      </c>
      <c r="D8">
        <v>0.1</v>
      </c>
      <c r="E8">
        <v>256</v>
      </c>
      <c r="F8">
        <v>100</v>
      </c>
      <c r="G8" s="2" t="b">
        <v>0</v>
      </c>
      <c r="H8">
        <v>6</v>
      </c>
      <c r="I8">
        <v>25</v>
      </c>
      <c r="J8">
        <v>420</v>
      </c>
      <c r="K8">
        <v>1000</v>
      </c>
      <c r="L8">
        <v>3</v>
      </c>
      <c r="M8">
        <v>25</v>
      </c>
      <c r="N8">
        <v>445</v>
      </c>
      <c r="O8">
        <v>9</v>
      </c>
      <c r="P8">
        <v>25</v>
      </c>
      <c r="Q8">
        <v>105</v>
      </c>
      <c r="R8">
        <v>1</v>
      </c>
      <c r="S8">
        <v>197</v>
      </c>
      <c r="T8" s="2">
        <v>128</v>
      </c>
      <c r="U8" s="2">
        <v>128</v>
      </c>
      <c r="V8" t="s">
        <v>205</v>
      </c>
      <c r="W8">
        <v>0.27196825396825303</v>
      </c>
      <c r="X8">
        <v>1.6804271829128199</v>
      </c>
      <c r="Y8">
        <v>0.44865243445691899</v>
      </c>
      <c r="Z8">
        <v>1.0554800440073</v>
      </c>
      <c r="AA8">
        <v>0.38601207908600499</v>
      </c>
      <c r="AB8">
        <v>0.38601207908600499</v>
      </c>
      <c r="AC8">
        <v>0.43394631973536801</v>
      </c>
      <c r="AD8">
        <v>0.43394631973536801</v>
      </c>
      <c r="AE8">
        <v>0.44865243445691899</v>
      </c>
      <c r="AF8">
        <v>0.44865243445691899</v>
      </c>
      <c r="AG8">
        <v>0.19682539682539599</v>
      </c>
      <c r="AH8">
        <v>2.1075303554534899</v>
      </c>
      <c r="AI8">
        <v>0.10919238791909</v>
      </c>
      <c r="AJ8">
        <v>0.10919238791909</v>
      </c>
      <c r="AK8">
        <v>0.13327669747044499</v>
      </c>
      <c r="AL8">
        <v>0.13327669747044499</v>
      </c>
      <c r="AM8">
        <v>0.19682539682539599</v>
      </c>
      <c r="AN8">
        <v>0.19682539682539599</v>
      </c>
      <c r="AO8">
        <v>0.17439435833220601</v>
      </c>
      <c r="AP8">
        <v>0.441293443771688</v>
      </c>
      <c r="AQ8">
        <v>0.54234843515411801</v>
      </c>
      <c r="AR8">
        <v>7.8947368421052599E-2</v>
      </c>
      <c r="AS8">
        <v>1.6E-2</v>
      </c>
      <c r="AT8">
        <v>0.16589861751151999</v>
      </c>
      <c r="AU8">
        <v>0</v>
      </c>
      <c r="AV8">
        <v>7.0175438596491196E-2</v>
      </c>
      <c r="AW8">
        <v>0.37860082304526699</v>
      </c>
      <c r="AX8">
        <v>0.27310924369747802</v>
      </c>
      <c r="AY8">
        <v>0</v>
      </c>
      <c r="AZ8">
        <v>0</v>
      </c>
    </row>
    <row r="9" spans="1:52" x14ac:dyDescent="0.2">
      <c r="B9" t="s">
        <v>211</v>
      </c>
      <c r="C9">
        <v>1E-3</v>
      </c>
      <c r="D9">
        <v>0.1</v>
      </c>
      <c r="E9">
        <v>133</v>
      </c>
      <c r="F9">
        <v>100</v>
      </c>
      <c r="G9" s="2" t="b">
        <v>1</v>
      </c>
      <c r="H9">
        <v>6</v>
      </c>
      <c r="I9">
        <v>50</v>
      </c>
      <c r="J9">
        <v>420</v>
      </c>
      <c r="K9">
        <v>1000</v>
      </c>
      <c r="L9">
        <v>3</v>
      </c>
      <c r="M9">
        <v>25</v>
      </c>
      <c r="N9">
        <v>445</v>
      </c>
      <c r="O9">
        <v>9</v>
      </c>
      <c r="P9">
        <v>25</v>
      </c>
      <c r="Q9">
        <v>105</v>
      </c>
      <c r="R9">
        <v>1</v>
      </c>
      <c r="S9">
        <v>197</v>
      </c>
      <c r="T9" s="2">
        <v>128</v>
      </c>
      <c r="U9" s="2">
        <v>128</v>
      </c>
      <c r="V9" t="s">
        <v>205</v>
      </c>
      <c r="W9">
        <v>0.27104365079365</v>
      </c>
      <c r="X9">
        <v>1.6687414145469599</v>
      </c>
      <c r="Y9">
        <v>0.448602247191001</v>
      </c>
      <c r="Z9">
        <v>1.0525990329980801</v>
      </c>
      <c r="AA9">
        <v>0.37995344031740802</v>
      </c>
      <c r="AB9">
        <v>0.37995344031740802</v>
      </c>
      <c r="AC9">
        <v>0.41589726079727002</v>
      </c>
      <c r="AD9">
        <v>0.41589726079727002</v>
      </c>
      <c r="AE9">
        <v>0.448602247191001</v>
      </c>
      <c r="AF9">
        <v>0.448602247191001</v>
      </c>
      <c r="AG9">
        <v>0.17777777777777701</v>
      </c>
      <c r="AH9">
        <v>2.0817348957061701</v>
      </c>
      <c r="AI9">
        <v>0.11105599392638101</v>
      </c>
      <c r="AJ9">
        <v>0.11105599392638101</v>
      </c>
      <c r="AK9">
        <v>0.164174442445531</v>
      </c>
      <c r="AL9">
        <v>0.164174442445531</v>
      </c>
      <c r="AM9">
        <v>0.17777777777777701</v>
      </c>
      <c r="AN9">
        <v>0.17777777777777701</v>
      </c>
      <c r="AO9">
        <v>0.16121671443420499</v>
      </c>
      <c r="AP9">
        <v>0.43125060506789398</v>
      </c>
      <c r="AQ9">
        <v>0.54739300145012604</v>
      </c>
      <c r="AR9">
        <v>0.15476190476190399</v>
      </c>
      <c r="AS9">
        <v>0.15899581589958101</v>
      </c>
      <c r="AT9">
        <v>0</v>
      </c>
      <c r="AU9">
        <v>0.25738396624472498</v>
      </c>
      <c r="AV9">
        <v>7.1428571428571397E-2</v>
      </c>
      <c r="AW9">
        <v>0.30769230769230699</v>
      </c>
      <c r="AX9">
        <v>1.72413793103448E-2</v>
      </c>
      <c r="AY9">
        <v>0</v>
      </c>
      <c r="AZ9">
        <v>3.2000000000000001E-2</v>
      </c>
    </row>
    <row r="10" spans="1:52" x14ac:dyDescent="0.2">
      <c r="B10" t="s">
        <v>212</v>
      </c>
      <c r="C10">
        <v>1E-3</v>
      </c>
      <c r="D10">
        <v>0.1</v>
      </c>
      <c r="E10">
        <v>148</v>
      </c>
      <c r="F10">
        <v>100</v>
      </c>
      <c r="G10" s="2" t="b">
        <v>1</v>
      </c>
      <c r="H10">
        <v>6</v>
      </c>
      <c r="I10">
        <v>15</v>
      </c>
      <c r="J10">
        <v>420</v>
      </c>
      <c r="K10">
        <v>1000</v>
      </c>
      <c r="L10">
        <v>3</v>
      </c>
      <c r="M10">
        <v>25</v>
      </c>
      <c r="N10">
        <v>445</v>
      </c>
      <c r="O10">
        <v>9</v>
      </c>
      <c r="P10">
        <v>25</v>
      </c>
      <c r="Q10">
        <v>105</v>
      </c>
      <c r="R10">
        <v>1</v>
      </c>
      <c r="S10">
        <v>197</v>
      </c>
      <c r="T10" s="2">
        <v>128</v>
      </c>
      <c r="U10" s="2">
        <v>128</v>
      </c>
      <c r="V10" t="s">
        <v>205</v>
      </c>
      <c r="W10">
        <v>0.26753571428571399</v>
      </c>
      <c r="X10">
        <v>1.69541021466255</v>
      </c>
      <c r="Y10">
        <v>0.448313857677893</v>
      </c>
      <c r="Z10">
        <v>1.0553513039350499</v>
      </c>
      <c r="AA10">
        <v>0.38659666179576402</v>
      </c>
      <c r="AB10">
        <v>0.38659666179576402</v>
      </c>
      <c r="AC10">
        <v>0.42138260867250399</v>
      </c>
      <c r="AD10">
        <v>0.42138260867250399</v>
      </c>
      <c r="AE10">
        <v>0.448313857677893</v>
      </c>
      <c r="AF10">
        <v>0.448313857677893</v>
      </c>
      <c r="AG10">
        <v>0.20740740740740701</v>
      </c>
      <c r="AH10">
        <v>2.0748946666717498</v>
      </c>
      <c r="AI10">
        <v>0.12130953693926499</v>
      </c>
      <c r="AJ10">
        <v>0.12130953693926499</v>
      </c>
      <c r="AK10">
        <v>0.19747775848735</v>
      </c>
      <c r="AL10">
        <v>0.19747775848735</v>
      </c>
      <c r="AM10">
        <v>0.20740740740740701</v>
      </c>
      <c r="AN10">
        <v>0.20740740740740701</v>
      </c>
      <c r="AO10">
        <v>0.17145076289710601</v>
      </c>
      <c r="AP10">
        <v>0.443151937049866</v>
      </c>
      <c r="AQ10">
        <v>0.54518728544032102</v>
      </c>
      <c r="AR10">
        <v>0.16279069767441801</v>
      </c>
      <c r="AS10">
        <v>0.16470588235294101</v>
      </c>
      <c r="AT10">
        <v>3.2520325203252001E-2</v>
      </c>
      <c r="AU10">
        <v>0</v>
      </c>
      <c r="AV10">
        <v>6.83760683760683E-2</v>
      </c>
      <c r="AW10">
        <v>0.37236084452974999</v>
      </c>
      <c r="AX10">
        <v>0.27234042553191401</v>
      </c>
      <c r="AY10">
        <v>0</v>
      </c>
      <c r="AZ10">
        <v>1.86915887850467E-2</v>
      </c>
    </row>
    <row r="11" spans="1:52" x14ac:dyDescent="0.2">
      <c r="B11" t="s">
        <v>213</v>
      </c>
      <c r="C11">
        <v>1E-3</v>
      </c>
      <c r="D11">
        <v>0.1</v>
      </c>
      <c r="E11">
        <v>256</v>
      </c>
      <c r="F11">
        <v>100</v>
      </c>
      <c r="G11" s="2" t="b">
        <v>0</v>
      </c>
      <c r="H11">
        <v>6</v>
      </c>
      <c r="I11">
        <v>10</v>
      </c>
      <c r="J11">
        <v>420</v>
      </c>
      <c r="K11">
        <v>1000</v>
      </c>
      <c r="L11">
        <v>3</v>
      </c>
      <c r="M11">
        <v>25</v>
      </c>
      <c r="N11">
        <v>445</v>
      </c>
      <c r="O11">
        <v>9</v>
      </c>
      <c r="P11">
        <v>25</v>
      </c>
      <c r="Q11">
        <v>105</v>
      </c>
      <c r="R11">
        <v>1</v>
      </c>
      <c r="S11">
        <v>197</v>
      </c>
      <c r="T11" s="2">
        <v>128</v>
      </c>
      <c r="U11" s="2">
        <v>128</v>
      </c>
      <c r="V11" t="s">
        <v>205</v>
      </c>
      <c r="W11">
        <v>0.260746031746031</v>
      </c>
      <c r="X11">
        <v>1.7190971779823301</v>
      </c>
      <c r="Y11">
        <v>0.44831161048688101</v>
      </c>
      <c r="Z11">
        <v>1.0503275618553101</v>
      </c>
      <c r="AA11">
        <v>0.37500100780996898</v>
      </c>
      <c r="AB11">
        <v>0.37500100780996898</v>
      </c>
      <c r="AC11">
        <v>0.40024067788346901</v>
      </c>
      <c r="AD11">
        <v>0.40024067788346901</v>
      </c>
      <c r="AE11">
        <v>0.44831161048688101</v>
      </c>
      <c r="AF11">
        <v>0.44831161048688101</v>
      </c>
      <c r="AG11">
        <v>0.179894179894179</v>
      </c>
      <c r="AH11">
        <v>2.0794610977172798</v>
      </c>
      <c r="AI11">
        <v>8.4376988929691296E-2</v>
      </c>
      <c r="AJ11">
        <v>8.4376988929691296E-2</v>
      </c>
      <c r="AK11">
        <v>8.5725481255700495E-2</v>
      </c>
      <c r="AL11">
        <v>8.5725481255700495E-2</v>
      </c>
      <c r="AM11">
        <v>0.179894179894179</v>
      </c>
      <c r="AN11">
        <v>0.179894179894179</v>
      </c>
      <c r="AO11">
        <v>0.164447748953889</v>
      </c>
      <c r="AP11">
        <v>0.41411689165161197</v>
      </c>
      <c r="AQ11">
        <v>0.54643838282440504</v>
      </c>
      <c r="AR11">
        <v>6.0301507537688398E-2</v>
      </c>
      <c r="AS11">
        <v>0</v>
      </c>
      <c r="AT11">
        <v>0</v>
      </c>
      <c r="AU11">
        <v>0</v>
      </c>
      <c r="AV11">
        <v>0.26579520697167702</v>
      </c>
      <c r="AW11">
        <v>0.351254480286738</v>
      </c>
      <c r="AX11">
        <v>0</v>
      </c>
      <c r="AY11">
        <v>6.7226890756302504E-2</v>
      </c>
      <c r="AZ11">
        <v>1.48148148148148E-2</v>
      </c>
    </row>
    <row r="12" spans="1:52" x14ac:dyDescent="0.2">
      <c r="B12" t="s">
        <v>214</v>
      </c>
      <c r="C12">
        <v>1E-3</v>
      </c>
      <c r="D12">
        <v>0.1</v>
      </c>
      <c r="E12">
        <v>256</v>
      </c>
      <c r="F12">
        <v>100</v>
      </c>
      <c r="G12" s="2" t="b">
        <v>0</v>
      </c>
      <c r="H12">
        <v>6</v>
      </c>
      <c r="I12">
        <v>25</v>
      </c>
      <c r="J12">
        <v>420</v>
      </c>
      <c r="K12">
        <v>1000</v>
      </c>
      <c r="L12">
        <v>3</v>
      </c>
      <c r="M12">
        <v>50</v>
      </c>
      <c r="N12">
        <v>420</v>
      </c>
      <c r="O12">
        <v>9</v>
      </c>
      <c r="P12">
        <v>50</v>
      </c>
      <c r="Q12">
        <v>80</v>
      </c>
      <c r="R12">
        <v>1</v>
      </c>
      <c r="S12">
        <v>197</v>
      </c>
      <c r="T12" s="2">
        <v>128</v>
      </c>
      <c r="U12" s="2">
        <v>128</v>
      </c>
      <c r="V12" t="s">
        <v>205</v>
      </c>
      <c r="W12">
        <v>0.26940873015873001</v>
      </c>
      <c r="X12">
        <v>1.6832164311408899</v>
      </c>
      <c r="Y12">
        <v>0.448264285714285</v>
      </c>
      <c r="Z12">
        <v>1.04583678019046</v>
      </c>
      <c r="AA12">
        <v>0.374291418946951</v>
      </c>
      <c r="AB12">
        <v>0.374291418946951</v>
      </c>
      <c r="AC12">
        <v>0.37355681163969401</v>
      </c>
      <c r="AD12">
        <v>0.37355681163969401</v>
      </c>
      <c r="AE12">
        <v>0.448264285714285</v>
      </c>
      <c r="AF12">
        <v>0.448264285714285</v>
      </c>
      <c r="AG12">
        <v>0.195833333333333</v>
      </c>
      <c r="AH12">
        <v>2.0852365493774401</v>
      </c>
      <c r="AI12">
        <v>9.8774473334153401E-2</v>
      </c>
      <c r="AJ12">
        <v>9.8774473334153401E-2</v>
      </c>
      <c r="AK12">
        <v>8.7559790165979798E-2</v>
      </c>
      <c r="AL12">
        <v>8.7559790165979798E-2</v>
      </c>
      <c r="AM12">
        <v>0.195833333333333</v>
      </c>
      <c r="AN12">
        <v>0.195833333333333</v>
      </c>
      <c r="AO12">
        <v>0.11384054526114</v>
      </c>
      <c r="AP12">
        <v>0.46264508280092997</v>
      </c>
      <c r="AQ12">
        <v>0.54638862877878303</v>
      </c>
      <c r="AR12">
        <v>0</v>
      </c>
      <c r="AS12">
        <v>0.22222222222222199</v>
      </c>
      <c r="AT12">
        <v>1.9607843137254902E-2</v>
      </c>
      <c r="AU12">
        <v>0</v>
      </c>
      <c r="AV12">
        <v>0.26966292134831399</v>
      </c>
      <c r="AW12">
        <v>0.35597189695550302</v>
      </c>
      <c r="AX12">
        <v>0</v>
      </c>
      <c r="AY12">
        <v>0</v>
      </c>
      <c r="AZ12">
        <v>2.1505376344085999E-2</v>
      </c>
    </row>
    <row r="13" spans="1:52" x14ac:dyDescent="0.2">
      <c r="B13" t="s">
        <v>215</v>
      </c>
      <c r="C13">
        <v>1E-3</v>
      </c>
      <c r="D13">
        <v>0.1</v>
      </c>
      <c r="E13">
        <v>256</v>
      </c>
      <c r="F13">
        <v>100</v>
      </c>
      <c r="G13" s="2" t="b">
        <v>0</v>
      </c>
      <c r="H13">
        <v>6</v>
      </c>
      <c r="I13">
        <v>5</v>
      </c>
      <c r="J13">
        <v>420</v>
      </c>
      <c r="K13">
        <v>1000</v>
      </c>
      <c r="L13">
        <v>3</v>
      </c>
      <c r="M13">
        <v>25</v>
      </c>
      <c r="N13">
        <v>445</v>
      </c>
      <c r="O13">
        <v>9</v>
      </c>
      <c r="P13">
        <v>25</v>
      </c>
      <c r="Q13">
        <v>105</v>
      </c>
      <c r="R13">
        <v>1</v>
      </c>
      <c r="S13">
        <v>197</v>
      </c>
      <c r="T13" s="2">
        <v>128</v>
      </c>
      <c r="U13" s="2">
        <v>128</v>
      </c>
      <c r="V13" t="s">
        <v>205</v>
      </c>
      <c r="W13">
        <v>0.24272619047619001</v>
      </c>
      <c r="X13">
        <v>1.8029467809200199</v>
      </c>
      <c r="Y13">
        <v>0.44796629213482098</v>
      </c>
      <c r="Z13">
        <v>1.0440108166933</v>
      </c>
      <c r="AA13">
        <v>0.37367845847888598</v>
      </c>
      <c r="AB13">
        <v>0.37367845847888598</v>
      </c>
      <c r="AC13">
        <v>0.39149758158551101</v>
      </c>
      <c r="AD13">
        <v>0.39149758158551101</v>
      </c>
      <c r="AE13">
        <v>0.44796629213482098</v>
      </c>
      <c r="AF13">
        <v>0.44796629213482098</v>
      </c>
      <c r="AG13">
        <v>0.18624338624338599</v>
      </c>
      <c r="AH13">
        <v>2.08367919921875</v>
      </c>
      <c r="AI13">
        <v>0.1008850514983</v>
      </c>
      <c r="AJ13">
        <v>0.1008850514983</v>
      </c>
      <c r="AK13">
        <v>9.5098423324570205E-2</v>
      </c>
      <c r="AL13">
        <v>9.5098423324570205E-2</v>
      </c>
      <c r="AM13">
        <v>0.18624338624338599</v>
      </c>
      <c r="AN13">
        <v>0.18624338624338599</v>
      </c>
      <c r="AO13">
        <v>0.13629367510542001</v>
      </c>
      <c r="AP13">
        <v>0.43996410450161599</v>
      </c>
      <c r="AQ13">
        <v>0.54477759582962304</v>
      </c>
      <c r="AR13">
        <v>0.17877094972067001</v>
      </c>
      <c r="AS13">
        <v>0</v>
      </c>
      <c r="AT13">
        <v>0</v>
      </c>
      <c r="AU13">
        <v>0.11764705882352899</v>
      </c>
      <c r="AV13">
        <v>0.24938875305623401</v>
      </c>
      <c r="AW13">
        <v>0.32937181663837001</v>
      </c>
      <c r="AX13">
        <v>0</v>
      </c>
      <c r="AY13">
        <v>0</v>
      </c>
      <c r="AZ13">
        <v>3.2786885245901599E-2</v>
      </c>
    </row>
    <row r="14" spans="1:52" x14ac:dyDescent="0.2">
      <c r="B14" t="s">
        <v>216</v>
      </c>
      <c r="C14">
        <v>1E-3</v>
      </c>
      <c r="D14">
        <v>0.1</v>
      </c>
      <c r="E14">
        <v>256</v>
      </c>
      <c r="F14">
        <v>100</v>
      </c>
      <c r="G14" s="2" t="b">
        <v>0</v>
      </c>
      <c r="H14">
        <v>6</v>
      </c>
      <c r="I14">
        <v>5</v>
      </c>
      <c r="J14">
        <v>420</v>
      </c>
      <c r="K14">
        <v>1000</v>
      </c>
      <c r="L14">
        <v>3</v>
      </c>
      <c r="M14">
        <v>20</v>
      </c>
      <c r="N14">
        <v>450</v>
      </c>
      <c r="O14">
        <v>9</v>
      </c>
      <c r="P14">
        <v>20</v>
      </c>
      <c r="Q14">
        <v>110</v>
      </c>
      <c r="R14">
        <v>1</v>
      </c>
      <c r="S14">
        <v>197</v>
      </c>
      <c r="T14" s="2">
        <v>128</v>
      </c>
      <c r="U14" s="2">
        <v>128</v>
      </c>
      <c r="V14" t="s">
        <v>205</v>
      </c>
      <c r="W14">
        <v>0.23253174603174601</v>
      </c>
      <c r="X14">
        <v>1.84996911287307</v>
      </c>
      <c r="Y14">
        <v>0.44794296296296299</v>
      </c>
      <c r="Z14">
        <v>1.0499839509725499</v>
      </c>
      <c r="AA14">
        <v>0.37875661626786999</v>
      </c>
      <c r="AB14">
        <v>0.37875661626786999</v>
      </c>
      <c r="AC14">
        <v>0.427970521273834</v>
      </c>
      <c r="AD14">
        <v>0.427970521273834</v>
      </c>
      <c r="AE14">
        <v>0.44794296296296299</v>
      </c>
      <c r="AF14">
        <v>0.44794296296296299</v>
      </c>
      <c r="AG14">
        <v>0.178787878787878</v>
      </c>
      <c r="AH14">
        <v>2.0849266052246</v>
      </c>
      <c r="AI14">
        <v>7.7091914864949304E-2</v>
      </c>
      <c r="AJ14">
        <v>7.7091914864949304E-2</v>
      </c>
      <c r="AK14">
        <v>0.14714535757868899</v>
      </c>
      <c r="AL14">
        <v>0.14714535757868899</v>
      </c>
      <c r="AM14">
        <v>0.178787878787878</v>
      </c>
      <c r="AN14">
        <v>0.178787878787878</v>
      </c>
      <c r="AO14">
        <v>0.176047390899845</v>
      </c>
      <c r="AP14">
        <v>0.41991719617693402</v>
      </c>
      <c r="AQ14">
        <v>0.54030526172683102</v>
      </c>
      <c r="AR14">
        <v>0</v>
      </c>
      <c r="AS14">
        <v>1.50375939849624E-2</v>
      </c>
      <c r="AT14">
        <v>4.8000000000000001E-2</v>
      </c>
      <c r="AU14">
        <v>0.265593561368209</v>
      </c>
      <c r="AV14">
        <v>1.7857142857142801E-2</v>
      </c>
      <c r="AW14">
        <v>0.31372549019607798</v>
      </c>
      <c r="AX14">
        <v>3.3613445378151197E-2</v>
      </c>
      <c r="AY14">
        <v>0</v>
      </c>
      <c r="AZ14">
        <v>0</v>
      </c>
    </row>
    <row r="15" spans="1:52" x14ac:dyDescent="0.2">
      <c r="B15" t="s">
        <v>217</v>
      </c>
      <c r="C15">
        <v>1E-3</v>
      </c>
      <c r="D15">
        <v>0.1</v>
      </c>
      <c r="E15">
        <v>151</v>
      </c>
      <c r="F15">
        <v>100</v>
      </c>
      <c r="G15" s="2" t="b">
        <v>1</v>
      </c>
      <c r="H15">
        <v>6</v>
      </c>
      <c r="I15">
        <v>25</v>
      </c>
      <c r="J15">
        <v>420</v>
      </c>
      <c r="K15">
        <v>1000</v>
      </c>
      <c r="L15">
        <v>3</v>
      </c>
      <c r="M15">
        <v>20</v>
      </c>
      <c r="N15">
        <v>450</v>
      </c>
      <c r="O15">
        <v>9</v>
      </c>
      <c r="P15">
        <v>20</v>
      </c>
      <c r="Q15">
        <v>110</v>
      </c>
      <c r="R15">
        <v>1</v>
      </c>
      <c r="S15">
        <v>197</v>
      </c>
      <c r="T15" s="2">
        <v>128</v>
      </c>
      <c r="U15" s="2">
        <v>128</v>
      </c>
      <c r="V15" t="s">
        <v>205</v>
      </c>
      <c r="W15">
        <v>0.268472222222222</v>
      </c>
      <c r="X15">
        <v>1.68094007730484</v>
      </c>
      <c r="Y15">
        <v>0.447272592592593</v>
      </c>
      <c r="Z15">
        <v>1.05166344451904</v>
      </c>
      <c r="AA15">
        <v>0.376453952845273</v>
      </c>
      <c r="AB15">
        <v>0.376453952845273</v>
      </c>
      <c r="AC15">
        <v>0.41478279389731398</v>
      </c>
      <c r="AD15">
        <v>0.41478279389731398</v>
      </c>
      <c r="AE15">
        <v>0.447272592592593</v>
      </c>
      <c r="AF15">
        <v>0.447272592592593</v>
      </c>
      <c r="AG15">
        <v>0.188888888888888</v>
      </c>
      <c r="AH15">
        <v>2.0680866241454998</v>
      </c>
      <c r="AI15">
        <v>0.10239970128214999</v>
      </c>
      <c r="AJ15">
        <v>0.10239970128214999</v>
      </c>
      <c r="AK15">
        <v>9.1579882735658605E-2</v>
      </c>
      <c r="AL15">
        <v>9.1579882735658605E-2</v>
      </c>
      <c r="AM15">
        <v>0.188888888888888</v>
      </c>
      <c r="AN15">
        <v>0.188888888888888</v>
      </c>
      <c r="AO15">
        <v>0.16531427314166</v>
      </c>
      <c r="AP15">
        <v>0.42234173644368</v>
      </c>
      <c r="AQ15">
        <v>0.54170584895048002</v>
      </c>
      <c r="AR15">
        <v>0.14444444444444399</v>
      </c>
      <c r="AS15">
        <v>0</v>
      </c>
      <c r="AT15">
        <v>3.125E-2</v>
      </c>
      <c r="AU15">
        <v>0</v>
      </c>
      <c r="AV15">
        <v>0</v>
      </c>
      <c r="AW15">
        <v>0.339933993399339</v>
      </c>
      <c r="AX15">
        <v>0.27204030226700199</v>
      </c>
      <c r="AY15">
        <v>0</v>
      </c>
      <c r="AZ15">
        <v>0.13392857142857101</v>
      </c>
    </row>
    <row r="16" spans="1:52" x14ac:dyDescent="0.2">
      <c r="B16" t="s">
        <v>218</v>
      </c>
      <c r="C16">
        <v>1E-3</v>
      </c>
      <c r="D16">
        <v>0.1</v>
      </c>
      <c r="E16">
        <v>98</v>
      </c>
      <c r="F16">
        <v>100</v>
      </c>
      <c r="G16" s="2" t="b">
        <v>1</v>
      </c>
      <c r="H16">
        <v>6</v>
      </c>
      <c r="I16">
        <v>10</v>
      </c>
      <c r="J16">
        <v>420</v>
      </c>
      <c r="K16">
        <v>1000</v>
      </c>
      <c r="L16">
        <v>3</v>
      </c>
      <c r="M16">
        <v>20</v>
      </c>
      <c r="N16">
        <v>450</v>
      </c>
      <c r="O16">
        <v>9</v>
      </c>
      <c r="P16">
        <v>20</v>
      </c>
      <c r="Q16">
        <v>110</v>
      </c>
      <c r="R16">
        <v>1</v>
      </c>
      <c r="S16">
        <v>197</v>
      </c>
      <c r="T16" s="2">
        <v>128</v>
      </c>
      <c r="U16" s="2">
        <v>128</v>
      </c>
      <c r="V16" t="s">
        <v>205</v>
      </c>
      <c r="W16">
        <v>0.25996825396825401</v>
      </c>
      <c r="X16">
        <v>1.7222782850265499</v>
      </c>
      <c r="Y16">
        <v>0.44662962962962899</v>
      </c>
      <c r="Z16">
        <v>1.0479468622207599</v>
      </c>
      <c r="AA16">
        <v>0.37515973612328102</v>
      </c>
      <c r="AB16">
        <v>0.37515973612328102</v>
      </c>
      <c r="AC16">
        <v>0.386774603712425</v>
      </c>
      <c r="AD16">
        <v>0.386774603712425</v>
      </c>
      <c r="AE16">
        <v>0.44662962962962899</v>
      </c>
      <c r="AF16">
        <v>0.44662962962962899</v>
      </c>
      <c r="AG16">
        <v>0.19797979797979701</v>
      </c>
      <c r="AH16">
        <v>2.0604434013366699</v>
      </c>
      <c r="AI16">
        <v>0.10079347729207699</v>
      </c>
      <c r="AJ16">
        <v>0.10079347729207699</v>
      </c>
      <c r="AK16">
        <v>0.14070169177695999</v>
      </c>
      <c r="AL16">
        <v>0.14070169177695999</v>
      </c>
      <c r="AM16">
        <v>0.19797979797979701</v>
      </c>
      <c r="AN16">
        <v>0.19797979797979701</v>
      </c>
      <c r="AO16">
        <v>0.15783368819146801</v>
      </c>
      <c r="AP16">
        <v>0.42563033920627102</v>
      </c>
      <c r="AQ16">
        <v>0.54201518097210299</v>
      </c>
      <c r="AR16">
        <v>0.170454545454545</v>
      </c>
      <c r="AS16">
        <v>0</v>
      </c>
      <c r="AT16">
        <v>0</v>
      </c>
      <c r="AU16">
        <v>0</v>
      </c>
      <c r="AV16">
        <v>8.4033613445378103E-2</v>
      </c>
      <c r="AW16">
        <v>0.343234323432343</v>
      </c>
      <c r="AX16">
        <v>0.27888446215139401</v>
      </c>
      <c r="AY16">
        <v>0</v>
      </c>
      <c r="AZ16">
        <v>3.0534351145038101E-2</v>
      </c>
    </row>
    <row r="17" spans="2:52" x14ac:dyDescent="0.2">
      <c r="B17" t="s">
        <v>219</v>
      </c>
      <c r="C17">
        <v>1E-3</v>
      </c>
      <c r="D17">
        <v>0.1</v>
      </c>
      <c r="E17">
        <v>137</v>
      </c>
      <c r="F17">
        <v>100</v>
      </c>
      <c r="G17" s="2" t="b">
        <v>1</v>
      </c>
      <c r="H17">
        <v>6</v>
      </c>
      <c r="I17">
        <v>20</v>
      </c>
      <c r="J17">
        <v>420</v>
      </c>
      <c r="K17">
        <v>1000</v>
      </c>
      <c r="L17">
        <v>3</v>
      </c>
      <c r="M17">
        <v>20</v>
      </c>
      <c r="N17">
        <v>450</v>
      </c>
      <c r="O17">
        <v>9</v>
      </c>
      <c r="P17">
        <v>20</v>
      </c>
      <c r="Q17">
        <v>110</v>
      </c>
      <c r="R17">
        <v>1</v>
      </c>
      <c r="S17">
        <v>197</v>
      </c>
      <c r="T17" s="2">
        <v>128</v>
      </c>
      <c r="U17" s="2">
        <v>128</v>
      </c>
      <c r="V17" t="s">
        <v>205</v>
      </c>
      <c r="W17">
        <v>0.26476587301587301</v>
      </c>
      <c r="X17">
        <v>1.6952526485919901</v>
      </c>
      <c r="Y17">
        <v>0.44657259259259202</v>
      </c>
      <c r="Z17">
        <v>1.0520353724956499</v>
      </c>
      <c r="AA17">
        <v>0.380645958052864</v>
      </c>
      <c r="AB17">
        <v>0.380645958052864</v>
      </c>
      <c r="AC17">
        <v>0.41573748009437</v>
      </c>
      <c r="AD17">
        <v>0.41573748009437</v>
      </c>
      <c r="AE17">
        <v>0.44657259259259202</v>
      </c>
      <c r="AF17">
        <v>0.44657259259259202</v>
      </c>
      <c r="AG17">
        <v>0.17676767676767599</v>
      </c>
      <c r="AH17">
        <v>2.0860850811004599</v>
      </c>
      <c r="AI17">
        <v>8.9974324409396705E-2</v>
      </c>
      <c r="AJ17">
        <v>8.9974324409396705E-2</v>
      </c>
      <c r="AK17">
        <v>0.110191996085234</v>
      </c>
      <c r="AL17">
        <v>0.110191996085234</v>
      </c>
      <c r="AM17">
        <v>0.17676767676767599</v>
      </c>
      <c r="AN17">
        <v>0.17676767676767599</v>
      </c>
      <c r="AO17">
        <v>0.18310315620249901</v>
      </c>
      <c r="AP17">
        <v>0.41698734932943499</v>
      </c>
      <c r="AQ17">
        <v>0.54184736862665706</v>
      </c>
      <c r="AR17">
        <v>3.1007751937984399E-2</v>
      </c>
      <c r="AS17">
        <v>7.82122905027932E-2</v>
      </c>
      <c r="AT17">
        <v>3.0769230769230702E-2</v>
      </c>
      <c r="AU17">
        <v>0</v>
      </c>
      <c r="AV17">
        <v>0.26271186440677902</v>
      </c>
      <c r="AW17">
        <v>0.32770270270270202</v>
      </c>
      <c r="AX17">
        <v>7.9365079365079305E-2</v>
      </c>
      <c r="AY17">
        <v>0</v>
      </c>
      <c r="AZ17">
        <v>0</v>
      </c>
    </row>
    <row r="18" spans="2:52" x14ac:dyDescent="0.2">
      <c r="B18" t="s">
        <v>220</v>
      </c>
      <c r="C18">
        <v>1E-3</v>
      </c>
      <c r="D18">
        <v>0.1</v>
      </c>
      <c r="E18">
        <v>256</v>
      </c>
      <c r="F18">
        <v>100</v>
      </c>
      <c r="G18" s="2" t="b">
        <v>0</v>
      </c>
      <c r="H18">
        <v>6</v>
      </c>
      <c r="I18">
        <v>15</v>
      </c>
      <c r="J18">
        <v>420</v>
      </c>
      <c r="K18">
        <v>1000</v>
      </c>
      <c r="L18">
        <v>3</v>
      </c>
      <c r="M18">
        <v>20</v>
      </c>
      <c r="N18">
        <v>450</v>
      </c>
      <c r="O18">
        <v>9</v>
      </c>
      <c r="P18">
        <v>20</v>
      </c>
      <c r="Q18">
        <v>110</v>
      </c>
      <c r="R18">
        <v>1</v>
      </c>
      <c r="S18">
        <v>197</v>
      </c>
      <c r="T18" s="2">
        <v>128</v>
      </c>
      <c r="U18" s="2">
        <v>128</v>
      </c>
      <c r="V18" t="s">
        <v>205</v>
      </c>
      <c r="W18">
        <v>0.264115079365079</v>
      </c>
      <c r="X18">
        <v>1.70916434764862</v>
      </c>
      <c r="Y18">
        <v>0.44597037037037002</v>
      </c>
      <c r="Z18">
        <v>1.05532432949543</v>
      </c>
      <c r="AA18">
        <v>0.378351960332725</v>
      </c>
      <c r="AB18">
        <v>0.378351960332725</v>
      </c>
      <c r="AC18">
        <v>0.40103162710665202</v>
      </c>
      <c r="AD18">
        <v>0.40103162710665202</v>
      </c>
      <c r="AE18">
        <v>0.44597037037037002</v>
      </c>
      <c r="AF18">
        <v>0.44597037037037002</v>
      </c>
      <c r="AG18">
        <v>0.20808080808080801</v>
      </c>
      <c r="AH18">
        <v>2.08554887771606</v>
      </c>
      <c r="AI18">
        <v>0.118037440185546</v>
      </c>
      <c r="AJ18">
        <v>0.118037440185546</v>
      </c>
      <c r="AK18">
        <v>0.15219723269337501</v>
      </c>
      <c r="AL18">
        <v>0.15219723269337501</v>
      </c>
      <c r="AM18">
        <v>0.20808080808080801</v>
      </c>
      <c r="AN18">
        <v>0.20808080808080801</v>
      </c>
      <c r="AO18">
        <v>0.172713245989908</v>
      </c>
      <c r="AP18">
        <v>0.42326109327669198</v>
      </c>
      <c r="AQ18">
        <v>0.53908154173157596</v>
      </c>
      <c r="AR18">
        <v>6.3492063492063405E-2</v>
      </c>
      <c r="AS18">
        <v>0.229787234042553</v>
      </c>
      <c r="AT18">
        <v>0</v>
      </c>
      <c r="AU18">
        <v>0.25858585858585798</v>
      </c>
      <c r="AV18">
        <v>0.11111111111111099</v>
      </c>
      <c r="AW18">
        <v>0.38361266294227098</v>
      </c>
      <c r="AX18">
        <v>0</v>
      </c>
      <c r="AY18">
        <v>0</v>
      </c>
      <c r="AZ18">
        <v>1.5748031496062902E-2</v>
      </c>
    </row>
    <row r="19" spans="2:52" x14ac:dyDescent="0.2">
      <c r="B19" t="s">
        <v>221</v>
      </c>
      <c r="C19">
        <v>1E-3</v>
      </c>
      <c r="D19">
        <v>0.1</v>
      </c>
      <c r="E19">
        <v>47</v>
      </c>
      <c r="F19">
        <v>100</v>
      </c>
      <c r="G19" s="2" t="b">
        <v>1</v>
      </c>
      <c r="H19">
        <v>6</v>
      </c>
      <c r="I19">
        <v>15</v>
      </c>
      <c r="J19">
        <v>420</v>
      </c>
      <c r="K19">
        <v>1000</v>
      </c>
      <c r="L19">
        <v>3</v>
      </c>
      <c r="M19">
        <v>15</v>
      </c>
      <c r="N19">
        <v>455</v>
      </c>
      <c r="O19">
        <v>9</v>
      </c>
      <c r="P19">
        <v>15</v>
      </c>
      <c r="Q19">
        <v>115</v>
      </c>
      <c r="R19">
        <v>1</v>
      </c>
      <c r="S19">
        <v>197</v>
      </c>
      <c r="T19" s="2">
        <v>128</v>
      </c>
      <c r="U19" s="2">
        <v>128</v>
      </c>
      <c r="V19" t="s">
        <v>205</v>
      </c>
      <c r="W19">
        <v>0.26393650793650703</v>
      </c>
      <c r="X19">
        <v>1.72169439673423</v>
      </c>
      <c r="Y19">
        <v>0.44351721611721601</v>
      </c>
      <c r="Z19">
        <v>1.05786675703525</v>
      </c>
      <c r="AA19">
        <v>0.379780386176792</v>
      </c>
      <c r="AB19">
        <v>0.379780386176792</v>
      </c>
      <c r="AC19">
        <v>0.409079030490069</v>
      </c>
      <c r="AD19">
        <v>0.409079030490069</v>
      </c>
      <c r="AE19">
        <v>0.44351721611721601</v>
      </c>
      <c r="AF19">
        <v>0.44351721611721601</v>
      </c>
      <c r="AG19">
        <v>0.22028985507246299</v>
      </c>
      <c r="AH19">
        <v>2.0655839443206698</v>
      </c>
      <c r="AI19">
        <v>0.15181555814848899</v>
      </c>
      <c r="AJ19">
        <v>0.15181555814848899</v>
      </c>
      <c r="AK19">
        <v>0.15523822340905299</v>
      </c>
      <c r="AL19">
        <v>0.15523822340905299</v>
      </c>
      <c r="AM19">
        <v>0.22028985507246299</v>
      </c>
      <c r="AN19">
        <v>0.22028985507246299</v>
      </c>
      <c r="AO19">
        <v>0.20003207120343899</v>
      </c>
      <c r="AP19">
        <v>0.40484003807555702</v>
      </c>
      <c r="AQ19">
        <v>0.53446904925138305</v>
      </c>
      <c r="AR19">
        <v>0.18</v>
      </c>
      <c r="AS19">
        <v>0.274678111587982</v>
      </c>
      <c r="AT19">
        <v>0</v>
      </c>
      <c r="AU19">
        <v>0.14444444444444399</v>
      </c>
      <c r="AV19">
        <v>8.3333333333333301E-2</v>
      </c>
      <c r="AW19">
        <v>0.38684719535783302</v>
      </c>
      <c r="AX19">
        <v>0.26886792452830099</v>
      </c>
      <c r="AY19">
        <v>0</v>
      </c>
      <c r="AZ19">
        <v>2.8169014084507001E-2</v>
      </c>
    </row>
    <row r="20" spans="2:52" x14ac:dyDescent="0.2">
      <c r="B20" t="s">
        <v>222</v>
      </c>
      <c r="C20">
        <v>1E-3</v>
      </c>
      <c r="D20">
        <v>0.1</v>
      </c>
      <c r="E20">
        <v>84</v>
      </c>
      <c r="F20">
        <v>100</v>
      </c>
      <c r="G20" s="2" t="b">
        <v>1</v>
      </c>
      <c r="H20">
        <v>6</v>
      </c>
      <c r="I20">
        <v>10</v>
      </c>
      <c r="J20">
        <v>420</v>
      </c>
      <c r="K20">
        <v>1000</v>
      </c>
      <c r="L20">
        <v>3</v>
      </c>
      <c r="M20">
        <v>15</v>
      </c>
      <c r="N20">
        <v>455</v>
      </c>
      <c r="O20">
        <v>9</v>
      </c>
      <c r="P20">
        <v>15</v>
      </c>
      <c r="Q20">
        <v>115</v>
      </c>
      <c r="R20">
        <v>1</v>
      </c>
      <c r="S20">
        <v>197</v>
      </c>
      <c r="T20" s="2">
        <v>128</v>
      </c>
      <c r="U20" s="2">
        <v>128</v>
      </c>
      <c r="V20" t="s">
        <v>205</v>
      </c>
      <c r="W20">
        <v>0.254857142857142</v>
      </c>
      <c r="X20">
        <v>1.73816997289657</v>
      </c>
      <c r="Y20">
        <v>0.44303443223443201</v>
      </c>
      <c r="Z20">
        <v>1.05535811591148</v>
      </c>
      <c r="AA20">
        <v>0.38067175823704602</v>
      </c>
      <c r="AB20">
        <v>0.38067175823704602</v>
      </c>
      <c r="AC20">
        <v>0.411888207746405</v>
      </c>
      <c r="AD20">
        <v>0.411888207746405</v>
      </c>
      <c r="AE20">
        <v>0.44303443223443201</v>
      </c>
      <c r="AF20">
        <v>0.44303443223443201</v>
      </c>
      <c r="AG20">
        <v>0.18550724637681101</v>
      </c>
      <c r="AH20">
        <v>2.10119152069091</v>
      </c>
      <c r="AI20">
        <v>9.79984655319458E-2</v>
      </c>
      <c r="AJ20">
        <v>9.79984655319458E-2</v>
      </c>
      <c r="AK20">
        <v>0.11444884505333699</v>
      </c>
      <c r="AL20">
        <v>0.11444884505333699</v>
      </c>
      <c r="AM20">
        <v>0.18550724637681101</v>
      </c>
      <c r="AN20">
        <v>0.18550724637681101</v>
      </c>
      <c r="AO20">
        <v>0.19580250187418299</v>
      </c>
      <c r="AP20">
        <v>0.41769659221522998</v>
      </c>
      <c r="AQ20">
        <v>0.528516180621729</v>
      </c>
      <c r="AR20">
        <v>0.186234817813765</v>
      </c>
      <c r="AS20">
        <v>0</v>
      </c>
      <c r="AT20">
        <v>0</v>
      </c>
      <c r="AU20">
        <v>3.0534351145038101E-2</v>
      </c>
      <c r="AV20">
        <v>0.25454545454545402</v>
      </c>
      <c r="AW20">
        <v>0.33389544688026901</v>
      </c>
      <c r="AX20">
        <v>4.4776119402985003E-2</v>
      </c>
      <c r="AY20">
        <v>0</v>
      </c>
      <c r="AZ20">
        <v>3.2000000000000001E-2</v>
      </c>
    </row>
    <row r="21" spans="2:52" x14ac:dyDescent="0.2">
      <c r="B21" t="s">
        <v>223</v>
      </c>
      <c r="C21">
        <v>1E-3</v>
      </c>
      <c r="D21">
        <v>0.1</v>
      </c>
      <c r="E21">
        <v>256</v>
      </c>
      <c r="F21">
        <v>100</v>
      </c>
      <c r="G21" s="2" t="b">
        <v>0</v>
      </c>
      <c r="H21">
        <v>6</v>
      </c>
      <c r="I21">
        <v>5</v>
      </c>
      <c r="J21">
        <v>420</v>
      </c>
      <c r="K21">
        <v>1000</v>
      </c>
      <c r="L21">
        <v>3</v>
      </c>
      <c r="M21">
        <v>15</v>
      </c>
      <c r="N21">
        <v>455</v>
      </c>
      <c r="O21">
        <v>9</v>
      </c>
      <c r="P21">
        <v>15</v>
      </c>
      <c r="Q21">
        <v>115</v>
      </c>
      <c r="R21">
        <v>1</v>
      </c>
      <c r="S21">
        <v>197</v>
      </c>
      <c r="T21" s="2">
        <v>128</v>
      </c>
      <c r="U21" s="2">
        <v>128</v>
      </c>
      <c r="V21" t="s">
        <v>205</v>
      </c>
      <c r="W21">
        <v>0.24577777777777701</v>
      </c>
      <c r="X21">
        <v>1.8095568299293501</v>
      </c>
      <c r="Y21">
        <v>0.44247326007325999</v>
      </c>
      <c r="Z21">
        <v>1.0586648813486099</v>
      </c>
      <c r="AA21">
        <v>0.37706387000788399</v>
      </c>
      <c r="AB21">
        <v>0.37706387000788399</v>
      </c>
      <c r="AC21">
        <v>0.40833239627419898</v>
      </c>
      <c r="AD21">
        <v>0.40833239627419898</v>
      </c>
      <c r="AE21">
        <v>0.44247326007325999</v>
      </c>
      <c r="AF21">
        <v>0.44247326007325999</v>
      </c>
      <c r="AG21">
        <v>0.17971014492753601</v>
      </c>
      <c r="AH21">
        <v>2.0760653018951398</v>
      </c>
      <c r="AI21">
        <v>7.8301481119338406E-2</v>
      </c>
      <c r="AJ21">
        <v>7.8301481119338406E-2</v>
      </c>
      <c r="AK21">
        <v>8.9138538299963793E-2</v>
      </c>
      <c r="AL21">
        <v>8.9138538299963793E-2</v>
      </c>
      <c r="AM21">
        <v>0.17971014492753601</v>
      </c>
      <c r="AN21">
        <v>0.17971014492753601</v>
      </c>
      <c r="AO21">
        <v>0.191395905094909</v>
      </c>
      <c r="AP21">
        <v>0.414346967515207</v>
      </c>
      <c r="AQ21">
        <v>0.52544873741353704</v>
      </c>
      <c r="AR21">
        <v>4.4444444444444398E-2</v>
      </c>
      <c r="AS21">
        <v>0</v>
      </c>
      <c r="AT21">
        <v>0</v>
      </c>
      <c r="AU21">
        <v>0</v>
      </c>
      <c r="AV21">
        <v>0.27326732673267301</v>
      </c>
      <c r="AW21">
        <v>0.312320916905444</v>
      </c>
      <c r="AX21">
        <v>4.6511627906976702E-2</v>
      </c>
      <c r="AY21">
        <v>2.8169014084507001E-2</v>
      </c>
      <c r="AZ21">
        <v>0</v>
      </c>
    </row>
    <row r="22" spans="2:52" x14ac:dyDescent="0.2">
      <c r="B22" t="s">
        <v>224</v>
      </c>
      <c r="C22">
        <v>1E-3</v>
      </c>
      <c r="D22">
        <v>0.1</v>
      </c>
      <c r="E22">
        <v>256</v>
      </c>
      <c r="F22">
        <v>100</v>
      </c>
      <c r="G22" s="2" t="b">
        <v>0</v>
      </c>
      <c r="H22">
        <v>6</v>
      </c>
      <c r="I22">
        <v>10</v>
      </c>
      <c r="J22">
        <v>420</v>
      </c>
      <c r="K22">
        <v>1000</v>
      </c>
      <c r="L22">
        <v>3</v>
      </c>
      <c r="M22">
        <v>10</v>
      </c>
      <c r="N22">
        <v>460</v>
      </c>
      <c r="O22">
        <v>9</v>
      </c>
      <c r="P22">
        <v>10</v>
      </c>
      <c r="Q22">
        <v>120</v>
      </c>
      <c r="R22">
        <v>1</v>
      </c>
      <c r="S22">
        <v>197</v>
      </c>
      <c r="T22" s="2">
        <v>128</v>
      </c>
      <c r="U22" s="2">
        <v>128</v>
      </c>
      <c r="V22" t="s">
        <v>205</v>
      </c>
      <c r="W22">
        <v>0.25940873015873001</v>
      </c>
      <c r="X22">
        <v>1.7359332346916201</v>
      </c>
      <c r="Y22">
        <v>0.43805869565217098</v>
      </c>
      <c r="Z22">
        <v>1.0630250433683299</v>
      </c>
      <c r="AA22">
        <v>0.37566758489785201</v>
      </c>
      <c r="AB22">
        <v>0.37566758489785201</v>
      </c>
      <c r="AC22">
        <v>0.39753980037048298</v>
      </c>
      <c r="AD22">
        <v>0.39753980037048298</v>
      </c>
      <c r="AE22">
        <v>0.43805869565217098</v>
      </c>
      <c r="AF22">
        <v>0.43805869565217098</v>
      </c>
      <c r="AG22">
        <v>0.20092592592592501</v>
      </c>
      <c r="AH22">
        <v>2.09725713729858</v>
      </c>
      <c r="AI22">
        <v>0.13052617290534199</v>
      </c>
      <c r="AJ22">
        <v>0.13052617290534199</v>
      </c>
      <c r="AK22">
        <v>0.128397254571435</v>
      </c>
      <c r="AL22">
        <v>0.128397254571436</v>
      </c>
      <c r="AM22">
        <v>0.20092592592592501</v>
      </c>
      <c r="AN22">
        <v>0.20092592592592501</v>
      </c>
      <c r="AO22">
        <v>0.21563231039595199</v>
      </c>
      <c r="AP22">
        <v>0.39619530431099997</v>
      </c>
      <c r="AQ22">
        <v>0.51517513998660602</v>
      </c>
      <c r="AR22">
        <v>0</v>
      </c>
      <c r="AS22">
        <v>0.21</v>
      </c>
      <c r="AT22">
        <v>0.14141414141414099</v>
      </c>
      <c r="AU22">
        <v>1.50375939849624E-2</v>
      </c>
      <c r="AV22">
        <v>0.225895316804407</v>
      </c>
      <c r="AW22">
        <v>0.39652173913043398</v>
      </c>
      <c r="AX22">
        <v>0.157894736842105</v>
      </c>
      <c r="AY22">
        <v>0</v>
      </c>
      <c r="AZ22">
        <v>2.7972027972027899E-2</v>
      </c>
    </row>
    <row r="23" spans="2:52" x14ac:dyDescent="0.2">
      <c r="B23" t="s">
        <v>225</v>
      </c>
      <c r="C23">
        <v>1E-3</v>
      </c>
      <c r="D23">
        <v>0.1</v>
      </c>
      <c r="E23">
        <v>256</v>
      </c>
      <c r="F23">
        <v>100</v>
      </c>
      <c r="G23" s="2" t="b">
        <v>0</v>
      </c>
      <c r="H23">
        <v>6</v>
      </c>
      <c r="I23">
        <v>5</v>
      </c>
      <c r="J23">
        <v>420</v>
      </c>
      <c r="K23">
        <v>1000</v>
      </c>
      <c r="L23">
        <v>3</v>
      </c>
      <c r="M23">
        <v>10</v>
      </c>
      <c r="N23">
        <v>460</v>
      </c>
      <c r="O23">
        <v>9</v>
      </c>
      <c r="P23">
        <v>10</v>
      </c>
      <c r="Q23">
        <v>120</v>
      </c>
      <c r="R23">
        <v>1</v>
      </c>
      <c r="S23">
        <v>197</v>
      </c>
      <c r="T23" s="2">
        <v>128</v>
      </c>
      <c r="U23" s="2">
        <v>128</v>
      </c>
      <c r="V23" t="s">
        <v>205</v>
      </c>
      <c r="W23">
        <v>0.242325396825396</v>
      </c>
      <c r="X23">
        <v>1.8336836171150199</v>
      </c>
      <c r="Y23">
        <v>0.43704492753622998</v>
      </c>
      <c r="Z23">
        <v>1.06207881247997</v>
      </c>
      <c r="AA23">
        <v>0.37269396461941701</v>
      </c>
      <c r="AB23">
        <v>0.37269396461941701</v>
      </c>
      <c r="AC23">
        <v>0.39957162730307699</v>
      </c>
      <c r="AD23">
        <v>0.39957162730307699</v>
      </c>
      <c r="AE23">
        <v>0.43704492753622998</v>
      </c>
      <c r="AF23">
        <v>0.43704492753622998</v>
      </c>
      <c r="AG23">
        <v>0.18981481481481399</v>
      </c>
      <c r="AH23">
        <v>2.1096205711364702</v>
      </c>
      <c r="AI23">
        <v>0.114843978145466</v>
      </c>
      <c r="AJ23">
        <v>0.114843978145466</v>
      </c>
      <c r="AK23">
        <v>0.108127832297005</v>
      </c>
      <c r="AL23">
        <v>0.108127832297005</v>
      </c>
      <c r="AM23">
        <v>0.18981481481481399</v>
      </c>
      <c r="AN23">
        <v>0.18981481481481399</v>
      </c>
      <c r="AO23">
        <v>0.20666286366787301</v>
      </c>
      <c r="AP23">
        <v>0.396878966125641</v>
      </c>
      <c r="AQ23">
        <v>0.51454006406473696</v>
      </c>
      <c r="AR23">
        <v>1.5748031496062902E-2</v>
      </c>
      <c r="AS23">
        <v>0.201438848920863</v>
      </c>
      <c r="AT23">
        <v>0</v>
      </c>
      <c r="AU23">
        <v>0</v>
      </c>
      <c r="AV23">
        <v>0.10416666666666601</v>
      </c>
      <c r="AW23">
        <v>0.38290598290598199</v>
      </c>
      <c r="AX23">
        <v>0.24861878453038599</v>
      </c>
      <c r="AY23">
        <v>0</v>
      </c>
      <c r="AZ23">
        <v>8.0717488789237596E-2</v>
      </c>
    </row>
    <row r="24" spans="2:52" x14ac:dyDescent="0.2">
      <c r="B24" t="s">
        <v>226</v>
      </c>
      <c r="C24">
        <v>1E-3</v>
      </c>
      <c r="D24">
        <v>0.1</v>
      </c>
      <c r="E24">
        <v>25</v>
      </c>
      <c r="F24">
        <v>100</v>
      </c>
      <c r="G24" s="2" t="b">
        <v>1</v>
      </c>
      <c r="H24">
        <v>6</v>
      </c>
      <c r="I24">
        <v>20</v>
      </c>
      <c r="J24">
        <v>420</v>
      </c>
      <c r="K24">
        <v>1000</v>
      </c>
      <c r="L24">
        <v>3</v>
      </c>
      <c r="M24">
        <v>10</v>
      </c>
      <c r="N24">
        <v>460</v>
      </c>
      <c r="O24">
        <v>9</v>
      </c>
      <c r="P24">
        <v>10</v>
      </c>
      <c r="Q24">
        <v>120</v>
      </c>
      <c r="R24">
        <v>1</v>
      </c>
      <c r="S24">
        <v>197</v>
      </c>
      <c r="T24" s="2">
        <v>128</v>
      </c>
      <c r="U24" s="2">
        <v>128</v>
      </c>
      <c r="V24" t="s">
        <v>205</v>
      </c>
      <c r="W24">
        <v>0.266829365079365</v>
      </c>
      <c r="X24">
        <v>1.7036006188392601</v>
      </c>
      <c r="Y24">
        <v>0.43556811594202599</v>
      </c>
      <c r="Z24">
        <v>1.0760273063182799</v>
      </c>
      <c r="AA24">
        <v>0.37540705995901402</v>
      </c>
      <c r="AB24">
        <v>0.37540705995901402</v>
      </c>
      <c r="AC24">
        <v>0.41757076852088698</v>
      </c>
      <c r="AD24">
        <v>0.41757076852088698</v>
      </c>
      <c r="AE24">
        <v>0.43556811594202599</v>
      </c>
      <c r="AF24">
        <v>0.43556811594202599</v>
      </c>
      <c r="AG24">
        <v>0.20740740740740701</v>
      </c>
      <c r="AH24">
        <v>2.0971910953521702</v>
      </c>
      <c r="AI24">
        <v>0.11792882482986</v>
      </c>
      <c r="AJ24">
        <v>0.11792882482986</v>
      </c>
      <c r="AK24">
        <v>0.11275102223842801</v>
      </c>
      <c r="AL24">
        <v>0.11275102223842801</v>
      </c>
      <c r="AM24">
        <v>0.20740740740740701</v>
      </c>
      <c r="AN24">
        <v>0.20740740740740701</v>
      </c>
      <c r="AO24">
        <v>0.218348229953365</v>
      </c>
      <c r="AP24">
        <v>0.407148324354552</v>
      </c>
      <c r="AQ24">
        <v>0.500724625569125</v>
      </c>
      <c r="AR24">
        <v>8.1871345029239706E-2</v>
      </c>
      <c r="AS24">
        <v>0.21343873517786499</v>
      </c>
      <c r="AT24">
        <v>0</v>
      </c>
      <c r="AU24">
        <v>0</v>
      </c>
      <c r="AV24">
        <v>8.3333333333333301E-2</v>
      </c>
      <c r="AW24">
        <v>0.38620689655172402</v>
      </c>
      <c r="AX24">
        <v>0.28112449799196698</v>
      </c>
      <c r="AY24">
        <v>0</v>
      </c>
      <c r="AZ24">
        <v>1.53846153846153E-2</v>
      </c>
    </row>
    <row r="25" spans="2:52" x14ac:dyDescent="0.2">
      <c r="B25" t="s">
        <v>227</v>
      </c>
      <c r="C25">
        <v>1E-3</v>
      </c>
      <c r="D25">
        <v>0.1</v>
      </c>
      <c r="E25">
        <v>152</v>
      </c>
      <c r="F25">
        <v>100</v>
      </c>
      <c r="G25" s="2" t="b">
        <v>1</v>
      </c>
      <c r="H25">
        <v>6</v>
      </c>
      <c r="I25">
        <v>50</v>
      </c>
      <c r="J25">
        <v>420</v>
      </c>
      <c r="K25">
        <v>1000</v>
      </c>
      <c r="L25">
        <v>3</v>
      </c>
      <c r="M25">
        <v>20</v>
      </c>
      <c r="N25">
        <v>450</v>
      </c>
      <c r="O25">
        <v>9</v>
      </c>
      <c r="P25">
        <v>20</v>
      </c>
      <c r="Q25">
        <v>110</v>
      </c>
      <c r="R25">
        <v>1</v>
      </c>
      <c r="S25">
        <v>197</v>
      </c>
      <c r="T25" s="2">
        <v>128</v>
      </c>
      <c r="U25" s="2">
        <v>128</v>
      </c>
      <c r="V25" t="s">
        <v>205</v>
      </c>
      <c r="W25">
        <v>0.28375</v>
      </c>
      <c r="X25">
        <v>1.64679534077644</v>
      </c>
      <c r="Y25">
        <v>0.43554444444444401</v>
      </c>
      <c r="Z25">
        <v>1.0706213351488101</v>
      </c>
      <c r="AA25">
        <v>0.389364850471829</v>
      </c>
      <c r="AB25">
        <v>0.389364850471829</v>
      </c>
      <c r="AC25">
        <v>0.42962832944086898</v>
      </c>
      <c r="AD25">
        <v>0.42962832944086898</v>
      </c>
      <c r="AE25">
        <v>0.43554444444444401</v>
      </c>
      <c r="AF25">
        <v>0.43554444444444401</v>
      </c>
      <c r="AG25">
        <v>0.193939393939393</v>
      </c>
      <c r="AH25">
        <v>2.0907557010650599</v>
      </c>
      <c r="AI25">
        <v>0.12111597966265</v>
      </c>
      <c r="AJ25">
        <v>0.12111597966265</v>
      </c>
      <c r="AK25">
        <v>0.112674590853825</v>
      </c>
      <c r="AL25">
        <v>0.112674590853825</v>
      </c>
      <c r="AM25">
        <v>0.193939393939393</v>
      </c>
      <c r="AN25">
        <v>0.193939393939393</v>
      </c>
      <c r="AO25">
        <v>0.23783352098268901</v>
      </c>
      <c r="AP25">
        <v>0.40042621420068403</v>
      </c>
      <c r="AQ25">
        <v>0.52983481623211603</v>
      </c>
      <c r="AR25">
        <v>0</v>
      </c>
      <c r="AS25">
        <v>0.11764705882352899</v>
      </c>
      <c r="AT25">
        <v>0.110599078341013</v>
      </c>
      <c r="AU25">
        <v>0.22834645669291301</v>
      </c>
      <c r="AV25">
        <v>0.247126436781609</v>
      </c>
      <c r="AW25">
        <v>0.36923076923076897</v>
      </c>
      <c r="AX25">
        <v>1.7094017094016999E-2</v>
      </c>
      <c r="AY25">
        <v>0</v>
      </c>
      <c r="AZ25">
        <v>0</v>
      </c>
    </row>
    <row r="26" spans="2:52" x14ac:dyDescent="0.2">
      <c r="B26" t="s">
        <v>228</v>
      </c>
      <c r="C26">
        <v>1E-3</v>
      </c>
      <c r="D26">
        <v>0.1</v>
      </c>
      <c r="E26">
        <v>220</v>
      </c>
      <c r="F26">
        <v>100</v>
      </c>
      <c r="G26" s="2" t="b">
        <v>1</v>
      </c>
      <c r="H26">
        <v>6</v>
      </c>
      <c r="I26">
        <v>15</v>
      </c>
      <c r="J26">
        <v>420</v>
      </c>
      <c r="K26">
        <v>1000</v>
      </c>
      <c r="L26">
        <v>3</v>
      </c>
      <c r="M26">
        <v>50</v>
      </c>
      <c r="N26">
        <v>420</v>
      </c>
      <c r="O26">
        <v>9</v>
      </c>
      <c r="P26">
        <v>50</v>
      </c>
      <c r="Q26">
        <v>80</v>
      </c>
      <c r="R26">
        <v>1</v>
      </c>
      <c r="S26">
        <v>197</v>
      </c>
      <c r="T26" s="2">
        <v>128</v>
      </c>
      <c r="U26" s="2">
        <v>128</v>
      </c>
      <c r="V26" t="s">
        <v>205</v>
      </c>
      <c r="W26">
        <v>0.271972222222222</v>
      </c>
      <c r="X26">
        <v>1.6830544924736</v>
      </c>
      <c r="Y26">
        <v>0.42501111111111001</v>
      </c>
      <c r="Z26">
        <v>1.0539486480951299</v>
      </c>
      <c r="AA26">
        <v>0.36547376731417403</v>
      </c>
      <c r="AB26">
        <v>0.36547376731417403</v>
      </c>
      <c r="AC26">
        <v>0.39652077892270698</v>
      </c>
      <c r="AD26">
        <v>0.39652077892270698</v>
      </c>
      <c r="AE26">
        <v>0.42501111111111001</v>
      </c>
      <c r="AF26">
        <v>0.42501111111111001</v>
      </c>
      <c r="AG26">
        <v>0.21666666666666601</v>
      </c>
      <c r="AH26">
        <v>2.0701644420623699</v>
      </c>
      <c r="AI26">
        <v>0.12445516857281499</v>
      </c>
      <c r="AJ26">
        <v>0.12445516857281499</v>
      </c>
      <c r="AK26">
        <v>0.18122985744748099</v>
      </c>
      <c r="AL26">
        <v>0.18122985744748099</v>
      </c>
      <c r="AM26">
        <v>0.21666666666666601</v>
      </c>
      <c r="AN26">
        <v>0.21666666666666601</v>
      </c>
      <c r="AO26">
        <v>0.18129087891052101</v>
      </c>
      <c r="AP26">
        <v>0.39208273804242999</v>
      </c>
      <c r="AQ26">
        <v>0.52304768498957199</v>
      </c>
      <c r="AR26">
        <v>0.16176470588235201</v>
      </c>
      <c r="AS26">
        <v>0.18918918918918901</v>
      </c>
      <c r="AT26">
        <v>0</v>
      </c>
      <c r="AU26">
        <v>0</v>
      </c>
      <c r="AV26">
        <v>9.41176470588235E-2</v>
      </c>
      <c r="AW26">
        <v>0.39480519480519399</v>
      </c>
      <c r="AX26">
        <v>0.28021978021978</v>
      </c>
      <c r="AY26">
        <v>0</v>
      </c>
      <c r="AZ26">
        <v>0</v>
      </c>
    </row>
    <row r="27" spans="2:52" x14ac:dyDescent="0.2">
      <c r="B27" t="s">
        <v>229</v>
      </c>
      <c r="C27">
        <v>1E-3</v>
      </c>
      <c r="D27">
        <v>0.1</v>
      </c>
      <c r="E27">
        <v>256</v>
      </c>
      <c r="F27">
        <v>100</v>
      </c>
      <c r="G27" s="2" t="b">
        <v>0</v>
      </c>
      <c r="H27">
        <v>6</v>
      </c>
      <c r="I27">
        <v>5</v>
      </c>
      <c r="J27">
        <v>420</v>
      </c>
      <c r="K27">
        <v>1000</v>
      </c>
      <c r="L27">
        <v>3</v>
      </c>
      <c r="M27">
        <v>5</v>
      </c>
      <c r="N27">
        <v>465</v>
      </c>
      <c r="O27">
        <v>9</v>
      </c>
      <c r="P27">
        <v>5</v>
      </c>
      <c r="Q27">
        <v>125</v>
      </c>
      <c r="R27">
        <v>1</v>
      </c>
      <c r="S27">
        <v>197</v>
      </c>
      <c r="T27" s="2">
        <v>128</v>
      </c>
      <c r="U27" s="2">
        <v>128</v>
      </c>
      <c r="V27" t="s">
        <v>205</v>
      </c>
      <c r="W27">
        <v>0.24560317460317399</v>
      </c>
      <c r="X27">
        <v>1.8019706714153201</v>
      </c>
      <c r="Y27">
        <v>0.42201218637992799</v>
      </c>
      <c r="Z27">
        <v>1.0897419736385301</v>
      </c>
      <c r="AA27">
        <v>0.36264618360054102</v>
      </c>
      <c r="AB27">
        <v>0.36264618360054102</v>
      </c>
      <c r="AC27">
        <v>0.39258690199753998</v>
      </c>
      <c r="AD27">
        <v>0.39258690199753998</v>
      </c>
      <c r="AE27">
        <v>0.42201218637992799</v>
      </c>
      <c r="AF27">
        <v>0.42201218637992799</v>
      </c>
      <c r="AG27">
        <v>0.17777777777777701</v>
      </c>
      <c r="AH27">
        <v>2.1769447326660099</v>
      </c>
      <c r="AI27">
        <v>0.11797157261009</v>
      </c>
      <c r="AJ27">
        <v>0.11797157261009</v>
      </c>
      <c r="AK27">
        <v>0.12973906372139599</v>
      </c>
      <c r="AL27">
        <v>0.12973906372139599</v>
      </c>
      <c r="AM27">
        <v>0.17777777777777701</v>
      </c>
      <c r="AN27">
        <v>0.17777777777777701</v>
      </c>
      <c r="AO27">
        <v>0.258155440028489</v>
      </c>
      <c r="AP27">
        <v>0.36250269219584602</v>
      </c>
      <c r="AQ27">
        <v>0.46728041857728803</v>
      </c>
      <c r="AR27">
        <v>0.25133689839572099</v>
      </c>
      <c r="AS27">
        <v>0</v>
      </c>
      <c r="AT27">
        <v>2.64900662251655E-2</v>
      </c>
      <c r="AU27">
        <v>0.26139817629179302</v>
      </c>
      <c r="AV27">
        <v>0.17821782178217799</v>
      </c>
      <c r="AW27">
        <v>0</v>
      </c>
      <c r="AX27">
        <v>0.23972602739726001</v>
      </c>
      <c r="AY27">
        <v>0</v>
      </c>
      <c r="AZ27">
        <v>0.10457516339869199</v>
      </c>
    </row>
    <row r="28" spans="2:52" x14ac:dyDescent="0.2">
      <c r="B28" t="s">
        <v>230</v>
      </c>
      <c r="C28">
        <v>1E-3</v>
      </c>
      <c r="D28">
        <v>0.1</v>
      </c>
      <c r="E28">
        <v>64</v>
      </c>
      <c r="F28">
        <v>100</v>
      </c>
      <c r="G28" s="2" t="b">
        <v>1</v>
      </c>
      <c r="H28">
        <v>6</v>
      </c>
      <c r="I28">
        <v>50</v>
      </c>
      <c r="J28">
        <v>420</v>
      </c>
      <c r="K28">
        <v>1000</v>
      </c>
      <c r="L28">
        <v>3</v>
      </c>
      <c r="M28">
        <v>10</v>
      </c>
      <c r="N28">
        <v>460</v>
      </c>
      <c r="O28">
        <v>9</v>
      </c>
      <c r="P28">
        <v>10</v>
      </c>
      <c r="Q28">
        <v>120</v>
      </c>
      <c r="R28">
        <v>1</v>
      </c>
      <c r="S28">
        <v>197</v>
      </c>
      <c r="T28" s="2">
        <v>128</v>
      </c>
      <c r="U28" s="2">
        <v>128</v>
      </c>
      <c r="V28" t="s">
        <v>205</v>
      </c>
      <c r="W28">
        <v>0.28450793650793599</v>
      </c>
      <c r="X28">
        <v>1.64050434589386</v>
      </c>
      <c r="Y28">
        <v>0.42063840579709899</v>
      </c>
      <c r="Z28">
        <v>1.09413088059425</v>
      </c>
      <c r="AA28">
        <v>0.37450014102109302</v>
      </c>
      <c r="AB28">
        <v>0.37450014102109302</v>
      </c>
      <c r="AC28">
        <v>0.41012495843225</v>
      </c>
      <c r="AD28">
        <v>0.41012495843225</v>
      </c>
      <c r="AE28">
        <v>0.42063840579709899</v>
      </c>
      <c r="AF28">
        <v>0.42063840579709899</v>
      </c>
      <c r="AG28">
        <v>0.139814814814814</v>
      </c>
      <c r="AH28">
        <v>2.0854172706603999</v>
      </c>
      <c r="AI28">
        <v>8.6657593243518294E-2</v>
      </c>
      <c r="AJ28">
        <v>8.6657593243518294E-2</v>
      </c>
      <c r="AK28">
        <v>7.5877953210199495E-2</v>
      </c>
      <c r="AL28">
        <v>7.5877953210199495E-2</v>
      </c>
      <c r="AM28">
        <v>0.139814814814814</v>
      </c>
      <c r="AN28">
        <v>0.139814814814814</v>
      </c>
      <c r="AO28">
        <v>0.26248916217768897</v>
      </c>
      <c r="AP28">
        <v>0.371676421853675</v>
      </c>
      <c r="AQ28">
        <v>0.48933483903191499</v>
      </c>
      <c r="AR28">
        <v>0</v>
      </c>
      <c r="AS28">
        <v>0.241269841269841</v>
      </c>
      <c r="AT28">
        <v>1.3333333333333299E-2</v>
      </c>
      <c r="AU28">
        <v>0.21935483870967701</v>
      </c>
      <c r="AV28">
        <v>8.9385474860335198E-2</v>
      </c>
      <c r="AW28">
        <v>0</v>
      </c>
      <c r="AX28">
        <v>0.18892508143322401</v>
      </c>
      <c r="AY28">
        <v>0</v>
      </c>
      <c r="AZ28">
        <v>2.7649769585253399E-2</v>
      </c>
    </row>
    <row r="29" spans="2:52" x14ac:dyDescent="0.2">
      <c r="B29" t="s">
        <v>231</v>
      </c>
      <c r="C29">
        <v>1E-3</v>
      </c>
      <c r="D29">
        <v>0.1</v>
      </c>
      <c r="E29">
        <v>33</v>
      </c>
      <c r="F29">
        <v>100</v>
      </c>
      <c r="G29" s="2" t="b">
        <v>1</v>
      </c>
      <c r="H29">
        <v>6</v>
      </c>
      <c r="I29">
        <v>15</v>
      </c>
      <c r="J29">
        <v>420</v>
      </c>
      <c r="K29">
        <v>1000</v>
      </c>
      <c r="L29">
        <v>3</v>
      </c>
      <c r="M29">
        <v>5</v>
      </c>
      <c r="N29">
        <v>465</v>
      </c>
      <c r="O29">
        <v>9</v>
      </c>
      <c r="P29">
        <v>5</v>
      </c>
      <c r="Q29">
        <v>125</v>
      </c>
      <c r="R29">
        <v>1</v>
      </c>
      <c r="S29">
        <v>197</v>
      </c>
      <c r="T29" s="2">
        <v>128</v>
      </c>
      <c r="U29" s="2">
        <v>128</v>
      </c>
      <c r="V29" t="s">
        <v>205</v>
      </c>
      <c r="W29">
        <v>0.26669047619047598</v>
      </c>
      <c r="X29">
        <v>1.7011509084701499</v>
      </c>
      <c r="Y29">
        <v>0.41992401433691801</v>
      </c>
      <c r="Z29">
        <v>1.1033650467395699</v>
      </c>
      <c r="AA29">
        <v>0.36209626830883102</v>
      </c>
      <c r="AB29">
        <v>0.36209626830883102</v>
      </c>
      <c r="AC29">
        <v>0.39824398895546897</v>
      </c>
      <c r="AD29">
        <v>0.39824398895546897</v>
      </c>
      <c r="AE29">
        <v>0.41992401433691801</v>
      </c>
      <c r="AF29">
        <v>0.41992401433691801</v>
      </c>
      <c r="AG29">
        <v>0.2</v>
      </c>
      <c r="AH29">
        <v>2.1631579399108798</v>
      </c>
      <c r="AI29">
        <v>0.13002121227230201</v>
      </c>
      <c r="AJ29">
        <v>0.13002121227230201</v>
      </c>
      <c r="AK29">
        <v>0.107558306891613</v>
      </c>
      <c r="AL29">
        <v>0.107558306891613</v>
      </c>
      <c r="AM29">
        <v>0.2</v>
      </c>
      <c r="AN29">
        <v>0.2</v>
      </c>
      <c r="AO29">
        <v>0.25557095564673699</v>
      </c>
      <c r="AP29">
        <v>0.36632816176584398</v>
      </c>
      <c r="AQ29">
        <v>0.46438968751391302</v>
      </c>
      <c r="AR29">
        <v>0</v>
      </c>
      <c r="AS29">
        <v>1.25786163522012E-2</v>
      </c>
      <c r="AT29">
        <v>0.186588921282798</v>
      </c>
      <c r="AU29">
        <v>0.27507163323782202</v>
      </c>
      <c r="AV29">
        <v>0.174242424242424</v>
      </c>
      <c r="AW29">
        <v>0.405204460966542</v>
      </c>
      <c r="AX29">
        <v>0.116504854368932</v>
      </c>
      <c r="AY29">
        <v>0</v>
      </c>
      <c r="AZ29">
        <v>0</v>
      </c>
    </row>
    <row r="30" spans="2:52" x14ac:dyDescent="0.2">
      <c r="B30" t="s">
        <v>232</v>
      </c>
      <c r="C30">
        <v>1E-3</v>
      </c>
      <c r="D30">
        <v>0.1</v>
      </c>
      <c r="E30">
        <v>35</v>
      </c>
      <c r="F30">
        <v>100</v>
      </c>
      <c r="G30" s="2" t="b">
        <v>1</v>
      </c>
      <c r="H30">
        <v>6</v>
      </c>
      <c r="I30">
        <v>50</v>
      </c>
      <c r="J30">
        <v>420</v>
      </c>
      <c r="K30">
        <v>1000</v>
      </c>
      <c r="L30">
        <v>3</v>
      </c>
      <c r="M30">
        <v>15</v>
      </c>
      <c r="N30">
        <v>455</v>
      </c>
      <c r="O30">
        <v>9</v>
      </c>
      <c r="P30">
        <v>15</v>
      </c>
      <c r="Q30">
        <v>115</v>
      </c>
      <c r="R30">
        <v>1</v>
      </c>
      <c r="S30">
        <v>197</v>
      </c>
      <c r="T30" s="2">
        <v>128</v>
      </c>
      <c r="U30" s="2">
        <v>128</v>
      </c>
      <c r="V30" t="s">
        <v>205</v>
      </c>
      <c r="W30">
        <v>0.28384126984127001</v>
      </c>
      <c r="X30">
        <v>1.63799700260162</v>
      </c>
      <c r="Y30">
        <v>0.41902271062271101</v>
      </c>
      <c r="Z30">
        <v>1.0816186262369101</v>
      </c>
      <c r="AA30">
        <v>0.36226071461992898</v>
      </c>
      <c r="AB30">
        <v>0.36226071461992898</v>
      </c>
      <c r="AC30">
        <v>0.39548905410007301</v>
      </c>
      <c r="AD30">
        <v>0.39548905410007301</v>
      </c>
      <c r="AE30">
        <v>0.41902271062271101</v>
      </c>
      <c r="AF30">
        <v>0.41902271062271101</v>
      </c>
      <c r="AG30">
        <v>0.18743961352656999</v>
      </c>
      <c r="AH30">
        <v>2.11918640136718</v>
      </c>
      <c r="AI30">
        <v>0.110852605566593</v>
      </c>
      <c r="AJ30">
        <v>0.110852605566593</v>
      </c>
      <c r="AK30">
        <v>9.0781872689274706E-2</v>
      </c>
      <c r="AL30">
        <v>9.0781872689274706E-2</v>
      </c>
      <c r="AM30">
        <v>0.18743961352656999</v>
      </c>
      <c r="AN30">
        <v>0.18743961352656999</v>
      </c>
      <c r="AO30">
        <v>0.24106286462242901</v>
      </c>
      <c r="AP30">
        <v>0.34302051652766102</v>
      </c>
      <c r="AQ30">
        <v>0.50269876270969904</v>
      </c>
      <c r="AR30">
        <v>0.14583333333333301</v>
      </c>
      <c r="AS30">
        <v>0</v>
      </c>
      <c r="AT30">
        <v>0</v>
      </c>
      <c r="AU30">
        <v>4.9019607843137199E-2</v>
      </c>
      <c r="AV30">
        <v>0.232432432432432</v>
      </c>
      <c r="AW30">
        <v>0.38928571428571401</v>
      </c>
      <c r="AX30">
        <v>0.181102362204724</v>
      </c>
      <c r="AY30">
        <v>0</v>
      </c>
      <c r="AZ30">
        <v>0</v>
      </c>
    </row>
    <row r="31" spans="2:52" x14ac:dyDescent="0.2">
      <c r="B31" t="s">
        <v>233</v>
      </c>
      <c r="C31">
        <v>1E-3</v>
      </c>
      <c r="D31">
        <v>0.1</v>
      </c>
      <c r="E31">
        <v>256</v>
      </c>
      <c r="F31">
        <v>100</v>
      </c>
      <c r="G31" s="2" t="b">
        <v>0</v>
      </c>
      <c r="H31">
        <v>6</v>
      </c>
      <c r="I31">
        <v>25</v>
      </c>
      <c r="J31">
        <v>420</v>
      </c>
      <c r="K31">
        <v>1000</v>
      </c>
      <c r="L31">
        <v>3</v>
      </c>
      <c r="M31">
        <v>5</v>
      </c>
      <c r="N31">
        <v>465</v>
      </c>
      <c r="O31">
        <v>9</v>
      </c>
      <c r="P31">
        <v>5</v>
      </c>
      <c r="Q31">
        <v>125</v>
      </c>
      <c r="R31">
        <v>1</v>
      </c>
      <c r="S31">
        <v>197</v>
      </c>
      <c r="T31" s="2">
        <v>128</v>
      </c>
      <c r="U31" s="2">
        <v>128</v>
      </c>
      <c r="V31" t="s">
        <v>205</v>
      </c>
      <c r="W31">
        <v>0.27274999999999999</v>
      </c>
      <c r="X31">
        <v>1.68194261789321</v>
      </c>
      <c r="Y31">
        <v>0.41866164874551998</v>
      </c>
      <c r="Z31">
        <v>1.11703128576278</v>
      </c>
      <c r="AA31">
        <v>0.366837565639618</v>
      </c>
      <c r="AB31">
        <v>0.366837565639618</v>
      </c>
      <c r="AC31">
        <v>0.40147661817042002</v>
      </c>
      <c r="AD31">
        <v>0.40147661817042002</v>
      </c>
      <c r="AE31">
        <v>0.41866164874551998</v>
      </c>
      <c r="AF31">
        <v>0.41866164874551998</v>
      </c>
      <c r="AG31">
        <v>0.179555555555555</v>
      </c>
      <c r="AH31">
        <v>2.1912779808044398</v>
      </c>
      <c r="AI31">
        <v>0.121543021926226</v>
      </c>
      <c r="AJ31">
        <v>0.121543021926226</v>
      </c>
      <c r="AK31">
        <v>0.116607203127958</v>
      </c>
      <c r="AL31">
        <v>0.116607203127958</v>
      </c>
      <c r="AM31">
        <v>0.179555555555555</v>
      </c>
      <c r="AN31">
        <v>0.179555555555555</v>
      </c>
      <c r="AO31">
        <v>0.25762260394375902</v>
      </c>
      <c r="AP31">
        <v>0.37456492572674099</v>
      </c>
      <c r="AQ31">
        <v>0.46832516724835199</v>
      </c>
      <c r="AR31">
        <v>0.19534883720930199</v>
      </c>
      <c r="AS31">
        <v>0</v>
      </c>
      <c r="AT31">
        <v>3.4188034188034101E-2</v>
      </c>
      <c r="AU31">
        <v>0.118110236220472</v>
      </c>
      <c r="AV31">
        <v>0.11612903225806399</v>
      </c>
      <c r="AW31">
        <v>0.39157894736842103</v>
      </c>
      <c r="AX31">
        <v>0.23853211009174299</v>
      </c>
      <c r="AY31">
        <v>0</v>
      </c>
      <c r="AZ31">
        <v>0</v>
      </c>
    </row>
    <row r="32" spans="2:52" x14ac:dyDescent="0.2">
      <c r="B32" t="s">
        <v>234</v>
      </c>
      <c r="C32">
        <v>1E-3</v>
      </c>
      <c r="D32">
        <v>0.1</v>
      </c>
      <c r="E32">
        <v>256</v>
      </c>
      <c r="F32">
        <v>100</v>
      </c>
      <c r="G32" s="2" t="b">
        <v>0</v>
      </c>
      <c r="H32">
        <v>6</v>
      </c>
      <c r="I32">
        <v>10</v>
      </c>
      <c r="J32">
        <v>420</v>
      </c>
      <c r="K32">
        <v>1000</v>
      </c>
      <c r="L32">
        <v>3</v>
      </c>
      <c r="M32">
        <v>5</v>
      </c>
      <c r="N32">
        <v>465</v>
      </c>
      <c r="O32">
        <v>9</v>
      </c>
      <c r="P32">
        <v>5</v>
      </c>
      <c r="Q32">
        <v>125</v>
      </c>
      <c r="R32">
        <v>1</v>
      </c>
      <c r="S32">
        <v>197</v>
      </c>
      <c r="T32" s="2">
        <v>128</v>
      </c>
      <c r="U32" s="2">
        <v>128</v>
      </c>
      <c r="V32" t="s">
        <v>205</v>
      </c>
      <c r="W32">
        <v>0.26112698412698399</v>
      </c>
      <c r="X32">
        <v>1.73942188978195</v>
      </c>
      <c r="Y32">
        <v>0.41847885304659499</v>
      </c>
      <c r="Z32">
        <v>1.1056404272317799</v>
      </c>
      <c r="AA32">
        <v>0.36917123601709301</v>
      </c>
      <c r="AB32">
        <v>0.36917123601709301</v>
      </c>
      <c r="AC32">
        <v>0.40408620844762599</v>
      </c>
      <c r="AD32">
        <v>0.40408620844762599</v>
      </c>
      <c r="AE32">
        <v>0.41847885304659499</v>
      </c>
      <c r="AF32">
        <v>0.41847885304659499</v>
      </c>
      <c r="AG32">
        <v>0.16888888888888801</v>
      </c>
      <c r="AH32">
        <v>2.1752505302429199</v>
      </c>
      <c r="AI32">
        <v>9.8168178005892698E-2</v>
      </c>
      <c r="AJ32">
        <v>9.8168178005892698E-2</v>
      </c>
      <c r="AK32">
        <v>0.11956728217809599</v>
      </c>
      <c r="AL32">
        <v>0.11956728217809599</v>
      </c>
      <c r="AM32">
        <v>0.16888888888888801</v>
      </c>
      <c r="AN32">
        <v>0.16888888888888801</v>
      </c>
      <c r="AO32">
        <v>0.27496508752993498</v>
      </c>
      <c r="AP32">
        <v>0.36998407959033602</v>
      </c>
      <c r="AQ32">
        <v>0.46256454093100702</v>
      </c>
      <c r="AR32">
        <v>0</v>
      </c>
      <c r="AS32">
        <v>1.1764705882352899E-2</v>
      </c>
      <c r="AT32">
        <v>0</v>
      </c>
      <c r="AU32">
        <v>0.19390581717451499</v>
      </c>
      <c r="AV32">
        <v>0.113207547169811</v>
      </c>
      <c r="AW32">
        <v>0.35382308845577198</v>
      </c>
      <c r="AX32">
        <v>3.00751879699248E-2</v>
      </c>
      <c r="AY32">
        <v>4.7846889952153103E-2</v>
      </c>
      <c r="AZ32">
        <v>0.13289036544850499</v>
      </c>
    </row>
    <row r="33" spans="2:52" x14ac:dyDescent="0.2">
      <c r="B33" t="s">
        <v>235</v>
      </c>
      <c r="C33">
        <v>1E-3</v>
      </c>
      <c r="D33">
        <v>0.1</v>
      </c>
      <c r="E33">
        <v>231</v>
      </c>
      <c r="F33">
        <v>100</v>
      </c>
      <c r="G33" s="2" t="b">
        <v>1</v>
      </c>
      <c r="H33">
        <v>6</v>
      </c>
      <c r="I33">
        <v>25</v>
      </c>
      <c r="J33">
        <v>420</v>
      </c>
      <c r="K33">
        <v>1000</v>
      </c>
      <c r="L33">
        <v>3</v>
      </c>
      <c r="M33">
        <v>15</v>
      </c>
      <c r="N33">
        <v>455</v>
      </c>
      <c r="O33">
        <v>9</v>
      </c>
      <c r="P33">
        <v>15</v>
      </c>
      <c r="Q33">
        <v>115</v>
      </c>
      <c r="R33">
        <v>1</v>
      </c>
      <c r="S33">
        <v>197</v>
      </c>
      <c r="T33" s="2">
        <v>128</v>
      </c>
      <c r="U33" s="2">
        <v>128</v>
      </c>
      <c r="V33" t="s">
        <v>205</v>
      </c>
      <c r="W33">
        <v>0.28171428571428497</v>
      </c>
      <c r="X33">
        <v>1.6544952619075699</v>
      </c>
      <c r="Y33">
        <v>0.41827252747252702</v>
      </c>
      <c r="Z33">
        <v>1.0782421396970701</v>
      </c>
      <c r="AA33">
        <v>0.36180703384982599</v>
      </c>
      <c r="AB33">
        <v>0.36180703384982599</v>
      </c>
      <c r="AC33">
        <v>0.395070018888104</v>
      </c>
      <c r="AD33">
        <v>0.395070018888104</v>
      </c>
      <c r="AE33">
        <v>0.41827252747252702</v>
      </c>
      <c r="AF33">
        <v>0.41827252747252702</v>
      </c>
      <c r="AG33">
        <v>0.202898550724637</v>
      </c>
      <c r="AH33">
        <v>2.0526413917541499</v>
      </c>
      <c r="AI33">
        <v>0.139524668174552</v>
      </c>
      <c r="AJ33">
        <v>0.139524668174552</v>
      </c>
      <c r="AK33">
        <v>0.21213329523778299</v>
      </c>
      <c r="AL33">
        <v>0.21213329523778299</v>
      </c>
      <c r="AM33">
        <v>0.202898550724637</v>
      </c>
      <c r="AN33">
        <v>0.202898550724637</v>
      </c>
      <c r="AO33">
        <v>0.241387415255337</v>
      </c>
      <c r="AP33">
        <v>0.34698078123996401</v>
      </c>
      <c r="AQ33">
        <v>0.49705290505417798</v>
      </c>
      <c r="AR33">
        <v>7.0422535211267595E-2</v>
      </c>
      <c r="AS33">
        <v>1.53846153846153E-2</v>
      </c>
      <c r="AT33">
        <v>9.5744680851063801E-2</v>
      </c>
      <c r="AU33">
        <v>0.164383561643835</v>
      </c>
      <c r="AV33">
        <v>0.10294117647058799</v>
      </c>
      <c r="AW33">
        <v>0.353518821603928</v>
      </c>
      <c r="AX33">
        <v>0.26890756302521002</v>
      </c>
      <c r="AY33">
        <v>0.151898734177215</v>
      </c>
      <c r="AZ33">
        <v>3.2520325203252001E-2</v>
      </c>
    </row>
    <row r="34" spans="2:52" x14ac:dyDescent="0.2">
      <c r="B34" t="s">
        <v>236</v>
      </c>
      <c r="C34">
        <v>1E-3</v>
      </c>
      <c r="D34">
        <v>0.1</v>
      </c>
      <c r="E34">
        <v>52</v>
      </c>
      <c r="F34">
        <v>100</v>
      </c>
      <c r="G34" s="2" t="b">
        <v>1</v>
      </c>
      <c r="H34">
        <v>6</v>
      </c>
      <c r="I34">
        <v>20</v>
      </c>
      <c r="J34">
        <v>420</v>
      </c>
      <c r="K34">
        <v>1000</v>
      </c>
      <c r="L34">
        <v>3</v>
      </c>
      <c r="M34">
        <v>5</v>
      </c>
      <c r="N34">
        <v>465</v>
      </c>
      <c r="O34">
        <v>9</v>
      </c>
      <c r="P34">
        <v>5</v>
      </c>
      <c r="Q34">
        <v>125</v>
      </c>
      <c r="R34">
        <v>1</v>
      </c>
      <c r="S34">
        <v>197</v>
      </c>
      <c r="T34" s="2">
        <v>128</v>
      </c>
      <c r="U34" s="2">
        <v>128</v>
      </c>
      <c r="V34" t="s">
        <v>205</v>
      </c>
      <c r="W34">
        <v>0.27232539682539603</v>
      </c>
      <c r="X34">
        <v>1.6820434808731</v>
      </c>
      <c r="Y34">
        <v>0.41758351254480303</v>
      </c>
      <c r="Z34">
        <v>1.1411560386419199</v>
      </c>
      <c r="AA34">
        <v>0.36443773928818102</v>
      </c>
      <c r="AB34">
        <v>0.36443773928818102</v>
      </c>
      <c r="AC34">
        <v>0.39684249882733003</v>
      </c>
      <c r="AD34">
        <v>0.39684249882733003</v>
      </c>
      <c r="AE34">
        <v>0.41758351254480303</v>
      </c>
      <c r="AF34">
        <v>0.41758351254480303</v>
      </c>
      <c r="AG34">
        <v>0.20533333333333301</v>
      </c>
      <c r="AH34">
        <v>2.3947508335113499</v>
      </c>
      <c r="AI34">
        <v>0.17840254225013499</v>
      </c>
      <c r="AJ34">
        <v>0.17840254225013499</v>
      </c>
      <c r="AK34">
        <v>0.19036854418961299</v>
      </c>
      <c r="AL34">
        <v>0.19036854418961299</v>
      </c>
      <c r="AM34">
        <v>0.20533333333333301</v>
      </c>
      <c r="AN34">
        <v>0.20533333333333301</v>
      </c>
      <c r="AO34">
        <v>0.242355163489444</v>
      </c>
      <c r="AP34">
        <v>0.39033233507729997</v>
      </c>
      <c r="AQ34">
        <v>0.4606257192978</v>
      </c>
      <c r="AR34">
        <v>0.157434402332361</v>
      </c>
      <c r="AS34">
        <v>1.51515151515151E-2</v>
      </c>
      <c r="AT34">
        <v>0.25252525252525199</v>
      </c>
      <c r="AU34">
        <v>6.0240963855421603E-2</v>
      </c>
      <c r="AV34">
        <v>0.23780487804878001</v>
      </c>
      <c r="AW34">
        <v>0.51263537906137102</v>
      </c>
      <c r="AX34">
        <v>0.15094339622641501</v>
      </c>
      <c r="AY34">
        <v>8.7431693989070997E-2</v>
      </c>
      <c r="AZ34">
        <v>0.13145539906103201</v>
      </c>
    </row>
    <row r="35" spans="2:52" x14ac:dyDescent="0.2">
      <c r="B35" t="s">
        <v>237</v>
      </c>
      <c r="C35">
        <v>1E-3</v>
      </c>
      <c r="D35">
        <v>0.1</v>
      </c>
      <c r="E35">
        <v>161</v>
      </c>
      <c r="F35">
        <v>100</v>
      </c>
      <c r="G35" s="2" t="b">
        <v>1</v>
      </c>
      <c r="H35">
        <v>6</v>
      </c>
      <c r="I35">
        <v>50</v>
      </c>
      <c r="J35">
        <v>420</v>
      </c>
      <c r="K35">
        <v>1000</v>
      </c>
      <c r="L35">
        <v>3</v>
      </c>
      <c r="M35">
        <v>5</v>
      </c>
      <c r="N35">
        <v>465</v>
      </c>
      <c r="O35">
        <v>9</v>
      </c>
      <c r="P35">
        <v>5</v>
      </c>
      <c r="Q35">
        <v>125</v>
      </c>
      <c r="R35">
        <v>1</v>
      </c>
      <c r="S35">
        <v>197</v>
      </c>
      <c r="T35" s="2">
        <v>128</v>
      </c>
      <c r="U35" s="2">
        <v>128</v>
      </c>
      <c r="V35" t="s">
        <v>205</v>
      </c>
      <c r="W35">
        <v>0.27585714285714202</v>
      </c>
      <c r="X35">
        <v>1.66632912278175</v>
      </c>
      <c r="Y35">
        <v>0.41670896057347701</v>
      </c>
      <c r="Z35">
        <v>1.11758447968959</v>
      </c>
      <c r="AA35">
        <v>0.37485025357058599</v>
      </c>
      <c r="AB35">
        <v>0.37485025357058599</v>
      </c>
      <c r="AC35">
        <v>0.414293029954799</v>
      </c>
      <c r="AD35">
        <v>0.414293029954799</v>
      </c>
      <c r="AE35">
        <v>0.41670896057347701</v>
      </c>
      <c r="AF35">
        <v>0.41670896057347701</v>
      </c>
      <c r="AG35">
        <v>0.192</v>
      </c>
      <c r="AH35">
        <v>2.2400522232055602</v>
      </c>
      <c r="AI35">
        <v>0.147587207729278</v>
      </c>
      <c r="AJ35">
        <v>0.147587207729278</v>
      </c>
      <c r="AK35">
        <v>0.133353681013233</v>
      </c>
      <c r="AL35">
        <v>0.133353681013233</v>
      </c>
      <c r="AM35">
        <v>0.192</v>
      </c>
      <c r="AN35">
        <v>0.192</v>
      </c>
      <c r="AO35">
        <v>0.276305881988121</v>
      </c>
      <c r="AP35">
        <v>0.38181628923324201</v>
      </c>
      <c r="AQ35">
        <v>0.46642858949039601</v>
      </c>
      <c r="AR35">
        <v>0</v>
      </c>
      <c r="AS35">
        <v>8.5470085470085402E-2</v>
      </c>
      <c r="AT35">
        <v>0.24516129032257999</v>
      </c>
      <c r="AU35">
        <v>0</v>
      </c>
      <c r="AV35">
        <v>6.6037735849056506E-2</v>
      </c>
      <c r="AW35">
        <v>0.51612903225806395</v>
      </c>
      <c r="AX35">
        <v>0.26548672566371601</v>
      </c>
      <c r="AY35">
        <v>0</v>
      </c>
      <c r="AZ35">
        <v>0.15</v>
      </c>
    </row>
    <row r="36" spans="2:52" x14ac:dyDescent="0.2">
      <c r="B36" t="s">
        <v>238</v>
      </c>
      <c r="C36">
        <v>1E-3</v>
      </c>
      <c r="D36">
        <v>0.1</v>
      </c>
      <c r="E36">
        <v>256</v>
      </c>
      <c r="F36">
        <v>100</v>
      </c>
      <c r="G36" s="2" t="b">
        <v>0</v>
      </c>
      <c r="H36">
        <v>6</v>
      </c>
      <c r="I36">
        <v>20</v>
      </c>
      <c r="J36">
        <v>420</v>
      </c>
      <c r="K36">
        <v>1000</v>
      </c>
      <c r="L36">
        <v>3</v>
      </c>
      <c r="M36">
        <v>5</v>
      </c>
      <c r="N36">
        <v>465</v>
      </c>
      <c r="O36">
        <v>9</v>
      </c>
      <c r="P36">
        <v>5</v>
      </c>
      <c r="Q36">
        <v>125</v>
      </c>
      <c r="R36">
        <v>1</v>
      </c>
      <c r="S36">
        <v>197</v>
      </c>
      <c r="T36" s="2">
        <v>128</v>
      </c>
      <c r="U36" s="2">
        <v>128</v>
      </c>
      <c r="V36" t="s">
        <v>205</v>
      </c>
      <c r="W36">
        <v>0.27186904761904701</v>
      </c>
      <c r="X36">
        <v>1.68274731874465</v>
      </c>
      <c r="Y36">
        <v>0.41504516129032298</v>
      </c>
      <c r="Z36">
        <v>1.10978373634815</v>
      </c>
      <c r="AA36">
        <v>0.37179263801803902</v>
      </c>
      <c r="AB36">
        <v>0.37179263801803902</v>
      </c>
      <c r="AC36">
        <v>0.411614963577006</v>
      </c>
      <c r="AD36">
        <v>0.411614963577006</v>
      </c>
      <c r="AE36">
        <v>0.41504516129032298</v>
      </c>
      <c r="AF36">
        <v>0.41504516129032298</v>
      </c>
      <c r="AG36">
        <v>0.18488888888888799</v>
      </c>
      <c r="AH36">
        <v>2.1136837005615199</v>
      </c>
      <c r="AI36">
        <v>0.12796351078318499</v>
      </c>
      <c r="AJ36">
        <v>0.12796351078318499</v>
      </c>
      <c r="AK36">
        <v>0.12987738052349099</v>
      </c>
      <c r="AL36">
        <v>0.12987738052349099</v>
      </c>
      <c r="AM36">
        <v>0.18488888888888799</v>
      </c>
      <c r="AN36">
        <v>0.18488888888888799</v>
      </c>
      <c r="AO36">
        <v>0.28018516203377802</v>
      </c>
      <c r="AP36">
        <v>0.37076057100342702</v>
      </c>
      <c r="AQ36">
        <v>0.46443218101691103</v>
      </c>
      <c r="AR36">
        <v>0.16450216450216401</v>
      </c>
      <c r="AS36">
        <v>0</v>
      </c>
      <c r="AT36">
        <v>2.77777777777777E-2</v>
      </c>
      <c r="AU36">
        <v>0.22299651567944201</v>
      </c>
      <c r="AV36">
        <v>6.7307692307692304E-2</v>
      </c>
      <c r="AW36">
        <v>0.370994940978077</v>
      </c>
      <c r="AX36">
        <v>0.151898734177215</v>
      </c>
      <c r="AY36">
        <v>0.131487889273356</v>
      </c>
      <c r="AZ36">
        <v>1.47058823529411E-2</v>
      </c>
    </row>
    <row r="37" spans="2:52" x14ac:dyDescent="0.2">
      <c r="G37" s="2"/>
    </row>
    <row r="38" spans="2:52" x14ac:dyDescent="0.2">
      <c r="G38" s="2"/>
    </row>
    <row r="39" spans="2:52" x14ac:dyDescent="0.2">
      <c r="G39" s="2"/>
    </row>
    <row r="40" spans="2:52" x14ac:dyDescent="0.2">
      <c r="G40" s="2"/>
    </row>
    <row r="41" spans="2:52" x14ac:dyDescent="0.2">
      <c r="G41" s="2"/>
    </row>
    <row r="42" spans="2:52" x14ac:dyDescent="0.2">
      <c r="G42" s="2"/>
    </row>
    <row r="43" spans="2:52" x14ac:dyDescent="0.2">
      <c r="G43" s="2"/>
    </row>
    <row r="44" spans="2:52" x14ac:dyDescent="0.2">
      <c r="G44" s="2"/>
    </row>
    <row r="45" spans="2:52" x14ac:dyDescent="0.2">
      <c r="G45" s="2"/>
    </row>
    <row r="46" spans="2:52" x14ac:dyDescent="0.2">
      <c r="G46" s="2"/>
    </row>
    <row r="47" spans="2:52" x14ac:dyDescent="0.2">
      <c r="G47" s="2"/>
    </row>
    <row r="48" spans="2:52" x14ac:dyDescent="0.2">
      <c r="G48" s="2"/>
    </row>
    <row r="49" spans="7:7" x14ac:dyDescent="0.2">
      <c r="G49" s="2"/>
    </row>
    <row r="50" spans="7:7" x14ac:dyDescent="0.2">
      <c r="G50" s="2"/>
    </row>
    <row r="51" spans="7:7" x14ac:dyDescent="0.2">
      <c r="G51" s="2"/>
    </row>
    <row r="52" spans="7:7" x14ac:dyDescent="0.2">
      <c r="G52" s="2"/>
    </row>
    <row r="53" spans="7:7" x14ac:dyDescent="0.2">
      <c r="G53" s="2"/>
    </row>
    <row r="54" spans="7:7" x14ac:dyDescent="0.2">
      <c r="G54" s="2"/>
    </row>
    <row r="55" spans="7:7" x14ac:dyDescent="0.2">
      <c r="G55" s="2"/>
    </row>
    <row r="56" spans="7:7" x14ac:dyDescent="0.2">
      <c r="G56" s="2"/>
    </row>
    <row r="57" spans="7:7" x14ac:dyDescent="0.2">
      <c r="G57" s="2"/>
    </row>
    <row r="58" spans="7:7" x14ac:dyDescent="0.2">
      <c r="G58" s="2"/>
    </row>
    <row r="59" spans="7:7" x14ac:dyDescent="0.2">
      <c r="G59" s="2"/>
    </row>
    <row r="60" spans="7:7" x14ac:dyDescent="0.2">
      <c r="G60" s="2"/>
    </row>
    <row r="61" spans="7:7" x14ac:dyDescent="0.2">
      <c r="G61" s="2"/>
    </row>
    <row r="62" spans="7:7" x14ac:dyDescent="0.2">
      <c r="G62" s="2"/>
    </row>
    <row r="63" spans="7:7" x14ac:dyDescent="0.2">
      <c r="G63" s="2"/>
    </row>
    <row r="64" spans="7:7"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sheetData>
  <conditionalFormatting sqref="T1:T1048576">
    <cfRule type="colorScale" priority="72">
      <colorScale>
        <cfvo type="min"/>
        <cfvo type="max"/>
        <color rgb="FFFF7128"/>
        <color rgb="FFFFEF9C"/>
      </colorScale>
    </cfRule>
  </conditionalFormatting>
  <conditionalFormatting sqref="U1:U1048576">
    <cfRule type="colorScale" priority="71">
      <colorScale>
        <cfvo type="min"/>
        <cfvo type="max"/>
        <color rgb="FFFF7128"/>
        <color rgb="FFFFEF9C"/>
      </colorScale>
    </cfRule>
  </conditionalFormatting>
  <conditionalFormatting sqref="G1:G1048576">
    <cfRule type="containsText" dxfId="89" priority="69" operator="containsText" text="True">
      <formula>NOT(ISERROR(SEARCH("True",G1)))</formula>
    </cfRule>
    <cfRule type="containsText" dxfId="88" priority="70" operator="containsText" text="FALSE">
      <formula>NOT(ISERROR(SEARCH("FALSE",G1)))</formula>
    </cfRule>
  </conditionalFormatting>
  <conditionalFormatting sqref="W1:W1048576">
    <cfRule type="top10" dxfId="87" priority="67" rank="10"/>
    <cfRule type="dataBar" priority="68">
      <dataBar>
        <cfvo type="min"/>
        <cfvo type="max"/>
        <color theme="9"/>
      </dataBar>
      <extLst>
        <ext xmlns:x14="http://schemas.microsoft.com/office/spreadsheetml/2009/9/main" uri="{B025F937-C7B1-47D3-B67F-A62EFF666E3E}">
          <x14:id>{0B3332EC-5094-5044-8FEC-0CF09A6B5343}</x14:id>
        </ext>
      </extLst>
    </cfRule>
  </conditionalFormatting>
  <conditionalFormatting sqref="AA1:AA1048576">
    <cfRule type="top10" dxfId="86" priority="65" rank="10"/>
    <cfRule type="dataBar" priority="66">
      <dataBar>
        <cfvo type="min"/>
        <cfvo type="max"/>
        <color theme="9"/>
      </dataBar>
      <extLst>
        <ext xmlns:x14="http://schemas.microsoft.com/office/spreadsheetml/2009/9/main" uri="{B025F937-C7B1-47D3-B67F-A62EFF666E3E}">
          <x14:id>{60E85CD3-6524-FC42-8DE7-B517A2E0A8E9}</x14:id>
        </ext>
      </extLst>
    </cfRule>
  </conditionalFormatting>
  <conditionalFormatting sqref="X1:X1048576">
    <cfRule type="top10" dxfId="85" priority="63" bottom="1" rank="10"/>
    <cfRule type="dataBar" priority="64">
      <dataBar>
        <cfvo type="min"/>
        <cfvo type="max"/>
        <color rgb="FFFF0000"/>
      </dataBar>
      <extLst>
        <ext xmlns:x14="http://schemas.microsoft.com/office/spreadsheetml/2009/9/main" uri="{B025F937-C7B1-47D3-B67F-A62EFF666E3E}">
          <x14:id>{44A94828-4BA8-DA4B-96D2-FD745A78F44E}</x14:id>
        </ext>
      </extLst>
    </cfRule>
  </conditionalFormatting>
  <conditionalFormatting sqref="Y1:Y1048576">
    <cfRule type="top10" dxfId="84" priority="61" rank="10"/>
    <cfRule type="dataBar" priority="62">
      <dataBar>
        <cfvo type="min"/>
        <cfvo type="max"/>
        <color theme="9"/>
      </dataBar>
      <extLst>
        <ext xmlns:x14="http://schemas.microsoft.com/office/spreadsheetml/2009/9/main" uri="{B025F937-C7B1-47D3-B67F-A62EFF666E3E}">
          <x14:id>{E5BD3205-BBF3-9E44-A82C-5DD7F5D53FC1}</x14:id>
        </ext>
      </extLst>
    </cfRule>
  </conditionalFormatting>
  <conditionalFormatting sqref="AB1:AB1048576">
    <cfRule type="top10" dxfId="83" priority="59" rank="10"/>
    <cfRule type="dataBar" priority="60">
      <dataBar>
        <cfvo type="min"/>
        <cfvo type="max"/>
        <color theme="9"/>
      </dataBar>
      <extLst>
        <ext xmlns:x14="http://schemas.microsoft.com/office/spreadsheetml/2009/9/main" uri="{B025F937-C7B1-47D3-B67F-A62EFF666E3E}">
          <x14:id>{C412DE59-3D23-5C48-A4FD-EB8059514BCA}</x14:id>
        </ext>
      </extLst>
    </cfRule>
  </conditionalFormatting>
  <conditionalFormatting sqref="AC1:AC1048576">
    <cfRule type="top10" dxfId="82" priority="57" rank="10"/>
    <cfRule type="dataBar" priority="58">
      <dataBar>
        <cfvo type="min"/>
        <cfvo type="max"/>
        <color theme="9"/>
      </dataBar>
      <extLst>
        <ext xmlns:x14="http://schemas.microsoft.com/office/spreadsheetml/2009/9/main" uri="{B025F937-C7B1-47D3-B67F-A62EFF666E3E}">
          <x14:id>{B0972BAA-1FA2-CC45-8FCF-B40A6994455C}</x14:id>
        </ext>
      </extLst>
    </cfRule>
  </conditionalFormatting>
  <conditionalFormatting sqref="AD1:AD1048576">
    <cfRule type="top10" dxfId="81" priority="55" rank="10"/>
    <cfRule type="dataBar" priority="56">
      <dataBar>
        <cfvo type="min"/>
        <cfvo type="max"/>
        <color theme="9"/>
      </dataBar>
      <extLst>
        <ext xmlns:x14="http://schemas.microsoft.com/office/spreadsheetml/2009/9/main" uri="{B025F937-C7B1-47D3-B67F-A62EFF666E3E}">
          <x14:id>{4D64C16F-33B1-1046-8A49-09085B616606}</x14:id>
        </ext>
      </extLst>
    </cfRule>
  </conditionalFormatting>
  <conditionalFormatting sqref="AE1:AE1048576">
    <cfRule type="top10" dxfId="80" priority="53" rank="10"/>
    <cfRule type="dataBar" priority="54">
      <dataBar>
        <cfvo type="min"/>
        <cfvo type="max"/>
        <color theme="9"/>
      </dataBar>
      <extLst>
        <ext xmlns:x14="http://schemas.microsoft.com/office/spreadsheetml/2009/9/main" uri="{B025F937-C7B1-47D3-B67F-A62EFF666E3E}">
          <x14:id>{C004E424-E8C8-0E46-BC37-E71CBCB304EC}</x14:id>
        </ext>
      </extLst>
    </cfRule>
  </conditionalFormatting>
  <conditionalFormatting sqref="AF1:AF1048576">
    <cfRule type="top10" dxfId="79" priority="51" rank="10"/>
    <cfRule type="dataBar" priority="52">
      <dataBar>
        <cfvo type="min"/>
        <cfvo type="max"/>
        <color theme="9"/>
      </dataBar>
      <extLst>
        <ext xmlns:x14="http://schemas.microsoft.com/office/spreadsheetml/2009/9/main" uri="{B025F937-C7B1-47D3-B67F-A62EFF666E3E}">
          <x14:id>{49F6FF02-43C6-3C42-AD20-BE18122EF0FB}</x14:id>
        </ext>
      </extLst>
    </cfRule>
  </conditionalFormatting>
  <conditionalFormatting sqref="AG1:AG1048576">
    <cfRule type="top10" dxfId="78" priority="49" rank="10"/>
    <cfRule type="dataBar" priority="50">
      <dataBar>
        <cfvo type="min"/>
        <cfvo type="max"/>
        <color theme="9"/>
      </dataBar>
      <extLst>
        <ext xmlns:x14="http://schemas.microsoft.com/office/spreadsheetml/2009/9/main" uri="{B025F937-C7B1-47D3-B67F-A62EFF666E3E}">
          <x14:id>{7F3F3918-2B78-C343-8E12-3AE4B4DE59F4}</x14:id>
        </ext>
      </extLst>
    </cfRule>
  </conditionalFormatting>
  <conditionalFormatting sqref="AI1:AI1048576">
    <cfRule type="top10" dxfId="77" priority="47" rank="10"/>
    <cfRule type="dataBar" priority="48">
      <dataBar>
        <cfvo type="min"/>
        <cfvo type="max"/>
        <color theme="9"/>
      </dataBar>
      <extLst>
        <ext xmlns:x14="http://schemas.microsoft.com/office/spreadsheetml/2009/9/main" uri="{B025F937-C7B1-47D3-B67F-A62EFF666E3E}">
          <x14:id>{8A2DA663-4F89-184A-97DC-B49DD4F13242}</x14:id>
        </ext>
      </extLst>
    </cfRule>
  </conditionalFormatting>
  <conditionalFormatting sqref="AJ1:AJ1048576">
    <cfRule type="top10" dxfId="76" priority="45" rank="10"/>
    <cfRule type="dataBar" priority="46">
      <dataBar>
        <cfvo type="min"/>
        <cfvo type="max"/>
        <color theme="9"/>
      </dataBar>
      <extLst>
        <ext xmlns:x14="http://schemas.microsoft.com/office/spreadsheetml/2009/9/main" uri="{B025F937-C7B1-47D3-B67F-A62EFF666E3E}">
          <x14:id>{96EEE182-FDA9-4543-98C4-F956A7C6ABB1}</x14:id>
        </ext>
      </extLst>
    </cfRule>
  </conditionalFormatting>
  <conditionalFormatting sqref="AK1:AK1048576">
    <cfRule type="top10" dxfId="75" priority="43" rank="10"/>
    <cfRule type="dataBar" priority="44">
      <dataBar>
        <cfvo type="min"/>
        <cfvo type="max"/>
        <color theme="9"/>
      </dataBar>
      <extLst>
        <ext xmlns:x14="http://schemas.microsoft.com/office/spreadsheetml/2009/9/main" uri="{B025F937-C7B1-47D3-B67F-A62EFF666E3E}">
          <x14:id>{512AE2BE-E4C4-3D4C-B60A-65E81A0C13B8}</x14:id>
        </ext>
      </extLst>
    </cfRule>
  </conditionalFormatting>
  <conditionalFormatting sqref="AL1:AL1048576">
    <cfRule type="top10" dxfId="74" priority="41" rank="10"/>
    <cfRule type="dataBar" priority="42">
      <dataBar>
        <cfvo type="min"/>
        <cfvo type="max"/>
        <color theme="9"/>
      </dataBar>
      <extLst>
        <ext xmlns:x14="http://schemas.microsoft.com/office/spreadsheetml/2009/9/main" uri="{B025F937-C7B1-47D3-B67F-A62EFF666E3E}">
          <x14:id>{B09613FB-C0FA-A846-B0B7-28CACEC6784A}</x14:id>
        </ext>
      </extLst>
    </cfRule>
  </conditionalFormatting>
  <conditionalFormatting sqref="AM1:AM1048576">
    <cfRule type="top10" dxfId="73" priority="39" rank="10"/>
    <cfRule type="dataBar" priority="40">
      <dataBar>
        <cfvo type="min"/>
        <cfvo type="max"/>
        <color theme="9"/>
      </dataBar>
      <extLst>
        <ext xmlns:x14="http://schemas.microsoft.com/office/spreadsheetml/2009/9/main" uri="{B025F937-C7B1-47D3-B67F-A62EFF666E3E}">
          <x14:id>{D81D0352-8A91-3A44-B7A7-8379A31A98F0}</x14:id>
        </ext>
      </extLst>
    </cfRule>
  </conditionalFormatting>
  <conditionalFormatting sqref="Z1:Z1048576">
    <cfRule type="top10" dxfId="72" priority="35" bottom="1" rank="10"/>
    <cfRule type="dataBar" priority="36">
      <dataBar>
        <cfvo type="min"/>
        <cfvo type="max"/>
        <color rgb="FFFF0000"/>
      </dataBar>
      <extLst>
        <ext xmlns:x14="http://schemas.microsoft.com/office/spreadsheetml/2009/9/main" uri="{B025F937-C7B1-47D3-B67F-A62EFF666E3E}">
          <x14:id>{FAD54EE8-C456-1242-B8BF-734CC2230460}</x14:id>
        </ext>
      </extLst>
    </cfRule>
  </conditionalFormatting>
  <conditionalFormatting sqref="AH1:AH1048576">
    <cfRule type="top10" dxfId="71" priority="33" bottom="1" rank="10"/>
    <cfRule type="dataBar" priority="34">
      <dataBar>
        <cfvo type="min"/>
        <cfvo type="max"/>
        <color rgb="FFFF0000"/>
      </dataBar>
      <extLst>
        <ext xmlns:x14="http://schemas.microsoft.com/office/spreadsheetml/2009/9/main" uri="{B025F937-C7B1-47D3-B67F-A62EFF666E3E}">
          <x14:id>{95A63F16-AF48-7448-BF3F-9D274B94C98A}</x14:id>
        </ext>
      </extLst>
    </cfRule>
  </conditionalFormatting>
  <conditionalFormatting sqref="AO2:AO1048576">
    <cfRule type="top10" dxfId="70" priority="31" rank="10"/>
    <cfRule type="dataBar" priority="32">
      <dataBar>
        <cfvo type="min"/>
        <cfvo type="max"/>
        <color theme="9"/>
      </dataBar>
      <extLst>
        <ext xmlns:x14="http://schemas.microsoft.com/office/spreadsheetml/2009/9/main" uri="{B025F937-C7B1-47D3-B67F-A62EFF666E3E}">
          <x14:id>{4B833765-BE54-904F-99D4-7A787221A912}</x14:id>
        </ext>
      </extLst>
    </cfRule>
  </conditionalFormatting>
  <conditionalFormatting sqref="AP2:AP1048576">
    <cfRule type="top10" dxfId="69" priority="29" rank="10"/>
    <cfRule type="dataBar" priority="30">
      <dataBar>
        <cfvo type="min"/>
        <cfvo type="max"/>
        <color theme="9"/>
      </dataBar>
      <extLst>
        <ext xmlns:x14="http://schemas.microsoft.com/office/spreadsheetml/2009/9/main" uri="{B025F937-C7B1-47D3-B67F-A62EFF666E3E}">
          <x14:id>{36C7DAA4-6225-5C41-8A91-549CA92C8868}</x14:id>
        </ext>
      </extLst>
    </cfRule>
  </conditionalFormatting>
  <conditionalFormatting sqref="AQ2:AQ1048576">
    <cfRule type="top10" dxfId="68" priority="27" rank="10"/>
    <cfRule type="dataBar" priority="28">
      <dataBar>
        <cfvo type="min"/>
        <cfvo type="max"/>
        <color theme="9"/>
      </dataBar>
      <extLst>
        <ext xmlns:x14="http://schemas.microsoft.com/office/spreadsheetml/2009/9/main" uri="{B025F937-C7B1-47D3-B67F-A62EFF666E3E}">
          <x14:id>{8983B55E-4614-054D-A65D-BAE3CF5992F7}</x14:id>
        </ext>
      </extLst>
    </cfRule>
  </conditionalFormatting>
  <conditionalFormatting sqref="AR2:AR1048576">
    <cfRule type="top10" dxfId="67" priority="25" rank="10"/>
    <cfRule type="dataBar" priority="26">
      <dataBar>
        <cfvo type="min"/>
        <cfvo type="max"/>
        <color theme="9"/>
      </dataBar>
      <extLst>
        <ext xmlns:x14="http://schemas.microsoft.com/office/spreadsheetml/2009/9/main" uri="{B025F937-C7B1-47D3-B67F-A62EFF666E3E}">
          <x14:id>{D66F3F78-B7F1-2243-85DE-6F3F26283DF6}</x14:id>
        </ext>
      </extLst>
    </cfRule>
  </conditionalFormatting>
  <conditionalFormatting sqref="AS2:AS1048576">
    <cfRule type="top10" dxfId="66" priority="23" rank="10"/>
    <cfRule type="dataBar" priority="24">
      <dataBar>
        <cfvo type="min"/>
        <cfvo type="max"/>
        <color theme="9"/>
      </dataBar>
      <extLst>
        <ext xmlns:x14="http://schemas.microsoft.com/office/spreadsheetml/2009/9/main" uri="{B025F937-C7B1-47D3-B67F-A62EFF666E3E}">
          <x14:id>{A9F648BE-6D90-CC4C-B7E6-00736D617FF8}</x14:id>
        </ext>
      </extLst>
    </cfRule>
  </conditionalFormatting>
  <conditionalFormatting sqref="AT2:AT1048576">
    <cfRule type="top10" dxfId="65" priority="21" rank="10"/>
    <cfRule type="dataBar" priority="22">
      <dataBar>
        <cfvo type="min"/>
        <cfvo type="max"/>
        <color theme="9"/>
      </dataBar>
      <extLst>
        <ext xmlns:x14="http://schemas.microsoft.com/office/spreadsheetml/2009/9/main" uri="{B025F937-C7B1-47D3-B67F-A62EFF666E3E}">
          <x14:id>{5837491C-F4FA-1347-9920-E4C797805358}</x14:id>
        </ext>
      </extLst>
    </cfRule>
  </conditionalFormatting>
  <conditionalFormatting sqref="AU2:AU1048576">
    <cfRule type="top10" dxfId="64" priority="19" rank="10"/>
    <cfRule type="dataBar" priority="20">
      <dataBar>
        <cfvo type="min"/>
        <cfvo type="max"/>
        <color theme="9"/>
      </dataBar>
      <extLst>
        <ext xmlns:x14="http://schemas.microsoft.com/office/spreadsheetml/2009/9/main" uri="{B025F937-C7B1-47D3-B67F-A62EFF666E3E}">
          <x14:id>{CB0D4914-91A3-304E-8B37-D140FC4093A3}</x14:id>
        </ext>
      </extLst>
    </cfRule>
  </conditionalFormatting>
  <conditionalFormatting sqref="AV2:AV1048576">
    <cfRule type="top10" dxfId="63" priority="17" rank="10"/>
    <cfRule type="dataBar" priority="18">
      <dataBar>
        <cfvo type="min"/>
        <cfvo type="max"/>
        <color theme="9"/>
      </dataBar>
      <extLst>
        <ext xmlns:x14="http://schemas.microsoft.com/office/spreadsheetml/2009/9/main" uri="{B025F937-C7B1-47D3-B67F-A62EFF666E3E}">
          <x14:id>{1C79D220-5418-FE4D-BB42-E43563AD2632}</x14:id>
        </ext>
      </extLst>
    </cfRule>
  </conditionalFormatting>
  <conditionalFormatting sqref="AW2:AW1048576">
    <cfRule type="top10" dxfId="62" priority="15" rank="10"/>
    <cfRule type="dataBar" priority="16">
      <dataBar>
        <cfvo type="min"/>
        <cfvo type="max"/>
        <color theme="9"/>
      </dataBar>
      <extLst>
        <ext xmlns:x14="http://schemas.microsoft.com/office/spreadsheetml/2009/9/main" uri="{B025F937-C7B1-47D3-B67F-A62EFF666E3E}">
          <x14:id>{68910C8F-ADB8-EB43-9075-30FFB36BD5AD}</x14:id>
        </ext>
      </extLst>
    </cfRule>
  </conditionalFormatting>
  <conditionalFormatting sqref="AX2:AX1048576">
    <cfRule type="top10" dxfId="61" priority="13" rank="10"/>
    <cfRule type="dataBar" priority="14">
      <dataBar>
        <cfvo type="min"/>
        <cfvo type="max"/>
        <color theme="9"/>
      </dataBar>
      <extLst>
        <ext xmlns:x14="http://schemas.microsoft.com/office/spreadsheetml/2009/9/main" uri="{B025F937-C7B1-47D3-B67F-A62EFF666E3E}">
          <x14:id>{21D15B41-0842-C149-9B57-277CBE89E6CD}</x14:id>
        </ext>
      </extLst>
    </cfRule>
  </conditionalFormatting>
  <conditionalFormatting sqref="AY2:AY1048576">
    <cfRule type="top10" dxfId="60" priority="11" rank="10"/>
    <cfRule type="dataBar" priority="12">
      <dataBar>
        <cfvo type="min"/>
        <cfvo type="max"/>
        <color theme="9"/>
      </dataBar>
      <extLst>
        <ext xmlns:x14="http://schemas.microsoft.com/office/spreadsheetml/2009/9/main" uri="{B025F937-C7B1-47D3-B67F-A62EFF666E3E}">
          <x14:id>{A84BFF69-6817-124B-9B02-CD5D30D6C2C1}</x14:id>
        </ext>
      </extLst>
    </cfRule>
  </conditionalFormatting>
  <conditionalFormatting sqref="AZ2:AZ1048576">
    <cfRule type="top10" dxfId="59" priority="9" rank="10"/>
    <cfRule type="dataBar" priority="10">
      <dataBar>
        <cfvo type="min"/>
        <cfvo type="max"/>
        <color theme="9"/>
      </dataBar>
      <extLst>
        <ext xmlns:x14="http://schemas.microsoft.com/office/spreadsheetml/2009/9/main" uri="{B025F937-C7B1-47D3-B67F-A62EFF666E3E}">
          <x14:id>{B1618B4F-2BEA-8E4C-B883-206361D31108}</x14:id>
        </ext>
      </extLst>
    </cfRule>
  </conditionalFormatting>
  <conditionalFormatting sqref="AN1:AN1048576 AO1:AZ1">
    <cfRule type="top10" dxfId="58" priority="79" rank="10"/>
    <cfRule type="dataBar" priority="80">
      <dataBar>
        <cfvo type="min"/>
        <cfvo type="max"/>
        <color theme="9"/>
      </dataBar>
      <extLst>
        <ext xmlns:x14="http://schemas.microsoft.com/office/spreadsheetml/2009/9/main" uri="{B025F937-C7B1-47D3-B67F-A62EFF666E3E}">
          <x14:id>{50B8E623-A82D-4743-91CF-54F38CA0CBD4}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B3332EC-5094-5044-8FEC-0CF09A6B5343}">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60E85CD3-6524-FC42-8DE7-B517A2E0A8E9}">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44A94828-4BA8-DA4B-96D2-FD745A78F44E}">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E5BD3205-BBF3-9E44-A82C-5DD7F5D53FC1}">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C412DE59-3D23-5C48-A4FD-EB8059514BCA}">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B0972BAA-1FA2-CC45-8FCF-B40A6994455C}">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4D64C16F-33B1-1046-8A49-09085B616606}">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C004E424-E8C8-0E46-BC37-E71CBCB304EC}">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49F6FF02-43C6-3C42-AD20-BE18122EF0FB}">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7F3F3918-2B78-C343-8E12-3AE4B4DE59F4}">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8A2DA663-4F89-184A-97DC-B49DD4F13242}">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96EEE182-FDA9-4543-98C4-F956A7C6ABB1}">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512AE2BE-E4C4-3D4C-B60A-65E81A0C13B8}">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B09613FB-C0FA-A846-B0B7-28CACEC6784A}">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D81D0352-8A91-3A44-B7A7-8379A31A98F0}">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FAD54EE8-C456-1242-B8BF-734CC2230460}">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95A63F16-AF48-7448-BF3F-9D274B94C98A}">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4B833765-BE54-904F-99D4-7A787221A912}">
            <x14:dataBar minLength="0" maxLength="100" gradient="0" direction="leftToRight">
              <x14:cfvo type="min"/>
              <x14:cfvo type="max"/>
              <x14:negativeFillColor rgb="FFFF0000"/>
              <x14:axisColor rgb="FF000000"/>
            </x14:dataBar>
          </x14:cfRule>
          <xm:sqref>AO2:AO1048576</xm:sqref>
        </x14:conditionalFormatting>
        <x14:conditionalFormatting xmlns:xm="http://schemas.microsoft.com/office/excel/2006/main">
          <x14:cfRule type="dataBar" id="{36C7DAA4-6225-5C41-8A91-549CA92C8868}">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8983B55E-4614-054D-A65D-BAE3CF5992F7}">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D66F3F78-B7F1-2243-85DE-6F3F26283DF6}">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A9F648BE-6D90-CC4C-B7E6-00736D617FF8}">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5837491C-F4FA-1347-9920-E4C797805358}">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CB0D4914-91A3-304E-8B37-D140FC4093A3}">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1C79D220-5418-FE4D-BB42-E43563AD2632}">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68910C8F-ADB8-EB43-9075-30FFB36BD5AD}">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21D15B41-0842-C149-9B57-277CBE89E6CD}">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A84BFF69-6817-124B-9B02-CD5D30D6C2C1}">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B1618B4F-2BEA-8E4C-B883-206361D31108}">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50B8E623-A82D-4743-91CF-54F38CA0CBD4}">
            <x14:dataBar minLength="0" maxLength="100" gradient="0" direction="leftToRight">
              <x14:cfvo type="min"/>
              <x14:cfvo type="max"/>
              <x14:negativeFillColor rgb="FFFF0000"/>
              <x14:axisColor rgb="FF000000"/>
            </x14:dataBar>
          </x14:cfRule>
          <xm:sqref>AN1:AN1048576 AO1:AZ1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EDA80-E77B-3D46-8227-EF921F959AC5}">
  <dimension ref="A1:BA1062"/>
  <sheetViews>
    <sheetView workbookViewId="0">
      <selection activeCell="BB1" sqref="BB1:BE1048576"/>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53" width="15.83203125" customWidth="1"/>
  </cols>
  <sheetData>
    <row r="1" spans="1:53" x14ac:dyDescent="0.2">
      <c r="X1">
        <f>MAX(X2:INDEX(X:X, ROWS(X:X)))</f>
        <v>0.94312539682539498</v>
      </c>
      <c r="Y1">
        <f>MIN(Y2:INDEX(Y:Y, ROWS(Y:Y)))</f>
        <v>1.1917028216645101E-2</v>
      </c>
      <c r="Z1">
        <f>MAX(Z2:INDEX(Z:Z, ROWS(Z:Z)))</f>
        <v>0.48062142857142798</v>
      </c>
      <c r="AA1">
        <f>MIN(AA2:INDEX(AA:AA, ROWS(AA:AA)))</f>
        <v>0.23696630886197001</v>
      </c>
      <c r="AB1">
        <f>MAX(AB2:INDEX(AB:AB, ROWS(AB:AB)))</f>
        <v>0.46250137978711697</v>
      </c>
      <c r="AC1">
        <f>MAX(AC2:INDEX(AC:AC, ROWS(AC:AC)))</f>
        <v>0.46250137978711697</v>
      </c>
      <c r="AD1">
        <f>MAX(AD2:INDEX(AD:AD, ROWS(AD:AD)))</f>
        <v>0.46954039203050701</v>
      </c>
      <c r="AE1">
        <f>MAX(AE2:INDEX(AE:AE, ROWS(AE:AE)))</f>
        <v>0.46954039203050801</v>
      </c>
      <c r="AF1">
        <f>MAX(AF2:INDEX(AF:AF, ROWS(AF:AF)))</f>
        <v>0.48062142857142798</v>
      </c>
      <c r="AG1">
        <f>MAX(AG2:INDEX(AG:AG, ROWS(AG:AG)))</f>
        <v>0.48062142857142798</v>
      </c>
      <c r="AH1">
        <f>MAX(AH2:INDEX(AH:AH, ROWS(AH:AH)))</f>
        <v>0.41527777777777702</v>
      </c>
      <c r="AI1">
        <f>MIN(AI2:INDEX(AI:AI, ROWS(AI:AI)))</f>
        <v>8.5628062486648504E-2</v>
      </c>
      <c r="AJ1">
        <f>MAX(AJ2:INDEX(AJ:AJ, ROWS(AJ:AJ)))</f>
        <v>0.39606467613699697</v>
      </c>
      <c r="AK1">
        <f>MAX(AK2:INDEX(AK:AK, ROWS(AK:AK)))</f>
        <v>0.39606467613699697</v>
      </c>
      <c r="AL1">
        <f>MAX(AL2:INDEX(AL:AL, ROWS(AL:AL)))</f>
        <v>0.39854028968609301</v>
      </c>
      <c r="AM1">
        <f>MAX(AM2:INDEX(AM:AM, ROWS(AM:AM)))</f>
        <v>0.39854028968609301</v>
      </c>
      <c r="AN1">
        <f>MAX(AN2:INDEX(AN:AN, ROWS(AN:AN)))</f>
        <v>0.41527777777777702</v>
      </c>
      <c r="AO1">
        <f>MAX(AO2:INDEX(AO:AO, ROWS(AO:AO)))</f>
        <v>0.41527777777777702</v>
      </c>
      <c r="AP1">
        <f>MAX(AP2:INDEX(AP:AP, ROWS(AP:AP)))</f>
        <v>0.51852820943016797</v>
      </c>
      <c r="AQ1">
        <f>MAX(AQ2:INDEX(AQ:AQ, ROWS(AQ:AQ)))</f>
        <v>0.46332506881388702</v>
      </c>
      <c r="AR1">
        <f>MAX(AR2:INDEX(AR:AR, ROWS(AR:AR)))</f>
        <v>0.63439044826879198</v>
      </c>
      <c r="AS1">
        <f>MAX(AS2:INDEX(AS:AS, ROWS(AS:AS)))</f>
        <v>0.36764705882352899</v>
      </c>
      <c r="AT1">
        <f>MAX(AT2:INDEX(AT:AT, ROWS(AT:AT)))</f>
        <v>0.30833333333333302</v>
      </c>
      <c r="AU1">
        <f>MAX(AU2:INDEX(AU:AU, ROWS(AU:AU)))</f>
        <v>0.35820895522388002</v>
      </c>
      <c r="AV1">
        <f>MAX(AV2:INDEX(AV:AV, ROWS(AV:AV)))</f>
        <v>0.35922330097087302</v>
      </c>
      <c r="AW1">
        <f>MAX(AW2:INDEX(AW:AW, ROWS(AW:AW)))</f>
        <v>0.35294117647058798</v>
      </c>
      <c r="AX1">
        <f>MAX(AX2:INDEX(AX:AX, ROWS(AX:AX)))</f>
        <v>0.98113207547169801</v>
      </c>
      <c r="AY1">
        <f>MAX(AY2:INDEX(AY:AY, ROWS(AY:AY)))</f>
        <v>0.65454545454545399</v>
      </c>
      <c r="AZ1">
        <f>MAX(AZ2:INDEX(AZ:AZ, ROWS(AZ:AZ)))</f>
        <v>0.51046025104602499</v>
      </c>
      <c r="BA1">
        <f>MAX(BA2:INDEX(BA:BA, ROWS(BA:BA)))</f>
        <v>0.27096774193548301</v>
      </c>
    </row>
    <row r="2" spans="1:53" ht="136" x14ac:dyDescent="0.2">
      <c r="A2" s="1" t="s">
        <v>42</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38</v>
      </c>
      <c r="U2" s="3" t="s">
        <v>39</v>
      </c>
      <c r="V2" s="3" t="s">
        <v>40</v>
      </c>
      <c r="W2" t="s">
        <v>41</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c r="AP2" s="6" t="s">
        <v>75</v>
      </c>
      <c r="AQ2" s="6" t="s">
        <v>76</v>
      </c>
      <c r="AR2" s="6" t="s">
        <v>77</v>
      </c>
      <c r="AS2" s="6" t="s">
        <v>78</v>
      </c>
      <c r="AT2" s="6" t="s">
        <v>79</v>
      </c>
      <c r="AU2" s="6" t="s">
        <v>80</v>
      </c>
      <c r="AV2" s="6" t="s">
        <v>81</v>
      </c>
      <c r="AW2" s="6" t="s">
        <v>82</v>
      </c>
      <c r="AX2" s="6" t="s">
        <v>83</v>
      </c>
      <c r="AY2" s="6" t="s">
        <v>84</v>
      </c>
      <c r="AZ2" s="6" t="s">
        <v>85</v>
      </c>
      <c r="BA2" s="6" t="s">
        <v>86</v>
      </c>
    </row>
    <row r="3" spans="1:53" x14ac:dyDescent="0.2">
      <c r="B3" t="s">
        <v>239</v>
      </c>
      <c r="C3">
        <v>1E-3</v>
      </c>
      <c r="D3">
        <v>0.1</v>
      </c>
      <c r="E3">
        <v>256</v>
      </c>
      <c r="F3">
        <v>100</v>
      </c>
      <c r="G3" s="2" t="b">
        <v>0</v>
      </c>
      <c r="H3">
        <v>6</v>
      </c>
      <c r="I3">
        <v>20</v>
      </c>
      <c r="J3">
        <v>64</v>
      </c>
      <c r="K3">
        <v>1000</v>
      </c>
      <c r="L3">
        <v>3</v>
      </c>
      <c r="M3">
        <v>50</v>
      </c>
      <c r="N3">
        <v>420</v>
      </c>
      <c r="O3">
        <v>9</v>
      </c>
      <c r="P3">
        <v>50</v>
      </c>
      <c r="Q3">
        <v>80</v>
      </c>
      <c r="R3">
        <v>1</v>
      </c>
      <c r="S3">
        <v>197</v>
      </c>
      <c r="T3" s="2">
        <v>64</v>
      </c>
      <c r="U3" s="2">
        <v>128</v>
      </c>
      <c r="V3" s="2">
        <v>128</v>
      </c>
      <c r="W3" t="s">
        <v>240</v>
      </c>
      <c r="X3">
        <v>0.88984374999999905</v>
      </c>
      <c r="Y3">
        <v>2.5154864732175999E-2</v>
      </c>
      <c r="Z3">
        <v>0.48062142857142798</v>
      </c>
      <c r="AA3">
        <v>0.26869061580300302</v>
      </c>
      <c r="AB3">
        <v>0.46250137978711697</v>
      </c>
      <c r="AC3">
        <v>0.46250137978711697</v>
      </c>
      <c r="AD3">
        <v>0.46443829140232701</v>
      </c>
      <c r="AE3">
        <v>0.46443829140232701</v>
      </c>
      <c r="AF3">
        <v>0.48062142857142798</v>
      </c>
      <c r="AG3">
        <v>0.48062142857142798</v>
      </c>
      <c r="AH3">
        <v>0.390277777777777</v>
      </c>
      <c r="AI3">
        <v>0.111186563968658</v>
      </c>
      <c r="AJ3">
        <v>0.37378301782812701</v>
      </c>
      <c r="AK3">
        <v>0.37378301782812701</v>
      </c>
      <c r="AL3">
        <v>0.379146780925047</v>
      </c>
      <c r="AM3">
        <v>0.379146780925047</v>
      </c>
      <c r="AN3">
        <v>0.390277777777777</v>
      </c>
      <c r="AO3">
        <v>0.390277777777777</v>
      </c>
      <c r="AP3">
        <v>0.33356768337703102</v>
      </c>
      <c r="AQ3">
        <v>0.41954600771552297</v>
      </c>
      <c r="AR3">
        <v>0.63439044826879198</v>
      </c>
      <c r="AS3">
        <v>0.128</v>
      </c>
      <c r="AT3">
        <v>0.236363636363636</v>
      </c>
      <c r="AU3">
        <v>0.14925373134328301</v>
      </c>
      <c r="AV3">
        <v>0.353658536585365</v>
      </c>
      <c r="AW3">
        <v>0.162162162162162</v>
      </c>
      <c r="AX3">
        <v>0.96250000000000002</v>
      </c>
      <c r="AY3">
        <v>0.623529411764705</v>
      </c>
      <c r="AZ3">
        <v>0.47761194029850701</v>
      </c>
      <c r="BA3">
        <v>0.27096774193548301</v>
      </c>
    </row>
    <row r="4" spans="1:53" x14ac:dyDescent="0.2">
      <c r="B4" t="s">
        <v>241</v>
      </c>
      <c r="C4">
        <v>1E-3</v>
      </c>
      <c r="D4">
        <v>0.1</v>
      </c>
      <c r="E4">
        <v>183</v>
      </c>
      <c r="F4">
        <v>100</v>
      </c>
      <c r="G4" s="2" t="b">
        <v>1</v>
      </c>
      <c r="H4">
        <v>6</v>
      </c>
      <c r="I4">
        <v>50</v>
      </c>
      <c r="J4">
        <v>420</v>
      </c>
      <c r="K4">
        <v>1000</v>
      </c>
      <c r="L4">
        <v>3</v>
      </c>
      <c r="M4">
        <v>50</v>
      </c>
      <c r="N4">
        <v>420</v>
      </c>
      <c r="O4">
        <v>9</v>
      </c>
      <c r="P4">
        <v>50</v>
      </c>
      <c r="Q4">
        <v>80</v>
      </c>
      <c r="R4">
        <v>1</v>
      </c>
      <c r="S4">
        <v>197</v>
      </c>
      <c r="T4" s="2">
        <v>128</v>
      </c>
      <c r="U4" s="2">
        <v>128</v>
      </c>
      <c r="V4" s="2">
        <v>64</v>
      </c>
      <c r="W4" t="s">
        <v>240</v>
      </c>
      <c r="X4">
        <v>0.90041666666666598</v>
      </c>
      <c r="Y4">
        <v>2.1425147093832399E-2</v>
      </c>
      <c r="Z4">
        <v>0.47764841269841202</v>
      </c>
      <c r="AA4">
        <v>0.32826177725195799</v>
      </c>
      <c r="AB4">
        <v>0.43570948639990598</v>
      </c>
      <c r="AC4">
        <v>0.43570948639990598</v>
      </c>
      <c r="AD4">
        <v>0.44407325015560101</v>
      </c>
      <c r="AE4">
        <v>0.44407325015560101</v>
      </c>
      <c r="AF4">
        <v>0.47764841269841202</v>
      </c>
      <c r="AG4">
        <v>0.47764841269841202</v>
      </c>
      <c r="AH4">
        <v>0.30555555555555503</v>
      </c>
      <c r="AI4">
        <v>0.10972575098276099</v>
      </c>
      <c r="AJ4">
        <v>0.26909600050313398</v>
      </c>
      <c r="AK4">
        <v>0.26909600050313398</v>
      </c>
      <c r="AL4">
        <v>0.26884443365300598</v>
      </c>
      <c r="AM4">
        <v>0.26884443365300598</v>
      </c>
      <c r="AN4">
        <v>0.30555555555555503</v>
      </c>
      <c r="AO4">
        <v>0.30555555555555503</v>
      </c>
      <c r="AP4">
        <v>0.23169359738203699</v>
      </c>
      <c r="AQ4">
        <v>0.451575784231872</v>
      </c>
      <c r="AR4">
        <v>0.62385907758581105</v>
      </c>
      <c r="AS4">
        <v>0.111888111888111</v>
      </c>
      <c r="AT4">
        <v>0</v>
      </c>
      <c r="AU4">
        <v>0.31095406360423999</v>
      </c>
      <c r="AV4">
        <v>0.13043478260869501</v>
      </c>
      <c r="AW4">
        <v>0.27536231884057899</v>
      </c>
      <c r="AX4">
        <v>0.83870967741935398</v>
      </c>
      <c r="AY4">
        <v>0.61538461538461497</v>
      </c>
      <c r="AZ4">
        <v>0.139130434782608</v>
      </c>
      <c r="BA4">
        <v>0</v>
      </c>
    </row>
    <row r="5" spans="1:53" x14ac:dyDescent="0.2">
      <c r="B5" t="s">
        <v>242</v>
      </c>
      <c r="C5">
        <v>1E-3</v>
      </c>
      <c r="D5">
        <v>0.5</v>
      </c>
      <c r="E5">
        <v>256</v>
      </c>
      <c r="F5">
        <v>100</v>
      </c>
      <c r="G5" s="2" t="b">
        <v>0</v>
      </c>
      <c r="H5">
        <v>6</v>
      </c>
      <c r="I5">
        <v>25</v>
      </c>
      <c r="J5">
        <v>64</v>
      </c>
      <c r="K5">
        <v>1000</v>
      </c>
      <c r="L5">
        <v>3</v>
      </c>
      <c r="M5">
        <v>50</v>
      </c>
      <c r="N5">
        <v>420</v>
      </c>
      <c r="O5">
        <v>9</v>
      </c>
      <c r="P5">
        <v>50</v>
      </c>
      <c r="Q5">
        <v>80</v>
      </c>
      <c r="R5">
        <v>1</v>
      </c>
      <c r="S5">
        <v>197</v>
      </c>
      <c r="T5" s="2">
        <v>64</v>
      </c>
      <c r="U5" s="2">
        <v>64</v>
      </c>
      <c r="V5" s="2">
        <v>128</v>
      </c>
      <c r="W5" t="s">
        <v>240</v>
      </c>
      <c r="X5">
        <v>0.86885416666666604</v>
      </c>
      <c r="Y5">
        <v>2.99104705266654E-2</v>
      </c>
      <c r="Z5">
        <v>0.47225396825396698</v>
      </c>
      <c r="AA5">
        <v>0.25745525674521902</v>
      </c>
      <c r="AB5">
        <v>0.44559999814369</v>
      </c>
      <c r="AC5">
        <v>0.44559999814369</v>
      </c>
      <c r="AD5">
        <v>0.46954039203050701</v>
      </c>
      <c r="AE5">
        <v>0.46954039203050801</v>
      </c>
      <c r="AF5">
        <v>0.47225396825396698</v>
      </c>
      <c r="AG5">
        <v>0.47225396825396698</v>
      </c>
      <c r="AH5">
        <v>0.34583333333333299</v>
      </c>
      <c r="AI5">
        <v>0.13630646467208801</v>
      </c>
      <c r="AJ5">
        <v>0.31323089145460797</v>
      </c>
      <c r="AK5">
        <v>0.31323089145460697</v>
      </c>
      <c r="AL5">
        <v>0.29884366808936702</v>
      </c>
      <c r="AM5">
        <v>0.29884366808936702</v>
      </c>
      <c r="AN5">
        <v>0.34583333333333299</v>
      </c>
      <c r="AO5">
        <v>0.34583333333333299</v>
      </c>
      <c r="AP5">
        <v>0.27283319389586003</v>
      </c>
      <c r="AQ5">
        <v>0.46332506881388702</v>
      </c>
      <c r="AR5">
        <v>0.60064173172132096</v>
      </c>
      <c r="AS5">
        <v>0.29955947136563799</v>
      </c>
      <c r="AT5">
        <v>0</v>
      </c>
      <c r="AU5">
        <v>0.27329192546583803</v>
      </c>
      <c r="AV5">
        <v>0.21164021164021099</v>
      </c>
      <c r="AW5">
        <v>0</v>
      </c>
      <c r="AX5">
        <v>0.98113207547169801</v>
      </c>
      <c r="AY5">
        <v>0.52336448598130803</v>
      </c>
      <c r="AZ5">
        <v>0.34074074074074001</v>
      </c>
      <c r="BA5">
        <v>0.189349112426035</v>
      </c>
    </row>
    <row r="6" spans="1:53" x14ac:dyDescent="0.2">
      <c r="B6" t="s">
        <v>243</v>
      </c>
      <c r="C6">
        <v>1E-3</v>
      </c>
      <c r="D6">
        <v>0.5</v>
      </c>
      <c r="E6">
        <v>74</v>
      </c>
      <c r="F6">
        <v>500</v>
      </c>
      <c r="G6" s="2" t="b">
        <v>1</v>
      </c>
      <c r="H6">
        <v>6</v>
      </c>
      <c r="I6">
        <v>20</v>
      </c>
      <c r="J6">
        <v>128</v>
      </c>
      <c r="K6">
        <v>1000</v>
      </c>
      <c r="L6">
        <v>3</v>
      </c>
      <c r="M6">
        <v>50</v>
      </c>
      <c r="N6">
        <v>420</v>
      </c>
      <c r="O6">
        <v>9</v>
      </c>
      <c r="P6">
        <v>50</v>
      </c>
      <c r="Q6">
        <v>80</v>
      </c>
      <c r="R6">
        <v>1</v>
      </c>
      <c r="S6">
        <v>197</v>
      </c>
      <c r="T6" s="2">
        <v>64</v>
      </c>
      <c r="U6" s="2">
        <v>128</v>
      </c>
      <c r="V6" s="2">
        <v>128</v>
      </c>
      <c r="W6" t="s">
        <v>240</v>
      </c>
      <c r="X6">
        <v>0.90512499999999896</v>
      </c>
      <c r="Y6">
        <v>2.04013765752315E-2</v>
      </c>
      <c r="Z6">
        <v>0.47085952380952301</v>
      </c>
      <c r="AA6">
        <v>0.27489659842848702</v>
      </c>
      <c r="AB6">
        <v>0.46005824040022603</v>
      </c>
      <c r="AC6">
        <v>0.46005824040022603</v>
      </c>
      <c r="AD6">
        <v>0.46035822377117502</v>
      </c>
      <c r="AE6">
        <v>0.46035822377117502</v>
      </c>
      <c r="AF6">
        <v>0.47085952380952301</v>
      </c>
      <c r="AG6">
        <v>0.47085952380952301</v>
      </c>
      <c r="AH6">
        <v>0.41527777777777702</v>
      </c>
      <c r="AI6">
        <v>0.12711369991302399</v>
      </c>
      <c r="AJ6">
        <v>0.39606467613699697</v>
      </c>
      <c r="AK6">
        <v>0.39606467613699697</v>
      </c>
      <c r="AL6">
        <v>0.39854028968609301</v>
      </c>
      <c r="AM6">
        <v>0.39854028968609301</v>
      </c>
      <c r="AN6">
        <v>0.41527777777777702</v>
      </c>
      <c r="AO6">
        <v>0.41527777777777702</v>
      </c>
      <c r="AP6">
        <v>0.36230474743658198</v>
      </c>
      <c r="AQ6">
        <v>0.39956044538253599</v>
      </c>
      <c r="AR6">
        <v>0.61830952838155895</v>
      </c>
      <c r="AS6">
        <v>8.4033613445378103E-2</v>
      </c>
      <c r="AT6">
        <v>0.19259259259259201</v>
      </c>
      <c r="AU6">
        <v>0.35820895522388002</v>
      </c>
      <c r="AV6">
        <v>0.35922330097087302</v>
      </c>
      <c r="AW6">
        <v>0.35294117647058798</v>
      </c>
      <c r="AX6">
        <v>0.974683544303797</v>
      </c>
      <c r="AY6">
        <v>0.57471264367816</v>
      </c>
      <c r="AZ6">
        <v>0.50602409638554202</v>
      </c>
      <c r="BA6">
        <v>0.162162162162162</v>
      </c>
    </row>
    <row r="7" spans="1:53" x14ac:dyDescent="0.2">
      <c r="B7" t="s">
        <v>244</v>
      </c>
      <c r="C7">
        <v>1E-3</v>
      </c>
      <c r="D7">
        <v>0.5</v>
      </c>
      <c r="E7">
        <v>256</v>
      </c>
      <c r="F7">
        <v>500</v>
      </c>
      <c r="G7" s="2" t="b">
        <v>0</v>
      </c>
      <c r="H7">
        <v>6</v>
      </c>
      <c r="I7">
        <v>20</v>
      </c>
      <c r="J7">
        <v>256</v>
      </c>
      <c r="K7">
        <v>1000</v>
      </c>
      <c r="L7">
        <v>3</v>
      </c>
      <c r="M7">
        <v>20</v>
      </c>
      <c r="N7">
        <v>450</v>
      </c>
      <c r="O7">
        <v>9</v>
      </c>
      <c r="P7">
        <v>20</v>
      </c>
      <c r="Q7">
        <v>110</v>
      </c>
      <c r="R7">
        <v>1</v>
      </c>
      <c r="S7">
        <v>197</v>
      </c>
      <c r="T7" s="2">
        <v>128</v>
      </c>
      <c r="U7" s="2">
        <v>64</v>
      </c>
      <c r="V7" s="2">
        <v>128</v>
      </c>
      <c r="W7" t="s">
        <v>240</v>
      </c>
      <c r="X7">
        <v>0.46361848958333302</v>
      </c>
      <c r="Y7">
        <v>0.107119221210479</v>
      </c>
      <c r="Z7">
        <v>0.46427999999999903</v>
      </c>
      <c r="AA7">
        <v>0.23696630886197001</v>
      </c>
      <c r="AB7">
        <v>0.42910172511113598</v>
      </c>
      <c r="AC7">
        <v>0.42910172511113598</v>
      </c>
      <c r="AD7">
        <v>0.44289146584872902</v>
      </c>
      <c r="AE7">
        <v>0.44289146584872902</v>
      </c>
      <c r="AF7">
        <v>0.46427999999999903</v>
      </c>
      <c r="AG7">
        <v>0.46427999999999903</v>
      </c>
      <c r="AH7">
        <v>0.314141414141414</v>
      </c>
      <c r="AI7">
        <v>8.5628062486648504E-2</v>
      </c>
      <c r="AJ7">
        <v>0.25731415364927601</v>
      </c>
      <c r="AK7">
        <v>0.25731415364927601</v>
      </c>
      <c r="AL7">
        <v>0.23653465424115899</v>
      </c>
      <c r="AM7">
        <v>0.23653465424115899</v>
      </c>
      <c r="AN7">
        <v>0.314141414141414</v>
      </c>
      <c r="AO7">
        <v>0.314141414141414</v>
      </c>
      <c r="AP7">
        <v>0.345204087596724</v>
      </c>
      <c r="AQ7">
        <v>0.34096558652514403</v>
      </c>
      <c r="AR7">
        <v>0.60113550121153803</v>
      </c>
      <c r="AS7">
        <v>0.36764705882352899</v>
      </c>
      <c r="AT7">
        <v>0</v>
      </c>
      <c r="AU7">
        <v>0</v>
      </c>
      <c r="AV7">
        <v>0.13953488372093001</v>
      </c>
      <c r="AW7">
        <v>0.126436781609195</v>
      </c>
      <c r="AX7">
        <v>0.87966804979253099</v>
      </c>
      <c r="AY7">
        <v>0.45394736842105199</v>
      </c>
      <c r="AZ7">
        <v>0.16759776536312801</v>
      </c>
      <c r="BA7">
        <v>0.180995475113122</v>
      </c>
    </row>
    <row r="8" spans="1:53" x14ac:dyDescent="0.2">
      <c r="B8" t="s">
        <v>245</v>
      </c>
      <c r="C8">
        <v>1E-3</v>
      </c>
      <c r="D8">
        <v>0.5</v>
      </c>
      <c r="E8">
        <v>256</v>
      </c>
      <c r="F8">
        <v>100</v>
      </c>
      <c r="G8" s="2" t="b">
        <v>0</v>
      </c>
      <c r="H8">
        <v>6</v>
      </c>
      <c r="I8">
        <v>5</v>
      </c>
      <c r="J8">
        <v>64</v>
      </c>
      <c r="K8">
        <v>1000</v>
      </c>
      <c r="L8">
        <v>3</v>
      </c>
      <c r="M8">
        <v>50</v>
      </c>
      <c r="N8">
        <v>420</v>
      </c>
      <c r="O8">
        <v>9</v>
      </c>
      <c r="P8">
        <v>50</v>
      </c>
      <c r="Q8">
        <v>80</v>
      </c>
      <c r="R8">
        <v>1</v>
      </c>
      <c r="S8">
        <v>197</v>
      </c>
      <c r="T8" s="2">
        <v>128</v>
      </c>
      <c r="U8" s="2">
        <v>128</v>
      </c>
      <c r="V8" s="2">
        <v>128</v>
      </c>
      <c r="W8" t="s">
        <v>240</v>
      </c>
      <c r="X8">
        <v>0.83335937499999901</v>
      </c>
      <c r="Y8">
        <v>4.0675096921622703E-2</v>
      </c>
      <c r="Z8">
        <v>0.427880158730159</v>
      </c>
      <c r="AA8">
        <v>0.27082744598388597</v>
      </c>
      <c r="AB8">
        <v>0.389794722042205</v>
      </c>
      <c r="AC8">
        <v>0.389794722042205</v>
      </c>
      <c r="AD8">
        <v>0.43073660762035998</v>
      </c>
      <c r="AE8">
        <v>0.43073660762035998</v>
      </c>
      <c r="AF8">
        <v>0.427880158730159</v>
      </c>
      <c r="AG8">
        <v>0.427880158730159</v>
      </c>
      <c r="AH8">
        <v>0.32361111111111102</v>
      </c>
      <c r="AI8">
        <v>0.119914047420024</v>
      </c>
      <c r="AJ8">
        <v>0.26236814536047198</v>
      </c>
      <c r="AK8">
        <v>0.26236814536047198</v>
      </c>
      <c r="AL8">
        <v>0.284012107023914</v>
      </c>
      <c r="AM8">
        <v>0.284012107023914</v>
      </c>
      <c r="AN8">
        <v>0.32361111111111102</v>
      </c>
      <c r="AO8">
        <v>0.32361111111111102</v>
      </c>
      <c r="AP8">
        <v>0.208427043756723</v>
      </c>
      <c r="AQ8">
        <v>0.45251496072902497</v>
      </c>
      <c r="AR8">
        <v>0.50844216164086697</v>
      </c>
      <c r="AS8">
        <v>2.27272727272727E-2</v>
      </c>
      <c r="AT8">
        <v>2.1739130434782601E-2</v>
      </c>
      <c r="AU8">
        <v>0.29429429429429399</v>
      </c>
      <c r="AV8">
        <v>0.218181818181818</v>
      </c>
      <c r="AW8">
        <v>0.184873949579831</v>
      </c>
      <c r="AX8">
        <v>0.683760683760683</v>
      </c>
      <c r="AY8">
        <v>0.53475935828876997</v>
      </c>
      <c r="AZ8">
        <v>0.32478632478632402</v>
      </c>
      <c r="BA8">
        <v>7.61904761904761E-2</v>
      </c>
    </row>
    <row r="9" spans="1:53" x14ac:dyDescent="0.2">
      <c r="B9" t="s">
        <v>246</v>
      </c>
      <c r="C9">
        <v>1E-3</v>
      </c>
      <c r="D9">
        <v>0.1</v>
      </c>
      <c r="E9">
        <v>256</v>
      </c>
      <c r="F9">
        <v>500</v>
      </c>
      <c r="G9" s="2" t="b">
        <v>0</v>
      </c>
      <c r="H9">
        <v>6</v>
      </c>
      <c r="I9">
        <v>20</v>
      </c>
      <c r="J9">
        <v>64</v>
      </c>
      <c r="K9">
        <v>1000</v>
      </c>
      <c r="L9">
        <v>3</v>
      </c>
      <c r="M9">
        <v>20</v>
      </c>
      <c r="N9">
        <v>450</v>
      </c>
      <c r="O9">
        <v>9</v>
      </c>
      <c r="P9">
        <v>20</v>
      </c>
      <c r="Q9">
        <v>110</v>
      </c>
      <c r="R9">
        <v>1</v>
      </c>
      <c r="S9">
        <v>197</v>
      </c>
      <c r="T9" s="2">
        <v>64</v>
      </c>
      <c r="U9" s="2">
        <v>64</v>
      </c>
      <c r="V9" s="2">
        <v>128</v>
      </c>
      <c r="W9" t="s">
        <v>240</v>
      </c>
      <c r="X9">
        <v>0.91766145833333301</v>
      </c>
      <c r="Y9">
        <v>1.7832726489752499E-2</v>
      </c>
      <c r="Z9">
        <v>0.425755555555555</v>
      </c>
      <c r="AA9">
        <v>0.58692638093233096</v>
      </c>
      <c r="AB9">
        <v>0.35747948817395903</v>
      </c>
      <c r="AC9">
        <v>0.35747948817395903</v>
      </c>
      <c r="AD9">
        <v>0.40160888776749598</v>
      </c>
      <c r="AE9">
        <v>0.40160888776749598</v>
      </c>
      <c r="AF9">
        <v>0.425755555555555</v>
      </c>
      <c r="AG9">
        <v>0.425755555555555</v>
      </c>
      <c r="AH9">
        <v>0.18282828282828201</v>
      </c>
      <c r="AI9">
        <v>0.54667556285858099</v>
      </c>
      <c r="AJ9">
        <v>0.13477661833976701</v>
      </c>
      <c r="AK9">
        <v>0.13477661833976701</v>
      </c>
      <c r="AL9">
        <v>0.227738720024072</v>
      </c>
      <c r="AM9">
        <v>0.227738720024072</v>
      </c>
      <c r="AN9">
        <v>0.18282828282828201</v>
      </c>
      <c r="AO9">
        <v>0.18282828282828201</v>
      </c>
      <c r="AP9">
        <v>0.51852820943016797</v>
      </c>
      <c r="AQ9">
        <v>4.8509669109706097E-2</v>
      </c>
      <c r="AR9">
        <v>0.50540058598200299</v>
      </c>
      <c r="AS9">
        <v>0.268041237113402</v>
      </c>
      <c r="AT9">
        <v>3.2258064516128997E-2</v>
      </c>
      <c r="AU9">
        <v>1.4925373134328301E-2</v>
      </c>
      <c r="AV9">
        <v>1.7543859649122799E-2</v>
      </c>
      <c r="AW9">
        <v>0.13934426229508101</v>
      </c>
      <c r="AX9">
        <v>0.27480916030534303</v>
      </c>
      <c r="AY9">
        <v>0.28070175438596401</v>
      </c>
      <c r="AZ9">
        <v>0</v>
      </c>
      <c r="BA9">
        <v>0.185365853658536</v>
      </c>
    </row>
    <row r="10" spans="1:53" x14ac:dyDescent="0.2">
      <c r="B10" t="s">
        <v>247</v>
      </c>
      <c r="C10">
        <v>1E-3</v>
      </c>
      <c r="D10">
        <v>0.1</v>
      </c>
      <c r="E10">
        <v>256</v>
      </c>
      <c r="F10">
        <v>100</v>
      </c>
      <c r="G10" s="2" t="b">
        <v>0</v>
      </c>
      <c r="H10">
        <v>6</v>
      </c>
      <c r="I10">
        <v>25</v>
      </c>
      <c r="J10">
        <v>128</v>
      </c>
      <c r="K10">
        <v>1000</v>
      </c>
      <c r="L10">
        <v>3</v>
      </c>
      <c r="M10">
        <v>20</v>
      </c>
      <c r="N10">
        <v>450</v>
      </c>
      <c r="O10">
        <v>9</v>
      </c>
      <c r="P10">
        <v>20</v>
      </c>
      <c r="Q10">
        <v>110</v>
      </c>
      <c r="R10">
        <v>1</v>
      </c>
      <c r="S10">
        <v>197</v>
      </c>
      <c r="T10" s="2">
        <v>128</v>
      </c>
      <c r="U10" s="2">
        <v>64</v>
      </c>
      <c r="V10" s="2">
        <v>128</v>
      </c>
      <c r="W10" t="s">
        <v>240</v>
      </c>
      <c r="X10">
        <v>0.89687499999999998</v>
      </c>
      <c r="Y10">
        <v>2.2088435254991001E-2</v>
      </c>
      <c r="Z10">
        <v>0.42490148148148099</v>
      </c>
      <c r="AA10">
        <v>0.30721212571859302</v>
      </c>
      <c r="AB10">
        <v>0.39828781404484098</v>
      </c>
      <c r="AC10">
        <v>0.39828781404484098</v>
      </c>
      <c r="AD10">
        <v>0.41402862808795199</v>
      </c>
      <c r="AE10">
        <v>0.41402862808795199</v>
      </c>
      <c r="AF10">
        <v>0.42490148148148099</v>
      </c>
      <c r="AG10">
        <v>0.42490148148148099</v>
      </c>
      <c r="AH10">
        <v>0.324242424242424</v>
      </c>
      <c r="AI10">
        <v>0.14515171945095001</v>
      </c>
      <c r="AJ10">
        <v>0.29063930598080001</v>
      </c>
      <c r="AK10">
        <v>0.29063930598080001</v>
      </c>
      <c r="AL10">
        <v>0.32415115221125301</v>
      </c>
      <c r="AM10">
        <v>0.32415115221125301</v>
      </c>
      <c r="AN10">
        <v>0.324242424242424</v>
      </c>
      <c r="AO10">
        <v>0.324242424242424</v>
      </c>
      <c r="AP10">
        <v>0.31153539895719901</v>
      </c>
      <c r="AQ10">
        <v>0.32625489226458498</v>
      </c>
      <c r="AR10">
        <v>0.55707315091273801</v>
      </c>
      <c r="AS10">
        <v>9.85915492957746E-2</v>
      </c>
      <c r="AT10">
        <v>7.1428571428571397E-2</v>
      </c>
      <c r="AU10">
        <v>8.0536912751677805E-2</v>
      </c>
      <c r="AV10">
        <v>0.28723404255319102</v>
      </c>
      <c r="AW10">
        <v>0.121621621621621</v>
      </c>
      <c r="AX10">
        <v>0.96363636363636296</v>
      </c>
      <c r="AY10">
        <v>0.30347349177330801</v>
      </c>
      <c r="AZ10">
        <v>0.51046025104602499</v>
      </c>
      <c r="BA10">
        <v>0.17877094972067001</v>
      </c>
    </row>
    <row r="11" spans="1:53" x14ac:dyDescent="0.2">
      <c r="B11" t="s">
        <v>248</v>
      </c>
      <c r="C11">
        <v>1E-3</v>
      </c>
      <c r="D11">
        <v>0.5</v>
      </c>
      <c r="E11">
        <v>256</v>
      </c>
      <c r="F11">
        <v>100</v>
      </c>
      <c r="G11" s="2" t="b">
        <v>0</v>
      </c>
      <c r="H11">
        <v>6</v>
      </c>
      <c r="I11">
        <v>50</v>
      </c>
      <c r="J11">
        <v>64</v>
      </c>
      <c r="K11">
        <v>1000</v>
      </c>
      <c r="L11">
        <v>3</v>
      </c>
      <c r="M11">
        <v>50</v>
      </c>
      <c r="N11">
        <v>420</v>
      </c>
      <c r="O11">
        <v>9</v>
      </c>
      <c r="P11">
        <v>50</v>
      </c>
      <c r="Q11">
        <v>80</v>
      </c>
      <c r="R11">
        <v>1</v>
      </c>
      <c r="S11">
        <v>197</v>
      </c>
      <c r="T11" s="2">
        <v>64</v>
      </c>
      <c r="U11" s="2">
        <v>64</v>
      </c>
      <c r="V11" s="2">
        <v>128</v>
      </c>
      <c r="W11" t="s">
        <v>240</v>
      </c>
      <c r="X11">
        <v>0.88789062500000004</v>
      </c>
      <c r="Y11">
        <v>2.50914099253714E-2</v>
      </c>
      <c r="Z11">
        <v>0.42325079365079299</v>
      </c>
      <c r="AA11">
        <v>0.425261296778917</v>
      </c>
      <c r="AB11">
        <v>0.41902570168086001</v>
      </c>
      <c r="AC11">
        <v>0.41902570168086001</v>
      </c>
      <c r="AD11">
        <v>0.432124653937069</v>
      </c>
      <c r="AE11">
        <v>0.432124653937069</v>
      </c>
      <c r="AF11">
        <v>0.42325079365079299</v>
      </c>
      <c r="AG11">
        <v>0.42325079365079299</v>
      </c>
      <c r="AH11">
        <v>0.32222222222222202</v>
      </c>
      <c r="AI11">
        <v>0.27491569519042902</v>
      </c>
      <c r="AJ11">
        <v>0.29649964267386297</v>
      </c>
      <c r="AK11">
        <v>0.29649964267386297</v>
      </c>
      <c r="AL11">
        <v>0.32121414125007303</v>
      </c>
      <c r="AM11">
        <v>0.32121414125007303</v>
      </c>
      <c r="AN11">
        <v>0.32222222222222202</v>
      </c>
      <c r="AO11">
        <v>0.32222222222222202</v>
      </c>
      <c r="AP11">
        <v>0.35881294243907702</v>
      </c>
      <c r="AQ11">
        <v>0.38538059275070502</v>
      </c>
      <c r="AR11">
        <v>0.51288356985279904</v>
      </c>
      <c r="AS11">
        <v>0.17266187050359699</v>
      </c>
      <c r="AT11">
        <v>0.14516129032257999</v>
      </c>
      <c r="AU11">
        <v>4.3478260869565202E-2</v>
      </c>
      <c r="AV11">
        <v>0.21126760563380201</v>
      </c>
      <c r="AW11">
        <v>0.19512195121951201</v>
      </c>
      <c r="AX11">
        <v>0.974683544303797</v>
      </c>
      <c r="AY11">
        <v>0.45669291338582602</v>
      </c>
      <c r="AZ11">
        <v>0.39130434782608597</v>
      </c>
      <c r="BA11">
        <v>7.8125E-2</v>
      </c>
    </row>
    <row r="12" spans="1:53" x14ac:dyDescent="0.2">
      <c r="B12" t="s">
        <v>249</v>
      </c>
      <c r="C12">
        <v>1E-3</v>
      </c>
      <c r="D12">
        <v>0.5</v>
      </c>
      <c r="E12">
        <v>256</v>
      </c>
      <c r="F12">
        <v>100</v>
      </c>
      <c r="G12" s="2" t="b">
        <v>0</v>
      </c>
      <c r="H12">
        <v>6</v>
      </c>
      <c r="I12">
        <v>10</v>
      </c>
      <c r="J12">
        <v>128</v>
      </c>
      <c r="K12">
        <v>1000</v>
      </c>
      <c r="L12">
        <v>3</v>
      </c>
      <c r="M12">
        <v>5</v>
      </c>
      <c r="N12">
        <v>465</v>
      </c>
      <c r="O12">
        <v>9</v>
      </c>
      <c r="P12">
        <v>5</v>
      </c>
      <c r="Q12">
        <v>125</v>
      </c>
      <c r="R12">
        <v>1</v>
      </c>
      <c r="S12">
        <v>197</v>
      </c>
      <c r="T12" s="2">
        <v>64</v>
      </c>
      <c r="U12" s="2">
        <v>64</v>
      </c>
      <c r="V12" s="2">
        <v>64</v>
      </c>
      <c r="W12" t="s">
        <v>240</v>
      </c>
      <c r="X12">
        <v>0.87059895833333301</v>
      </c>
      <c r="Y12">
        <v>3.1807234603911598E-2</v>
      </c>
      <c r="Z12">
        <v>0.41007455197132597</v>
      </c>
      <c r="AA12">
        <v>0.35895359659194898</v>
      </c>
      <c r="AB12">
        <v>0.38308600768891599</v>
      </c>
      <c r="AC12">
        <v>0.38308600768891599</v>
      </c>
      <c r="AD12">
        <v>0.40517315188223701</v>
      </c>
      <c r="AE12">
        <v>0.40517315188223701</v>
      </c>
      <c r="AF12">
        <v>0.41007455197132597</v>
      </c>
      <c r="AG12">
        <v>0.41007455197132597</v>
      </c>
      <c r="AH12">
        <v>0.330666666666666</v>
      </c>
      <c r="AI12">
        <v>0.20610652863979301</v>
      </c>
      <c r="AJ12">
        <v>0.28074590904885</v>
      </c>
      <c r="AK12">
        <v>0.28074590904885</v>
      </c>
      <c r="AL12">
        <v>0.28874803668473897</v>
      </c>
      <c r="AM12">
        <v>0.28874803668473897</v>
      </c>
      <c r="AN12">
        <v>0.330666666666666</v>
      </c>
      <c r="AO12">
        <v>0.330666666666666</v>
      </c>
      <c r="AP12">
        <v>0.319595122658832</v>
      </c>
      <c r="AQ12">
        <v>0.348349464642704</v>
      </c>
      <c r="AR12">
        <v>0.48131343576521302</v>
      </c>
      <c r="AS12">
        <v>2.8368794326241099E-2</v>
      </c>
      <c r="AT12">
        <v>0.30833333333333302</v>
      </c>
      <c r="AU12">
        <v>4.8484848484848402E-2</v>
      </c>
      <c r="AV12">
        <v>0.116959064327485</v>
      </c>
      <c r="AW12">
        <v>0.219780219780219</v>
      </c>
      <c r="AX12">
        <v>0.93436293436293405</v>
      </c>
      <c r="AY12">
        <v>0.46276595744680799</v>
      </c>
      <c r="AZ12">
        <v>0.38356164383561597</v>
      </c>
      <c r="BA12">
        <v>2.40963855421686E-2</v>
      </c>
    </row>
    <row r="13" spans="1:53" x14ac:dyDescent="0.2">
      <c r="B13" t="s">
        <v>250</v>
      </c>
      <c r="C13">
        <v>1E-3</v>
      </c>
      <c r="D13">
        <v>0.1</v>
      </c>
      <c r="E13">
        <v>256</v>
      </c>
      <c r="F13">
        <v>100</v>
      </c>
      <c r="G13" s="2" t="b">
        <v>0</v>
      </c>
      <c r="H13">
        <v>6</v>
      </c>
      <c r="I13">
        <v>25</v>
      </c>
      <c r="J13">
        <v>128</v>
      </c>
      <c r="K13">
        <v>1000</v>
      </c>
      <c r="L13">
        <v>3</v>
      </c>
      <c r="M13">
        <v>25</v>
      </c>
      <c r="N13">
        <v>445</v>
      </c>
      <c r="O13">
        <v>9</v>
      </c>
      <c r="P13">
        <v>25</v>
      </c>
      <c r="Q13">
        <v>105</v>
      </c>
      <c r="R13">
        <v>1</v>
      </c>
      <c r="S13">
        <v>197</v>
      </c>
      <c r="T13" s="2">
        <v>64</v>
      </c>
      <c r="U13" s="2">
        <v>64</v>
      </c>
      <c r="V13" s="2">
        <v>64</v>
      </c>
      <c r="W13" t="s">
        <v>240</v>
      </c>
      <c r="X13">
        <v>0.88865885416666601</v>
      </c>
      <c r="Y13">
        <v>2.4917073622345898E-2</v>
      </c>
      <c r="Z13">
        <v>0.40608988764044301</v>
      </c>
      <c r="AA13">
        <v>0.35588604131340901</v>
      </c>
      <c r="AB13">
        <v>0.36493797576517301</v>
      </c>
      <c r="AC13">
        <v>0.36493797576517301</v>
      </c>
      <c r="AD13">
        <v>0.39663106499359402</v>
      </c>
      <c r="AE13">
        <v>0.39663106499359402</v>
      </c>
      <c r="AF13">
        <v>0.40608988764044301</v>
      </c>
      <c r="AG13">
        <v>0.40608988764044301</v>
      </c>
      <c r="AH13">
        <v>0.36719576719576702</v>
      </c>
      <c r="AI13">
        <v>0.20071579515933899</v>
      </c>
      <c r="AJ13">
        <v>0.33371376658412399</v>
      </c>
      <c r="AK13">
        <v>0.33371376658412399</v>
      </c>
      <c r="AL13">
        <v>0.33319369181752001</v>
      </c>
      <c r="AM13">
        <v>0.33319369181752001</v>
      </c>
      <c r="AN13">
        <v>0.36719576719576702</v>
      </c>
      <c r="AO13">
        <v>0.36719576719576702</v>
      </c>
      <c r="AP13">
        <v>0.28498440506823602</v>
      </c>
      <c r="AQ13">
        <v>0.27767603449959299</v>
      </c>
      <c r="AR13">
        <v>0.532153487727691</v>
      </c>
      <c r="AS13">
        <v>0.28685258964143401</v>
      </c>
      <c r="AT13">
        <v>9.7222222222222196E-2</v>
      </c>
      <c r="AU13">
        <v>3.38983050847457E-2</v>
      </c>
      <c r="AV13">
        <v>0.33862433862433799</v>
      </c>
      <c r="AW13">
        <v>0.28181818181818102</v>
      </c>
      <c r="AX13">
        <v>0.95327102803738295</v>
      </c>
      <c r="AY13">
        <v>0.48442906574394401</v>
      </c>
      <c r="AZ13">
        <v>0.47876447876447797</v>
      </c>
      <c r="BA13">
        <v>4.85436893203883E-2</v>
      </c>
    </row>
    <row r="14" spans="1:53" x14ac:dyDescent="0.2">
      <c r="B14" t="s">
        <v>251</v>
      </c>
      <c r="C14">
        <v>1E-3</v>
      </c>
      <c r="D14">
        <v>0.1</v>
      </c>
      <c r="E14">
        <v>256</v>
      </c>
      <c r="F14">
        <v>100</v>
      </c>
      <c r="G14" s="2" t="b">
        <v>0</v>
      </c>
      <c r="H14">
        <v>6</v>
      </c>
      <c r="I14">
        <v>25</v>
      </c>
      <c r="J14">
        <v>256</v>
      </c>
      <c r="K14">
        <v>1000</v>
      </c>
      <c r="L14">
        <v>3</v>
      </c>
      <c r="M14">
        <v>25</v>
      </c>
      <c r="N14">
        <v>445</v>
      </c>
      <c r="O14">
        <v>9</v>
      </c>
      <c r="P14">
        <v>25</v>
      </c>
      <c r="Q14">
        <v>105</v>
      </c>
      <c r="R14">
        <v>1</v>
      </c>
      <c r="S14">
        <v>197</v>
      </c>
      <c r="T14" s="2">
        <v>64</v>
      </c>
      <c r="U14" s="2">
        <v>128</v>
      </c>
      <c r="V14" s="2">
        <v>128</v>
      </c>
      <c r="W14" t="s">
        <v>240</v>
      </c>
      <c r="X14">
        <v>0.89361979166666605</v>
      </c>
      <c r="Y14">
        <v>2.3048345167189802E-2</v>
      </c>
      <c r="Z14">
        <v>0.40191985018725901</v>
      </c>
      <c r="AA14">
        <v>0.33140186482667899</v>
      </c>
      <c r="AB14">
        <v>0.38189885756220798</v>
      </c>
      <c r="AC14">
        <v>0.38189885756220798</v>
      </c>
      <c r="AD14">
        <v>0.39487664925407501</v>
      </c>
      <c r="AE14">
        <v>0.39487664925407501</v>
      </c>
      <c r="AF14">
        <v>0.40191985018725901</v>
      </c>
      <c r="AG14">
        <v>0.40191985018725901</v>
      </c>
      <c r="AH14">
        <v>0.33650793650793598</v>
      </c>
      <c r="AI14">
        <v>0.19159452617168399</v>
      </c>
      <c r="AJ14">
        <v>0.33711948584735502</v>
      </c>
      <c r="AK14">
        <v>0.33711948584735502</v>
      </c>
      <c r="AL14">
        <v>0.35006499468477698</v>
      </c>
      <c r="AM14">
        <v>0.35006499468477698</v>
      </c>
      <c r="AN14">
        <v>0.33650793650793598</v>
      </c>
      <c r="AO14">
        <v>0.33650793650793598</v>
      </c>
      <c r="AP14">
        <v>0.29628892614022201</v>
      </c>
      <c r="AQ14">
        <v>0.342738035116671</v>
      </c>
      <c r="AR14">
        <v>0.50666961142972899</v>
      </c>
      <c r="AS14">
        <v>0.23008849557522101</v>
      </c>
      <c r="AT14">
        <v>0.14285714285714199</v>
      </c>
      <c r="AU14">
        <v>0.23076923076923</v>
      </c>
      <c r="AV14">
        <v>0.24444444444444399</v>
      </c>
      <c r="AW14">
        <v>0.23754789272030599</v>
      </c>
      <c r="AX14">
        <v>0.92165898617511499</v>
      </c>
      <c r="AY14">
        <v>0.45810055865921701</v>
      </c>
      <c r="AZ14">
        <v>0.39436619718309801</v>
      </c>
      <c r="BA14">
        <v>0.174242424242424</v>
      </c>
    </row>
    <row r="15" spans="1:53" x14ac:dyDescent="0.2">
      <c r="B15" t="s">
        <v>252</v>
      </c>
      <c r="C15">
        <v>1E-3</v>
      </c>
      <c r="D15">
        <v>0.1</v>
      </c>
      <c r="E15">
        <v>256</v>
      </c>
      <c r="F15">
        <v>500</v>
      </c>
      <c r="G15" s="2" t="b">
        <v>0</v>
      </c>
      <c r="H15">
        <v>6</v>
      </c>
      <c r="I15">
        <v>10</v>
      </c>
      <c r="J15">
        <v>256</v>
      </c>
      <c r="K15">
        <v>1000</v>
      </c>
      <c r="L15">
        <v>3</v>
      </c>
      <c r="M15">
        <v>10</v>
      </c>
      <c r="N15">
        <v>460</v>
      </c>
      <c r="O15">
        <v>9</v>
      </c>
      <c r="P15">
        <v>10</v>
      </c>
      <c r="Q15">
        <v>120</v>
      </c>
      <c r="R15">
        <v>1</v>
      </c>
      <c r="S15">
        <v>197</v>
      </c>
      <c r="T15" s="2">
        <v>64</v>
      </c>
      <c r="U15" s="2">
        <v>64</v>
      </c>
      <c r="V15" s="2">
        <v>64</v>
      </c>
      <c r="W15" t="s">
        <v>240</v>
      </c>
      <c r="X15">
        <v>0.91810156249999997</v>
      </c>
      <c r="Y15">
        <v>1.80787884239107E-2</v>
      </c>
      <c r="Z15">
        <v>0.39541014492753601</v>
      </c>
      <c r="AA15">
        <v>0.558105129241943</v>
      </c>
      <c r="AB15">
        <v>0.33930525668682998</v>
      </c>
      <c r="AC15">
        <v>0.33930525668682998</v>
      </c>
      <c r="AD15">
        <v>0.383661879214938</v>
      </c>
      <c r="AE15">
        <v>0.383661879214938</v>
      </c>
      <c r="AF15">
        <v>0.39541014492753601</v>
      </c>
      <c r="AG15">
        <v>0.39541014492753601</v>
      </c>
      <c r="AH15">
        <v>0.148148148148148</v>
      </c>
      <c r="AI15">
        <v>0.60986471176147405</v>
      </c>
      <c r="AJ15">
        <v>9.2955090787171499E-2</v>
      </c>
      <c r="AK15">
        <v>9.2955090787171499E-2</v>
      </c>
      <c r="AL15">
        <v>0.150847278292738</v>
      </c>
      <c r="AM15">
        <v>0.150847278292738</v>
      </c>
      <c r="AN15">
        <v>0.148148148148148</v>
      </c>
      <c r="AO15">
        <v>0.148148148148148</v>
      </c>
      <c r="AP15">
        <v>0.46669861441120303</v>
      </c>
      <c r="AQ15">
        <v>0.112233551684258</v>
      </c>
      <c r="AR15">
        <v>0.43898360396503</v>
      </c>
      <c r="AS15">
        <v>0.240506329113924</v>
      </c>
      <c r="AT15">
        <v>4.8000000000000001E-2</v>
      </c>
      <c r="AU15">
        <v>0</v>
      </c>
      <c r="AV15">
        <v>0.101587301587301</v>
      </c>
      <c r="AW15">
        <v>0.15261044176706801</v>
      </c>
      <c r="AX15">
        <v>0.26347305389221498</v>
      </c>
      <c r="AY15">
        <v>1.5267175572519E-2</v>
      </c>
      <c r="AZ15">
        <v>1.51515151515151E-2</v>
      </c>
      <c r="BA15">
        <v>0</v>
      </c>
    </row>
    <row r="16" spans="1:53" x14ac:dyDescent="0.2">
      <c r="B16" t="s">
        <v>253</v>
      </c>
      <c r="C16">
        <v>1E-3</v>
      </c>
      <c r="D16">
        <v>0.5</v>
      </c>
      <c r="E16">
        <v>256</v>
      </c>
      <c r="F16">
        <v>100</v>
      </c>
      <c r="G16" s="2" t="b">
        <v>0</v>
      </c>
      <c r="H16">
        <v>6</v>
      </c>
      <c r="I16">
        <v>15</v>
      </c>
      <c r="J16">
        <v>256</v>
      </c>
      <c r="K16">
        <v>1000</v>
      </c>
      <c r="L16">
        <v>3</v>
      </c>
      <c r="M16">
        <v>15</v>
      </c>
      <c r="N16">
        <v>455</v>
      </c>
      <c r="O16">
        <v>9</v>
      </c>
      <c r="P16">
        <v>15</v>
      </c>
      <c r="Q16">
        <v>115</v>
      </c>
      <c r="R16">
        <v>1</v>
      </c>
      <c r="S16">
        <v>197</v>
      </c>
      <c r="T16" s="2">
        <v>64</v>
      </c>
      <c r="U16" s="2">
        <v>64</v>
      </c>
      <c r="V16" s="2">
        <v>128</v>
      </c>
      <c r="W16" t="s">
        <v>240</v>
      </c>
      <c r="X16">
        <v>0.89366536458333301</v>
      </c>
      <c r="Y16">
        <v>2.31115339882671E-2</v>
      </c>
      <c r="Z16">
        <v>0.39075677655677599</v>
      </c>
      <c r="AA16">
        <v>0.33333334326744002</v>
      </c>
      <c r="AB16">
        <v>0.33956375991840598</v>
      </c>
      <c r="AC16">
        <v>0.33956375991840598</v>
      </c>
      <c r="AD16">
        <v>0.38392043980587698</v>
      </c>
      <c r="AE16">
        <v>0.38392043980587698</v>
      </c>
      <c r="AF16">
        <v>0.39075677655677599</v>
      </c>
      <c r="AG16">
        <v>0.39075677655677599</v>
      </c>
      <c r="AH16">
        <v>0.18550724637681101</v>
      </c>
      <c r="AI16">
        <v>0.111110962927341</v>
      </c>
      <c r="AJ16">
        <v>0.145475597677312</v>
      </c>
      <c r="AK16">
        <v>0.145475597677312</v>
      </c>
      <c r="AL16">
        <v>0.24061646891490701</v>
      </c>
      <c r="AM16">
        <v>0.24061646891490701</v>
      </c>
      <c r="AN16">
        <v>0.18550724637681101</v>
      </c>
      <c r="AO16">
        <v>0.18550724637681101</v>
      </c>
      <c r="AP16">
        <v>0.23259503150301999</v>
      </c>
      <c r="AQ16">
        <v>0.27993800297072102</v>
      </c>
      <c r="AR16">
        <v>0.50615824528147901</v>
      </c>
      <c r="AS16">
        <v>1.5503875968992199E-2</v>
      </c>
      <c r="AT16">
        <v>3.0769230769230702E-2</v>
      </c>
      <c r="AU16">
        <v>3.6809815950920199E-2</v>
      </c>
      <c r="AV16">
        <v>9.3567251461988299E-2</v>
      </c>
      <c r="AW16">
        <v>0.21473158551810201</v>
      </c>
      <c r="AX16">
        <v>0.44295302013422799</v>
      </c>
      <c r="AY16">
        <v>0.41353383458646598</v>
      </c>
      <c r="AZ16">
        <v>3.2000000000000001E-2</v>
      </c>
      <c r="BA16">
        <v>2.94117647058823E-2</v>
      </c>
    </row>
    <row r="17" spans="2:53" x14ac:dyDescent="0.2">
      <c r="B17" t="s">
        <v>254</v>
      </c>
      <c r="C17">
        <v>1E-3</v>
      </c>
      <c r="D17">
        <v>0.1</v>
      </c>
      <c r="E17">
        <v>94</v>
      </c>
      <c r="F17">
        <v>500</v>
      </c>
      <c r="G17" s="2" t="b">
        <v>1</v>
      </c>
      <c r="H17">
        <v>6</v>
      </c>
      <c r="I17">
        <v>50</v>
      </c>
      <c r="J17">
        <v>256</v>
      </c>
      <c r="K17">
        <v>1000</v>
      </c>
      <c r="L17">
        <v>3</v>
      </c>
      <c r="M17">
        <v>10</v>
      </c>
      <c r="N17">
        <v>460</v>
      </c>
      <c r="O17">
        <v>9</v>
      </c>
      <c r="P17">
        <v>10</v>
      </c>
      <c r="Q17">
        <v>120</v>
      </c>
      <c r="R17">
        <v>1</v>
      </c>
      <c r="S17">
        <v>197</v>
      </c>
      <c r="T17" s="2">
        <v>64</v>
      </c>
      <c r="U17" s="2">
        <v>64</v>
      </c>
      <c r="V17" s="2">
        <v>64</v>
      </c>
      <c r="W17" t="s">
        <v>240</v>
      </c>
      <c r="X17">
        <v>0.89927213541666695</v>
      </c>
      <c r="Y17">
        <v>2.1467625815421301E-2</v>
      </c>
      <c r="Z17">
        <v>0.389508695652173</v>
      </c>
      <c r="AA17">
        <v>0.34214279606938303</v>
      </c>
      <c r="AB17">
        <v>0.33767405829032399</v>
      </c>
      <c r="AC17">
        <v>0.33767405829032399</v>
      </c>
      <c r="AD17">
        <v>0.40600249728704602</v>
      </c>
      <c r="AE17">
        <v>0.40600249728704602</v>
      </c>
      <c r="AF17">
        <v>0.389508695652173</v>
      </c>
      <c r="AG17">
        <v>0.389508695652173</v>
      </c>
      <c r="AH17">
        <v>0.17037037037037001</v>
      </c>
      <c r="AI17">
        <v>0.19019684195518399</v>
      </c>
      <c r="AJ17">
        <v>0.12544709968662701</v>
      </c>
      <c r="AK17">
        <v>0.12544709968662701</v>
      </c>
      <c r="AL17">
        <v>0.15342198702645499</v>
      </c>
      <c r="AM17">
        <v>0.15342198702645499</v>
      </c>
      <c r="AN17">
        <v>0.17037037037037001</v>
      </c>
      <c r="AO17">
        <v>0.17037037037037001</v>
      </c>
      <c r="AP17">
        <v>0.33514931126380199</v>
      </c>
      <c r="AQ17">
        <v>0.26320740482262001</v>
      </c>
      <c r="AR17">
        <v>0.41466545878454902</v>
      </c>
      <c r="AS17">
        <v>3.0534351145038101E-2</v>
      </c>
      <c r="AT17">
        <v>0.17592592592592499</v>
      </c>
      <c r="AU17">
        <v>0.22748815165876701</v>
      </c>
      <c r="AV17">
        <v>0.10676156583629801</v>
      </c>
      <c r="AW17">
        <v>5.5172413793103399E-2</v>
      </c>
      <c r="AX17">
        <v>0</v>
      </c>
      <c r="AY17">
        <v>0.293577981651376</v>
      </c>
      <c r="AZ17">
        <v>0.108108108108108</v>
      </c>
      <c r="BA17">
        <v>0.13145539906103201</v>
      </c>
    </row>
    <row r="18" spans="2:53" x14ac:dyDescent="0.2">
      <c r="B18" t="s">
        <v>255</v>
      </c>
      <c r="C18">
        <v>1E-3</v>
      </c>
      <c r="D18">
        <v>0.5</v>
      </c>
      <c r="E18">
        <v>256</v>
      </c>
      <c r="F18">
        <v>500</v>
      </c>
      <c r="G18" s="2" t="b">
        <v>0</v>
      </c>
      <c r="H18">
        <v>6</v>
      </c>
      <c r="I18">
        <v>10</v>
      </c>
      <c r="J18">
        <v>420</v>
      </c>
      <c r="K18">
        <v>1000</v>
      </c>
      <c r="L18">
        <v>3</v>
      </c>
      <c r="M18">
        <v>50</v>
      </c>
      <c r="N18">
        <v>420</v>
      </c>
      <c r="O18">
        <v>9</v>
      </c>
      <c r="P18">
        <v>50</v>
      </c>
      <c r="Q18">
        <v>80</v>
      </c>
      <c r="R18">
        <v>1</v>
      </c>
      <c r="S18">
        <v>197</v>
      </c>
      <c r="T18" s="2">
        <v>128</v>
      </c>
      <c r="U18" s="2">
        <v>64</v>
      </c>
      <c r="V18" s="2">
        <v>64</v>
      </c>
      <c r="W18" t="s">
        <v>240</v>
      </c>
      <c r="X18">
        <v>0.93504999999999905</v>
      </c>
      <c r="Y18">
        <v>1.34062124323099E-2</v>
      </c>
      <c r="Z18">
        <v>0.38865634920634901</v>
      </c>
      <c r="AA18">
        <v>0.36906256225705097</v>
      </c>
      <c r="AB18">
        <v>0.37431692441645897</v>
      </c>
      <c r="AC18">
        <v>0.37431692441645897</v>
      </c>
      <c r="AD18">
        <v>0.38269865254188801</v>
      </c>
      <c r="AE18">
        <v>0.38269865254188801</v>
      </c>
      <c r="AF18">
        <v>0.38865634920634901</v>
      </c>
      <c r="AG18">
        <v>0.38865634920634901</v>
      </c>
      <c r="AH18">
        <v>0.26805555555555499</v>
      </c>
      <c r="AI18">
        <v>0.193554997444152</v>
      </c>
      <c r="AJ18">
        <v>0.27038172641764802</v>
      </c>
      <c r="AK18">
        <v>0.27038172641764802</v>
      </c>
      <c r="AL18">
        <v>0.28941823391206101</v>
      </c>
      <c r="AM18">
        <v>0.28941823391206101</v>
      </c>
      <c r="AN18">
        <v>0.26805555555555499</v>
      </c>
      <c r="AO18">
        <v>0.26805555555555499</v>
      </c>
      <c r="AP18">
        <v>0.30867679758915201</v>
      </c>
      <c r="AQ18">
        <v>0.35813522221919097</v>
      </c>
      <c r="AR18">
        <v>0.456138753441034</v>
      </c>
      <c r="AS18">
        <v>0.16877637130801601</v>
      </c>
      <c r="AT18">
        <v>9.0225563909774403E-2</v>
      </c>
      <c r="AU18">
        <v>0.18079096045197701</v>
      </c>
      <c r="AV18">
        <v>9.1503267973856203E-2</v>
      </c>
      <c r="AW18">
        <v>0.243654822335025</v>
      </c>
      <c r="AX18">
        <v>0.805755395683453</v>
      </c>
      <c r="AY18">
        <v>0.54794520547945202</v>
      </c>
      <c r="AZ18">
        <v>0.28395061728394999</v>
      </c>
      <c r="BA18">
        <v>2.0833333333333301E-2</v>
      </c>
    </row>
    <row r="19" spans="2:53" x14ac:dyDescent="0.2">
      <c r="B19" t="s">
        <v>256</v>
      </c>
      <c r="C19">
        <v>1E-3</v>
      </c>
      <c r="D19">
        <v>0.5</v>
      </c>
      <c r="E19">
        <v>256</v>
      </c>
      <c r="F19">
        <v>100</v>
      </c>
      <c r="G19" s="2" t="b">
        <v>0</v>
      </c>
      <c r="H19">
        <v>6</v>
      </c>
      <c r="I19">
        <v>20</v>
      </c>
      <c r="J19">
        <v>256</v>
      </c>
      <c r="K19">
        <v>1000</v>
      </c>
      <c r="L19">
        <v>3</v>
      </c>
      <c r="M19">
        <v>50</v>
      </c>
      <c r="N19">
        <v>420</v>
      </c>
      <c r="O19">
        <v>9</v>
      </c>
      <c r="P19">
        <v>50</v>
      </c>
      <c r="Q19">
        <v>80</v>
      </c>
      <c r="R19">
        <v>1</v>
      </c>
      <c r="S19">
        <v>197</v>
      </c>
      <c r="T19" s="2">
        <v>128</v>
      </c>
      <c r="U19" s="2">
        <v>128</v>
      </c>
      <c r="V19" s="2">
        <v>64</v>
      </c>
      <c r="W19" t="s">
        <v>240</v>
      </c>
      <c r="X19">
        <v>0.89287760416666595</v>
      </c>
      <c r="Y19">
        <v>2.4338707458227801E-2</v>
      </c>
      <c r="Z19">
        <v>0.38268015873015798</v>
      </c>
      <c r="AA19">
        <v>0.41124458339810299</v>
      </c>
      <c r="AB19">
        <v>0.33840204886744901</v>
      </c>
      <c r="AC19">
        <v>0.33840204886744901</v>
      </c>
      <c r="AD19">
        <v>0.37842383215223402</v>
      </c>
      <c r="AE19">
        <v>0.37842383215223402</v>
      </c>
      <c r="AF19">
        <v>0.38268015873015798</v>
      </c>
      <c r="AG19">
        <v>0.38268015873015798</v>
      </c>
      <c r="AH19">
        <v>0.26944444444444399</v>
      </c>
      <c r="AI19">
        <v>0.25734066963195801</v>
      </c>
      <c r="AJ19">
        <v>0.23584267073942899</v>
      </c>
      <c r="AK19">
        <v>0.23584267073942899</v>
      </c>
      <c r="AL19">
        <v>0.26039486735123502</v>
      </c>
      <c r="AM19">
        <v>0.26039486735123502</v>
      </c>
      <c r="AN19">
        <v>0.26944444444444399</v>
      </c>
      <c r="AO19">
        <v>0.26944444444444399</v>
      </c>
      <c r="AP19">
        <v>0.26961891418100298</v>
      </c>
      <c r="AQ19">
        <v>0.247391554235911</v>
      </c>
      <c r="AR19">
        <v>0.49819567818543298</v>
      </c>
      <c r="AS19">
        <v>6.4516129032257993E-2</v>
      </c>
      <c r="AT19">
        <v>0.13675213675213599</v>
      </c>
      <c r="AU19">
        <v>5.0847457627118599E-2</v>
      </c>
      <c r="AV19">
        <v>0.24533333333333299</v>
      </c>
      <c r="AW19">
        <v>0.111999999999999</v>
      </c>
      <c r="AX19">
        <v>0.75132275132275095</v>
      </c>
      <c r="AY19">
        <v>0.430379746835443</v>
      </c>
      <c r="AZ19">
        <v>0.15625</v>
      </c>
      <c r="BA19">
        <v>0.17518248175182399</v>
      </c>
    </row>
    <row r="20" spans="2:53" x14ac:dyDescent="0.2">
      <c r="B20" t="s">
        <v>257</v>
      </c>
      <c r="C20">
        <v>1E-3</v>
      </c>
      <c r="D20">
        <v>0.5</v>
      </c>
      <c r="E20">
        <v>256</v>
      </c>
      <c r="F20">
        <v>500</v>
      </c>
      <c r="G20" s="2" t="b">
        <v>0</v>
      </c>
      <c r="H20">
        <v>6</v>
      </c>
      <c r="I20">
        <v>15</v>
      </c>
      <c r="J20">
        <v>64</v>
      </c>
      <c r="K20">
        <v>1000</v>
      </c>
      <c r="L20">
        <v>3</v>
      </c>
      <c r="M20">
        <v>15</v>
      </c>
      <c r="N20">
        <v>455</v>
      </c>
      <c r="O20">
        <v>9</v>
      </c>
      <c r="P20">
        <v>15</v>
      </c>
      <c r="Q20">
        <v>115</v>
      </c>
      <c r="R20">
        <v>1</v>
      </c>
      <c r="S20">
        <v>197</v>
      </c>
      <c r="T20" s="2">
        <v>64</v>
      </c>
      <c r="U20" s="2">
        <v>64</v>
      </c>
      <c r="V20" s="2">
        <v>128</v>
      </c>
      <c r="W20" t="s">
        <v>240</v>
      </c>
      <c r="X20">
        <v>0.91320312499999901</v>
      </c>
      <c r="Y20">
        <v>1.8645792789757198E-2</v>
      </c>
      <c r="Z20">
        <v>0.38121978021978098</v>
      </c>
      <c r="AA20">
        <v>0.33331814980506802</v>
      </c>
      <c r="AB20">
        <v>0.34713461648980798</v>
      </c>
      <c r="AC20">
        <v>0.34713461648980798</v>
      </c>
      <c r="AD20">
        <v>0.39342387416781399</v>
      </c>
      <c r="AE20">
        <v>0.39342387416781399</v>
      </c>
      <c r="AF20">
        <v>0.38121978021978098</v>
      </c>
      <c r="AG20">
        <v>0.38121978021978098</v>
      </c>
      <c r="AH20">
        <v>0.16714975845410601</v>
      </c>
      <c r="AI20">
        <v>0.110607899725437</v>
      </c>
      <c r="AJ20">
        <v>0.142625153647508</v>
      </c>
      <c r="AK20">
        <v>0.142625153647508</v>
      </c>
      <c r="AL20">
        <v>0.17408383889763701</v>
      </c>
      <c r="AM20">
        <v>0.17408383889763701</v>
      </c>
      <c r="AN20">
        <v>0.16714975845410601</v>
      </c>
      <c r="AO20">
        <v>0.16714975845410601</v>
      </c>
      <c r="AP20">
        <v>0.31426932845208</v>
      </c>
      <c r="AQ20">
        <v>0.34333307301052002</v>
      </c>
      <c r="AR20">
        <v>0.38380144800682597</v>
      </c>
      <c r="AS20">
        <v>0.15859030837004401</v>
      </c>
      <c r="AT20">
        <v>5.4945054945054903E-2</v>
      </c>
      <c r="AU20">
        <v>0.16</v>
      </c>
      <c r="AV20">
        <v>0.24866785079928899</v>
      </c>
      <c r="AW20">
        <v>0.102236421725239</v>
      </c>
      <c r="AX20">
        <v>0.421686746987951</v>
      </c>
      <c r="AY20">
        <v>0.13749999999999901</v>
      </c>
      <c r="AZ20">
        <v>0</v>
      </c>
      <c r="BA20">
        <v>0</v>
      </c>
    </row>
    <row r="21" spans="2:53" x14ac:dyDescent="0.2">
      <c r="B21" t="s">
        <v>258</v>
      </c>
      <c r="C21">
        <v>1E-3</v>
      </c>
      <c r="D21">
        <v>0.1</v>
      </c>
      <c r="E21">
        <v>256</v>
      </c>
      <c r="F21">
        <v>100</v>
      </c>
      <c r="G21" s="2" t="b">
        <v>0</v>
      </c>
      <c r="H21">
        <v>6</v>
      </c>
      <c r="I21">
        <v>25</v>
      </c>
      <c r="J21">
        <v>256</v>
      </c>
      <c r="K21">
        <v>1000</v>
      </c>
      <c r="L21">
        <v>3</v>
      </c>
      <c r="M21">
        <v>50</v>
      </c>
      <c r="N21">
        <v>420</v>
      </c>
      <c r="O21">
        <v>9</v>
      </c>
      <c r="P21">
        <v>50</v>
      </c>
      <c r="Q21">
        <v>80</v>
      </c>
      <c r="R21">
        <v>1</v>
      </c>
      <c r="S21">
        <v>197</v>
      </c>
      <c r="T21" s="2">
        <v>128</v>
      </c>
      <c r="U21" s="2">
        <v>128</v>
      </c>
      <c r="V21" s="2">
        <v>128</v>
      </c>
      <c r="W21" t="s">
        <v>240</v>
      </c>
      <c r="X21">
        <v>0.90841145833333303</v>
      </c>
      <c r="Y21">
        <v>1.9524921234697099E-2</v>
      </c>
      <c r="Z21">
        <v>0.38102142857142801</v>
      </c>
      <c r="AA21">
        <v>0.332722526788711</v>
      </c>
      <c r="AB21">
        <v>0.33981513768209798</v>
      </c>
      <c r="AC21">
        <v>0.33981513768209698</v>
      </c>
      <c r="AD21">
        <v>0.37510653977306502</v>
      </c>
      <c r="AE21">
        <v>0.37510653977306502</v>
      </c>
      <c r="AF21">
        <v>0.38102142857142801</v>
      </c>
      <c r="AG21">
        <v>0.38102142857142801</v>
      </c>
      <c r="AH21">
        <v>0.16111111111111101</v>
      </c>
      <c r="AI21">
        <v>0.113185219466686</v>
      </c>
      <c r="AJ21">
        <v>0.100196474677838</v>
      </c>
      <c r="AK21">
        <v>0.100196474677838</v>
      </c>
      <c r="AL21">
        <v>0.192035602452413</v>
      </c>
      <c r="AM21">
        <v>0.192035602452413</v>
      </c>
      <c r="AN21">
        <v>0.16111111111111101</v>
      </c>
      <c r="AO21">
        <v>0.16111111111111101</v>
      </c>
      <c r="AP21">
        <v>0.22131022032145201</v>
      </c>
      <c r="AQ21">
        <v>0.31390311120534597</v>
      </c>
      <c r="AR21">
        <v>0.48423208151949398</v>
      </c>
      <c r="AS21">
        <v>0</v>
      </c>
      <c r="AT21">
        <v>0</v>
      </c>
      <c r="AU21">
        <v>0.20481927710843301</v>
      </c>
      <c r="AV21">
        <v>0.26206896551724101</v>
      </c>
      <c r="AW21">
        <v>0.106280193236714</v>
      </c>
      <c r="AX21">
        <v>7.2289156626505993E-2</v>
      </c>
      <c r="AY21">
        <v>0.25631067961164999</v>
      </c>
      <c r="AZ21">
        <v>0</v>
      </c>
      <c r="BA21">
        <v>0</v>
      </c>
    </row>
    <row r="22" spans="2:53" x14ac:dyDescent="0.2">
      <c r="B22" t="s">
        <v>259</v>
      </c>
      <c r="C22">
        <v>1E-3</v>
      </c>
      <c r="D22">
        <v>0.5</v>
      </c>
      <c r="E22">
        <v>229</v>
      </c>
      <c r="F22">
        <v>500</v>
      </c>
      <c r="G22" s="2" t="b">
        <v>1</v>
      </c>
      <c r="H22">
        <v>6</v>
      </c>
      <c r="I22">
        <v>25</v>
      </c>
      <c r="J22">
        <v>64</v>
      </c>
      <c r="K22">
        <v>1000</v>
      </c>
      <c r="L22">
        <v>3</v>
      </c>
      <c r="M22">
        <v>15</v>
      </c>
      <c r="N22">
        <v>455</v>
      </c>
      <c r="O22">
        <v>9</v>
      </c>
      <c r="P22">
        <v>15</v>
      </c>
      <c r="Q22">
        <v>115</v>
      </c>
      <c r="R22">
        <v>1</v>
      </c>
      <c r="S22">
        <v>197</v>
      </c>
      <c r="T22" s="2">
        <v>128</v>
      </c>
      <c r="U22" s="2">
        <v>64</v>
      </c>
      <c r="V22" s="2">
        <v>64</v>
      </c>
      <c r="W22" t="s">
        <v>240</v>
      </c>
      <c r="X22">
        <v>0.91354687499999898</v>
      </c>
      <c r="Y22">
        <v>1.8553593469783601E-2</v>
      </c>
      <c r="Z22">
        <v>0.37894871794871798</v>
      </c>
      <c r="AA22">
        <v>0.353529064834117</v>
      </c>
      <c r="AB22">
        <v>0.35270677910741099</v>
      </c>
      <c r="AC22">
        <v>0.35270677910741099</v>
      </c>
      <c r="AD22">
        <v>0.37525032544685499</v>
      </c>
      <c r="AE22">
        <v>0.37525032544685499</v>
      </c>
      <c r="AF22">
        <v>0.37894871794871798</v>
      </c>
      <c r="AG22">
        <v>0.37894871794871798</v>
      </c>
      <c r="AH22">
        <v>0.18357487922705301</v>
      </c>
      <c r="AI22">
        <v>0.234641253948211</v>
      </c>
      <c r="AJ22">
        <v>0.17586330090146299</v>
      </c>
      <c r="AK22">
        <v>0.17586330090146299</v>
      </c>
      <c r="AL22">
        <v>0.21769734969738999</v>
      </c>
      <c r="AM22">
        <v>0.21769734969738999</v>
      </c>
      <c r="AN22">
        <v>0.18357487922705301</v>
      </c>
      <c r="AO22">
        <v>0.18357487922705301</v>
      </c>
      <c r="AP22">
        <v>0.31843863107127302</v>
      </c>
      <c r="AQ22">
        <v>0.293849485952204</v>
      </c>
      <c r="AR22">
        <v>0.44583222029875502</v>
      </c>
      <c r="AS22">
        <v>4.6783625730994101E-2</v>
      </c>
      <c r="AT22">
        <v>0.198895027624309</v>
      </c>
      <c r="AU22">
        <v>0.115384615384615</v>
      </c>
      <c r="AV22">
        <v>0.18421052631578899</v>
      </c>
      <c r="AW22">
        <v>8.0536912751677805E-2</v>
      </c>
      <c r="AX22">
        <v>0.51546391752577303</v>
      </c>
      <c r="AY22">
        <v>0.101910828025477</v>
      </c>
      <c r="AZ22">
        <v>0.21176470588235199</v>
      </c>
      <c r="BA22">
        <v>0.12781954887218</v>
      </c>
    </row>
    <row r="23" spans="2:53" x14ac:dyDescent="0.2">
      <c r="B23" t="s">
        <v>260</v>
      </c>
      <c r="C23">
        <v>1E-3</v>
      </c>
      <c r="D23">
        <v>0.5</v>
      </c>
      <c r="E23">
        <v>256</v>
      </c>
      <c r="F23">
        <v>500</v>
      </c>
      <c r="G23" s="2" t="b">
        <v>0</v>
      </c>
      <c r="H23">
        <v>6</v>
      </c>
      <c r="I23">
        <v>20</v>
      </c>
      <c r="J23">
        <v>256</v>
      </c>
      <c r="K23">
        <v>1000</v>
      </c>
      <c r="L23">
        <v>3</v>
      </c>
      <c r="M23">
        <v>20</v>
      </c>
      <c r="N23">
        <v>450</v>
      </c>
      <c r="O23">
        <v>9</v>
      </c>
      <c r="P23">
        <v>20</v>
      </c>
      <c r="Q23">
        <v>110</v>
      </c>
      <c r="R23">
        <v>1</v>
      </c>
      <c r="S23">
        <v>197</v>
      </c>
      <c r="T23" s="2">
        <v>128</v>
      </c>
      <c r="U23" s="2">
        <v>128</v>
      </c>
      <c r="V23" s="2">
        <v>128</v>
      </c>
      <c r="W23" t="s">
        <v>240</v>
      </c>
      <c r="X23">
        <v>0.22495572916666601</v>
      </c>
      <c r="Y23">
        <v>0.16666667163372001</v>
      </c>
      <c r="Z23">
        <v>0.37765555555555502</v>
      </c>
      <c r="AA23">
        <v>0.33333334326744002</v>
      </c>
      <c r="AB23">
        <v>0.31332646991808</v>
      </c>
      <c r="AC23">
        <v>0.31332646991808</v>
      </c>
      <c r="AD23">
        <v>0.38717788806505399</v>
      </c>
      <c r="AE23">
        <v>0.38717788806505399</v>
      </c>
      <c r="AF23">
        <v>0.37765555555555502</v>
      </c>
      <c r="AG23">
        <v>0.37765555555555502</v>
      </c>
      <c r="AH23">
        <v>0.14040404040404</v>
      </c>
      <c r="AI23">
        <v>0.111111111938953</v>
      </c>
      <c r="AJ23">
        <v>7.4577662785741197E-2</v>
      </c>
      <c r="AK23">
        <v>7.4577662785741197E-2</v>
      </c>
      <c r="AL23">
        <v>9.2954266963431606E-2</v>
      </c>
      <c r="AM23">
        <v>9.2954266963431606E-2</v>
      </c>
      <c r="AN23">
        <v>0.14040404040404</v>
      </c>
      <c r="AO23">
        <v>0.14040404040404</v>
      </c>
      <c r="AP23">
        <v>0.27965451595165502</v>
      </c>
      <c r="AQ23">
        <v>0.42367619644000998</v>
      </c>
      <c r="AR23">
        <v>0.23664869736257499</v>
      </c>
      <c r="AS23">
        <v>8.0495356037151702E-2</v>
      </c>
      <c r="AT23">
        <v>0</v>
      </c>
      <c r="AU23">
        <v>3.03030303030303E-2</v>
      </c>
      <c r="AV23">
        <v>2.9850746268656699E-2</v>
      </c>
      <c r="AW23">
        <v>1.5748031496062902E-2</v>
      </c>
      <c r="AX23">
        <v>0.30588235294117599</v>
      </c>
      <c r="AY23">
        <v>0.11111111111111099</v>
      </c>
      <c r="AZ23">
        <v>6.7039106145251395E-2</v>
      </c>
      <c r="BA23">
        <v>3.0769230769230702E-2</v>
      </c>
    </row>
    <row r="24" spans="2:53" x14ac:dyDescent="0.2">
      <c r="B24" t="s">
        <v>261</v>
      </c>
      <c r="C24">
        <v>1E-3</v>
      </c>
      <c r="D24">
        <v>0.5</v>
      </c>
      <c r="E24">
        <v>256</v>
      </c>
      <c r="F24">
        <v>500</v>
      </c>
      <c r="G24" s="2" t="b">
        <v>0</v>
      </c>
      <c r="H24">
        <v>6</v>
      </c>
      <c r="I24">
        <v>15</v>
      </c>
      <c r="J24">
        <v>128</v>
      </c>
      <c r="K24">
        <v>1000</v>
      </c>
      <c r="L24">
        <v>3</v>
      </c>
      <c r="M24">
        <v>5</v>
      </c>
      <c r="N24">
        <v>465</v>
      </c>
      <c r="O24">
        <v>9</v>
      </c>
      <c r="P24">
        <v>5</v>
      </c>
      <c r="Q24">
        <v>125</v>
      </c>
      <c r="R24">
        <v>1</v>
      </c>
      <c r="S24">
        <v>197</v>
      </c>
      <c r="T24" s="2">
        <v>64</v>
      </c>
      <c r="U24" s="2">
        <v>64</v>
      </c>
      <c r="V24" s="2">
        <v>64</v>
      </c>
      <c r="W24" t="s">
        <v>240</v>
      </c>
      <c r="X24">
        <v>0.91485937500000003</v>
      </c>
      <c r="Y24">
        <v>1.7819862151518401E-2</v>
      </c>
      <c r="Z24">
        <v>0.37417491039426498</v>
      </c>
      <c r="AA24">
        <v>0.33353143385052603</v>
      </c>
      <c r="AB24">
        <v>0.297465285547035</v>
      </c>
      <c r="AC24">
        <v>0.297465285547035</v>
      </c>
      <c r="AD24">
        <v>0.36181946867223402</v>
      </c>
      <c r="AE24">
        <v>0.36181946867223402</v>
      </c>
      <c r="AF24">
        <v>0.37417491039426498</v>
      </c>
      <c r="AG24">
        <v>0.37417491039426498</v>
      </c>
      <c r="AH24">
        <v>0.160888888888888</v>
      </c>
      <c r="AI24">
        <v>0.1100709810853</v>
      </c>
      <c r="AJ24">
        <v>6.1790167838542298E-2</v>
      </c>
      <c r="AK24">
        <v>6.1790167838542298E-2</v>
      </c>
      <c r="AL24">
        <v>0.15919717267234901</v>
      </c>
      <c r="AM24">
        <v>0.15919717267234901</v>
      </c>
      <c r="AN24">
        <v>0.160888888888888</v>
      </c>
      <c r="AO24">
        <v>0.160888888888888</v>
      </c>
      <c r="AP24">
        <v>0.43514916349183003</v>
      </c>
      <c r="AQ24">
        <v>7.1818994925272606E-2</v>
      </c>
      <c r="AR24">
        <v>0.38542769822400202</v>
      </c>
      <c r="AS24">
        <v>1.4925373134328301E-2</v>
      </c>
      <c r="AT24">
        <v>0</v>
      </c>
      <c r="AU24">
        <v>0</v>
      </c>
      <c r="AV24">
        <v>1.5873015873015799E-2</v>
      </c>
      <c r="AW24">
        <v>0.24383164005805499</v>
      </c>
      <c r="AX24">
        <v>0</v>
      </c>
      <c r="AY24">
        <v>0.281481481481481</v>
      </c>
      <c r="AZ24">
        <v>0</v>
      </c>
      <c r="BA24">
        <v>0</v>
      </c>
    </row>
    <row r="25" spans="2:53" x14ac:dyDescent="0.2">
      <c r="B25" t="s">
        <v>262</v>
      </c>
      <c r="C25">
        <v>1E-3</v>
      </c>
      <c r="D25">
        <v>0.5</v>
      </c>
      <c r="E25">
        <v>225</v>
      </c>
      <c r="F25">
        <v>500</v>
      </c>
      <c r="G25" s="2" t="b">
        <v>1</v>
      </c>
      <c r="H25">
        <v>6</v>
      </c>
      <c r="I25">
        <v>20</v>
      </c>
      <c r="J25">
        <v>420</v>
      </c>
      <c r="K25">
        <v>1000</v>
      </c>
      <c r="L25">
        <v>3</v>
      </c>
      <c r="M25">
        <v>10</v>
      </c>
      <c r="N25">
        <v>460</v>
      </c>
      <c r="O25">
        <v>9</v>
      </c>
      <c r="P25">
        <v>10</v>
      </c>
      <c r="Q25">
        <v>120</v>
      </c>
      <c r="R25">
        <v>1</v>
      </c>
      <c r="S25">
        <v>197</v>
      </c>
      <c r="T25" s="2">
        <v>128</v>
      </c>
      <c r="U25" s="2">
        <v>64</v>
      </c>
      <c r="V25" s="2">
        <v>128</v>
      </c>
      <c r="W25" t="s">
        <v>240</v>
      </c>
      <c r="X25">
        <v>0.20799603174603101</v>
      </c>
      <c r="Y25">
        <v>0.16666667163372001</v>
      </c>
      <c r="Z25">
        <v>0.368948550724637</v>
      </c>
      <c r="AA25">
        <v>0.33333331346511802</v>
      </c>
      <c r="AB25">
        <v>0.29076989711392298</v>
      </c>
      <c r="AC25">
        <v>0.29076989711392298</v>
      </c>
      <c r="AD25">
        <v>0.40944579013447602</v>
      </c>
      <c r="AE25">
        <v>0.40944579013447602</v>
      </c>
      <c r="AF25">
        <v>0.368948550724637</v>
      </c>
      <c r="AG25">
        <v>0.368948550724637</v>
      </c>
      <c r="AH25">
        <v>0.13888888888888801</v>
      </c>
      <c r="AI25">
        <v>0.111111111938953</v>
      </c>
      <c r="AJ25">
        <v>7.2237679956223794E-2</v>
      </c>
      <c r="AK25">
        <v>7.2237679956223794E-2</v>
      </c>
      <c r="AL25">
        <v>0.118253263796695</v>
      </c>
      <c r="AM25">
        <v>0.118253263796695</v>
      </c>
      <c r="AN25">
        <v>0.13888888888888801</v>
      </c>
      <c r="AO25">
        <v>0.13888888888888801</v>
      </c>
      <c r="AP25">
        <v>0.281889911539704</v>
      </c>
      <c r="AQ25">
        <v>0.406324685333524</v>
      </c>
      <c r="AR25">
        <v>0.184095094468541</v>
      </c>
      <c r="AS25">
        <v>6.21761658031088E-2</v>
      </c>
      <c r="AT25">
        <v>0</v>
      </c>
      <c r="AU25">
        <v>5.1282051282051197E-2</v>
      </c>
      <c r="AV25">
        <v>6.7567567567567502E-2</v>
      </c>
      <c r="AW25">
        <v>4.1666666666666602E-2</v>
      </c>
      <c r="AX25">
        <v>0.303896103896103</v>
      </c>
      <c r="AY25">
        <v>4.9689440993788803E-2</v>
      </c>
      <c r="AZ25">
        <v>1.50375939849624E-2</v>
      </c>
      <c r="BA25">
        <v>5.8823529411764698E-2</v>
      </c>
    </row>
    <row r="26" spans="2:53" x14ac:dyDescent="0.2">
      <c r="B26" t="s">
        <v>263</v>
      </c>
      <c r="C26">
        <v>1E-3</v>
      </c>
      <c r="D26">
        <v>0.1</v>
      </c>
      <c r="E26">
        <v>256</v>
      </c>
      <c r="F26">
        <v>100</v>
      </c>
      <c r="G26" s="2" t="b">
        <v>0</v>
      </c>
      <c r="H26">
        <v>6</v>
      </c>
      <c r="I26">
        <v>25</v>
      </c>
      <c r="J26">
        <v>256</v>
      </c>
      <c r="K26">
        <v>1000</v>
      </c>
      <c r="L26">
        <v>3</v>
      </c>
      <c r="M26">
        <v>25</v>
      </c>
      <c r="N26">
        <v>445</v>
      </c>
      <c r="O26">
        <v>9</v>
      </c>
      <c r="P26">
        <v>25</v>
      </c>
      <c r="Q26">
        <v>105</v>
      </c>
      <c r="R26">
        <v>1</v>
      </c>
      <c r="S26">
        <v>197</v>
      </c>
      <c r="T26" s="2">
        <v>128</v>
      </c>
      <c r="U26" s="2">
        <v>64</v>
      </c>
      <c r="V26" s="2">
        <v>64</v>
      </c>
      <c r="W26" t="s">
        <v>240</v>
      </c>
      <c r="X26">
        <v>0.89121093750000002</v>
      </c>
      <c r="Y26">
        <v>2.4224003218114298E-2</v>
      </c>
      <c r="Z26">
        <v>0.36618352059924603</v>
      </c>
      <c r="AA26">
        <v>0.53894584563374504</v>
      </c>
      <c r="AB26">
        <v>0.353931653375331</v>
      </c>
      <c r="AC26">
        <v>0.353931653375331</v>
      </c>
      <c r="AD26">
        <v>0.36068324264760399</v>
      </c>
      <c r="AE26">
        <v>0.36068324264760399</v>
      </c>
      <c r="AF26">
        <v>0.36618352059924603</v>
      </c>
      <c r="AG26">
        <v>0.36618352059924603</v>
      </c>
      <c r="AH26">
        <v>0.18835978835978801</v>
      </c>
      <c r="AI26">
        <v>0.45435586571693398</v>
      </c>
      <c r="AJ26">
        <v>0.17932924616013199</v>
      </c>
      <c r="AK26">
        <v>0.17932924616013199</v>
      </c>
      <c r="AL26">
        <v>0.18382245713957601</v>
      </c>
      <c r="AM26">
        <v>0.18382245713957601</v>
      </c>
      <c r="AN26">
        <v>0.18835978835978801</v>
      </c>
      <c r="AO26">
        <v>0.18835978835978801</v>
      </c>
      <c r="AP26">
        <v>0.34792818192785502</v>
      </c>
      <c r="AQ26">
        <v>0.29770714180511099</v>
      </c>
      <c r="AR26">
        <v>0.416159636393028</v>
      </c>
      <c r="AS26">
        <v>0.122222222222222</v>
      </c>
      <c r="AT26">
        <v>0.15458937198067599</v>
      </c>
      <c r="AU26">
        <v>0.18719211822660001</v>
      </c>
      <c r="AV26">
        <v>0.20610687022900701</v>
      </c>
      <c r="AW26">
        <v>0.119658119658119</v>
      </c>
      <c r="AX26">
        <v>0.20481927710843301</v>
      </c>
      <c r="AY26">
        <v>0.46586345381526101</v>
      </c>
      <c r="AZ26">
        <v>5.6737588652482199E-2</v>
      </c>
      <c r="BA26">
        <v>9.6774193548387094E-2</v>
      </c>
    </row>
    <row r="27" spans="2:53" x14ac:dyDescent="0.2">
      <c r="B27" t="s">
        <v>264</v>
      </c>
      <c r="C27">
        <v>1E-3</v>
      </c>
      <c r="D27">
        <v>0.5</v>
      </c>
      <c r="E27">
        <v>256</v>
      </c>
      <c r="F27">
        <v>500</v>
      </c>
      <c r="G27" s="2" t="b">
        <v>0</v>
      </c>
      <c r="H27">
        <v>6</v>
      </c>
      <c r="I27">
        <v>15</v>
      </c>
      <c r="J27">
        <v>420</v>
      </c>
      <c r="K27">
        <v>1000</v>
      </c>
      <c r="L27">
        <v>3</v>
      </c>
      <c r="M27">
        <v>15</v>
      </c>
      <c r="N27">
        <v>455</v>
      </c>
      <c r="O27">
        <v>9</v>
      </c>
      <c r="P27">
        <v>15</v>
      </c>
      <c r="Q27">
        <v>115</v>
      </c>
      <c r="R27">
        <v>1</v>
      </c>
      <c r="S27">
        <v>197</v>
      </c>
      <c r="T27" s="2">
        <v>64</v>
      </c>
      <c r="U27" s="2">
        <v>128</v>
      </c>
      <c r="V27" s="2">
        <v>64</v>
      </c>
      <c r="W27" t="s">
        <v>240</v>
      </c>
      <c r="X27">
        <v>0.91347142857142705</v>
      </c>
      <c r="Y27">
        <v>1.8384579990059099E-2</v>
      </c>
      <c r="Z27">
        <v>0.36613186813186799</v>
      </c>
      <c r="AA27">
        <v>0.333333931922912</v>
      </c>
      <c r="AB27">
        <v>0.28557137294484197</v>
      </c>
      <c r="AC27">
        <v>0.28557137294484197</v>
      </c>
      <c r="AD27">
        <v>0.389048745199784</v>
      </c>
      <c r="AE27">
        <v>0.389048745199784</v>
      </c>
      <c r="AF27">
        <v>0.36613186813186799</v>
      </c>
      <c r="AG27">
        <v>0.36613186813186799</v>
      </c>
      <c r="AH27">
        <v>0.17294685990338099</v>
      </c>
      <c r="AI27">
        <v>0.110913671553134</v>
      </c>
      <c r="AJ27">
        <v>0.115874793259303</v>
      </c>
      <c r="AK27">
        <v>0.115874793259303</v>
      </c>
      <c r="AL27">
        <v>0.21731681212503601</v>
      </c>
      <c r="AM27">
        <v>0.21731681212503601</v>
      </c>
      <c r="AN27">
        <v>0.17294685990338099</v>
      </c>
      <c r="AO27">
        <v>0.17294685990338099</v>
      </c>
      <c r="AP27">
        <v>0.49793338254032099</v>
      </c>
      <c r="AQ27">
        <v>8.7634191043739998E-2</v>
      </c>
      <c r="AR27">
        <v>0.271146545250464</v>
      </c>
      <c r="AS27">
        <v>0.16710182767623999</v>
      </c>
      <c r="AT27">
        <v>4.4117647058823498E-2</v>
      </c>
      <c r="AU27">
        <v>8.9552238805970102E-2</v>
      </c>
      <c r="AV27">
        <v>0.118181818181818</v>
      </c>
      <c r="AW27">
        <v>0.134228187919463</v>
      </c>
      <c r="AX27">
        <v>0.334415584415584</v>
      </c>
      <c r="AY27">
        <v>5.3333333333333302E-2</v>
      </c>
      <c r="AZ27">
        <v>8.4848484848484798E-2</v>
      </c>
      <c r="BA27">
        <v>1.7094017094016999E-2</v>
      </c>
    </row>
    <row r="28" spans="2:53" x14ac:dyDescent="0.2">
      <c r="B28" t="s">
        <v>265</v>
      </c>
      <c r="C28">
        <v>1E-3</v>
      </c>
      <c r="D28">
        <v>0.1</v>
      </c>
      <c r="E28">
        <v>256</v>
      </c>
      <c r="F28">
        <v>100</v>
      </c>
      <c r="G28" s="2" t="b">
        <v>0</v>
      </c>
      <c r="H28">
        <v>6</v>
      </c>
      <c r="I28">
        <v>25</v>
      </c>
      <c r="J28">
        <v>64</v>
      </c>
      <c r="K28">
        <v>1000</v>
      </c>
      <c r="L28">
        <v>3</v>
      </c>
      <c r="M28">
        <v>25</v>
      </c>
      <c r="N28">
        <v>445</v>
      </c>
      <c r="O28">
        <v>9</v>
      </c>
      <c r="P28">
        <v>25</v>
      </c>
      <c r="Q28">
        <v>105</v>
      </c>
      <c r="R28">
        <v>1</v>
      </c>
      <c r="S28">
        <v>197</v>
      </c>
      <c r="T28" s="2">
        <v>128</v>
      </c>
      <c r="U28" s="2">
        <v>128</v>
      </c>
      <c r="V28" s="2">
        <v>64</v>
      </c>
      <c r="W28" t="s">
        <v>240</v>
      </c>
      <c r="X28">
        <v>0.88333333333333297</v>
      </c>
      <c r="Y28">
        <v>2.6058205403387501E-2</v>
      </c>
      <c r="Z28">
        <v>0.36604344569288</v>
      </c>
      <c r="AA28">
        <v>0.33333334326744002</v>
      </c>
      <c r="AB28">
        <v>0.292046155817619</v>
      </c>
      <c r="AC28">
        <v>0.292046155817619</v>
      </c>
      <c r="AD28">
        <v>0.37973434157043101</v>
      </c>
      <c r="AE28">
        <v>0.37973434157043101</v>
      </c>
      <c r="AF28">
        <v>0.36604344569288</v>
      </c>
      <c r="AG28">
        <v>0.36604344569288</v>
      </c>
      <c r="AH28">
        <v>0.11005291005291</v>
      </c>
      <c r="AI28">
        <v>0.111111111938953</v>
      </c>
      <c r="AJ28">
        <v>7.1713402640816604E-2</v>
      </c>
      <c r="AK28">
        <v>7.1713402640816604E-2</v>
      </c>
      <c r="AL28">
        <v>6.4607913955582602E-2</v>
      </c>
      <c r="AM28">
        <v>6.4607913955582699E-2</v>
      </c>
      <c r="AN28">
        <v>0.11005291005291</v>
      </c>
      <c r="AO28">
        <v>0.11005291005291</v>
      </c>
      <c r="AP28">
        <v>0.20761554522383999</v>
      </c>
      <c r="AQ28">
        <v>0.372910769208536</v>
      </c>
      <c r="AR28">
        <v>0.29561215302048299</v>
      </c>
      <c r="AS28">
        <v>0.23129251700680201</v>
      </c>
      <c r="AT28">
        <v>1.4084507042253501E-2</v>
      </c>
      <c r="AU28">
        <v>0</v>
      </c>
      <c r="AV28">
        <v>0.116959064327485</v>
      </c>
      <c r="AW28">
        <v>0</v>
      </c>
      <c r="AX28">
        <v>0</v>
      </c>
      <c r="AY28">
        <v>0.18081180811808101</v>
      </c>
      <c r="AZ28">
        <v>0</v>
      </c>
      <c r="BA28">
        <v>0.102272727272727</v>
      </c>
    </row>
    <row r="29" spans="2:53" x14ac:dyDescent="0.2">
      <c r="B29" t="s">
        <v>266</v>
      </c>
      <c r="C29">
        <v>1E-3</v>
      </c>
      <c r="D29">
        <v>0.5</v>
      </c>
      <c r="E29">
        <v>256</v>
      </c>
      <c r="F29">
        <v>100</v>
      </c>
      <c r="G29" s="2" t="b">
        <v>0</v>
      </c>
      <c r="H29">
        <v>6</v>
      </c>
      <c r="I29">
        <v>50</v>
      </c>
      <c r="J29">
        <v>64</v>
      </c>
      <c r="K29">
        <v>1000</v>
      </c>
      <c r="L29">
        <v>3</v>
      </c>
      <c r="M29">
        <v>5</v>
      </c>
      <c r="N29">
        <v>465</v>
      </c>
      <c r="O29">
        <v>9</v>
      </c>
      <c r="P29">
        <v>5</v>
      </c>
      <c r="Q29">
        <v>125</v>
      </c>
      <c r="R29">
        <v>1</v>
      </c>
      <c r="S29">
        <v>197</v>
      </c>
      <c r="T29" s="2">
        <v>64</v>
      </c>
      <c r="U29" s="2">
        <v>128</v>
      </c>
      <c r="V29" s="2">
        <v>128</v>
      </c>
      <c r="W29" t="s">
        <v>240</v>
      </c>
      <c r="X29">
        <v>0.88390624999999901</v>
      </c>
      <c r="Y29">
        <v>2.5459945239126602E-2</v>
      </c>
      <c r="Z29">
        <v>0.36539354838709698</v>
      </c>
      <c r="AA29">
        <v>0.33292860341072</v>
      </c>
      <c r="AB29">
        <v>0.29539555368215697</v>
      </c>
      <c r="AC29">
        <v>0.29539555368215697</v>
      </c>
      <c r="AD29">
        <v>0.35788003677802199</v>
      </c>
      <c r="AE29">
        <v>0.35788003677802199</v>
      </c>
      <c r="AF29">
        <v>0.36539354838709698</v>
      </c>
      <c r="AG29">
        <v>0.36539354838709698</v>
      </c>
      <c r="AH29">
        <v>0.142222222222222</v>
      </c>
      <c r="AI29">
        <v>0.118590958416461</v>
      </c>
      <c r="AJ29">
        <v>0.12984476327226199</v>
      </c>
      <c r="AK29">
        <v>0.12984476327226199</v>
      </c>
      <c r="AL29">
        <v>0.20276828090183699</v>
      </c>
      <c r="AM29">
        <v>0.20276828090183699</v>
      </c>
      <c r="AN29">
        <v>0.142222222222222</v>
      </c>
      <c r="AO29">
        <v>0.142222222222222</v>
      </c>
      <c r="AP29">
        <v>0.20531288837012701</v>
      </c>
      <c r="AQ29">
        <v>0.20592818153904</v>
      </c>
      <c r="AR29">
        <v>0.474945591137303</v>
      </c>
      <c r="AS29">
        <v>7.4074074074074001E-2</v>
      </c>
      <c r="AT29">
        <v>7.2463768115942004E-2</v>
      </c>
      <c r="AU29">
        <v>0</v>
      </c>
      <c r="AV29">
        <v>4.1379310344827502E-2</v>
      </c>
      <c r="AW29">
        <v>0.14457831325301199</v>
      </c>
      <c r="AX29">
        <v>0.38372093023255799</v>
      </c>
      <c r="AY29">
        <v>0.14444444444444399</v>
      </c>
      <c r="AZ29">
        <v>0.115942028985507</v>
      </c>
      <c r="BA29">
        <v>0.192</v>
      </c>
    </row>
    <row r="30" spans="2:53" x14ac:dyDescent="0.2">
      <c r="B30" t="s">
        <v>267</v>
      </c>
      <c r="C30">
        <v>1E-3</v>
      </c>
      <c r="D30">
        <v>0.5</v>
      </c>
      <c r="E30">
        <v>138</v>
      </c>
      <c r="F30">
        <v>500</v>
      </c>
      <c r="G30" s="2" t="b">
        <v>1</v>
      </c>
      <c r="H30">
        <v>6</v>
      </c>
      <c r="I30">
        <v>25</v>
      </c>
      <c r="J30">
        <v>256</v>
      </c>
      <c r="K30">
        <v>1000</v>
      </c>
      <c r="L30">
        <v>3</v>
      </c>
      <c r="M30">
        <v>25</v>
      </c>
      <c r="N30">
        <v>445</v>
      </c>
      <c r="O30">
        <v>9</v>
      </c>
      <c r="P30">
        <v>25</v>
      </c>
      <c r="Q30">
        <v>105</v>
      </c>
      <c r="R30">
        <v>1</v>
      </c>
      <c r="S30">
        <v>197</v>
      </c>
      <c r="T30" s="2">
        <v>128</v>
      </c>
      <c r="U30" s="2">
        <v>128</v>
      </c>
      <c r="V30" s="2">
        <v>128</v>
      </c>
      <c r="W30" t="s">
        <v>240</v>
      </c>
      <c r="X30">
        <v>0.92203776041666696</v>
      </c>
      <c r="Y30">
        <v>1.6392942536622199E-2</v>
      </c>
      <c r="Z30">
        <v>0.36479550561797303</v>
      </c>
      <c r="AA30">
        <v>0.34537725755572302</v>
      </c>
      <c r="AB30">
        <v>0.32661124534404001</v>
      </c>
      <c r="AC30">
        <v>0.32661124534404001</v>
      </c>
      <c r="AD30">
        <v>0.413029731184618</v>
      </c>
      <c r="AE30">
        <v>0.413029731184618</v>
      </c>
      <c r="AF30">
        <v>0.36479550561797303</v>
      </c>
      <c r="AG30">
        <v>0.36479550561797303</v>
      </c>
      <c r="AH30">
        <v>0.241269841269841</v>
      </c>
      <c r="AI30">
        <v>0.21369346976280201</v>
      </c>
      <c r="AJ30">
        <v>0.15078614543307001</v>
      </c>
      <c r="AK30">
        <v>0.15078614543307001</v>
      </c>
      <c r="AL30">
        <v>0.28629462559174201</v>
      </c>
      <c r="AM30">
        <v>0.28629462559174201</v>
      </c>
      <c r="AN30">
        <v>0.241269841269841</v>
      </c>
      <c r="AO30">
        <v>0.241269841269841</v>
      </c>
      <c r="AP30">
        <v>0.36138640260965099</v>
      </c>
      <c r="AQ30">
        <v>0.361482470988231</v>
      </c>
      <c r="AR30">
        <v>0.256964862434237</v>
      </c>
      <c r="AS30">
        <v>0</v>
      </c>
      <c r="AT30">
        <v>0</v>
      </c>
      <c r="AU30">
        <v>0</v>
      </c>
      <c r="AV30">
        <v>7.2727272727272696E-2</v>
      </c>
      <c r="AW30">
        <v>5.4545454545454501E-2</v>
      </c>
      <c r="AX30">
        <v>0.44646924829157097</v>
      </c>
      <c r="AY30">
        <v>0.53333333333333299</v>
      </c>
      <c r="AZ30">
        <v>0.25</v>
      </c>
      <c r="BA30">
        <v>0</v>
      </c>
    </row>
    <row r="31" spans="2:53" x14ac:dyDescent="0.2">
      <c r="B31" t="s">
        <v>268</v>
      </c>
      <c r="C31">
        <v>1E-3</v>
      </c>
      <c r="D31">
        <v>0.5</v>
      </c>
      <c r="E31">
        <v>256</v>
      </c>
      <c r="F31">
        <v>100</v>
      </c>
      <c r="G31" s="2" t="b">
        <v>0</v>
      </c>
      <c r="H31">
        <v>6</v>
      </c>
      <c r="I31">
        <v>15</v>
      </c>
      <c r="J31">
        <v>64</v>
      </c>
      <c r="K31">
        <v>1000</v>
      </c>
      <c r="L31">
        <v>3</v>
      </c>
      <c r="M31">
        <v>10</v>
      </c>
      <c r="N31">
        <v>460</v>
      </c>
      <c r="O31">
        <v>9</v>
      </c>
      <c r="P31">
        <v>10</v>
      </c>
      <c r="Q31">
        <v>120</v>
      </c>
      <c r="R31">
        <v>1</v>
      </c>
      <c r="S31">
        <v>197</v>
      </c>
      <c r="T31" s="2">
        <v>64</v>
      </c>
      <c r="U31" s="2">
        <v>64</v>
      </c>
      <c r="V31" s="2">
        <v>64</v>
      </c>
      <c r="W31" t="s">
        <v>240</v>
      </c>
      <c r="X31">
        <v>0.86361979166666702</v>
      </c>
      <c r="Y31">
        <v>3.1899774689227299E-2</v>
      </c>
      <c r="Z31">
        <v>0.36362246376811602</v>
      </c>
      <c r="AA31">
        <v>0.33333331346511802</v>
      </c>
      <c r="AB31">
        <v>0.31998588035606701</v>
      </c>
      <c r="AC31">
        <v>0.31998588035606701</v>
      </c>
      <c r="AD31">
        <v>0.353375019998662</v>
      </c>
      <c r="AE31">
        <v>0.353375019998662</v>
      </c>
      <c r="AF31">
        <v>0.36362246376811602</v>
      </c>
      <c r="AG31">
        <v>0.36362246376811602</v>
      </c>
      <c r="AH31">
        <v>0.19074074074073999</v>
      </c>
      <c r="AI31">
        <v>0.111111111938953</v>
      </c>
      <c r="AJ31">
        <v>0.151949650410134</v>
      </c>
      <c r="AK31">
        <v>0.151949650410134</v>
      </c>
      <c r="AL31">
        <v>0.23521038536260599</v>
      </c>
      <c r="AM31">
        <v>0.23521038536260599</v>
      </c>
      <c r="AN31">
        <v>0.19074074074073999</v>
      </c>
      <c r="AO31">
        <v>0.19074074074073999</v>
      </c>
      <c r="AP31">
        <v>0.33145527822811999</v>
      </c>
      <c r="AQ31">
        <v>0.25201225121439902</v>
      </c>
      <c r="AR31">
        <v>0.37649011162568202</v>
      </c>
      <c r="AS31">
        <v>6.5420560747663503E-2</v>
      </c>
      <c r="AT31">
        <v>0</v>
      </c>
      <c r="AU31">
        <v>9.2485549132947903E-2</v>
      </c>
      <c r="AV31">
        <v>0.18640776699029099</v>
      </c>
      <c r="AW31">
        <v>1.53846153846153E-2</v>
      </c>
      <c r="AX31">
        <v>0.48837209302325502</v>
      </c>
      <c r="AY31">
        <v>0.30909090909090903</v>
      </c>
      <c r="AZ31">
        <v>4.2553191489361701E-2</v>
      </c>
      <c r="BA31">
        <v>0.16783216783216701</v>
      </c>
    </row>
    <row r="32" spans="2:53" x14ac:dyDescent="0.2">
      <c r="B32" t="s">
        <v>269</v>
      </c>
      <c r="C32">
        <v>1E-3</v>
      </c>
      <c r="D32">
        <v>0.5</v>
      </c>
      <c r="E32">
        <v>256</v>
      </c>
      <c r="F32">
        <v>500</v>
      </c>
      <c r="G32" s="2" t="b">
        <v>0</v>
      </c>
      <c r="H32">
        <v>6</v>
      </c>
      <c r="I32">
        <v>15</v>
      </c>
      <c r="J32">
        <v>128</v>
      </c>
      <c r="K32">
        <v>1000</v>
      </c>
      <c r="L32">
        <v>3</v>
      </c>
      <c r="M32">
        <v>20</v>
      </c>
      <c r="N32">
        <v>450</v>
      </c>
      <c r="O32">
        <v>9</v>
      </c>
      <c r="P32">
        <v>20</v>
      </c>
      <c r="Q32">
        <v>110</v>
      </c>
      <c r="R32">
        <v>1</v>
      </c>
      <c r="S32">
        <v>197</v>
      </c>
      <c r="T32" s="2">
        <v>128</v>
      </c>
      <c r="U32" s="2">
        <v>64</v>
      </c>
      <c r="V32" s="2">
        <v>64</v>
      </c>
      <c r="W32" t="s">
        <v>240</v>
      </c>
      <c r="X32">
        <v>0.91855208333333305</v>
      </c>
      <c r="Y32">
        <v>1.7475331047549801E-2</v>
      </c>
      <c r="Z32">
        <v>0.36312740740740701</v>
      </c>
      <c r="AA32">
        <v>0.33333261498808803</v>
      </c>
      <c r="AB32">
        <v>0.29703960886578001</v>
      </c>
      <c r="AC32">
        <v>0.29703960886578001</v>
      </c>
      <c r="AD32">
        <v>0.35748200921276801</v>
      </c>
      <c r="AE32">
        <v>0.35748200921276801</v>
      </c>
      <c r="AF32">
        <v>0.36312740740740701</v>
      </c>
      <c r="AG32">
        <v>0.36312740740740701</v>
      </c>
      <c r="AH32">
        <v>6.8686868686868602E-2</v>
      </c>
      <c r="AI32">
        <v>0.111111111938953</v>
      </c>
      <c r="AJ32">
        <v>3.9039623835359298E-2</v>
      </c>
      <c r="AK32">
        <v>3.9039623835359298E-2</v>
      </c>
      <c r="AL32">
        <v>4.28117083235258E-2</v>
      </c>
      <c r="AM32">
        <v>4.28117083235258E-2</v>
      </c>
      <c r="AN32">
        <v>6.8686868686868602E-2</v>
      </c>
      <c r="AO32">
        <v>6.8686868686868602E-2</v>
      </c>
      <c r="AP32">
        <v>0.468707667911412</v>
      </c>
      <c r="AQ32">
        <v>0.113238856702688</v>
      </c>
      <c r="AR32">
        <v>0.30917230198324103</v>
      </c>
      <c r="AS32">
        <v>0.110619469026548</v>
      </c>
      <c r="AT32">
        <v>0</v>
      </c>
      <c r="AU32">
        <v>0</v>
      </c>
      <c r="AV32">
        <v>5.7971014492753603E-2</v>
      </c>
      <c r="AW32">
        <v>8.8397790055248601E-2</v>
      </c>
      <c r="AX32">
        <v>0</v>
      </c>
      <c r="AY32">
        <v>9.4368340943683404E-2</v>
      </c>
      <c r="AZ32">
        <v>0</v>
      </c>
      <c r="BA32">
        <v>0</v>
      </c>
    </row>
    <row r="33" spans="2:53" x14ac:dyDescent="0.2">
      <c r="B33" t="s">
        <v>270</v>
      </c>
      <c r="C33">
        <v>1E-3</v>
      </c>
      <c r="D33">
        <v>0.1</v>
      </c>
      <c r="E33">
        <v>228</v>
      </c>
      <c r="F33">
        <v>500</v>
      </c>
      <c r="G33" s="2" t="b">
        <v>1</v>
      </c>
      <c r="H33">
        <v>6</v>
      </c>
      <c r="I33">
        <v>20</v>
      </c>
      <c r="J33">
        <v>256</v>
      </c>
      <c r="K33">
        <v>1000</v>
      </c>
      <c r="L33">
        <v>3</v>
      </c>
      <c r="M33">
        <v>20</v>
      </c>
      <c r="N33">
        <v>450</v>
      </c>
      <c r="O33">
        <v>9</v>
      </c>
      <c r="P33">
        <v>20</v>
      </c>
      <c r="Q33">
        <v>110</v>
      </c>
      <c r="R33">
        <v>1</v>
      </c>
      <c r="S33">
        <v>197</v>
      </c>
      <c r="T33" s="2">
        <v>128</v>
      </c>
      <c r="U33" s="2">
        <v>64</v>
      </c>
      <c r="V33" s="2">
        <v>64</v>
      </c>
      <c r="W33" t="s">
        <v>240</v>
      </c>
      <c r="X33">
        <v>0.92785286458333305</v>
      </c>
      <c r="Y33">
        <v>1.5225842548534201E-2</v>
      </c>
      <c r="Z33">
        <v>0.36259259259259202</v>
      </c>
      <c r="AA33">
        <v>0.53094451162219003</v>
      </c>
      <c r="AB33">
        <v>0.33563081895866997</v>
      </c>
      <c r="AC33">
        <v>0.33563081895866997</v>
      </c>
      <c r="AD33">
        <v>0.37719601972744998</v>
      </c>
      <c r="AE33">
        <v>0.37719601972744998</v>
      </c>
      <c r="AF33">
        <v>0.36259259259259202</v>
      </c>
      <c r="AG33">
        <v>0.36259259259259202</v>
      </c>
      <c r="AH33">
        <v>0.20808080808080801</v>
      </c>
      <c r="AI33">
        <v>0.45595297217369002</v>
      </c>
      <c r="AJ33">
        <v>0.165927380161254</v>
      </c>
      <c r="AK33">
        <v>0.165927380161254</v>
      </c>
      <c r="AL33">
        <v>0.20766788857297699</v>
      </c>
      <c r="AM33">
        <v>0.20766788857297699</v>
      </c>
      <c r="AN33">
        <v>0.20808080808080801</v>
      </c>
      <c r="AO33">
        <v>0.20808080808080801</v>
      </c>
      <c r="AP33">
        <v>0.45054796240442602</v>
      </c>
      <c r="AQ33">
        <v>0.246347801426299</v>
      </c>
      <c r="AR33">
        <v>0.30999669304528699</v>
      </c>
      <c r="AS33">
        <v>0.21338155515370699</v>
      </c>
      <c r="AT33">
        <v>3.5294117647058802E-2</v>
      </c>
      <c r="AU33">
        <v>0.17708333333333301</v>
      </c>
      <c r="AV33">
        <v>0.15217391304347799</v>
      </c>
      <c r="AW33">
        <v>2.9197080291970798E-2</v>
      </c>
      <c r="AX33">
        <v>0.62411347517730498</v>
      </c>
      <c r="AY33">
        <v>5.1282051282051197E-2</v>
      </c>
      <c r="AZ33">
        <v>0.16915422885572101</v>
      </c>
      <c r="BA33">
        <v>4.1666666666666602E-2</v>
      </c>
    </row>
    <row r="34" spans="2:53" x14ac:dyDescent="0.2">
      <c r="B34" t="s">
        <v>271</v>
      </c>
      <c r="C34">
        <v>1E-3</v>
      </c>
      <c r="D34">
        <v>0.1</v>
      </c>
      <c r="E34">
        <v>256</v>
      </c>
      <c r="F34">
        <v>500</v>
      </c>
      <c r="G34" s="2" t="b">
        <v>0</v>
      </c>
      <c r="H34">
        <v>6</v>
      </c>
      <c r="I34">
        <v>50</v>
      </c>
      <c r="J34">
        <v>64</v>
      </c>
      <c r="K34">
        <v>1000</v>
      </c>
      <c r="L34">
        <v>3</v>
      </c>
      <c r="M34">
        <v>5</v>
      </c>
      <c r="N34">
        <v>465</v>
      </c>
      <c r="O34">
        <v>9</v>
      </c>
      <c r="P34">
        <v>5</v>
      </c>
      <c r="Q34">
        <v>125</v>
      </c>
      <c r="R34">
        <v>1</v>
      </c>
      <c r="S34">
        <v>197</v>
      </c>
      <c r="T34" s="2">
        <v>64</v>
      </c>
      <c r="U34" s="2">
        <v>128</v>
      </c>
      <c r="V34" s="2">
        <v>128</v>
      </c>
      <c r="W34" t="s">
        <v>240</v>
      </c>
      <c r="X34">
        <v>0.91746875000000006</v>
      </c>
      <c r="Y34">
        <v>1.7499127572402299E-2</v>
      </c>
      <c r="Z34">
        <v>0.36140286738351202</v>
      </c>
      <c r="AA34">
        <v>0.340422489970922</v>
      </c>
      <c r="AB34">
        <v>0.32012668398168997</v>
      </c>
      <c r="AC34">
        <v>0.32012668398168997</v>
      </c>
      <c r="AD34">
        <v>0.37507903697683898</v>
      </c>
      <c r="AE34">
        <v>0.37507903697683898</v>
      </c>
      <c r="AF34">
        <v>0.36140286738351202</v>
      </c>
      <c r="AG34">
        <v>0.36140286738351202</v>
      </c>
      <c r="AH34">
        <v>0.192888888888888</v>
      </c>
      <c r="AI34">
        <v>0.137279793620109</v>
      </c>
      <c r="AJ34">
        <v>0.18908376795589499</v>
      </c>
      <c r="AK34">
        <v>0.18908376795589499</v>
      </c>
      <c r="AL34">
        <v>0.29590227776063299</v>
      </c>
      <c r="AM34">
        <v>0.29590227776063299</v>
      </c>
      <c r="AN34">
        <v>0.192888888888888</v>
      </c>
      <c r="AO34">
        <v>0.192888888888888</v>
      </c>
      <c r="AP34">
        <v>0.328060971933896</v>
      </c>
      <c r="AQ34">
        <v>0.32820879750415999</v>
      </c>
      <c r="AR34">
        <v>0.304110282507012</v>
      </c>
      <c r="AS34">
        <v>0.22222222222222199</v>
      </c>
      <c r="AT34">
        <v>0.15916955017300999</v>
      </c>
      <c r="AU34">
        <v>8.6956521739130405E-2</v>
      </c>
      <c r="AV34">
        <v>0.17777777777777701</v>
      </c>
      <c r="AW34">
        <v>3.9735099337748297E-2</v>
      </c>
      <c r="AX34">
        <v>0.472727272727272</v>
      </c>
      <c r="AY34">
        <v>0.5</v>
      </c>
      <c r="AZ34">
        <v>4.31654676258992E-2</v>
      </c>
      <c r="BA34">
        <v>0</v>
      </c>
    </row>
    <row r="35" spans="2:53" x14ac:dyDescent="0.2">
      <c r="B35" t="s">
        <v>272</v>
      </c>
      <c r="C35">
        <v>1E-3</v>
      </c>
      <c r="D35">
        <v>0.1</v>
      </c>
      <c r="E35">
        <v>256</v>
      </c>
      <c r="F35">
        <v>500</v>
      </c>
      <c r="G35" s="2" t="b">
        <v>0</v>
      </c>
      <c r="H35">
        <v>6</v>
      </c>
      <c r="I35">
        <v>10</v>
      </c>
      <c r="J35">
        <v>420</v>
      </c>
      <c r="K35">
        <v>1000</v>
      </c>
      <c r="L35">
        <v>3</v>
      </c>
      <c r="M35">
        <v>20</v>
      </c>
      <c r="N35">
        <v>450</v>
      </c>
      <c r="O35">
        <v>9</v>
      </c>
      <c r="P35">
        <v>20</v>
      </c>
      <c r="Q35">
        <v>110</v>
      </c>
      <c r="R35">
        <v>1</v>
      </c>
      <c r="S35">
        <v>197</v>
      </c>
      <c r="T35" s="2">
        <v>128</v>
      </c>
      <c r="U35" s="2">
        <v>128</v>
      </c>
      <c r="V35" s="2">
        <v>128</v>
      </c>
      <c r="W35" t="s">
        <v>240</v>
      </c>
      <c r="X35">
        <v>0.86210317460317298</v>
      </c>
      <c r="Y35">
        <v>3.5343505524098803E-2</v>
      </c>
      <c r="Z35">
        <v>0.35813481481481402</v>
      </c>
      <c r="AA35">
        <v>0.32886987197399098</v>
      </c>
      <c r="AB35">
        <v>0.27061118175875898</v>
      </c>
      <c r="AC35">
        <v>0.27061118175875898</v>
      </c>
      <c r="AD35">
        <v>0.38297960960167499</v>
      </c>
      <c r="AE35">
        <v>0.38297960960167499</v>
      </c>
      <c r="AF35">
        <v>0.35813481481481402</v>
      </c>
      <c r="AG35">
        <v>0.35813481481481402</v>
      </c>
      <c r="AH35">
        <v>0.117171717171717</v>
      </c>
      <c r="AI35">
        <v>0.23442174494266499</v>
      </c>
      <c r="AJ35">
        <v>5.8410777253326801E-2</v>
      </c>
      <c r="AK35">
        <v>5.8410777253326801E-2</v>
      </c>
      <c r="AL35">
        <v>7.2374265887117706E-2</v>
      </c>
      <c r="AM35">
        <v>7.2374265887117706E-2</v>
      </c>
      <c r="AN35">
        <v>0.117171717171717</v>
      </c>
      <c r="AO35">
        <v>0.117171717171717</v>
      </c>
      <c r="AP35">
        <v>0.15322925597796999</v>
      </c>
      <c r="AQ35">
        <v>0.17350954320056899</v>
      </c>
      <c r="AR35">
        <v>0.48509474609774</v>
      </c>
      <c r="AS35">
        <v>0</v>
      </c>
      <c r="AT35">
        <v>0</v>
      </c>
      <c r="AU35">
        <v>0</v>
      </c>
      <c r="AV35">
        <v>0.184782608695652</v>
      </c>
      <c r="AW35">
        <v>0.12121212121212099</v>
      </c>
      <c r="AX35">
        <v>0</v>
      </c>
      <c r="AY35">
        <v>0.187702265372168</v>
      </c>
      <c r="AZ35">
        <v>3.2000000000000001E-2</v>
      </c>
      <c r="BA35">
        <v>0</v>
      </c>
    </row>
    <row r="36" spans="2:53" x14ac:dyDescent="0.2">
      <c r="B36" t="s">
        <v>273</v>
      </c>
      <c r="C36">
        <v>1E-3</v>
      </c>
      <c r="D36">
        <v>0.1</v>
      </c>
      <c r="E36">
        <v>256</v>
      </c>
      <c r="F36">
        <v>500</v>
      </c>
      <c r="G36" s="2" t="b">
        <v>0</v>
      </c>
      <c r="H36">
        <v>6</v>
      </c>
      <c r="I36">
        <v>15</v>
      </c>
      <c r="J36">
        <v>420</v>
      </c>
      <c r="K36">
        <v>1000</v>
      </c>
      <c r="L36">
        <v>3</v>
      </c>
      <c r="M36">
        <v>15</v>
      </c>
      <c r="N36">
        <v>455</v>
      </c>
      <c r="O36">
        <v>9</v>
      </c>
      <c r="P36">
        <v>15</v>
      </c>
      <c r="Q36">
        <v>115</v>
      </c>
      <c r="R36">
        <v>1</v>
      </c>
      <c r="S36">
        <v>197</v>
      </c>
      <c r="T36" s="2">
        <v>128</v>
      </c>
      <c r="U36" s="2">
        <v>128</v>
      </c>
      <c r="V36" s="2">
        <v>64</v>
      </c>
      <c r="W36" t="s">
        <v>240</v>
      </c>
      <c r="X36">
        <v>0.39262222222222198</v>
      </c>
      <c r="Y36">
        <v>0.128262396378442</v>
      </c>
      <c r="Z36">
        <v>0.358078388278388</v>
      </c>
      <c r="AA36">
        <v>0.33333334326744002</v>
      </c>
      <c r="AB36">
        <v>0.25178689316650599</v>
      </c>
      <c r="AC36">
        <v>0.25178689316650599</v>
      </c>
      <c r="AD36">
        <v>0.36586020416411302</v>
      </c>
      <c r="AE36">
        <v>0.36586020416411302</v>
      </c>
      <c r="AF36">
        <v>0.358078388278388</v>
      </c>
      <c r="AG36">
        <v>0.358078388278388</v>
      </c>
      <c r="AH36">
        <v>0.133333333333333</v>
      </c>
      <c r="AI36">
        <v>0.111111111938953</v>
      </c>
      <c r="AJ36">
        <v>5.9410846685241998E-2</v>
      </c>
      <c r="AK36">
        <v>5.9410846685241998E-2</v>
      </c>
      <c r="AL36">
        <v>6.3594958828440101E-2</v>
      </c>
      <c r="AM36">
        <v>6.3594958828440101E-2</v>
      </c>
      <c r="AN36">
        <v>0.133333333333333</v>
      </c>
      <c r="AO36">
        <v>0.133333333333333</v>
      </c>
      <c r="AP36">
        <v>0.24393301803963099</v>
      </c>
      <c r="AQ36">
        <v>0.406616147350991</v>
      </c>
      <c r="AR36">
        <v>0.104811514108897</v>
      </c>
      <c r="AS36">
        <v>8.1300813008129996E-2</v>
      </c>
      <c r="AT36">
        <v>0</v>
      </c>
      <c r="AU36">
        <v>5.6179775280898799E-2</v>
      </c>
      <c r="AV36">
        <v>0</v>
      </c>
      <c r="AW36">
        <v>0</v>
      </c>
      <c r="AX36">
        <v>0.26872770511296001</v>
      </c>
      <c r="AY36">
        <v>6.8965517241379296E-2</v>
      </c>
      <c r="AZ36">
        <v>5.95238095238095E-2</v>
      </c>
      <c r="BA36">
        <v>0</v>
      </c>
    </row>
    <row r="37" spans="2:53" x14ac:dyDescent="0.2">
      <c r="B37" t="s">
        <v>274</v>
      </c>
      <c r="C37">
        <v>1E-3</v>
      </c>
      <c r="D37">
        <v>0.5</v>
      </c>
      <c r="E37">
        <v>256</v>
      </c>
      <c r="F37">
        <v>500</v>
      </c>
      <c r="G37" s="2" t="b">
        <v>0</v>
      </c>
      <c r="H37">
        <v>6</v>
      </c>
      <c r="I37">
        <v>20</v>
      </c>
      <c r="J37">
        <v>64</v>
      </c>
      <c r="K37">
        <v>1000</v>
      </c>
      <c r="L37">
        <v>3</v>
      </c>
      <c r="M37">
        <v>5</v>
      </c>
      <c r="N37">
        <v>465</v>
      </c>
      <c r="O37">
        <v>9</v>
      </c>
      <c r="P37">
        <v>5</v>
      </c>
      <c r="Q37">
        <v>125</v>
      </c>
      <c r="R37">
        <v>1</v>
      </c>
      <c r="S37">
        <v>197</v>
      </c>
      <c r="T37" s="2">
        <v>64</v>
      </c>
      <c r="U37" s="2">
        <v>128</v>
      </c>
      <c r="V37" s="2">
        <v>64</v>
      </c>
      <c r="W37" t="s">
        <v>240</v>
      </c>
      <c r="X37">
        <v>0.91436979166666699</v>
      </c>
      <c r="Y37">
        <v>1.85005369503051E-2</v>
      </c>
      <c r="Z37">
        <v>0.35560000000000003</v>
      </c>
      <c r="AA37">
        <v>0.51781744736433</v>
      </c>
      <c r="AB37">
        <v>0.31954031751533202</v>
      </c>
      <c r="AC37">
        <v>0.31954031751533202</v>
      </c>
      <c r="AD37">
        <v>0.35230080632448002</v>
      </c>
      <c r="AE37">
        <v>0.35230080632448002</v>
      </c>
      <c r="AF37">
        <v>0.35560000000000003</v>
      </c>
      <c r="AG37">
        <v>0.35560000000000003</v>
      </c>
      <c r="AH37">
        <v>0.29688888888888798</v>
      </c>
      <c r="AI37">
        <v>0.350562274456024</v>
      </c>
      <c r="AJ37">
        <v>0.28255608648578401</v>
      </c>
      <c r="AK37">
        <v>0.28255608648578401</v>
      </c>
      <c r="AL37">
        <v>0.320548934821274</v>
      </c>
      <c r="AM37">
        <v>0.320548934821274</v>
      </c>
      <c r="AN37">
        <v>0.29688888888888798</v>
      </c>
      <c r="AO37">
        <v>0.29688888888888798</v>
      </c>
      <c r="AP37">
        <v>0.27605072841101402</v>
      </c>
      <c r="AQ37">
        <v>0.24481092201857199</v>
      </c>
      <c r="AR37">
        <v>0.43775930211641001</v>
      </c>
      <c r="AS37">
        <v>0.126984126984127</v>
      </c>
      <c r="AT37">
        <v>3.94736842105263E-2</v>
      </c>
      <c r="AU37">
        <v>9.8765432098765399E-2</v>
      </c>
      <c r="AV37">
        <v>0.19161676646706499</v>
      </c>
      <c r="AW37">
        <v>0.23746701846965601</v>
      </c>
      <c r="AX37">
        <v>0.88321167883211604</v>
      </c>
      <c r="AY37">
        <v>0.61111111111111105</v>
      </c>
      <c r="AZ37">
        <v>0.176829268292682</v>
      </c>
      <c r="BA37">
        <v>0.177545691906005</v>
      </c>
    </row>
    <row r="38" spans="2:53" x14ac:dyDescent="0.2">
      <c r="B38" t="s">
        <v>275</v>
      </c>
      <c r="C38">
        <v>1E-3</v>
      </c>
      <c r="D38">
        <v>0.5</v>
      </c>
      <c r="E38">
        <v>256</v>
      </c>
      <c r="F38">
        <v>500</v>
      </c>
      <c r="G38" s="2" t="b">
        <v>0</v>
      </c>
      <c r="H38">
        <v>6</v>
      </c>
      <c r="I38">
        <v>5</v>
      </c>
      <c r="J38">
        <v>128</v>
      </c>
      <c r="K38">
        <v>1000</v>
      </c>
      <c r="L38">
        <v>3</v>
      </c>
      <c r="M38">
        <v>25</v>
      </c>
      <c r="N38">
        <v>445</v>
      </c>
      <c r="O38">
        <v>9</v>
      </c>
      <c r="P38">
        <v>25</v>
      </c>
      <c r="Q38">
        <v>105</v>
      </c>
      <c r="R38">
        <v>1</v>
      </c>
      <c r="S38">
        <v>197</v>
      </c>
      <c r="T38" s="2">
        <v>64</v>
      </c>
      <c r="U38" s="2">
        <v>128</v>
      </c>
      <c r="V38" s="2">
        <v>128</v>
      </c>
      <c r="W38" t="s">
        <v>240</v>
      </c>
      <c r="X38">
        <v>0.91356510416666603</v>
      </c>
      <c r="Y38">
        <v>1.9284005733206801E-2</v>
      </c>
      <c r="Z38">
        <v>0.35468314606741203</v>
      </c>
      <c r="AA38">
        <v>0.34732127872109397</v>
      </c>
      <c r="AB38">
        <v>0.23836746747145099</v>
      </c>
      <c r="AC38">
        <v>0.23836746747145099</v>
      </c>
      <c r="AD38">
        <v>0.363838500641469</v>
      </c>
      <c r="AE38">
        <v>0.363838500641469</v>
      </c>
      <c r="AF38">
        <v>0.35468314606741203</v>
      </c>
      <c r="AG38">
        <v>0.35468314606741203</v>
      </c>
      <c r="AH38">
        <v>0.122751322751322</v>
      </c>
      <c r="AI38">
        <v>0.145663917064666</v>
      </c>
      <c r="AJ38">
        <v>6.9585175864897097E-2</v>
      </c>
      <c r="AK38">
        <v>6.9585175864897097E-2</v>
      </c>
      <c r="AL38">
        <v>0.34474946175724203</v>
      </c>
      <c r="AM38">
        <v>0.34474946175724203</v>
      </c>
      <c r="AN38">
        <v>0.122751322751322</v>
      </c>
      <c r="AO38">
        <v>0.122751322751322</v>
      </c>
      <c r="AP38">
        <v>6.0657240543927002E-2</v>
      </c>
      <c r="AQ38">
        <v>0.149074215923964</v>
      </c>
      <c r="AR38">
        <v>0.50537094594646303</v>
      </c>
      <c r="AS38">
        <v>0</v>
      </c>
      <c r="AT38">
        <v>0.17877094972067001</v>
      </c>
      <c r="AU38">
        <v>1.86915887850467E-2</v>
      </c>
      <c r="AV38">
        <v>3.7037037037037E-2</v>
      </c>
      <c r="AW38">
        <v>0.19431279620853001</v>
      </c>
      <c r="AX38">
        <v>3.73831775700934E-2</v>
      </c>
      <c r="AY38">
        <v>3.6036036036036001E-2</v>
      </c>
      <c r="AZ38">
        <v>3.4482758620689599E-2</v>
      </c>
      <c r="BA38">
        <v>8.9552238805970102E-2</v>
      </c>
    </row>
    <row r="39" spans="2:53" x14ac:dyDescent="0.2">
      <c r="B39" t="s">
        <v>276</v>
      </c>
      <c r="C39">
        <v>1E-3</v>
      </c>
      <c r="D39">
        <v>0.5</v>
      </c>
      <c r="E39">
        <v>256</v>
      </c>
      <c r="F39">
        <v>100</v>
      </c>
      <c r="G39" s="2" t="b">
        <v>0</v>
      </c>
      <c r="H39">
        <v>6</v>
      </c>
      <c r="I39">
        <v>20</v>
      </c>
      <c r="J39">
        <v>420</v>
      </c>
      <c r="K39">
        <v>1000</v>
      </c>
      <c r="L39">
        <v>3</v>
      </c>
      <c r="M39">
        <v>20</v>
      </c>
      <c r="N39">
        <v>450</v>
      </c>
      <c r="O39">
        <v>9</v>
      </c>
      <c r="P39">
        <v>20</v>
      </c>
      <c r="Q39">
        <v>110</v>
      </c>
      <c r="R39">
        <v>1</v>
      </c>
      <c r="S39">
        <v>197</v>
      </c>
      <c r="T39" s="2">
        <v>128</v>
      </c>
      <c r="U39" s="2">
        <v>64</v>
      </c>
      <c r="V39" s="2">
        <v>128</v>
      </c>
      <c r="W39" t="s">
        <v>240</v>
      </c>
      <c r="X39">
        <v>0.91016666666666601</v>
      </c>
      <c r="Y39">
        <v>1.90199045091867E-2</v>
      </c>
      <c r="Z39">
        <v>0.35404148148148101</v>
      </c>
      <c r="AA39">
        <v>0.36990442681312502</v>
      </c>
      <c r="AB39">
        <v>0.23752477538418501</v>
      </c>
      <c r="AC39">
        <v>0.23752477538418501</v>
      </c>
      <c r="AD39">
        <v>0.38605045143554401</v>
      </c>
      <c r="AE39">
        <v>0.38605045143554401</v>
      </c>
      <c r="AF39">
        <v>0.35404148148148101</v>
      </c>
      <c r="AG39">
        <v>0.35404148148148101</v>
      </c>
      <c r="AH39">
        <v>0.201010101010101</v>
      </c>
      <c r="AI39">
        <v>0.278793394565582</v>
      </c>
      <c r="AJ39">
        <v>0.17513468685171801</v>
      </c>
      <c r="AK39">
        <v>0.17513468685171801</v>
      </c>
      <c r="AL39">
        <v>0.27893122802086301</v>
      </c>
      <c r="AM39">
        <v>0.27893122802086301</v>
      </c>
      <c r="AN39">
        <v>0.2010101010101</v>
      </c>
      <c r="AO39">
        <v>0.201010101010101</v>
      </c>
      <c r="AP39">
        <v>9.4403119136408004E-2</v>
      </c>
      <c r="AQ39">
        <v>0.112165123188965</v>
      </c>
      <c r="AR39">
        <v>0.50600608382718504</v>
      </c>
      <c r="AS39">
        <v>0</v>
      </c>
      <c r="AT39">
        <v>0</v>
      </c>
      <c r="AU39">
        <v>1.7857142857142801E-2</v>
      </c>
      <c r="AV39">
        <v>0.206451612903225</v>
      </c>
      <c r="AW39">
        <v>0.22349570200572999</v>
      </c>
      <c r="AX39">
        <v>0.628571428571428</v>
      </c>
      <c r="AY39">
        <v>0.30120481927710802</v>
      </c>
      <c r="AZ39">
        <v>7.7419354838709598E-2</v>
      </c>
      <c r="BA39">
        <v>0.12121212121212099</v>
      </c>
    </row>
    <row r="40" spans="2:53" x14ac:dyDescent="0.2">
      <c r="B40" t="s">
        <v>277</v>
      </c>
      <c r="C40">
        <v>1E-3</v>
      </c>
      <c r="D40">
        <v>0.5</v>
      </c>
      <c r="E40">
        <v>256</v>
      </c>
      <c r="F40">
        <v>100</v>
      </c>
      <c r="G40" s="2" t="b">
        <v>0</v>
      </c>
      <c r="H40">
        <v>6</v>
      </c>
      <c r="I40">
        <v>15</v>
      </c>
      <c r="J40">
        <v>128</v>
      </c>
      <c r="K40">
        <v>1000</v>
      </c>
      <c r="L40">
        <v>3</v>
      </c>
      <c r="M40">
        <v>50</v>
      </c>
      <c r="N40">
        <v>420</v>
      </c>
      <c r="O40">
        <v>9</v>
      </c>
      <c r="P40">
        <v>50</v>
      </c>
      <c r="Q40">
        <v>80</v>
      </c>
      <c r="R40">
        <v>1</v>
      </c>
      <c r="S40">
        <v>197</v>
      </c>
      <c r="T40" s="2">
        <v>128</v>
      </c>
      <c r="U40" s="2">
        <v>128</v>
      </c>
      <c r="V40" s="2">
        <v>64</v>
      </c>
      <c r="W40" t="s">
        <v>240</v>
      </c>
      <c r="X40">
        <v>0.88813802083333304</v>
      </c>
      <c r="Y40">
        <v>2.53532009385526E-2</v>
      </c>
      <c r="Z40">
        <v>0.35402063492063501</v>
      </c>
      <c r="AA40">
        <v>0.33119770106673202</v>
      </c>
      <c r="AB40">
        <v>0.242808903159108</v>
      </c>
      <c r="AC40">
        <v>0.242808903159108</v>
      </c>
      <c r="AD40">
        <v>0.33949624562604303</v>
      </c>
      <c r="AE40">
        <v>0.33949624562604303</v>
      </c>
      <c r="AF40">
        <v>0.35402063492063501</v>
      </c>
      <c r="AG40">
        <v>0.35402063492063501</v>
      </c>
      <c r="AH40">
        <v>0.126388888888888</v>
      </c>
      <c r="AI40">
        <v>0.119028270244598</v>
      </c>
      <c r="AJ40">
        <v>9.5592299541826797E-2</v>
      </c>
      <c r="AK40">
        <v>9.5592299541826797E-2</v>
      </c>
      <c r="AL40">
        <v>0.154612904645584</v>
      </c>
      <c r="AM40">
        <v>0.154612904645584</v>
      </c>
      <c r="AN40">
        <v>0.126388888888888</v>
      </c>
      <c r="AO40">
        <v>0.126388888888888</v>
      </c>
      <c r="AP40">
        <v>8.69583247944581E-2</v>
      </c>
      <c r="AQ40">
        <v>0.13117585498340301</v>
      </c>
      <c r="AR40">
        <v>0.51029252969946204</v>
      </c>
      <c r="AS40">
        <v>0</v>
      </c>
      <c r="AT40">
        <v>0</v>
      </c>
      <c r="AU40">
        <v>5.8823529411764698E-2</v>
      </c>
      <c r="AV40">
        <v>2.4390243902439001E-2</v>
      </c>
      <c r="AW40">
        <v>0.22368421052631501</v>
      </c>
      <c r="AX40">
        <v>0</v>
      </c>
      <c r="AY40">
        <v>0.219780219780219</v>
      </c>
      <c r="AZ40">
        <v>0.194029850746268</v>
      </c>
      <c r="BA40">
        <v>0.13962264150943299</v>
      </c>
    </row>
    <row r="41" spans="2:53" x14ac:dyDescent="0.2">
      <c r="B41" t="s">
        <v>278</v>
      </c>
      <c r="C41">
        <v>1E-3</v>
      </c>
      <c r="D41">
        <v>0.5</v>
      </c>
      <c r="E41">
        <v>256</v>
      </c>
      <c r="F41">
        <v>100</v>
      </c>
      <c r="G41" s="2" t="b">
        <v>0</v>
      </c>
      <c r="H41">
        <v>6</v>
      </c>
      <c r="I41">
        <v>50</v>
      </c>
      <c r="J41">
        <v>128</v>
      </c>
      <c r="K41">
        <v>1000</v>
      </c>
      <c r="L41">
        <v>3</v>
      </c>
      <c r="M41">
        <v>10</v>
      </c>
      <c r="N41">
        <v>460</v>
      </c>
      <c r="O41">
        <v>9</v>
      </c>
      <c r="P41">
        <v>10</v>
      </c>
      <c r="Q41">
        <v>120</v>
      </c>
      <c r="R41">
        <v>1</v>
      </c>
      <c r="S41">
        <v>197</v>
      </c>
      <c r="T41" s="2">
        <v>128</v>
      </c>
      <c r="U41" s="2">
        <v>128</v>
      </c>
      <c r="V41" s="2">
        <v>64</v>
      </c>
      <c r="W41" t="s">
        <v>240</v>
      </c>
      <c r="X41">
        <v>0.899166666666666</v>
      </c>
      <c r="Y41">
        <v>2.20381930656731E-2</v>
      </c>
      <c r="Z41">
        <v>0.35255797101449199</v>
      </c>
      <c r="AA41">
        <v>0.65560301810502997</v>
      </c>
      <c r="AB41">
        <v>0.241415666562282</v>
      </c>
      <c r="AC41">
        <v>0.241415666562282</v>
      </c>
      <c r="AD41">
        <v>0.37227816021035498</v>
      </c>
      <c r="AE41">
        <v>0.37227816021035498</v>
      </c>
      <c r="AF41">
        <v>0.35255797101449199</v>
      </c>
      <c r="AG41">
        <v>0.35255797101449199</v>
      </c>
      <c r="AH41">
        <v>0.11574074074074001</v>
      </c>
      <c r="AI41">
        <v>0.87413555383682195</v>
      </c>
      <c r="AJ41">
        <v>3.9839209446383597E-2</v>
      </c>
      <c r="AK41">
        <v>3.9839209446383597E-2</v>
      </c>
      <c r="AL41">
        <v>0.123880257794174</v>
      </c>
      <c r="AM41">
        <v>0.123880257794174</v>
      </c>
      <c r="AN41">
        <v>0.11574074074074001</v>
      </c>
      <c r="AO41">
        <v>0.11574074074074001</v>
      </c>
      <c r="AP41">
        <v>0.48915629193653698</v>
      </c>
      <c r="AQ41">
        <v>5.3456514532724597E-2</v>
      </c>
      <c r="AR41">
        <v>0.181634193217586</v>
      </c>
      <c r="AS41">
        <v>0.20357142857142799</v>
      </c>
      <c r="AT41">
        <v>0</v>
      </c>
      <c r="AU41">
        <v>4.9689440993788803E-2</v>
      </c>
      <c r="AV41">
        <v>0</v>
      </c>
      <c r="AW41">
        <v>5.9701492537313397E-2</v>
      </c>
      <c r="AX41">
        <v>0</v>
      </c>
      <c r="AY41">
        <v>2.9197080291970798E-2</v>
      </c>
      <c r="AZ41">
        <v>0</v>
      </c>
      <c r="BA41">
        <v>1.63934426229508E-2</v>
      </c>
    </row>
    <row r="42" spans="2:53" x14ac:dyDescent="0.2">
      <c r="B42" t="s">
        <v>279</v>
      </c>
      <c r="C42">
        <v>1E-3</v>
      </c>
      <c r="D42">
        <v>0.1</v>
      </c>
      <c r="E42">
        <v>256</v>
      </c>
      <c r="F42">
        <v>500</v>
      </c>
      <c r="G42" s="2" t="b">
        <v>0</v>
      </c>
      <c r="H42">
        <v>6</v>
      </c>
      <c r="I42">
        <v>5</v>
      </c>
      <c r="J42">
        <v>64</v>
      </c>
      <c r="K42">
        <v>1000</v>
      </c>
      <c r="L42">
        <v>3</v>
      </c>
      <c r="M42">
        <v>5</v>
      </c>
      <c r="N42">
        <v>465</v>
      </c>
      <c r="O42">
        <v>9</v>
      </c>
      <c r="P42">
        <v>5</v>
      </c>
      <c r="Q42">
        <v>125</v>
      </c>
      <c r="R42">
        <v>1</v>
      </c>
      <c r="S42">
        <v>197</v>
      </c>
      <c r="T42" s="2">
        <v>64</v>
      </c>
      <c r="U42" s="2">
        <v>128</v>
      </c>
      <c r="V42" s="2">
        <v>128</v>
      </c>
      <c r="W42" t="s">
        <v>240</v>
      </c>
      <c r="X42">
        <v>0.91240104166666602</v>
      </c>
      <c r="Y42">
        <v>1.9564990088343601E-2</v>
      </c>
      <c r="Z42">
        <v>0.35253405017921102</v>
      </c>
      <c r="AA42">
        <v>0.33333334326744002</v>
      </c>
      <c r="AB42">
        <v>0.241342288236645</v>
      </c>
      <c r="AC42">
        <v>0.241342288236645</v>
      </c>
      <c r="AD42">
        <v>0.30805826136155401</v>
      </c>
      <c r="AE42">
        <v>0.30805826136155401</v>
      </c>
      <c r="AF42">
        <v>0.35253405017921102</v>
      </c>
      <c r="AG42">
        <v>0.35253405017921102</v>
      </c>
      <c r="AH42">
        <v>0.119111111111111</v>
      </c>
      <c r="AI42">
        <v>0.111111111938953</v>
      </c>
      <c r="AJ42">
        <v>4.9871979791386897E-2</v>
      </c>
      <c r="AK42">
        <v>4.9871979791386897E-2</v>
      </c>
      <c r="AL42">
        <v>6.1892936401987002E-2</v>
      </c>
      <c r="AM42">
        <v>6.1892936401987002E-2</v>
      </c>
      <c r="AN42">
        <v>0.119111111111111</v>
      </c>
      <c r="AO42">
        <v>0.119111111111111</v>
      </c>
      <c r="AP42">
        <v>0.51478250069477405</v>
      </c>
      <c r="AQ42">
        <v>0.120482886661717</v>
      </c>
      <c r="AR42">
        <v>8.8761477353445195E-2</v>
      </c>
      <c r="AS42">
        <v>0.24190064794816399</v>
      </c>
      <c r="AT42">
        <v>0</v>
      </c>
      <c r="AU42">
        <v>3.59281437125748E-2</v>
      </c>
      <c r="AV42">
        <v>4.7619047619047603E-2</v>
      </c>
      <c r="AW42">
        <v>0</v>
      </c>
      <c r="AX42">
        <v>0</v>
      </c>
      <c r="AY42">
        <v>9.4202898550724598E-2</v>
      </c>
      <c r="AZ42">
        <v>0</v>
      </c>
      <c r="BA42">
        <v>2.9197080291970798E-2</v>
      </c>
    </row>
    <row r="43" spans="2:53" x14ac:dyDescent="0.2">
      <c r="B43" t="s">
        <v>280</v>
      </c>
      <c r="C43">
        <v>1E-3</v>
      </c>
      <c r="D43">
        <v>0.1</v>
      </c>
      <c r="E43">
        <v>256</v>
      </c>
      <c r="F43">
        <v>100</v>
      </c>
      <c r="G43" s="2" t="b">
        <v>0</v>
      </c>
      <c r="H43">
        <v>6</v>
      </c>
      <c r="I43">
        <v>15</v>
      </c>
      <c r="J43">
        <v>64</v>
      </c>
      <c r="K43">
        <v>1000</v>
      </c>
      <c r="L43">
        <v>3</v>
      </c>
      <c r="M43">
        <v>15</v>
      </c>
      <c r="N43">
        <v>455</v>
      </c>
      <c r="O43">
        <v>9</v>
      </c>
      <c r="P43">
        <v>15</v>
      </c>
      <c r="Q43">
        <v>115</v>
      </c>
      <c r="R43">
        <v>1</v>
      </c>
      <c r="S43">
        <v>197</v>
      </c>
      <c r="T43" s="2">
        <v>64</v>
      </c>
      <c r="U43" s="2">
        <v>64</v>
      </c>
      <c r="V43" s="2">
        <v>64</v>
      </c>
      <c r="W43" t="s">
        <v>240</v>
      </c>
      <c r="X43">
        <v>0.86627604166666605</v>
      </c>
      <c r="Y43">
        <v>3.0707635655999099E-2</v>
      </c>
      <c r="Z43">
        <v>0.35112161172161099</v>
      </c>
      <c r="AA43">
        <v>0.33396704900264701</v>
      </c>
      <c r="AB43">
        <v>0.26544106168005099</v>
      </c>
      <c r="AC43">
        <v>0.26544106168005099</v>
      </c>
      <c r="AD43">
        <v>0.258028805533422</v>
      </c>
      <c r="AE43">
        <v>0.258028805533422</v>
      </c>
      <c r="AF43">
        <v>0.35112161172161099</v>
      </c>
      <c r="AG43">
        <v>0.35112161172161099</v>
      </c>
      <c r="AH43">
        <v>0.119806763285024</v>
      </c>
      <c r="AI43">
        <v>0.31223431229591297</v>
      </c>
      <c r="AJ43">
        <v>8.2107634223101605E-2</v>
      </c>
      <c r="AK43">
        <v>8.2107634223101703E-2</v>
      </c>
      <c r="AL43">
        <v>0.11924167274364</v>
      </c>
      <c r="AM43">
        <v>0.11924167274364</v>
      </c>
      <c r="AN43">
        <v>0.119806763285024</v>
      </c>
      <c r="AO43">
        <v>0.119806763285024</v>
      </c>
      <c r="AP43">
        <v>0.24258019995697</v>
      </c>
      <c r="AQ43">
        <v>0.104194936324447</v>
      </c>
      <c r="AR43">
        <v>0.449548048758737</v>
      </c>
      <c r="AS43">
        <v>8.5561497326203204E-2</v>
      </c>
      <c r="AT43">
        <v>0</v>
      </c>
      <c r="AU43">
        <v>1.3605442176870699E-2</v>
      </c>
      <c r="AV43">
        <v>0.17346938775510201</v>
      </c>
      <c r="AW43">
        <v>4.6511627906976702E-2</v>
      </c>
      <c r="AX43">
        <v>0</v>
      </c>
      <c r="AY43">
        <v>0.104651162790697</v>
      </c>
      <c r="AZ43">
        <v>0.123287671232876</v>
      </c>
      <c r="BA43">
        <v>0.19188191881918801</v>
      </c>
    </row>
    <row r="44" spans="2:53" x14ac:dyDescent="0.2">
      <c r="B44" t="s">
        <v>281</v>
      </c>
      <c r="C44">
        <v>1E-3</v>
      </c>
      <c r="D44">
        <v>0.5</v>
      </c>
      <c r="E44">
        <v>256</v>
      </c>
      <c r="F44">
        <v>100</v>
      </c>
      <c r="G44" s="2" t="b">
        <v>0</v>
      </c>
      <c r="H44">
        <v>6</v>
      </c>
      <c r="I44">
        <v>10</v>
      </c>
      <c r="J44">
        <v>128</v>
      </c>
      <c r="K44">
        <v>1000</v>
      </c>
      <c r="L44">
        <v>3</v>
      </c>
      <c r="M44">
        <v>10</v>
      </c>
      <c r="N44">
        <v>460</v>
      </c>
      <c r="O44">
        <v>9</v>
      </c>
      <c r="P44">
        <v>10</v>
      </c>
      <c r="Q44">
        <v>120</v>
      </c>
      <c r="R44">
        <v>1</v>
      </c>
      <c r="S44">
        <v>197</v>
      </c>
      <c r="T44" s="2">
        <v>64</v>
      </c>
      <c r="U44" s="2">
        <v>64</v>
      </c>
      <c r="V44" s="2">
        <v>64</v>
      </c>
      <c r="W44" t="s">
        <v>240</v>
      </c>
      <c r="X44">
        <v>0.87845052083333297</v>
      </c>
      <c r="Y44">
        <v>2.7804007604718201E-2</v>
      </c>
      <c r="Z44">
        <v>0.34929275362318801</v>
      </c>
      <c r="AA44">
        <v>0.52228361654281596</v>
      </c>
      <c r="AB44">
        <v>0.26814682384709698</v>
      </c>
      <c r="AC44">
        <v>0.26814682384709598</v>
      </c>
      <c r="AD44">
        <v>0.319730358332937</v>
      </c>
      <c r="AE44">
        <v>0.319730358332937</v>
      </c>
      <c r="AF44">
        <v>0.34929275362318801</v>
      </c>
      <c r="AG44">
        <v>0.34929275362318801</v>
      </c>
      <c r="AH44">
        <v>0.19351851851851801</v>
      </c>
      <c r="AI44">
        <v>0.59108603000640803</v>
      </c>
      <c r="AJ44">
        <v>0.15147652028963701</v>
      </c>
      <c r="AK44">
        <v>0.15147652028963701</v>
      </c>
      <c r="AL44">
        <v>0.224933701261749</v>
      </c>
      <c r="AM44">
        <v>0.224933701261749</v>
      </c>
      <c r="AN44">
        <v>0.19351851851851801</v>
      </c>
      <c r="AO44">
        <v>0.19351851851851801</v>
      </c>
      <c r="AP44">
        <v>0.181421400793464</v>
      </c>
      <c r="AQ44">
        <v>0.16735374546461601</v>
      </c>
      <c r="AR44">
        <v>0.45566532528321002</v>
      </c>
      <c r="AS44">
        <v>2.5862068965517199E-2</v>
      </c>
      <c r="AT44">
        <v>3.0769230769230702E-2</v>
      </c>
      <c r="AU44">
        <v>0.179894179894179</v>
      </c>
      <c r="AV44">
        <v>6.5359477124182996E-2</v>
      </c>
      <c r="AW44">
        <v>3.03030303030303E-2</v>
      </c>
      <c r="AX44">
        <v>0.63565891472868197</v>
      </c>
      <c r="AY44">
        <v>0.28125</v>
      </c>
      <c r="AZ44">
        <v>3.2000000000000001E-2</v>
      </c>
      <c r="BA44">
        <v>8.2191780821917804E-2</v>
      </c>
    </row>
    <row r="45" spans="2:53" x14ac:dyDescent="0.2">
      <c r="B45" t="s">
        <v>282</v>
      </c>
      <c r="C45">
        <v>1E-3</v>
      </c>
      <c r="D45">
        <v>0.1</v>
      </c>
      <c r="E45">
        <v>256</v>
      </c>
      <c r="F45">
        <v>500</v>
      </c>
      <c r="G45" s="2" t="b">
        <v>0</v>
      </c>
      <c r="H45">
        <v>6</v>
      </c>
      <c r="I45">
        <v>20</v>
      </c>
      <c r="J45">
        <v>420</v>
      </c>
      <c r="K45">
        <v>1000</v>
      </c>
      <c r="L45">
        <v>3</v>
      </c>
      <c r="M45">
        <v>5</v>
      </c>
      <c r="N45">
        <v>465</v>
      </c>
      <c r="O45">
        <v>9</v>
      </c>
      <c r="P45">
        <v>5</v>
      </c>
      <c r="Q45">
        <v>125</v>
      </c>
      <c r="R45">
        <v>1</v>
      </c>
      <c r="S45">
        <v>197</v>
      </c>
      <c r="T45" s="2">
        <v>128</v>
      </c>
      <c r="U45" s="2">
        <v>128</v>
      </c>
      <c r="V45" s="2">
        <v>128</v>
      </c>
      <c r="W45" t="s">
        <v>240</v>
      </c>
      <c r="X45">
        <v>0.19416349206349101</v>
      </c>
      <c r="Y45">
        <v>0.16666667163372001</v>
      </c>
      <c r="Z45">
        <v>0.34897132616487397</v>
      </c>
      <c r="AA45">
        <v>0.33333334326744002</v>
      </c>
      <c r="AB45">
        <v>0.24545662867397799</v>
      </c>
      <c r="AC45">
        <v>0.24545662867397799</v>
      </c>
      <c r="AD45">
        <v>0.28845291982556198</v>
      </c>
      <c r="AE45">
        <v>0.28845291982556198</v>
      </c>
      <c r="AF45">
        <v>0.34897132616487397</v>
      </c>
      <c r="AG45">
        <v>0.34897132616487397</v>
      </c>
      <c r="AH45">
        <v>0.10666666666666599</v>
      </c>
      <c r="AI45">
        <v>0.111111111938953</v>
      </c>
      <c r="AJ45">
        <v>2.7734588879448598E-2</v>
      </c>
      <c r="AK45">
        <v>2.7734588879448598E-2</v>
      </c>
      <c r="AL45">
        <v>2.8759732029694E-2</v>
      </c>
      <c r="AM45">
        <v>2.8759732029694E-2</v>
      </c>
      <c r="AN45">
        <v>0.10666666666666599</v>
      </c>
      <c r="AO45">
        <v>0.10666666666666599</v>
      </c>
      <c r="AP45">
        <v>0.30847672493079298</v>
      </c>
      <c r="AQ45">
        <v>0.36638557381012699</v>
      </c>
      <c r="AR45">
        <v>6.1507587281013201E-2</v>
      </c>
      <c r="AS45">
        <v>0.19711129991503801</v>
      </c>
      <c r="AT45">
        <v>1.24999999999999E-2</v>
      </c>
      <c r="AU45">
        <v>0</v>
      </c>
      <c r="AV45">
        <v>0.04</v>
      </c>
      <c r="AW45">
        <v>0</v>
      </c>
      <c r="AX45">
        <v>0</v>
      </c>
      <c r="AY45">
        <v>0</v>
      </c>
      <c r="AZ45">
        <v>0</v>
      </c>
      <c r="BA45">
        <v>0</v>
      </c>
    </row>
    <row r="46" spans="2:53" x14ac:dyDescent="0.2">
      <c r="B46" t="s">
        <v>283</v>
      </c>
      <c r="C46">
        <v>1E-3</v>
      </c>
      <c r="D46">
        <v>0.5</v>
      </c>
      <c r="E46">
        <v>256</v>
      </c>
      <c r="F46">
        <v>500</v>
      </c>
      <c r="G46" s="2" t="b">
        <v>0</v>
      </c>
      <c r="H46">
        <v>6</v>
      </c>
      <c r="I46">
        <v>10</v>
      </c>
      <c r="J46">
        <v>420</v>
      </c>
      <c r="K46">
        <v>1000</v>
      </c>
      <c r="L46">
        <v>3</v>
      </c>
      <c r="M46">
        <v>10</v>
      </c>
      <c r="N46">
        <v>460</v>
      </c>
      <c r="O46">
        <v>9</v>
      </c>
      <c r="P46">
        <v>10</v>
      </c>
      <c r="Q46">
        <v>120</v>
      </c>
      <c r="R46">
        <v>1</v>
      </c>
      <c r="S46">
        <v>197</v>
      </c>
      <c r="T46" s="2">
        <v>64</v>
      </c>
      <c r="U46" s="2">
        <v>128</v>
      </c>
      <c r="V46" s="2">
        <v>128</v>
      </c>
      <c r="W46" t="s">
        <v>240</v>
      </c>
      <c r="X46">
        <v>0.93100952380952395</v>
      </c>
      <c r="Y46">
        <v>1.3511807756498399E-2</v>
      </c>
      <c r="Z46">
        <v>0.34862246376811601</v>
      </c>
      <c r="AA46">
        <v>0.44284678682684803</v>
      </c>
      <c r="AB46">
        <v>0.25370422661529102</v>
      </c>
      <c r="AC46">
        <v>0.25370422661529102</v>
      </c>
      <c r="AD46">
        <v>0.41321657310030302</v>
      </c>
      <c r="AE46">
        <v>0.41321657310030302</v>
      </c>
      <c r="AF46">
        <v>0.34862246376811601</v>
      </c>
      <c r="AG46">
        <v>0.34862246376811601</v>
      </c>
      <c r="AH46">
        <v>0.26018518518518502</v>
      </c>
      <c r="AI46">
        <v>0.27201232314109802</v>
      </c>
      <c r="AJ46">
        <v>0.20400153460819401</v>
      </c>
      <c r="AK46">
        <v>0.20400153460819401</v>
      </c>
      <c r="AL46">
        <v>0.35456943671421798</v>
      </c>
      <c r="AM46">
        <v>0.35456943671421798</v>
      </c>
      <c r="AN46">
        <v>0.26018518518518502</v>
      </c>
      <c r="AO46">
        <v>0.26018518518518502</v>
      </c>
      <c r="AP46">
        <v>0.26720231024283297</v>
      </c>
      <c r="AQ46">
        <v>0.32231131392717699</v>
      </c>
      <c r="AR46">
        <v>0.171599055675863</v>
      </c>
      <c r="AS46">
        <v>0.25498007968127401</v>
      </c>
      <c r="AT46">
        <v>1.6E-2</v>
      </c>
      <c r="AU46">
        <v>0.11764705882352899</v>
      </c>
      <c r="AV46">
        <v>0.11267605633802801</v>
      </c>
      <c r="AW46">
        <v>1.5503875968992199E-2</v>
      </c>
      <c r="AX46">
        <v>0.80851063829787195</v>
      </c>
      <c r="AY46">
        <v>0.46242774566473899</v>
      </c>
      <c r="AZ46">
        <v>3.2520325203252001E-2</v>
      </c>
      <c r="BA46">
        <v>1.5748031496062902E-2</v>
      </c>
    </row>
    <row r="47" spans="2:53" x14ac:dyDescent="0.2">
      <c r="B47" t="s">
        <v>284</v>
      </c>
      <c r="C47">
        <v>1E-3</v>
      </c>
      <c r="D47">
        <v>0.1</v>
      </c>
      <c r="E47">
        <v>233</v>
      </c>
      <c r="F47">
        <v>500</v>
      </c>
      <c r="G47" s="2" t="b">
        <v>1</v>
      </c>
      <c r="H47">
        <v>6</v>
      </c>
      <c r="I47">
        <v>15</v>
      </c>
      <c r="J47">
        <v>128</v>
      </c>
      <c r="K47">
        <v>1000</v>
      </c>
      <c r="L47">
        <v>3</v>
      </c>
      <c r="M47">
        <v>20</v>
      </c>
      <c r="N47">
        <v>450</v>
      </c>
      <c r="O47">
        <v>9</v>
      </c>
      <c r="P47">
        <v>20</v>
      </c>
      <c r="Q47">
        <v>110</v>
      </c>
      <c r="R47">
        <v>1</v>
      </c>
      <c r="S47">
        <v>197</v>
      </c>
      <c r="T47" s="2">
        <v>64</v>
      </c>
      <c r="U47" s="2">
        <v>128</v>
      </c>
      <c r="V47" s="2">
        <v>64</v>
      </c>
      <c r="W47" t="s">
        <v>240</v>
      </c>
      <c r="X47">
        <v>0.92195052083333195</v>
      </c>
      <c r="Y47">
        <v>1.6683722656220101E-2</v>
      </c>
      <c r="Z47">
        <v>0.348468888888888</v>
      </c>
      <c r="AA47">
        <v>0.33339126676321001</v>
      </c>
      <c r="AB47">
        <v>0.269138317930399</v>
      </c>
      <c r="AC47">
        <v>0.269138317930399</v>
      </c>
      <c r="AD47">
        <v>0.36657137533964901</v>
      </c>
      <c r="AE47">
        <v>0.36657137533964901</v>
      </c>
      <c r="AF47">
        <v>0.348468888888888</v>
      </c>
      <c r="AG47">
        <v>0.348468888888888</v>
      </c>
      <c r="AH47">
        <v>0.115151515151515</v>
      </c>
      <c r="AI47">
        <v>0.114542424678802</v>
      </c>
      <c r="AJ47">
        <v>4.1771213134488797E-2</v>
      </c>
      <c r="AK47">
        <v>4.1771213134488797E-2</v>
      </c>
      <c r="AL47">
        <v>7.6930382643716405E-2</v>
      </c>
      <c r="AM47">
        <v>7.6930382643716405E-2</v>
      </c>
      <c r="AN47">
        <v>0.115151515151515</v>
      </c>
      <c r="AO47">
        <v>0.115151515151515</v>
      </c>
      <c r="AP47">
        <v>0.25186827767740799</v>
      </c>
      <c r="AQ47">
        <v>0.187507068702189</v>
      </c>
      <c r="AR47">
        <v>0.36803960741160102</v>
      </c>
      <c r="AS47">
        <v>1.5503875968992199E-2</v>
      </c>
      <c r="AT47">
        <v>0</v>
      </c>
      <c r="AU47">
        <v>0</v>
      </c>
      <c r="AV47">
        <v>1.5625E-2</v>
      </c>
      <c r="AW47">
        <v>0</v>
      </c>
      <c r="AX47">
        <v>0</v>
      </c>
      <c r="AY47">
        <v>9.4488188976377896E-2</v>
      </c>
      <c r="AZ47">
        <v>0.206206206206206</v>
      </c>
      <c r="BA47">
        <v>4.4117647058823498E-2</v>
      </c>
    </row>
    <row r="48" spans="2:53" x14ac:dyDescent="0.2">
      <c r="B48" t="s">
        <v>285</v>
      </c>
      <c r="C48">
        <v>1E-3</v>
      </c>
      <c r="D48">
        <v>0.5</v>
      </c>
      <c r="E48">
        <v>256</v>
      </c>
      <c r="F48">
        <v>500</v>
      </c>
      <c r="G48" s="2" t="b">
        <v>0</v>
      </c>
      <c r="H48">
        <v>6</v>
      </c>
      <c r="I48">
        <v>10</v>
      </c>
      <c r="J48">
        <v>420</v>
      </c>
      <c r="K48">
        <v>1000</v>
      </c>
      <c r="L48">
        <v>3</v>
      </c>
      <c r="M48">
        <v>15</v>
      </c>
      <c r="N48">
        <v>455</v>
      </c>
      <c r="O48">
        <v>9</v>
      </c>
      <c r="P48">
        <v>15</v>
      </c>
      <c r="Q48">
        <v>115</v>
      </c>
      <c r="R48">
        <v>1</v>
      </c>
      <c r="S48">
        <v>197</v>
      </c>
      <c r="T48" s="2">
        <v>64</v>
      </c>
      <c r="U48" s="2">
        <v>128</v>
      </c>
      <c r="V48" s="2">
        <v>64</v>
      </c>
      <c r="W48" t="s">
        <v>240</v>
      </c>
      <c r="X48">
        <v>0.931430158730159</v>
      </c>
      <c r="Y48">
        <v>1.48013843856751E-2</v>
      </c>
      <c r="Z48">
        <v>0.34794725274725302</v>
      </c>
      <c r="AA48">
        <v>0.33595061415433802</v>
      </c>
      <c r="AB48">
        <v>0.25803281774008302</v>
      </c>
      <c r="AC48">
        <v>0.25803281774008302</v>
      </c>
      <c r="AD48">
        <v>0.30591373353217799</v>
      </c>
      <c r="AE48">
        <v>0.30591373353217799</v>
      </c>
      <c r="AF48">
        <v>0.34794725274725302</v>
      </c>
      <c r="AG48">
        <v>0.34794725274725302</v>
      </c>
      <c r="AH48">
        <v>0.29661835748792198</v>
      </c>
      <c r="AI48">
        <v>0.10997720807790699</v>
      </c>
      <c r="AJ48">
        <v>0.24849447356006599</v>
      </c>
      <c r="AK48">
        <v>0.24849447356006599</v>
      </c>
      <c r="AL48">
        <v>0.32717978617528798</v>
      </c>
      <c r="AM48">
        <v>0.32717978617528798</v>
      </c>
      <c r="AN48">
        <v>0.29661835748792198</v>
      </c>
      <c r="AO48">
        <v>0.29661835748792198</v>
      </c>
      <c r="AP48">
        <v>0.146620228030163</v>
      </c>
      <c r="AQ48">
        <v>0.23451156725769401</v>
      </c>
      <c r="AR48">
        <v>0.39296665793239199</v>
      </c>
      <c r="AS48">
        <v>0</v>
      </c>
      <c r="AT48">
        <v>0.227368421052631</v>
      </c>
      <c r="AU48">
        <v>0</v>
      </c>
      <c r="AV48">
        <v>9.6774193548386997E-2</v>
      </c>
      <c r="AW48">
        <v>0.28048780487804797</v>
      </c>
      <c r="AX48">
        <v>0.83478260869565202</v>
      </c>
      <c r="AY48">
        <v>0.65454545454545399</v>
      </c>
      <c r="AZ48">
        <v>0.11764705882352899</v>
      </c>
      <c r="BA48">
        <v>2.4844720496894401E-2</v>
      </c>
    </row>
    <row r="49" spans="2:53" x14ac:dyDescent="0.2">
      <c r="B49" t="s">
        <v>286</v>
      </c>
      <c r="C49">
        <v>1E-3</v>
      </c>
      <c r="D49">
        <v>0.1</v>
      </c>
      <c r="E49">
        <v>256</v>
      </c>
      <c r="F49">
        <v>100</v>
      </c>
      <c r="G49" s="2" t="b">
        <v>0</v>
      </c>
      <c r="H49">
        <v>6</v>
      </c>
      <c r="I49">
        <v>15</v>
      </c>
      <c r="J49">
        <v>128</v>
      </c>
      <c r="K49">
        <v>1000</v>
      </c>
      <c r="L49">
        <v>3</v>
      </c>
      <c r="M49">
        <v>15</v>
      </c>
      <c r="N49">
        <v>455</v>
      </c>
      <c r="O49">
        <v>9</v>
      </c>
      <c r="P49">
        <v>15</v>
      </c>
      <c r="Q49">
        <v>115</v>
      </c>
      <c r="R49">
        <v>1</v>
      </c>
      <c r="S49">
        <v>197</v>
      </c>
      <c r="T49" s="2">
        <v>64</v>
      </c>
      <c r="U49" s="2">
        <v>64</v>
      </c>
      <c r="V49" s="2">
        <v>64</v>
      </c>
      <c r="W49" t="s">
        <v>240</v>
      </c>
      <c r="X49">
        <v>0.85027343749999895</v>
      </c>
      <c r="Y49">
        <v>3.4690715596079801E-2</v>
      </c>
      <c r="Z49">
        <v>0.34789670329670302</v>
      </c>
      <c r="AA49">
        <v>0.33333334326744002</v>
      </c>
      <c r="AB49">
        <v>0.244964276537188</v>
      </c>
      <c r="AC49">
        <v>0.244964276537188</v>
      </c>
      <c r="AD49">
        <v>0.380742364859331</v>
      </c>
      <c r="AE49">
        <v>0.380742364859331</v>
      </c>
      <c r="AF49">
        <v>0.34789670329670302</v>
      </c>
      <c r="AG49">
        <v>0.34789670329670302</v>
      </c>
      <c r="AH49">
        <v>7.0531400966183502E-2</v>
      </c>
      <c r="AI49">
        <v>0.111111111938953</v>
      </c>
      <c r="AJ49">
        <v>1.7925833248413799E-2</v>
      </c>
      <c r="AK49">
        <v>1.7925833248413799E-2</v>
      </c>
      <c r="AL49">
        <v>1.3164840228705199E-2</v>
      </c>
      <c r="AM49">
        <v>1.3164840228705199E-2</v>
      </c>
      <c r="AN49">
        <v>7.0531400966183502E-2</v>
      </c>
      <c r="AO49">
        <v>7.0531400966183502E-2</v>
      </c>
      <c r="AP49">
        <v>0.287176840253211</v>
      </c>
      <c r="AQ49">
        <v>0.32224559230783301</v>
      </c>
      <c r="AR49">
        <v>0.12547039705052099</v>
      </c>
      <c r="AS49">
        <v>0</v>
      </c>
      <c r="AT49">
        <v>1.13636363636363E-2</v>
      </c>
      <c r="AU49">
        <v>1.2903225806451601E-2</v>
      </c>
      <c r="AV49">
        <v>0</v>
      </c>
      <c r="AW49">
        <v>0</v>
      </c>
      <c r="AX49">
        <v>0</v>
      </c>
      <c r="AY49">
        <v>0.13706563706563701</v>
      </c>
      <c r="AZ49">
        <v>0</v>
      </c>
      <c r="BA49">
        <v>0</v>
      </c>
    </row>
    <row r="50" spans="2:53" x14ac:dyDescent="0.2">
      <c r="B50" t="s">
        <v>287</v>
      </c>
      <c r="C50">
        <v>1E-3</v>
      </c>
      <c r="D50">
        <v>0.5</v>
      </c>
      <c r="E50">
        <v>256</v>
      </c>
      <c r="F50">
        <v>100</v>
      </c>
      <c r="G50" s="2" t="b">
        <v>0</v>
      </c>
      <c r="H50">
        <v>6</v>
      </c>
      <c r="I50">
        <v>50</v>
      </c>
      <c r="J50">
        <v>420</v>
      </c>
      <c r="K50">
        <v>1000</v>
      </c>
      <c r="L50">
        <v>3</v>
      </c>
      <c r="M50">
        <v>20</v>
      </c>
      <c r="N50">
        <v>450</v>
      </c>
      <c r="O50">
        <v>9</v>
      </c>
      <c r="P50">
        <v>20</v>
      </c>
      <c r="Q50">
        <v>110</v>
      </c>
      <c r="R50">
        <v>1</v>
      </c>
      <c r="S50">
        <v>197</v>
      </c>
      <c r="T50" s="2">
        <v>128</v>
      </c>
      <c r="U50" s="2">
        <v>64</v>
      </c>
      <c r="V50" s="2">
        <v>128</v>
      </c>
      <c r="W50" t="s">
        <v>240</v>
      </c>
      <c r="X50">
        <v>0.91363095238095204</v>
      </c>
      <c r="Y50">
        <v>1.88678061962127E-2</v>
      </c>
      <c r="Z50">
        <v>0.34714814814814798</v>
      </c>
      <c r="AA50">
        <v>0.387253560185432</v>
      </c>
      <c r="AB50">
        <v>0.316388063562485</v>
      </c>
      <c r="AC50">
        <v>0.316388063562485</v>
      </c>
      <c r="AD50">
        <v>0.344580285803326</v>
      </c>
      <c r="AE50">
        <v>0.344580285803326</v>
      </c>
      <c r="AF50">
        <v>0.34714814814814798</v>
      </c>
      <c r="AG50">
        <v>0.34714814814814798</v>
      </c>
      <c r="AH50">
        <v>0.135353535353535</v>
      </c>
      <c r="AI50">
        <v>0.33314114809036199</v>
      </c>
      <c r="AJ50">
        <v>7.0141836656929496E-2</v>
      </c>
      <c r="AK50">
        <v>7.0141836656929496E-2</v>
      </c>
      <c r="AL50">
        <v>0.215043979599436</v>
      </c>
      <c r="AM50">
        <v>0.215043979599436</v>
      </c>
      <c r="AN50">
        <v>0.135353535353535</v>
      </c>
      <c r="AO50">
        <v>0.135353535353535</v>
      </c>
      <c r="AP50">
        <v>0.25827181116661901</v>
      </c>
      <c r="AQ50">
        <v>0.25180112709987301</v>
      </c>
      <c r="AR50">
        <v>0.43909125242096497</v>
      </c>
      <c r="AS50">
        <v>4.6875E-2</v>
      </c>
      <c r="AT50">
        <v>5.8823529411764698E-2</v>
      </c>
      <c r="AU50">
        <v>0</v>
      </c>
      <c r="AV50">
        <v>0.19298245614035001</v>
      </c>
      <c r="AW50">
        <v>4.0540540540540501E-2</v>
      </c>
      <c r="AX50">
        <v>3.5714285714285698E-2</v>
      </c>
      <c r="AY50">
        <v>0.222727272727272</v>
      </c>
      <c r="AZ50">
        <v>3.3613445378151197E-2</v>
      </c>
      <c r="BA50">
        <v>0</v>
      </c>
    </row>
    <row r="51" spans="2:53" x14ac:dyDescent="0.2">
      <c r="B51" t="s">
        <v>288</v>
      </c>
      <c r="C51">
        <v>1E-3</v>
      </c>
      <c r="D51">
        <v>0.5</v>
      </c>
      <c r="E51">
        <v>256</v>
      </c>
      <c r="F51">
        <v>100</v>
      </c>
      <c r="G51" s="2" t="b">
        <v>0</v>
      </c>
      <c r="H51">
        <v>6</v>
      </c>
      <c r="I51">
        <v>15</v>
      </c>
      <c r="J51">
        <v>420</v>
      </c>
      <c r="K51">
        <v>1000</v>
      </c>
      <c r="L51">
        <v>3</v>
      </c>
      <c r="M51">
        <v>5</v>
      </c>
      <c r="N51">
        <v>465</v>
      </c>
      <c r="O51">
        <v>9</v>
      </c>
      <c r="P51">
        <v>5</v>
      </c>
      <c r="Q51">
        <v>125</v>
      </c>
      <c r="R51">
        <v>1</v>
      </c>
      <c r="S51">
        <v>197</v>
      </c>
      <c r="T51" s="2">
        <v>64</v>
      </c>
      <c r="U51" s="2">
        <v>128</v>
      </c>
      <c r="V51" s="2">
        <v>64</v>
      </c>
      <c r="W51" t="s">
        <v>240</v>
      </c>
      <c r="X51">
        <v>0.89894047619047601</v>
      </c>
      <c r="Y51">
        <v>2.21304453723132E-2</v>
      </c>
      <c r="Z51">
        <v>0.34550681003584299</v>
      </c>
      <c r="AA51">
        <v>0.35967041420936502</v>
      </c>
      <c r="AB51">
        <v>0.22344484862279401</v>
      </c>
      <c r="AC51">
        <v>0.22344484862279401</v>
      </c>
      <c r="AD51">
        <v>0.376094906222394</v>
      </c>
      <c r="AE51">
        <v>0.376094906222394</v>
      </c>
      <c r="AF51">
        <v>0.34550681003584299</v>
      </c>
      <c r="AG51">
        <v>0.34550681003584299</v>
      </c>
      <c r="AH51">
        <v>0.17066666666666599</v>
      </c>
      <c r="AI51">
        <v>0.157137766480445</v>
      </c>
      <c r="AJ51">
        <v>7.2910445018101497E-2</v>
      </c>
      <c r="AK51">
        <v>7.2910445018101497E-2</v>
      </c>
      <c r="AL51">
        <v>0.234025068913507</v>
      </c>
      <c r="AM51">
        <v>0.234025068913507</v>
      </c>
      <c r="AN51">
        <v>0.17066666666666599</v>
      </c>
      <c r="AO51">
        <v>0.17066666666666599</v>
      </c>
      <c r="AP51">
        <v>0.233255727784664</v>
      </c>
      <c r="AQ51">
        <v>0.303218553307328</v>
      </c>
      <c r="AR51">
        <v>0.13386026477639101</v>
      </c>
      <c r="AS51">
        <v>0.19035532994923801</v>
      </c>
      <c r="AT51">
        <v>0</v>
      </c>
      <c r="AU51">
        <v>0</v>
      </c>
      <c r="AV51">
        <v>3.0769230769230702E-2</v>
      </c>
      <c r="AW51">
        <v>1.5625E-2</v>
      </c>
      <c r="AX51">
        <v>0.40357142857142803</v>
      </c>
      <c r="AY51">
        <v>0</v>
      </c>
      <c r="AZ51">
        <v>1.5873015873015799E-2</v>
      </c>
      <c r="BA51">
        <v>0</v>
      </c>
    </row>
    <row r="52" spans="2:53" x14ac:dyDescent="0.2">
      <c r="B52" t="s">
        <v>289</v>
      </c>
      <c r="C52">
        <v>1E-3</v>
      </c>
      <c r="D52">
        <v>0.1</v>
      </c>
      <c r="E52">
        <v>256</v>
      </c>
      <c r="F52">
        <v>100</v>
      </c>
      <c r="G52" s="2" t="b">
        <v>0</v>
      </c>
      <c r="H52">
        <v>6</v>
      </c>
      <c r="I52">
        <v>20</v>
      </c>
      <c r="J52">
        <v>256</v>
      </c>
      <c r="K52">
        <v>1000</v>
      </c>
      <c r="L52">
        <v>3</v>
      </c>
      <c r="M52">
        <v>25</v>
      </c>
      <c r="N52">
        <v>445</v>
      </c>
      <c r="O52">
        <v>9</v>
      </c>
      <c r="P52">
        <v>25</v>
      </c>
      <c r="Q52">
        <v>105</v>
      </c>
      <c r="R52">
        <v>1</v>
      </c>
      <c r="S52">
        <v>197</v>
      </c>
      <c r="T52" s="2">
        <v>128</v>
      </c>
      <c r="U52" s="2">
        <v>64</v>
      </c>
      <c r="V52" s="2">
        <v>64</v>
      </c>
      <c r="W52" t="s">
        <v>240</v>
      </c>
      <c r="X52">
        <v>0.88764973958333304</v>
      </c>
      <c r="Y52">
        <v>2.4014821946620898E-2</v>
      </c>
      <c r="Z52">
        <v>0.34548089887640099</v>
      </c>
      <c r="AA52">
        <v>0.35609696155786502</v>
      </c>
      <c r="AB52">
        <v>0.29133287658172902</v>
      </c>
      <c r="AC52">
        <v>0.29133287658172902</v>
      </c>
      <c r="AD52">
        <v>0.33848015227914002</v>
      </c>
      <c r="AE52">
        <v>0.33848015227914002</v>
      </c>
      <c r="AF52">
        <v>0.34548089887640099</v>
      </c>
      <c r="AG52">
        <v>0.34548089887640099</v>
      </c>
      <c r="AH52">
        <v>0.25925925925925902</v>
      </c>
      <c r="AI52">
        <v>0.198777005076408</v>
      </c>
      <c r="AJ52">
        <v>0.24797717331101199</v>
      </c>
      <c r="AK52">
        <v>0.24797717331101199</v>
      </c>
      <c r="AL52">
        <v>0.31682663165503</v>
      </c>
      <c r="AM52">
        <v>0.31682663165503</v>
      </c>
      <c r="AN52">
        <v>0.25925925925925902</v>
      </c>
      <c r="AO52">
        <v>0.25925925925925902</v>
      </c>
      <c r="AP52">
        <v>0.22347570856024199</v>
      </c>
      <c r="AQ52">
        <v>0.17932525040837699</v>
      </c>
      <c r="AR52">
        <v>0.47119767077656899</v>
      </c>
      <c r="AS52">
        <v>7.6335877862595394E-2</v>
      </c>
      <c r="AT52">
        <v>4.5801526717557203E-2</v>
      </c>
      <c r="AU52">
        <v>9.0909090909090898E-2</v>
      </c>
      <c r="AV52">
        <v>0.21186440677966001</v>
      </c>
      <c r="AW52">
        <v>0.19999999999999901</v>
      </c>
      <c r="AX52">
        <v>0.81111111111111101</v>
      </c>
      <c r="AY52">
        <v>0.52413793103448203</v>
      </c>
      <c r="AZ52">
        <v>0.21538461538461501</v>
      </c>
      <c r="BA52">
        <v>5.6249999999999897E-2</v>
      </c>
    </row>
    <row r="53" spans="2:53" x14ac:dyDescent="0.2">
      <c r="B53" t="s">
        <v>290</v>
      </c>
      <c r="C53">
        <v>1E-3</v>
      </c>
      <c r="D53">
        <v>0.5</v>
      </c>
      <c r="E53">
        <v>75</v>
      </c>
      <c r="F53">
        <v>500</v>
      </c>
      <c r="G53" s="2" t="b">
        <v>1</v>
      </c>
      <c r="H53">
        <v>6</v>
      </c>
      <c r="I53">
        <v>50</v>
      </c>
      <c r="J53">
        <v>420</v>
      </c>
      <c r="K53">
        <v>1000</v>
      </c>
      <c r="L53">
        <v>3</v>
      </c>
      <c r="M53">
        <v>25</v>
      </c>
      <c r="N53">
        <v>445</v>
      </c>
      <c r="O53">
        <v>9</v>
      </c>
      <c r="P53">
        <v>25</v>
      </c>
      <c r="Q53">
        <v>105</v>
      </c>
      <c r="R53">
        <v>1</v>
      </c>
      <c r="S53">
        <v>197</v>
      </c>
      <c r="T53" s="2">
        <v>64</v>
      </c>
      <c r="U53" s="2">
        <v>128</v>
      </c>
      <c r="V53" s="2">
        <v>128</v>
      </c>
      <c r="W53" t="s">
        <v>240</v>
      </c>
      <c r="X53">
        <v>0.172954761904761</v>
      </c>
      <c r="Y53">
        <v>0.16666667163372001</v>
      </c>
      <c r="Z53">
        <v>0.34483071161048401</v>
      </c>
      <c r="AA53">
        <v>0.33333334326744002</v>
      </c>
      <c r="AB53">
        <v>0.21868436368091801</v>
      </c>
      <c r="AC53">
        <v>0.21868436368091801</v>
      </c>
      <c r="AD53">
        <v>0.353774146491521</v>
      </c>
      <c r="AE53">
        <v>0.353774146491521</v>
      </c>
      <c r="AF53">
        <v>0.34483071161048401</v>
      </c>
      <c r="AG53">
        <v>0.34483071161048401</v>
      </c>
      <c r="AH53">
        <v>0.117460317460317</v>
      </c>
      <c r="AI53">
        <v>0.111111111938953</v>
      </c>
      <c r="AJ53">
        <v>4.3187829804642197E-2</v>
      </c>
      <c r="AK53">
        <v>4.3187829804642197E-2</v>
      </c>
      <c r="AL53">
        <v>5.0650466372115802E-2</v>
      </c>
      <c r="AM53">
        <v>5.0650466372115802E-2</v>
      </c>
      <c r="AN53">
        <v>0.117460317460317</v>
      </c>
      <c r="AO53">
        <v>0.117460317460317</v>
      </c>
      <c r="AP53">
        <v>0.49935894866779801</v>
      </c>
      <c r="AQ53">
        <v>3.6087618505640302E-2</v>
      </c>
      <c r="AR53">
        <v>0.120606523869315</v>
      </c>
      <c r="AS53">
        <v>0.21793416572077101</v>
      </c>
      <c r="AT53">
        <v>3.3613445378151197E-2</v>
      </c>
      <c r="AU53">
        <v>0.08</v>
      </c>
      <c r="AV53">
        <v>0</v>
      </c>
      <c r="AW53">
        <v>0</v>
      </c>
      <c r="AX53">
        <v>0</v>
      </c>
      <c r="AY53">
        <v>0</v>
      </c>
      <c r="AZ53">
        <v>5.7142857142857099E-2</v>
      </c>
      <c r="BA53">
        <v>0</v>
      </c>
    </row>
    <row r="54" spans="2:53" x14ac:dyDescent="0.2">
      <c r="B54" t="s">
        <v>291</v>
      </c>
      <c r="C54">
        <v>1E-3</v>
      </c>
      <c r="D54">
        <v>0.5</v>
      </c>
      <c r="E54">
        <v>256</v>
      </c>
      <c r="F54">
        <v>100</v>
      </c>
      <c r="G54" s="2" t="b">
        <v>0</v>
      </c>
      <c r="H54">
        <v>6</v>
      </c>
      <c r="I54">
        <v>5</v>
      </c>
      <c r="J54">
        <v>128</v>
      </c>
      <c r="K54">
        <v>1000</v>
      </c>
      <c r="L54">
        <v>3</v>
      </c>
      <c r="M54">
        <v>25</v>
      </c>
      <c r="N54">
        <v>445</v>
      </c>
      <c r="O54">
        <v>9</v>
      </c>
      <c r="P54">
        <v>25</v>
      </c>
      <c r="Q54">
        <v>105</v>
      </c>
      <c r="R54">
        <v>1</v>
      </c>
      <c r="S54">
        <v>197</v>
      </c>
      <c r="T54" s="2">
        <v>64</v>
      </c>
      <c r="U54" s="2">
        <v>64</v>
      </c>
      <c r="V54" s="2">
        <v>128</v>
      </c>
      <c r="W54" t="s">
        <v>240</v>
      </c>
      <c r="X54">
        <v>0.84884114583333303</v>
      </c>
      <c r="Y54">
        <v>3.5896133631467798E-2</v>
      </c>
      <c r="Z54">
        <v>0.34324494382022203</v>
      </c>
      <c r="AA54">
        <v>0.34161444398760699</v>
      </c>
      <c r="AB54">
        <v>0.215557588994745</v>
      </c>
      <c r="AC54">
        <v>0.215557588994745</v>
      </c>
      <c r="AD54">
        <v>0.25784446232518399</v>
      </c>
      <c r="AE54">
        <v>0.25784446232518399</v>
      </c>
      <c r="AF54">
        <v>0.34324494382022203</v>
      </c>
      <c r="AG54">
        <v>0.34324494382022203</v>
      </c>
      <c r="AH54">
        <v>0.11005291005291</v>
      </c>
      <c r="AI54">
        <v>0.13973565399646701</v>
      </c>
      <c r="AJ54">
        <v>2.2094752496282101E-2</v>
      </c>
      <c r="AK54">
        <v>2.2094752496282101E-2</v>
      </c>
      <c r="AL54">
        <v>1.2280080292832601E-2</v>
      </c>
      <c r="AM54">
        <v>1.2280080292832601E-2</v>
      </c>
      <c r="AN54">
        <v>0.11005291005291</v>
      </c>
      <c r="AO54">
        <v>0.11005291005291</v>
      </c>
      <c r="AP54">
        <v>0.28859039400096398</v>
      </c>
      <c r="AQ54">
        <v>0.24768315312015099</v>
      </c>
      <c r="AR54">
        <v>0.110399219863122</v>
      </c>
      <c r="AS54">
        <v>0</v>
      </c>
      <c r="AT54">
        <v>0</v>
      </c>
      <c r="AU54">
        <v>0</v>
      </c>
      <c r="AV54">
        <v>0</v>
      </c>
      <c r="AW54">
        <v>0</v>
      </c>
      <c r="AX54">
        <v>0</v>
      </c>
      <c r="AY54">
        <v>0.19885277246653901</v>
      </c>
      <c r="AZ54">
        <v>0</v>
      </c>
      <c r="BA54">
        <v>0</v>
      </c>
    </row>
    <row r="55" spans="2:53" x14ac:dyDescent="0.2">
      <c r="B55" t="s">
        <v>292</v>
      </c>
      <c r="C55">
        <v>1E-3</v>
      </c>
      <c r="D55">
        <v>0.1</v>
      </c>
      <c r="E55">
        <v>256</v>
      </c>
      <c r="F55">
        <v>100</v>
      </c>
      <c r="G55" s="2" t="b">
        <v>0</v>
      </c>
      <c r="H55">
        <v>6</v>
      </c>
      <c r="I55">
        <v>50</v>
      </c>
      <c r="J55">
        <v>128</v>
      </c>
      <c r="K55">
        <v>1000</v>
      </c>
      <c r="L55">
        <v>3</v>
      </c>
      <c r="M55">
        <v>15</v>
      </c>
      <c r="N55">
        <v>455</v>
      </c>
      <c r="O55">
        <v>9</v>
      </c>
      <c r="P55">
        <v>15</v>
      </c>
      <c r="Q55">
        <v>115</v>
      </c>
      <c r="R55">
        <v>1</v>
      </c>
      <c r="S55">
        <v>197</v>
      </c>
      <c r="T55" s="2">
        <v>64</v>
      </c>
      <c r="U55" s="2">
        <v>64</v>
      </c>
      <c r="V55" s="2">
        <v>64</v>
      </c>
      <c r="W55" t="s">
        <v>240</v>
      </c>
      <c r="X55">
        <v>0.88209635416666599</v>
      </c>
      <c r="Y55">
        <v>2.63275383412837E-2</v>
      </c>
      <c r="Z55">
        <v>0.34288205128205101</v>
      </c>
      <c r="AA55">
        <v>0.33332477915287001</v>
      </c>
      <c r="AB55">
        <v>0.26189500999619503</v>
      </c>
      <c r="AC55">
        <v>0.26189500999619503</v>
      </c>
      <c r="AD55">
        <v>0.38321417048277601</v>
      </c>
      <c r="AE55">
        <v>0.38321417048277601</v>
      </c>
      <c r="AF55">
        <v>0.34288205128205101</v>
      </c>
      <c r="AG55">
        <v>0.34288205128205101</v>
      </c>
      <c r="AH55">
        <v>0.16135265700483001</v>
      </c>
      <c r="AI55">
        <v>0.11119516193866701</v>
      </c>
      <c r="AJ55">
        <v>0.10212113226976199</v>
      </c>
      <c r="AK55">
        <v>0.10212113226976199</v>
      </c>
      <c r="AL55">
        <v>0.119500961304935</v>
      </c>
      <c r="AM55">
        <v>0.119500961304935</v>
      </c>
      <c r="AN55">
        <v>0.16135265700483001</v>
      </c>
      <c r="AO55">
        <v>0.16135265700483001</v>
      </c>
      <c r="AP55">
        <v>0.26698279695809501</v>
      </c>
      <c r="AQ55">
        <v>0.39878318895846199</v>
      </c>
      <c r="AR55">
        <v>0.119919044072028</v>
      </c>
      <c r="AS55">
        <v>0.29084967320261401</v>
      </c>
      <c r="AT55">
        <v>4.1666666666666602E-2</v>
      </c>
      <c r="AU55">
        <v>6.3829787234042507E-2</v>
      </c>
      <c r="AV55">
        <v>0.24274406332453799</v>
      </c>
      <c r="AW55">
        <v>0</v>
      </c>
      <c r="AX55">
        <v>0</v>
      </c>
      <c r="AY55">
        <v>0.28000000000000003</v>
      </c>
      <c r="AZ55">
        <v>0</v>
      </c>
      <c r="BA55">
        <v>0</v>
      </c>
    </row>
    <row r="56" spans="2:53" x14ac:dyDescent="0.2">
      <c r="B56" t="s">
        <v>293</v>
      </c>
      <c r="C56">
        <v>1E-3</v>
      </c>
      <c r="D56">
        <v>0.1</v>
      </c>
      <c r="E56">
        <v>256</v>
      </c>
      <c r="F56">
        <v>100</v>
      </c>
      <c r="G56" s="2" t="b">
        <v>0</v>
      </c>
      <c r="H56">
        <v>6</v>
      </c>
      <c r="I56">
        <v>10</v>
      </c>
      <c r="J56">
        <v>64</v>
      </c>
      <c r="K56">
        <v>1000</v>
      </c>
      <c r="L56">
        <v>3</v>
      </c>
      <c r="M56">
        <v>15</v>
      </c>
      <c r="N56">
        <v>455</v>
      </c>
      <c r="O56">
        <v>9</v>
      </c>
      <c r="P56">
        <v>15</v>
      </c>
      <c r="Q56">
        <v>115</v>
      </c>
      <c r="R56">
        <v>1</v>
      </c>
      <c r="S56">
        <v>197</v>
      </c>
      <c r="T56" s="2">
        <v>128</v>
      </c>
      <c r="U56" s="2">
        <v>128</v>
      </c>
      <c r="V56" s="2">
        <v>64</v>
      </c>
      <c r="W56" t="s">
        <v>240</v>
      </c>
      <c r="X56">
        <v>0.87031249999999905</v>
      </c>
      <c r="Y56">
        <v>2.9160669408738599E-2</v>
      </c>
      <c r="Z56">
        <v>0.34246959706959701</v>
      </c>
      <c r="AA56">
        <v>0.64947249132394702</v>
      </c>
      <c r="AB56">
        <v>0.24983433313820999</v>
      </c>
      <c r="AC56">
        <v>0.24983433313820999</v>
      </c>
      <c r="AD56">
        <v>0.37862482226838301</v>
      </c>
      <c r="AE56">
        <v>0.37862482226838301</v>
      </c>
      <c r="AF56">
        <v>0.34246959706959701</v>
      </c>
      <c r="AG56">
        <v>0.34246959706959701</v>
      </c>
      <c r="AH56">
        <v>0.16231884057970999</v>
      </c>
      <c r="AI56">
        <v>0.72135382890701205</v>
      </c>
      <c r="AJ56">
        <v>9.4353856707792505E-2</v>
      </c>
      <c r="AK56">
        <v>9.4353856707792505E-2</v>
      </c>
      <c r="AL56">
        <v>0.11492574127086801</v>
      </c>
      <c r="AM56">
        <v>0.11492574127086801</v>
      </c>
      <c r="AN56">
        <v>0.16231884057970999</v>
      </c>
      <c r="AO56">
        <v>0.16231884057970999</v>
      </c>
      <c r="AP56">
        <v>0.36000497694572198</v>
      </c>
      <c r="AQ56">
        <v>0.30880650000879101</v>
      </c>
      <c r="AR56">
        <v>8.0691522460117904E-2</v>
      </c>
      <c r="AS56">
        <v>0.117424242424242</v>
      </c>
      <c r="AT56">
        <v>0.15972222222222199</v>
      </c>
      <c r="AU56">
        <v>5.2631578947368397E-2</v>
      </c>
      <c r="AV56">
        <v>0</v>
      </c>
      <c r="AW56">
        <v>0</v>
      </c>
      <c r="AX56">
        <v>0.420408163265306</v>
      </c>
      <c r="AY56">
        <v>0</v>
      </c>
      <c r="AZ56">
        <v>1.6806722689075598E-2</v>
      </c>
      <c r="BA56">
        <v>8.2191780821917707E-2</v>
      </c>
    </row>
    <row r="57" spans="2:53" x14ac:dyDescent="0.2">
      <c r="B57" t="s">
        <v>294</v>
      </c>
      <c r="C57">
        <v>1E-3</v>
      </c>
      <c r="D57">
        <v>0.5</v>
      </c>
      <c r="E57">
        <v>226</v>
      </c>
      <c r="F57">
        <v>500</v>
      </c>
      <c r="G57" s="2" t="b">
        <v>1</v>
      </c>
      <c r="H57">
        <v>6</v>
      </c>
      <c r="I57">
        <v>25</v>
      </c>
      <c r="J57">
        <v>420</v>
      </c>
      <c r="K57">
        <v>1000</v>
      </c>
      <c r="L57">
        <v>3</v>
      </c>
      <c r="M57">
        <v>25</v>
      </c>
      <c r="N57">
        <v>445</v>
      </c>
      <c r="O57">
        <v>9</v>
      </c>
      <c r="P57">
        <v>25</v>
      </c>
      <c r="Q57">
        <v>105</v>
      </c>
      <c r="R57">
        <v>1</v>
      </c>
      <c r="S57">
        <v>197</v>
      </c>
      <c r="T57" s="2">
        <v>64</v>
      </c>
      <c r="U57" s="2">
        <v>128</v>
      </c>
      <c r="V57" s="2">
        <v>128</v>
      </c>
      <c r="W57" t="s">
        <v>240</v>
      </c>
      <c r="X57">
        <v>0.94312539682539498</v>
      </c>
      <c r="Y57">
        <v>1.1917028216645101E-2</v>
      </c>
      <c r="Z57">
        <v>0.34187265917602699</v>
      </c>
      <c r="AA57">
        <v>0.33319797030091203</v>
      </c>
      <c r="AB57">
        <v>0.20358490814194599</v>
      </c>
      <c r="AC57">
        <v>0.20358490814194599</v>
      </c>
      <c r="AD57">
        <v>0.29760557165937901</v>
      </c>
      <c r="AE57">
        <v>0.29760557165937901</v>
      </c>
      <c r="AF57">
        <v>0.34187265917602699</v>
      </c>
      <c r="AG57">
        <v>0.34187265917602699</v>
      </c>
      <c r="AH57">
        <v>0.113227513227513</v>
      </c>
      <c r="AI57">
        <v>0.11131126433610899</v>
      </c>
      <c r="AJ57">
        <v>5.2451232074567401E-2</v>
      </c>
      <c r="AK57">
        <v>5.2451232074567401E-2</v>
      </c>
      <c r="AL57">
        <v>0.219266667614719</v>
      </c>
      <c r="AM57">
        <v>0.219266667614719</v>
      </c>
      <c r="AN57">
        <v>0.113227513227513</v>
      </c>
      <c r="AO57">
        <v>0.113227513227513</v>
      </c>
      <c r="AP57">
        <v>0.49688766129228101</v>
      </c>
      <c r="AQ57">
        <v>2.7711283353882999E-3</v>
      </c>
      <c r="AR57">
        <v>0.111095934798167</v>
      </c>
      <c r="AS57">
        <v>0.18696186961869601</v>
      </c>
      <c r="AT57">
        <v>0</v>
      </c>
      <c r="AU57">
        <v>0</v>
      </c>
      <c r="AV57">
        <v>0</v>
      </c>
      <c r="AW57">
        <v>1.86915887850467E-2</v>
      </c>
      <c r="AX57">
        <v>1.8867924528301799E-2</v>
      </c>
      <c r="AY57">
        <v>0.14147909967845601</v>
      </c>
      <c r="AZ57">
        <v>0.10606060606060599</v>
      </c>
      <c r="BA57">
        <v>0</v>
      </c>
    </row>
    <row r="58" spans="2:53" x14ac:dyDescent="0.2">
      <c r="B58" t="s">
        <v>295</v>
      </c>
      <c r="C58">
        <v>1E-3</v>
      </c>
      <c r="D58">
        <v>0.5</v>
      </c>
      <c r="E58">
        <v>256</v>
      </c>
      <c r="F58">
        <v>100</v>
      </c>
      <c r="G58" s="2" t="b">
        <v>0</v>
      </c>
      <c r="H58">
        <v>6</v>
      </c>
      <c r="I58">
        <v>5</v>
      </c>
      <c r="J58">
        <v>256</v>
      </c>
      <c r="K58">
        <v>1000</v>
      </c>
      <c r="L58">
        <v>3</v>
      </c>
      <c r="M58">
        <v>15</v>
      </c>
      <c r="N58">
        <v>455</v>
      </c>
      <c r="O58">
        <v>9</v>
      </c>
      <c r="P58">
        <v>15</v>
      </c>
      <c r="Q58">
        <v>115</v>
      </c>
      <c r="R58">
        <v>1</v>
      </c>
      <c r="S58">
        <v>197</v>
      </c>
      <c r="T58" s="2">
        <v>64</v>
      </c>
      <c r="U58" s="2">
        <v>64</v>
      </c>
      <c r="V58" s="2">
        <v>128</v>
      </c>
      <c r="W58" t="s">
        <v>240</v>
      </c>
      <c r="X58">
        <v>0.86276692708333302</v>
      </c>
      <c r="Y58">
        <v>3.2964081801473998E-2</v>
      </c>
      <c r="Z58">
        <v>0.34158901098901101</v>
      </c>
      <c r="AA58">
        <v>0.33272491061687398</v>
      </c>
      <c r="AB58">
        <v>0.238019415635943</v>
      </c>
      <c r="AC58">
        <v>0.238019415635943</v>
      </c>
      <c r="AD58">
        <v>0.32647371039892598</v>
      </c>
      <c r="AE58">
        <v>0.32647371039892598</v>
      </c>
      <c r="AF58">
        <v>0.34158901098901101</v>
      </c>
      <c r="AG58">
        <v>0.34158901098901101</v>
      </c>
      <c r="AH58">
        <v>0.21835748792270501</v>
      </c>
      <c r="AI58">
        <v>0.13124132156372001</v>
      </c>
      <c r="AJ58">
        <v>0.17880263003854899</v>
      </c>
      <c r="AK58">
        <v>0.17880263003854899</v>
      </c>
      <c r="AL58">
        <v>0.18416931887738899</v>
      </c>
      <c r="AM58">
        <v>0.18416931887738899</v>
      </c>
      <c r="AN58">
        <v>0.21835748792270501</v>
      </c>
      <c r="AO58">
        <v>0.21835748792270501</v>
      </c>
      <c r="AP58">
        <v>0.279956482226145</v>
      </c>
      <c r="AQ58">
        <v>0.277201388768268</v>
      </c>
      <c r="AR58">
        <v>0.15690037591341499</v>
      </c>
      <c r="AS58">
        <v>0.18348623853210999</v>
      </c>
      <c r="AT58">
        <v>0.19852941176470501</v>
      </c>
      <c r="AU58">
        <v>0</v>
      </c>
      <c r="AV58">
        <v>0.14399999999999999</v>
      </c>
      <c r="AW58">
        <v>0</v>
      </c>
      <c r="AX58">
        <v>0.64210526315789396</v>
      </c>
      <c r="AY58">
        <v>0.29824561403508698</v>
      </c>
      <c r="AZ58">
        <v>0</v>
      </c>
      <c r="BA58">
        <v>0.14285714285714199</v>
      </c>
    </row>
    <row r="59" spans="2:53" x14ac:dyDescent="0.2">
      <c r="B59" t="s">
        <v>296</v>
      </c>
      <c r="C59">
        <v>1E-3</v>
      </c>
      <c r="D59">
        <v>0.1</v>
      </c>
      <c r="E59">
        <v>256</v>
      </c>
      <c r="F59">
        <v>500</v>
      </c>
      <c r="G59" s="2" t="b">
        <v>0</v>
      </c>
      <c r="H59">
        <v>6</v>
      </c>
      <c r="I59">
        <v>15</v>
      </c>
      <c r="J59">
        <v>128</v>
      </c>
      <c r="K59">
        <v>1000</v>
      </c>
      <c r="L59">
        <v>3</v>
      </c>
      <c r="M59">
        <v>15</v>
      </c>
      <c r="N59">
        <v>455</v>
      </c>
      <c r="O59">
        <v>9</v>
      </c>
      <c r="P59">
        <v>15</v>
      </c>
      <c r="Q59">
        <v>115</v>
      </c>
      <c r="R59">
        <v>1</v>
      </c>
      <c r="S59">
        <v>197</v>
      </c>
      <c r="T59" s="2">
        <v>128</v>
      </c>
      <c r="U59" s="2">
        <v>128</v>
      </c>
      <c r="V59" s="2">
        <v>128</v>
      </c>
      <c r="W59" t="s">
        <v>240</v>
      </c>
      <c r="X59">
        <v>0.92616666666666603</v>
      </c>
      <c r="Y59">
        <v>1.5478097720071599E-2</v>
      </c>
      <c r="Z59">
        <v>0.34154358974359</v>
      </c>
      <c r="AA59">
        <v>0.33333334326744002</v>
      </c>
      <c r="AB59">
        <v>0.22494540415615999</v>
      </c>
      <c r="AC59">
        <v>0.22494540415615999</v>
      </c>
      <c r="AD59">
        <v>0.35402921053337699</v>
      </c>
      <c r="AE59">
        <v>0.35402921053337699</v>
      </c>
      <c r="AF59">
        <v>0.34154358974359</v>
      </c>
      <c r="AG59">
        <v>0.34154358974359</v>
      </c>
      <c r="AH59">
        <v>0.115942028985507</v>
      </c>
      <c r="AI59">
        <v>0.10987590998411099</v>
      </c>
      <c r="AJ59">
        <v>3.63252533637929E-2</v>
      </c>
      <c r="AK59">
        <v>3.63252533637929E-2</v>
      </c>
      <c r="AL59">
        <v>5.58519549472924E-2</v>
      </c>
      <c r="AM59">
        <v>5.58519549472924E-2</v>
      </c>
      <c r="AN59">
        <v>0.115942028985507</v>
      </c>
      <c r="AO59">
        <v>0.115942028985507</v>
      </c>
      <c r="AP59">
        <v>0.49762481526782298</v>
      </c>
      <c r="AQ59">
        <v>6.6855009228164994E-2</v>
      </c>
      <c r="AR59">
        <v>0.110356387972492</v>
      </c>
      <c r="AS59">
        <v>0.10695187165775399</v>
      </c>
      <c r="AT59">
        <v>0</v>
      </c>
      <c r="AU59">
        <v>0</v>
      </c>
      <c r="AV59">
        <v>0</v>
      </c>
      <c r="AW59">
        <v>0</v>
      </c>
      <c r="AX59">
        <v>1.6806722689075598E-2</v>
      </c>
      <c r="AY59">
        <v>0.203168685927306</v>
      </c>
      <c r="AZ59">
        <v>0</v>
      </c>
      <c r="BA59">
        <v>0</v>
      </c>
    </row>
    <row r="60" spans="2:53" x14ac:dyDescent="0.2">
      <c r="B60" t="s">
        <v>297</v>
      </c>
      <c r="C60">
        <v>1E-3</v>
      </c>
      <c r="D60">
        <v>0.5</v>
      </c>
      <c r="E60">
        <v>256</v>
      </c>
      <c r="F60">
        <v>100</v>
      </c>
      <c r="G60" s="2" t="b">
        <v>0</v>
      </c>
      <c r="H60">
        <v>6</v>
      </c>
      <c r="I60">
        <v>20</v>
      </c>
      <c r="J60">
        <v>420</v>
      </c>
      <c r="K60">
        <v>1000</v>
      </c>
      <c r="L60">
        <v>3</v>
      </c>
      <c r="M60">
        <v>5</v>
      </c>
      <c r="N60">
        <v>465</v>
      </c>
      <c r="O60">
        <v>9</v>
      </c>
      <c r="P60">
        <v>5</v>
      </c>
      <c r="Q60">
        <v>125</v>
      </c>
      <c r="R60">
        <v>1</v>
      </c>
      <c r="S60">
        <v>197</v>
      </c>
      <c r="T60" s="2">
        <v>128</v>
      </c>
      <c r="U60" s="2">
        <v>64</v>
      </c>
      <c r="V60" s="2">
        <v>128</v>
      </c>
      <c r="W60" t="s">
        <v>240</v>
      </c>
      <c r="X60">
        <v>0.90644841269841303</v>
      </c>
      <c r="Y60">
        <v>2.0368709117174099E-2</v>
      </c>
      <c r="Z60">
        <v>0.34153835125448001</v>
      </c>
      <c r="AA60">
        <v>0.33333334326744002</v>
      </c>
      <c r="AB60">
        <v>0.24928227494348601</v>
      </c>
      <c r="AC60">
        <v>0.24928227494348601</v>
      </c>
      <c r="AD60">
        <v>0.36583181049533098</v>
      </c>
      <c r="AE60">
        <v>0.36583181049533098</v>
      </c>
      <c r="AF60">
        <v>0.34153835125447901</v>
      </c>
      <c r="AG60">
        <v>0.34153835125448001</v>
      </c>
      <c r="AH60">
        <v>0.120888888888888</v>
      </c>
      <c r="AI60">
        <v>0.111111111938953</v>
      </c>
      <c r="AJ60">
        <v>7.4268357123130194E-2</v>
      </c>
      <c r="AK60">
        <v>7.4268357123130194E-2</v>
      </c>
      <c r="AL60">
        <v>0.115701367058602</v>
      </c>
      <c r="AM60">
        <v>0.115701367058602</v>
      </c>
      <c r="AN60">
        <v>0.120888888888888</v>
      </c>
      <c r="AO60">
        <v>0.120888888888888</v>
      </c>
      <c r="AP60">
        <v>0.48282074656773599</v>
      </c>
      <c r="AQ60">
        <v>0.10308157746214</v>
      </c>
      <c r="AR60">
        <v>0.16194450080058301</v>
      </c>
      <c r="AS60">
        <v>0.169653524492234</v>
      </c>
      <c r="AT60">
        <v>0</v>
      </c>
      <c r="AU60">
        <v>0.23495702005730601</v>
      </c>
      <c r="AV60">
        <v>4.5112781954887202E-2</v>
      </c>
      <c r="AW60">
        <v>6.4935064935064901E-2</v>
      </c>
      <c r="AX60">
        <v>0</v>
      </c>
      <c r="AY60">
        <v>2.53164556962025E-2</v>
      </c>
      <c r="AZ60">
        <v>0.12844036697247699</v>
      </c>
      <c r="BA60">
        <v>0</v>
      </c>
    </row>
    <row r="61" spans="2:53" x14ac:dyDescent="0.2">
      <c r="B61" t="s">
        <v>298</v>
      </c>
      <c r="C61">
        <v>1E-3</v>
      </c>
      <c r="D61">
        <v>0.5</v>
      </c>
      <c r="E61">
        <v>256</v>
      </c>
      <c r="F61">
        <v>100</v>
      </c>
      <c r="G61" s="2" t="b">
        <v>0</v>
      </c>
      <c r="H61">
        <v>6</v>
      </c>
      <c r="I61">
        <v>20</v>
      </c>
      <c r="J61">
        <v>64</v>
      </c>
      <c r="K61">
        <v>1000</v>
      </c>
      <c r="L61">
        <v>3</v>
      </c>
      <c r="M61">
        <v>15</v>
      </c>
      <c r="N61">
        <v>455</v>
      </c>
      <c r="O61">
        <v>9</v>
      </c>
      <c r="P61">
        <v>15</v>
      </c>
      <c r="Q61">
        <v>115</v>
      </c>
      <c r="R61">
        <v>1</v>
      </c>
      <c r="S61">
        <v>197</v>
      </c>
      <c r="T61" s="2">
        <v>64</v>
      </c>
      <c r="U61" s="2">
        <v>128</v>
      </c>
      <c r="V61" s="2">
        <v>128</v>
      </c>
      <c r="W61" t="s">
        <v>240</v>
      </c>
      <c r="X61">
        <v>0.87856770833333298</v>
      </c>
      <c r="Y61">
        <v>2.70335545390844E-2</v>
      </c>
      <c r="Z61">
        <v>0.34123516483516497</v>
      </c>
      <c r="AA61">
        <v>0.33333334326744002</v>
      </c>
      <c r="AB61">
        <v>0.18991391842317601</v>
      </c>
      <c r="AC61">
        <v>0.18991391842317601</v>
      </c>
      <c r="AD61">
        <v>0.432688228162526</v>
      </c>
      <c r="AE61">
        <v>0.432688228162526</v>
      </c>
      <c r="AF61">
        <v>0.34123516483516497</v>
      </c>
      <c r="AG61">
        <v>0.34123516483516497</v>
      </c>
      <c r="AH61">
        <v>0.113043478260869</v>
      </c>
      <c r="AI61">
        <v>0.111111111938953</v>
      </c>
      <c r="AJ61">
        <v>3.4225373147375497E-2</v>
      </c>
      <c r="AK61">
        <v>3.4225373147375497E-2</v>
      </c>
      <c r="AL61">
        <v>0.132723062361296</v>
      </c>
      <c r="AM61">
        <v>0.132723062361296</v>
      </c>
      <c r="AN61">
        <v>0.113043478260869</v>
      </c>
      <c r="AO61">
        <v>0.113043478260869</v>
      </c>
      <c r="AP61">
        <v>0.50103956970599095</v>
      </c>
      <c r="AQ61">
        <v>5.9593478788677002E-3</v>
      </c>
      <c r="AR61">
        <v>6.2742837684669497E-2</v>
      </c>
      <c r="AS61">
        <v>0.20948616600790501</v>
      </c>
      <c r="AT61">
        <v>0</v>
      </c>
      <c r="AU61">
        <v>0</v>
      </c>
      <c r="AV61">
        <v>1.72413793103448E-2</v>
      </c>
      <c r="AW61">
        <v>0</v>
      </c>
      <c r="AX61">
        <v>0</v>
      </c>
      <c r="AY61">
        <v>8.1300813008129996E-2</v>
      </c>
      <c r="AZ61">
        <v>0</v>
      </c>
      <c r="BA61">
        <v>0</v>
      </c>
    </row>
    <row r="62" spans="2:53" x14ac:dyDescent="0.2">
      <c r="B62" t="s">
        <v>299</v>
      </c>
      <c r="C62">
        <v>1E-3</v>
      </c>
      <c r="D62">
        <v>0.5</v>
      </c>
      <c r="E62">
        <v>256</v>
      </c>
      <c r="F62">
        <v>500</v>
      </c>
      <c r="G62" s="2" t="b">
        <v>0</v>
      </c>
      <c r="H62">
        <v>6</v>
      </c>
      <c r="I62">
        <v>10</v>
      </c>
      <c r="J62">
        <v>256</v>
      </c>
      <c r="K62">
        <v>1000</v>
      </c>
      <c r="L62">
        <v>3</v>
      </c>
      <c r="M62">
        <v>5</v>
      </c>
      <c r="N62">
        <v>465</v>
      </c>
      <c r="O62">
        <v>9</v>
      </c>
      <c r="P62">
        <v>5</v>
      </c>
      <c r="Q62">
        <v>125</v>
      </c>
      <c r="R62">
        <v>1</v>
      </c>
      <c r="S62">
        <v>197</v>
      </c>
      <c r="T62" s="2">
        <v>128</v>
      </c>
      <c r="U62" s="2">
        <v>64</v>
      </c>
      <c r="V62" s="2">
        <v>128</v>
      </c>
      <c r="W62" t="s">
        <v>240</v>
      </c>
      <c r="X62">
        <v>0.93489322916666595</v>
      </c>
      <c r="Y62">
        <v>1.4052502410486299E-2</v>
      </c>
      <c r="Z62">
        <v>0.3410229390681</v>
      </c>
      <c r="AA62">
        <v>0.41701824119686998</v>
      </c>
      <c r="AB62">
        <v>0.246120603411417</v>
      </c>
      <c r="AC62">
        <v>0.246120603411417</v>
      </c>
      <c r="AD62">
        <v>0.37256128257515903</v>
      </c>
      <c r="AE62">
        <v>0.37256128257515903</v>
      </c>
      <c r="AF62">
        <v>0.3410229390681</v>
      </c>
      <c r="AG62">
        <v>0.3410229390681</v>
      </c>
      <c r="AH62">
        <v>0.18222222222222201</v>
      </c>
      <c r="AI62">
        <v>0.28931018710136402</v>
      </c>
      <c r="AJ62">
        <v>0.16855223007855799</v>
      </c>
      <c r="AK62">
        <v>0.16855223007855799</v>
      </c>
      <c r="AL62">
        <v>0.254006524552501</v>
      </c>
      <c r="AM62">
        <v>0.254006524552501</v>
      </c>
      <c r="AN62">
        <v>0.18222222222222201</v>
      </c>
      <c r="AO62">
        <v>0.18222222222222201</v>
      </c>
      <c r="AP62">
        <v>0.28227722152915802</v>
      </c>
      <c r="AQ62">
        <v>0.30051612967043201</v>
      </c>
      <c r="AR62">
        <v>0.15556845903466199</v>
      </c>
      <c r="AS62">
        <v>2.3529411764705799E-2</v>
      </c>
      <c r="AT62">
        <v>8.3623693379790906E-2</v>
      </c>
      <c r="AU62">
        <v>0.23109243697478901</v>
      </c>
      <c r="AV62">
        <v>0.10126582278481</v>
      </c>
      <c r="AW62">
        <v>1.5625E-2</v>
      </c>
      <c r="AX62">
        <v>0.58091286307053902</v>
      </c>
      <c r="AY62">
        <v>0.33939393939393903</v>
      </c>
      <c r="AZ62">
        <v>2.4390243902439001E-2</v>
      </c>
      <c r="BA62">
        <v>0.117136659436008</v>
      </c>
    </row>
    <row r="63" spans="2:53" x14ac:dyDescent="0.2">
      <c r="B63" t="s">
        <v>300</v>
      </c>
      <c r="C63">
        <v>1E-3</v>
      </c>
      <c r="D63">
        <v>0.5</v>
      </c>
      <c r="E63">
        <v>256</v>
      </c>
      <c r="F63">
        <v>100</v>
      </c>
      <c r="G63" s="2" t="b">
        <v>0</v>
      </c>
      <c r="H63">
        <v>6</v>
      </c>
      <c r="I63">
        <v>5</v>
      </c>
      <c r="J63">
        <v>128</v>
      </c>
      <c r="K63">
        <v>1000</v>
      </c>
      <c r="L63">
        <v>3</v>
      </c>
      <c r="M63">
        <v>10</v>
      </c>
      <c r="N63">
        <v>460</v>
      </c>
      <c r="O63">
        <v>9</v>
      </c>
      <c r="P63">
        <v>10</v>
      </c>
      <c r="Q63">
        <v>120</v>
      </c>
      <c r="R63">
        <v>1</v>
      </c>
      <c r="S63">
        <v>197</v>
      </c>
      <c r="T63" s="2">
        <v>64</v>
      </c>
      <c r="U63" s="2">
        <v>64</v>
      </c>
      <c r="V63" s="2">
        <v>64</v>
      </c>
      <c r="W63" t="s">
        <v>240</v>
      </c>
      <c r="X63">
        <v>0.83091145833333302</v>
      </c>
      <c r="Y63">
        <v>4.0838727187365198E-2</v>
      </c>
      <c r="Z63">
        <v>0.33971086956521801</v>
      </c>
      <c r="AA63">
        <v>0.33706341180205301</v>
      </c>
      <c r="AB63">
        <v>0.243082153019505</v>
      </c>
      <c r="AC63">
        <v>0.243082153019505</v>
      </c>
      <c r="AD63">
        <v>0.29728926365831898</v>
      </c>
      <c r="AE63">
        <v>0.29728926365831898</v>
      </c>
      <c r="AF63">
        <v>0.33971086956521801</v>
      </c>
      <c r="AG63">
        <v>0.33971086956521801</v>
      </c>
      <c r="AH63">
        <v>0.12037037037037</v>
      </c>
      <c r="AI63">
        <v>0.21160295605659399</v>
      </c>
      <c r="AJ63">
        <v>7.0362271684525801E-2</v>
      </c>
      <c r="AK63">
        <v>7.0362271684525801E-2</v>
      </c>
      <c r="AL63">
        <v>0.102800783713592</v>
      </c>
      <c r="AM63">
        <v>0.102800783713592</v>
      </c>
      <c r="AN63">
        <v>0.12037037037037</v>
      </c>
      <c r="AO63">
        <v>0.12037037037037</v>
      </c>
      <c r="AP63">
        <v>0.13856406578717101</v>
      </c>
      <c r="AQ63">
        <v>0.155226344775622</v>
      </c>
      <c r="AR63">
        <v>0.435456048495722</v>
      </c>
      <c r="AS63">
        <v>4.3795620437956199E-2</v>
      </c>
      <c r="AT63">
        <v>0.146788990825688</v>
      </c>
      <c r="AU63">
        <v>4.0268456375838903E-2</v>
      </c>
      <c r="AV63">
        <v>3.1007751937984399E-2</v>
      </c>
      <c r="AW63">
        <v>0.117021276595744</v>
      </c>
      <c r="AX63">
        <v>0</v>
      </c>
      <c r="AY63">
        <v>1.00502512562814E-2</v>
      </c>
      <c r="AZ63">
        <v>0</v>
      </c>
      <c r="BA63">
        <v>0.24432809773123901</v>
      </c>
    </row>
    <row r="64" spans="2:53" x14ac:dyDescent="0.2">
      <c r="B64" t="s">
        <v>301</v>
      </c>
      <c r="C64">
        <v>1E-3</v>
      </c>
      <c r="D64">
        <v>0.1</v>
      </c>
      <c r="E64">
        <v>256</v>
      </c>
      <c r="F64">
        <v>500</v>
      </c>
      <c r="G64" s="2" t="b">
        <v>0</v>
      </c>
      <c r="H64">
        <v>6</v>
      </c>
      <c r="I64">
        <v>5</v>
      </c>
      <c r="J64">
        <v>128</v>
      </c>
      <c r="K64">
        <v>1000</v>
      </c>
      <c r="L64">
        <v>3</v>
      </c>
      <c r="M64">
        <v>10</v>
      </c>
      <c r="N64">
        <v>460</v>
      </c>
      <c r="O64">
        <v>9</v>
      </c>
      <c r="P64">
        <v>10</v>
      </c>
      <c r="Q64">
        <v>120</v>
      </c>
      <c r="R64">
        <v>1</v>
      </c>
      <c r="S64">
        <v>197</v>
      </c>
      <c r="T64" s="2">
        <v>64</v>
      </c>
      <c r="U64" s="2">
        <v>128</v>
      </c>
      <c r="V64" s="2">
        <v>64</v>
      </c>
      <c r="W64" t="s">
        <v>240</v>
      </c>
      <c r="X64">
        <v>0.89862760416666598</v>
      </c>
      <c r="Y64">
        <v>2.3768695924431E-2</v>
      </c>
      <c r="Z64">
        <v>0.33853840579710098</v>
      </c>
      <c r="AA64">
        <v>0.33333331346511802</v>
      </c>
      <c r="AB64">
        <v>0.19112728080482699</v>
      </c>
      <c r="AC64">
        <v>0.19112728080482699</v>
      </c>
      <c r="AD64">
        <v>0.41721419470656901</v>
      </c>
      <c r="AE64">
        <v>0.41721419470656901</v>
      </c>
      <c r="AF64">
        <v>0.33853840579710098</v>
      </c>
      <c r="AG64">
        <v>0.33853840579710098</v>
      </c>
      <c r="AH64">
        <v>0.112037037037037</v>
      </c>
      <c r="AI64">
        <v>0.111111111938953</v>
      </c>
      <c r="AJ64">
        <v>3.6889975943444397E-2</v>
      </c>
      <c r="AK64">
        <v>3.6889975943444397E-2</v>
      </c>
      <c r="AL64">
        <v>5.4861659252466798E-2</v>
      </c>
      <c r="AM64">
        <v>5.4861659252466798E-2</v>
      </c>
      <c r="AN64">
        <v>0.112037037037037</v>
      </c>
      <c r="AO64">
        <v>0.112037037037037</v>
      </c>
      <c r="AP64">
        <v>0.49938281857536698</v>
      </c>
      <c r="AQ64">
        <v>3.0326861742575401E-2</v>
      </c>
      <c r="AR64">
        <v>4.3672162096540401E-2</v>
      </c>
      <c r="AS64">
        <v>0.202554744525547</v>
      </c>
      <c r="AT64">
        <v>4.4776119402985003E-2</v>
      </c>
      <c r="AU64">
        <v>0</v>
      </c>
      <c r="AV64">
        <v>0</v>
      </c>
      <c r="AW64">
        <v>0</v>
      </c>
      <c r="AX64">
        <v>0</v>
      </c>
      <c r="AY64">
        <v>3.9735099337748297E-2</v>
      </c>
      <c r="AZ64">
        <v>0</v>
      </c>
      <c r="BA64">
        <v>4.49438202247191E-2</v>
      </c>
    </row>
    <row r="65" spans="2:53" x14ac:dyDescent="0.2">
      <c r="B65" t="s">
        <v>302</v>
      </c>
      <c r="C65">
        <v>1E-3</v>
      </c>
      <c r="D65">
        <v>0.1</v>
      </c>
      <c r="E65">
        <v>256</v>
      </c>
      <c r="F65">
        <v>100</v>
      </c>
      <c r="G65" s="2" t="b">
        <v>0</v>
      </c>
      <c r="H65">
        <v>6</v>
      </c>
      <c r="I65">
        <v>5</v>
      </c>
      <c r="J65">
        <v>64</v>
      </c>
      <c r="K65">
        <v>1000</v>
      </c>
      <c r="L65">
        <v>3</v>
      </c>
      <c r="M65">
        <v>5</v>
      </c>
      <c r="N65">
        <v>465</v>
      </c>
      <c r="O65">
        <v>9</v>
      </c>
      <c r="P65">
        <v>5</v>
      </c>
      <c r="Q65">
        <v>125</v>
      </c>
      <c r="R65">
        <v>1</v>
      </c>
      <c r="S65">
        <v>197</v>
      </c>
      <c r="T65" s="2">
        <v>64</v>
      </c>
      <c r="U65" s="2">
        <v>64</v>
      </c>
      <c r="V65" s="2">
        <v>128</v>
      </c>
      <c r="W65" t="s">
        <v>240</v>
      </c>
      <c r="X65">
        <v>0.82234375000000004</v>
      </c>
      <c r="Y65">
        <v>4.3095557205378998E-2</v>
      </c>
      <c r="Z65">
        <v>0.33792616487455002</v>
      </c>
      <c r="AA65">
        <v>0.33333334326744002</v>
      </c>
      <c r="AB65">
        <v>0.179961221084603</v>
      </c>
      <c r="AC65">
        <v>0.179961221084603</v>
      </c>
      <c r="AD65">
        <v>0.22996428813689701</v>
      </c>
      <c r="AE65">
        <v>0.22996428813689701</v>
      </c>
      <c r="AF65">
        <v>0.33792616487455002</v>
      </c>
      <c r="AG65">
        <v>0.33792616487455002</v>
      </c>
      <c r="AH65">
        <v>8.1777777777777699E-2</v>
      </c>
      <c r="AI65">
        <v>0.111111111938953</v>
      </c>
      <c r="AJ65">
        <v>3.0028962444751901E-2</v>
      </c>
      <c r="AK65">
        <v>3.0028962444751901E-2</v>
      </c>
      <c r="AL65">
        <v>1.8391594340961399E-2</v>
      </c>
      <c r="AM65">
        <v>1.8391594340961399E-2</v>
      </c>
      <c r="AN65">
        <v>8.1777777777777699E-2</v>
      </c>
      <c r="AO65">
        <v>8.1777777777777699E-2</v>
      </c>
      <c r="AP65">
        <v>0.50530569040346696</v>
      </c>
      <c r="AQ65">
        <v>1.5352180431758299E-2</v>
      </c>
      <c r="AR65">
        <v>1.92257924185869E-2</v>
      </c>
      <c r="AS65">
        <v>0.23008849557522101</v>
      </c>
      <c r="AT65">
        <v>0</v>
      </c>
      <c r="AU65">
        <v>0</v>
      </c>
      <c r="AV65">
        <v>0</v>
      </c>
      <c r="AW65">
        <v>0</v>
      </c>
      <c r="AX65">
        <v>4.0172166427546598E-2</v>
      </c>
      <c r="AY65">
        <v>0</v>
      </c>
      <c r="AZ65">
        <v>0</v>
      </c>
      <c r="BA65">
        <v>0</v>
      </c>
    </row>
    <row r="66" spans="2:53" x14ac:dyDescent="0.2">
      <c r="B66" t="s">
        <v>303</v>
      </c>
      <c r="C66">
        <v>1E-3</v>
      </c>
      <c r="D66">
        <v>0.5</v>
      </c>
      <c r="E66">
        <v>256</v>
      </c>
      <c r="F66">
        <v>100</v>
      </c>
      <c r="G66" s="2" t="b">
        <v>0</v>
      </c>
      <c r="H66">
        <v>6</v>
      </c>
      <c r="I66">
        <v>15</v>
      </c>
      <c r="J66">
        <v>64</v>
      </c>
      <c r="K66">
        <v>1000</v>
      </c>
      <c r="L66">
        <v>3</v>
      </c>
      <c r="M66">
        <v>15</v>
      </c>
      <c r="N66">
        <v>455</v>
      </c>
      <c r="O66">
        <v>9</v>
      </c>
      <c r="P66">
        <v>15</v>
      </c>
      <c r="Q66">
        <v>115</v>
      </c>
      <c r="R66">
        <v>1</v>
      </c>
      <c r="S66">
        <v>197</v>
      </c>
      <c r="T66" s="2">
        <v>64</v>
      </c>
      <c r="U66" s="2">
        <v>128</v>
      </c>
      <c r="V66" s="2">
        <v>128</v>
      </c>
      <c r="W66" t="s">
        <v>240</v>
      </c>
      <c r="X66">
        <v>0.89106770833333304</v>
      </c>
      <c r="Y66">
        <v>2.3960124514996999E-2</v>
      </c>
      <c r="Z66">
        <v>0.33748131868131898</v>
      </c>
      <c r="AA66">
        <v>0.33356243291497201</v>
      </c>
      <c r="AB66">
        <v>0.26405390102814502</v>
      </c>
      <c r="AC66">
        <v>0.26405390102814502</v>
      </c>
      <c r="AD66">
        <v>0.31448669418399999</v>
      </c>
      <c r="AE66">
        <v>0.31448669418399999</v>
      </c>
      <c r="AF66">
        <v>0.33748131868131898</v>
      </c>
      <c r="AG66">
        <v>0.33748131868131898</v>
      </c>
      <c r="AH66">
        <v>0.225120772946859</v>
      </c>
      <c r="AI66">
        <v>0.11038297414779601</v>
      </c>
      <c r="AJ66">
        <v>0.11867885221251</v>
      </c>
      <c r="AK66">
        <v>0.11867885221251</v>
      </c>
      <c r="AL66">
        <v>0.14408027437087001</v>
      </c>
      <c r="AM66">
        <v>0.14408027437087001</v>
      </c>
      <c r="AN66">
        <v>0.225120772946859</v>
      </c>
      <c r="AO66">
        <v>0.225120772946859</v>
      </c>
      <c r="AP66">
        <v>0.18499048392426201</v>
      </c>
      <c r="AQ66">
        <v>0.14902640728667499</v>
      </c>
      <c r="AR66">
        <v>0.45814481187349998</v>
      </c>
      <c r="AS66">
        <v>0</v>
      </c>
      <c r="AT66">
        <v>0</v>
      </c>
      <c r="AU66">
        <v>0</v>
      </c>
      <c r="AV66">
        <v>0.15151515151515099</v>
      </c>
      <c r="AW66">
        <v>0</v>
      </c>
      <c r="AX66">
        <v>0.40794223826714798</v>
      </c>
      <c r="AY66">
        <v>0.28990228013029301</v>
      </c>
      <c r="AZ66">
        <v>0.21875</v>
      </c>
      <c r="BA66">
        <v>0</v>
      </c>
    </row>
    <row r="67" spans="2:53" x14ac:dyDescent="0.2">
      <c r="B67" t="s">
        <v>304</v>
      </c>
      <c r="C67">
        <v>1E-3</v>
      </c>
      <c r="D67">
        <v>0.5</v>
      </c>
      <c r="E67">
        <v>256</v>
      </c>
      <c r="F67">
        <v>100</v>
      </c>
      <c r="G67" s="2" t="b">
        <v>0</v>
      </c>
      <c r="H67">
        <v>6</v>
      </c>
      <c r="I67">
        <v>5</v>
      </c>
      <c r="J67">
        <v>420</v>
      </c>
      <c r="K67">
        <v>1000</v>
      </c>
      <c r="L67">
        <v>3</v>
      </c>
      <c r="M67">
        <v>5</v>
      </c>
      <c r="N67">
        <v>465</v>
      </c>
      <c r="O67">
        <v>9</v>
      </c>
      <c r="P67">
        <v>5</v>
      </c>
      <c r="Q67">
        <v>125</v>
      </c>
      <c r="R67">
        <v>1</v>
      </c>
      <c r="S67">
        <v>197</v>
      </c>
      <c r="T67" s="2">
        <v>128</v>
      </c>
      <c r="U67" s="2">
        <v>64</v>
      </c>
      <c r="V67" s="2">
        <v>128</v>
      </c>
      <c r="W67" t="s">
        <v>240</v>
      </c>
      <c r="X67">
        <v>0.85619047619047595</v>
      </c>
      <c r="Y67">
        <v>3.4948931727558301E-2</v>
      </c>
      <c r="Z67">
        <v>0.33681433691756202</v>
      </c>
      <c r="AA67">
        <v>0.33333330303430497</v>
      </c>
      <c r="AB67">
        <v>0.18886552115699301</v>
      </c>
      <c r="AC67">
        <v>0.18886552115699301</v>
      </c>
      <c r="AD67">
        <v>0.17812472629318599</v>
      </c>
      <c r="AE67">
        <v>0.17812472629318599</v>
      </c>
      <c r="AF67">
        <v>0.33681433691756202</v>
      </c>
      <c r="AG67">
        <v>0.33681433691756202</v>
      </c>
      <c r="AH67">
        <v>0.10222222222222201</v>
      </c>
      <c r="AI67">
        <v>0.111111111938953</v>
      </c>
      <c r="AJ67">
        <v>3.7412318813202797E-2</v>
      </c>
      <c r="AK67">
        <v>3.7412318813202797E-2</v>
      </c>
      <c r="AL67">
        <v>2.33590733590733E-2</v>
      </c>
      <c r="AM67">
        <v>2.33590733590733E-2</v>
      </c>
      <c r="AN67">
        <v>0.10222222222222201</v>
      </c>
      <c r="AO67">
        <v>0.10222222222222201</v>
      </c>
      <c r="AP67">
        <v>0.10745779420665399</v>
      </c>
      <c r="AQ67">
        <v>5.3864052095013701E-2</v>
      </c>
      <c r="AR67">
        <v>0.40527471716931501</v>
      </c>
      <c r="AS67">
        <v>0</v>
      </c>
      <c r="AT67">
        <v>0</v>
      </c>
      <c r="AU67">
        <v>0</v>
      </c>
      <c r="AV67">
        <v>0.16416184971098199</v>
      </c>
      <c r="AW67">
        <v>0.172549019607843</v>
      </c>
      <c r="AX67">
        <v>0</v>
      </c>
      <c r="AY67">
        <v>0</v>
      </c>
      <c r="AZ67">
        <v>0</v>
      </c>
      <c r="BA67">
        <v>0</v>
      </c>
    </row>
    <row r="68" spans="2:53" x14ac:dyDescent="0.2">
      <c r="B68" t="s">
        <v>305</v>
      </c>
      <c r="C68">
        <v>1E-3</v>
      </c>
      <c r="D68">
        <v>0.1</v>
      </c>
      <c r="E68">
        <v>256</v>
      </c>
      <c r="F68">
        <v>100</v>
      </c>
      <c r="G68" s="2" t="b">
        <v>0</v>
      </c>
      <c r="H68">
        <v>6</v>
      </c>
      <c r="I68">
        <v>15</v>
      </c>
      <c r="J68">
        <v>64</v>
      </c>
      <c r="K68">
        <v>1000</v>
      </c>
      <c r="L68">
        <v>3</v>
      </c>
      <c r="M68">
        <v>25</v>
      </c>
      <c r="N68">
        <v>445</v>
      </c>
      <c r="O68">
        <v>9</v>
      </c>
      <c r="P68">
        <v>25</v>
      </c>
      <c r="Q68">
        <v>105</v>
      </c>
      <c r="R68">
        <v>1</v>
      </c>
      <c r="S68">
        <v>197</v>
      </c>
      <c r="T68" s="2">
        <v>64</v>
      </c>
      <c r="U68" s="2">
        <v>128</v>
      </c>
      <c r="V68" s="2">
        <v>128</v>
      </c>
      <c r="W68" t="s">
        <v>240</v>
      </c>
      <c r="X68">
        <v>0.88898437500000005</v>
      </c>
      <c r="Y68">
        <v>2.4769748877733901E-2</v>
      </c>
      <c r="Z68">
        <v>0.33613033707864898</v>
      </c>
      <c r="AA68">
        <v>0.33333334326744002</v>
      </c>
      <c r="AB68">
        <v>0.17443209704957999</v>
      </c>
      <c r="AC68">
        <v>0.17443209704957999</v>
      </c>
      <c r="AD68">
        <v>0.30658421314904899</v>
      </c>
      <c r="AE68">
        <v>0.30658421314904899</v>
      </c>
      <c r="AF68">
        <v>0.33613033707864898</v>
      </c>
      <c r="AG68">
        <v>0.33613033707864898</v>
      </c>
      <c r="AH68">
        <v>0.112169312169312</v>
      </c>
      <c r="AI68">
        <v>0.111111111938953</v>
      </c>
      <c r="AJ68">
        <v>2.47942311300361E-2</v>
      </c>
      <c r="AK68">
        <v>2.47942311300361E-2</v>
      </c>
      <c r="AL68">
        <v>0.123751053328518</v>
      </c>
      <c r="AM68">
        <v>0.123751053328518</v>
      </c>
      <c r="AN68">
        <v>0.112169312169312</v>
      </c>
      <c r="AO68">
        <v>0.112169312169312</v>
      </c>
      <c r="AP68">
        <v>0.50033939855810805</v>
      </c>
      <c r="AQ68" s="15">
        <v>4.8746566634745802E-5</v>
      </c>
      <c r="AR68">
        <v>2.2908146024000198E-2</v>
      </c>
      <c r="AS68">
        <v>0.20428015564202301</v>
      </c>
      <c r="AT68">
        <v>0</v>
      </c>
      <c r="AU68">
        <v>0</v>
      </c>
      <c r="AV68">
        <v>0</v>
      </c>
      <c r="AW68">
        <v>0</v>
      </c>
      <c r="AX68">
        <v>0</v>
      </c>
      <c r="AY68">
        <v>1.8867924528301799E-2</v>
      </c>
      <c r="AZ68">
        <v>0</v>
      </c>
      <c r="BA68">
        <v>0</v>
      </c>
    </row>
    <row r="69" spans="2:53" x14ac:dyDescent="0.2">
      <c r="B69" t="s">
        <v>306</v>
      </c>
      <c r="C69">
        <v>1E-3</v>
      </c>
      <c r="D69">
        <v>0.1</v>
      </c>
      <c r="E69">
        <v>256</v>
      </c>
      <c r="F69">
        <v>100</v>
      </c>
      <c r="G69" s="2" t="b">
        <v>0</v>
      </c>
      <c r="H69">
        <v>6</v>
      </c>
      <c r="I69">
        <v>10</v>
      </c>
      <c r="J69">
        <v>256</v>
      </c>
      <c r="K69">
        <v>1000</v>
      </c>
      <c r="L69">
        <v>3</v>
      </c>
      <c r="M69">
        <v>25</v>
      </c>
      <c r="N69">
        <v>445</v>
      </c>
      <c r="O69">
        <v>9</v>
      </c>
      <c r="P69">
        <v>25</v>
      </c>
      <c r="Q69">
        <v>105</v>
      </c>
      <c r="R69">
        <v>1</v>
      </c>
      <c r="S69">
        <v>197</v>
      </c>
      <c r="T69" s="2">
        <v>64</v>
      </c>
      <c r="U69" s="2">
        <v>128</v>
      </c>
      <c r="V69" s="2">
        <v>128</v>
      </c>
      <c r="W69" t="s">
        <v>240</v>
      </c>
      <c r="X69">
        <v>0.89895182291666598</v>
      </c>
      <c r="Y69">
        <v>2.2074975371360699E-2</v>
      </c>
      <c r="Z69">
        <v>0.33598726591760097</v>
      </c>
      <c r="AA69">
        <v>0.46738735118508301</v>
      </c>
      <c r="AB69">
        <v>0.191654352613778</v>
      </c>
      <c r="AC69">
        <v>0.191654352613778</v>
      </c>
      <c r="AD69">
        <v>0.26195945974909302</v>
      </c>
      <c r="AE69">
        <v>0.26195945974909302</v>
      </c>
      <c r="AF69">
        <v>0.33598726591760097</v>
      </c>
      <c r="AG69">
        <v>0.33598726591760097</v>
      </c>
      <c r="AH69">
        <v>0.18201058201058201</v>
      </c>
      <c r="AI69">
        <v>0.36868447065353299</v>
      </c>
      <c r="AJ69">
        <v>0.103985305293698</v>
      </c>
      <c r="AK69">
        <v>0.103985305293698</v>
      </c>
      <c r="AL69">
        <v>0.27299698719849702</v>
      </c>
      <c r="AM69">
        <v>0.27299698719849702</v>
      </c>
      <c r="AN69">
        <v>0.18201058201058201</v>
      </c>
      <c r="AO69">
        <v>0.18201058201058201</v>
      </c>
      <c r="AP69">
        <v>7.3088080735401406E-2</v>
      </c>
      <c r="AQ69">
        <v>1.6272419903452202E-2</v>
      </c>
      <c r="AR69">
        <v>0.48560255720248102</v>
      </c>
      <c r="AS69">
        <v>5.0420168067226802E-2</v>
      </c>
      <c r="AT69">
        <v>0</v>
      </c>
      <c r="AU69">
        <v>0</v>
      </c>
      <c r="AV69">
        <v>0</v>
      </c>
      <c r="AW69">
        <v>0.111731843575418</v>
      </c>
      <c r="AX69">
        <v>5.4545454545454501E-2</v>
      </c>
      <c r="AY69">
        <v>0.47349823321554702</v>
      </c>
      <c r="AZ69">
        <v>0.22680412371134001</v>
      </c>
      <c r="BA69">
        <v>1.8867924528301799E-2</v>
      </c>
    </row>
    <row r="70" spans="2:53" x14ac:dyDescent="0.2">
      <c r="B70" t="s">
        <v>307</v>
      </c>
      <c r="C70">
        <v>1E-3</v>
      </c>
      <c r="D70">
        <v>0.1</v>
      </c>
      <c r="E70">
        <v>256</v>
      </c>
      <c r="F70">
        <v>100</v>
      </c>
      <c r="G70" s="2" t="b">
        <v>0</v>
      </c>
      <c r="H70">
        <v>6</v>
      </c>
      <c r="I70">
        <v>25</v>
      </c>
      <c r="J70">
        <v>64</v>
      </c>
      <c r="K70">
        <v>1000</v>
      </c>
      <c r="L70">
        <v>3</v>
      </c>
      <c r="M70">
        <v>25</v>
      </c>
      <c r="N70">
        <v>445</v>
      </c>
      <c r="O70">
        <v>9</v>
      </c>
      <c r="P70">
        <v>25</v>
      </c>
      <c r="Q70">
        <v>105</v>
      </c>
      <c r="R70">
        <v>1</v>
      </c>
      <c r="S70">
        <v>197</v>
      </c>
      <c r="T70" s="2">
        <v>64</v>
      </c>
      <c r="U70" s="2">
        <v>128</v>
      </c>
      <c r="V70" s="2">
        <v>128</v>
      </c>
      <c r="W70" t="s">
        <v>240</v>
      </c>
      <c r="X70">
        <v>0.88143229166666603</v>
      </c>
      <c r="Y70">
        <v>2.6487281192093998E-2</v>
      </c>
      <c r="Z70">
        <v>0.33514307116104702</v>
      </c>
      <c r="AA70">
        <v>0.61472252804040906</v>
      </c>
      <c r="AB70">
        <v>0.223017623774484</v>
      </c>
      <c r="AC70">
        <v>0.223017623774484</v>
      </c>
      <c r="AD70">
        <v>0.27145609944772198</v>
      </c>
      <c r="AE70">
        <v>0.27145609944772198</v>
      </c>
      <c r="AF70">
        <v>0.33514307116104702</v>
      </c>
      <c r="AG70">
        <v>0.33514307116104702</v>
      </c>
      <c r="AH70">
        <v>0.107936507936507</v>
      </c>
      <c r="AI70">
        <v>0.74461144208908003</v>
      </c>
      <c r="AJ70">
        <v>3.9773210577579897E-2</v>
      </c>
      <c r="AK70">
        <v>3.9773210577579897E-2</v>
      </c>
      <c r="AL70">
        <v>0.136207441913963</v>
      </c>
      <c r="AM70">
        <v>0.136207441913963</v>
      </c>
      <c r="AN70">
        <v>0.107936507936507</v>
      </c>
      <c r="AO70">
        <v>0.107936507936507</v>
      </c>
      <c r="AP70">
        <v>0.49858246039982801</v>
      </c>
      <c r="AQ70">
        <v>0.15509776249364099</v>
      </c>
      <c r="AR70">
        <v>1.5372648429984301E-2</v>
      </c>
      <c r="AS70">
        <v>0.21879021879021801</v>
      </c>
      <c r="AT70">
        <v>1.8867924528301799E-2</v>
      </c>
      <c r="AU70">
        <v>0.12030075187969901</v>
      </c>
      <c r="AV70">
        <v>0</v>
      </c>
      <c r="AW70">
        <v>0</v>
      </c>
      <c r="AX70">
        <v>0</v>
      </c>
      <c r="AY70">
        <v>0</v>
      </c>
      <c r="AZ70">
        <v>0</v>
      </c>
      <c r="BA70">
        <v>0</v>
      </c>
    </row>
    <row r="71" spans="2:53" x14ac:dyDescent="0.2">
      <c r="B71" t="s">
        <v>308</v>
      </c>
      <c r="C71">
        <v>1E-3</v>
      </c>
      <c r="D71">
        <v>0.1</v>
      </c>
      <c r="E71">
        <v>256</v>
      </c>
      <c r="F71">
        <v>500</v>
      </c>
      <c r="G71" s="2" t="b">
        <v>0</v>
      </c>
      <c r="H71">
        <v>6</v>
      </c>
      <c r="I71">
        <v>15</v>
      </c>
      <c r="J71">
        <v>64</v>
      </c>
      <c r="K71">
        <v>1000</v>
      </c>
      <c r="L71">
        <v>3</v>
      </c>
      <c r="M71">
        <v>10</v>
      </c>
      <c r="N71">
        <v>460</v>
      </c>
      <c r="O71">
        <v>9</v>
      </c>
      <c r="P71">
        <v>10</v>
      </c>
      <c r="Q71">
        <v>120</v>
      </c>
      <c r="R71">
        <v>1</v>
      </c>
      <c r="S71">
        <v>197</v>
      </c>
      <c r="T71" s="2">
        <v>64</v>
      </c>
      <c r="U71" s="2">
        <v>64</v>
      </c>
      <c r="V71" s="2">
        <v>128</v>
      </c>
      <c r="W71" t="s">
        <v>240</v>
      </c>
      <c r="X71">
        <v>0.91835937499999998</v>
      </c>
      <c r="Y71">
        <v>1.7454437993466802E-2</v>
      </c>
      <c r="Z71">
        <v>0.33503333333333302</v>
      </c>
      <c r="AA71">
        <v>0.33333331346511802</v>
      </c>
      <c r="AB71">
        <v>0.25454267788462398</v>
      </c>
      <c r="AC71">
        <v>0.25454267788462398</v>
      </c>
      <c r="AD71">
        <v>0.35031196683053301</v>
      </c>
      <c r="AE71">
        <v>0.35031196683053301</v>
      </c>
      <c r="AF71">
        <v>0.33503333333333302</v>
      </c>
      <c r="AG71">
        <v>0.33503333333333302</v>
      </c>
      <c r="AH71">
        <v>0.16203703703703701</v>
      </c>
      <c r="AI71">
        <v>0.111111111938953</v>
      </c>
      <c r="AJ71">
        <v>0.114007747024678</v>
      </c>
      <c r="AK71">
        <v>0.114007747024678</v>
      </c>
      <c r="AL71">
        <v>0.15204887605039599</v>
      </c>
      <c r="AM71">
        <v>0.15204887605039599</v>
      </c>
      <c r="AN71">
        <v>0.16203703703703701</v>
      </c>
      <c r="AO71">
        <v>0.16203703703703701</v>
      </c>
      <c r="AP71">
        <v>0.24837818118865199</v>
      </c>
      <c r="AQ71">
        <v>0.26252915430177598</v>
      </c>
      <c r="AR71">
        <v>0.252720698163445</v>
      </c>
      <c r="AS71">
        <v>2.8571428571428501E-2</v>
      </c>
      <c r="AT71">
        <v>0.118032786885245</v>
      </c>
      <c r="AU71">
        <v>0.14854111405835499</v>
      </c>
      <c r="AV71">
        <v>1.4492753623188401E-2</v>
      </c>
      <c r="AW71">
        <v>3.00751879699248E-2</v>
      </c>
      <c r="AX71">
        <v>0.29549549549549498</v>
      </c>
      <c r="AY71">
        <v>0.31034482758620602</v>
      </c>
      <c r="AZ71">
        <v>6.4516129032257993E-2</v>
      </c>
      <c r="BA71">
        <v>1.6E-2</v>
      </c>
    </row>
    <row r="72" spans="2:53" x14ac:dyDescent="0.2">
      <c r="B72" t="s">
        <v>309</v>
      </c>
      <c r="C72">
        <v>1E-3</v>
      </c>
      <c r="D72">
        <v>0.5</v>
      </c>
      <c r="E72">
        <v>256</v>
      </c>
      <c r="F72">
        <v>500</v>
      </c>
      <c r="G72" s="2" t="b">
        <v>0</v>
      </c>
      <c r="H72">
        <v>6</v>
      </c>
      <c r="I72">
        <v>5</v>
      </c>
      <c r="J72">
        <v>256</v>
      </c>
      <c r="K72">
        <v>1000</v>
      </c>
      <c r="L72">
        <v>3</v>
      </c>
      <c r="M72">
        <v>20</v>
      </c>
      <c r="N72">
        <v>450</v>
      </c>
      <c r="O72">
        <v>9</v>
      </c>
      <c r="P72">
        <v>20</v>
      </c>
      <c r="Q72">
        <v>110</v>
      </c>
      <c r="R72">
        <v>1</v>
      </c>
      <c r="S72">
        <v>197</v>
      </c>
      <c r="T72" s="2">
        <v>128</v>
      </c>
      <c r="U72" s="2">
        <v>128</v>
      </c>
      <c r="V72" s="2">
        <v>128</v>
      </c>
      <c r="W72" t="s">
        <v>240</v>
      </c>
      <c r="X72">
        <v>0.92750390625000001</v>
      </c>
      <c r="Y72">
        <v>1.64321747478097E-2</v>
      </c>
      <c r="Z72">
        <v>0.33493629629629501</v>
      </c>
      <c r="AA72">
        <v>0.33362352678179702</v>
      </c>
      <c r="AB72">
        <v>0.18715351334515001</v>
      </c>
      <c r="AC72">
        <v>0.18715351334515001</v>
      </c>
      <c r="AD72">
        <v>0.30237221741568399</v>
      </c>
      <c r="AE72">
        <v>0.30237221741568399</v>
      </c>
      <c r="AF72">
        <v>0.33493629629629501</v>
      </c>
      <c r="AG72">
        <v>0.33493629629629501</v>
      </c>
      <c r="AH72">
        <v>0.114141414141414</v>
      </c>
      <c r="AI72">
        <v>0.111310094594955</v>
      </c>
      <c r="AJ72">
        <v>2.9982947167364399E-2</v>
      </c>
      <c r="AK72">
        <v>2.9982947167364399E-2</v>
      </c>
      <c r="AL72">
        <v>0.183616068427774</v>
      </c>
      <c r="AM72">
        <v>0.183616068427774</v>
      </c>
      <c r="AN72">
        <v>0.114141414141414</v>
      </c>
      <c r="AO72">
        <v>0.114141414141414</v>
      </c>
      <c r="AP72">
        <v>0.209645898548627</v>
      </c>
      <c r="AQ72">
        <v>0.32801166829395501</v>
      </c>
      <c r="AR72">
        <v>2.3802973192867199E-2</v>
      </c>
      <c r="AS72">
        <v>0</v>
      </c>
      <c r="AT72">
        <v>0.210019267822736</v>
      </c>
      <c r="AU72">
        <v>2.39520958083832E-2</v>
      </c>
      <c r="AV72">
        <v>1.7857142857142801E-2</v>
      </c>
      <c r="AW72">
        <v>0</v>
      </c>
      <c r="AX72">
        <v>0</v>
      </c>
      <c r="AY72">
        <v>1.8018018018018001E-2</v>
      </c>
      <c r="AZ72">
        <v>0</v>
      </c>
      <c r="BA72">
        <v>0</v>
      </c>
    </row>
    <row r="73" spans="2:53" x14ac:dyDescent="0.2">
      <c r="B73" t="s">
        <v>310</v>
      </c>
      <c r="C73">
        <v>1E-3</v>
      </c>
      <c r="D73">
        <v>0.1</v>
      </c>
      <c r="E73">
        <v>256</v>
      </c>
      <c r="F73">
        <v>500</v>
      </c>
      <c r="G73" s="2" t="b">
        <v>0</v>
      </c>
      <c r="H73">
        <v>6</v>
      </c>
      <c r="I73">
        <v>10</v>
      </c>
      <c r="J73">
        <v>64</v>
      </c>
      <c r="K73">
        <v>1000</v>
      </c>
      <c r="L73">
        <v>3</v>
      </c>
      <c r="M73">
        <v>10</v>
      </c>
      <c r="N73">
        <v>460</v>
      </c>
      <c r="O73">
        <v>9</v>
      </c>
      <c r="P73">
        <v>10</v>
      </c>
      <c r="Q73">
        <v>120</v>
      </c>
      <c r="R73">
        <v>1</v>
      </c>
      <c r="S73">
        <v>197</v>
      </c>
      <c r="T73" s="2">
        <v>64</v>
      </c>
      <c r="U73" s="2">
        <v>128</v>
      </c>
      <c r="V73" s="2">
        <v>128</v>
      </c>
      <c r="W73" t="s">
        <v>240</v>
      </c>
      <c r="X73">
        <v>0.92320312499999901</v>
      </c>
      <c r="Y73">
        <v>1.6021233925595801E-2</v>
      </c>
      <c r="Z73">
        <v>0.33487753623188299</v>
      </c>
      <c r="AA73">
        <v>0.40567975983023602</v>
      </c>
      <c r="AB73">
        <v>0.17473139864252901</v>
      </c>
      <c r="AC73">
        <v>0.17473139864252901</v>
      </c>
      <c r="AD73">
        <v>0.14148909949840699</v>
      </c>
      <c r="AE73">
        <v>0.14148909949840699</v>
      </c>
      <c r="AF73">
        <v>0.33487753623188299</v>
      </c>
      <c r="AG73">
        <v>0.33487753623188299</v>
      </c>
      <c r="AH73">
        <v>0.13055555555555501</v>
      </c>
      <c r="AI73">
        <v>0.20953606069087899</v>
      </c>
      <c r="AJ73">
        <v>6.3564042780157495E-2</v>
      </c>
      <c r="AK73">
        <v>6.3564042780157495E-2</v>
      </c>
      <c r="AL73">
        <v>0.34735694413113699</v>
      </c>
      <c r="AM73">
        <v>0.34735694413113699</v>
      </c>
      <c r="AN73">
        <v>0.13055555555555501</v>
      </c>
      <c r="AO73">
        <v>0.13055555555555501</v>
      </c>
      <c r="AP73">
        <v>3.1150026483444299E-2</v>
      </c>
      <c r="AQ73">
        <v>2.1373610136550699E-2</v>
      </c>
      <c r="AR73">
        <v>0.47167055930759599</v>
      </c>
      <c r="AS73">
        <v>0</v>
      </c>
      <c r="AT73">
        <v>0</v>
      </c>
      <c r="AU73">
        <v>0</v>
      </c>
      <c r="AV73">
        <v>1.6528925619834701E-2</v>
      </c>
      <c r="AW73">
        <v>7.69230769230769E-2</v>
      </c>
      <c r="AX73">
        <v>0.16541353383458601</v>
      </c>
      <c r="AY73">
        <v>0.11023622047244</v>
      </c>
      <c r="AZ73">
        <v>0</v>
      </c>
      <c r="BA73">
        <v>0.20297462817147799</v>
      </c>
    </row>
    <row r="74" spans="2:53" x14ac:dyDescent="0.2">
      <c r="B74" t="s">
        <v>311</v>
      </c>
      <c r="C74">
        <v>1E-3</v>
      </c>
      <c r="D74">
        <v>0.5</v>
      </c>
      <c r="E74">
        <v>256</v>
      </c>
      <c r="F74">
        <v>500</v>
      </c>
      <c r="G74" s="2" t="b">
        <v>0</v>
      </c>
      <c r="H74">
        <v>6</v>
      </c>
      <c r="I74">
        <v>10</v>
      </c>
      <c r="J74">
        <v>256</v>
      </c>
      <c r="K74">
        <v>1000</v>
      </c>
      <c r="L74">
        <v>3</v>
      </c>
      <c r="M74">
        <v>10</v>
      </c>
      <c r="N74">
        <v>460</v>
      </c>
      <c r="O74">
        <v>9</v>
      </c>
      <c r="P74">
        <v>10</v>
      </c>
      <c r="Q74">
        <v>120</v>
      </c>
      <c r="R74">
        <v>1</v>
      </c>
      <c r="S74">
        <v>197</v>
      </c>
      <c r="T74" s="2">
        <v>128</v>
      </c>
      <c r="U74" s="2">
        <v>64</v>
      </c>
      <c r="V74" s="2">
        <v>128</v>
      </c>
      <c r="W74" t="s">
        <v>240</v>
      </c>
      <c r="X74">
        <v>0.92736718750000002</v>
      </c>
      <c r="Y74">
        <v>1.51276281345635E-2</v>
      </c>
      <c r="Z74">
        <v>0.33446014492753601</v>
      </c>
      <c r="AA74">
        <v>0.33333094340562802</v>
      </c>
      <c r="AB74">
        <v>0.23859368064406999</v>
      </c>
      <c r="AC74">
        <v>0.23859368064406999</v>
      </c>
      <c r="AD74">
        <v>0.23452270726697899</v>
      </c>
      <c r="AE74">
        <v>0.23452270726697899</v>
      </c>
      <c r="AF74">
        <v>0.33446014492753601</v>
      </c>
      <c r="AG74">
        <v>0.33446014492753601</v>
      </c>
      <c r="AH74">
        <v>0.15</v>
      </c>
      <c r="AI74">
        <v>0.112138256430625</v>
      </c>
      <c r="AJ74">
        <v>0.108619255856383</v>
      </c>
      <c r="AK74">
        <v>0.108619255856383</v>
      </c>
      <c r="AL74">
        <v>0.17073825908682</v>
      </c>
      <c r="AM74">
        <v>0.17073825908682</v>
      </c>
      <c r="AN74">
        <v>0.15</v>
      </c>
      <c r="AO74">
        <v>0.15</v>
      </c>
      <c r="AP74">
        <v>0.32201222753868802</v>
      </c>
      <c r="AQ74">
        <v>0.37129375281431698</v>
      </c>
      <c r="AR74">
        <v>2.24750615792042E-2</v>
      </c>
      <c r="AS74">
        <v>4.3795620437956199E-2</v>
      </c>
      <c r="AT74">
        <v>3.9215686274509803E-2</v>
      </c>
      <c r="AU74">
        <v>7.1942446043165395E-2</v>
      </c>
      <c r="AV74">
        <v>0.16939890710382499</v>
      </c>
      <c r="AW74">
        <v>0</v>
      </c>
      <c r="AX74">
        <v>0</v>
      </c>
      <c r="AY74">
        <v>0.45614035087719301</v>
      </c>
      <c r="AZ74">
        <v>0.19708029197080201</v>
      </c>
      <c r="BA74">
        <v>0</v>
      </c>
    </row>
    <row r="75" spans="2:53" x14ac:dyDescent="0.2">
      <c r="B75" t="s">
        <v>312</v>
      </c>
      <c r="C75">
        <v>1E-3</v>
      </c>
      <c r="D75">
        <v>0.1</v>
      </c>
      <c r="E75">
        <v>256</v>
      </c>
      <c r="F75">
        <v>500</v>
      </c>
      <c r="G75" s="2" t="b">
        <v>0</v>
      </c>
      <c r="H75">
        <v>6</v>
      </c>
      <c r="I75">
        <v>10</v>
      </c>
      <c r="J75">
        <v>128</v>
      </c>
      <c r="K75">
        <v>1000</v>
      </c>
      <c r="L75">
        <v>3</v>
      </c>
      <c r="M75">
        <v>10</v>
      </c>
      <c r="N75">
        <v>460</v>
      </c>
      <c r="O75">
        <v>9</v>
      </c>
      <c r="P75">
        <v>10</v>
      </c>
      <c r="Q75">
        <v>120</v>
      </c>
      <c r="R75">
        <v>1</v>
      </c>
      <c r="S75">
        <v>197</v>
      </c>
      <c r="T75" s="2">
        <v>64</v>
      </c>
      <c r="U75" s="2">
        <v>128</v>
      </c>
      <c r="V75" s="2">
        <v>64</v>
      </c>
      <c r="W75" t="s">
        <v>240</v>
      </c>
      <c r="X75">
        <v>0.91426041666666602</v>
      </c>
      <c r="Y75">
        <v>1.79686118755489E-2</v>
      </c>
      <c r="Z75">
        <v>0.33405797101449303</v>
      </c>
      <c r="AA75">
        <v>0.66647198569774602</v>
      </c>
      <c r="AB75">
        <v>0.17363963561738299</v>
      </c>
      <c r="AC75">
        <v>0.17363963561738299</v>
      </c>
      <c r="AD75">
        <v>0.28780260474554498</v>
      </c>
      <c r="AE75">
        <v>0.28780260474554498</v>
      </c>
      <c r="AF75">
        <v>0.33405797101449303</v>
      </c>
      <c r="AG75">
        <v>0.33405797101449303</v>
      </c>
      <c r="AH75">
        <v>0.11111111111111099</v>
      </c>
      <c r="AI75">
        <v>0.88611614704132002</v>
      </c>
      <c r="AJ75">
        <v>2.2503516174402199E-2</v>
      </c>
      <c r="AK75">
        <v>2.2503516174402199E-2</v>
      </c>
      <c r="AL75">
        <v>1.2519561815336399E-2</v>
      </c>
      <c r="AM75">
        <v>1.2519561815336399E-2</v>
      </c>
      <c r="AN75">
        <v>0.11111111111111099</v>
      </c>
      <c r="AO75">
        <v>0.11111111111111099</v>
      </c>
      <c r="AP75">
        <v>0.498389185898791</v>
      </c>
      <c r="AQ75">
        <v>2.2229588829964599E-2</v>
      </c>
      <c r="AR75">
        <v>3.0013212339210002E-4</v>
      </c>
      <c r="AS75">
        <v>0.20253164556962</v>
      </c>
      <c r="AT75">
        <v>0</v>
      </c>
      <c r="AU75">
        <v>0</v>
      </c>
      <c r="AV75">
        <v>0</v>
      </c>
      <c r="AW75">
        <v>0</v>
      </c>
      <c r="AX75">
        <v>0</v>
      </c>
      <c r="AY75">
        <v>0</v>
      </c>
      <c r="AZ75">
        <v>0</v>
      </c>
      <c r="BA75">
        <v>0</v>
      </c>
    </row>
    <row r="76" spans="2:53" x14ac:dyDescent="0.2">
      <c r="B76" t="s">
        <v>313</v>
      </c>
      <c r="C76">
        <v>1E-3</v>
      </c>
      <c r="D76">
        <v>0.1</v>
      </c>
      <c r="E76">
        <v>204</v>
      </c>
      <c r="F76">
        <v>500</v>
      </c>
      <c r="G76" s="2" t="b">
        <v>1</v>
      </c>
      <c r="H76">
        <v>6</v>
      </c>
      <c r="I76">
        <v>15</v>
      </c>
      <c r="J76">
        <v>64</v>
      </c>
      <c r="K76">
        <v>1000</v>
      </c>
      <c r="L76">
        <v>3</v>
      </c>
      <c r="M76">
        <v>5</v>
      </c>
      <c r="N76">
        <v>465</v>
      </c>
      <c r="O76">
        <v>9</v>
      </c>
      <c r="P76">
        <v>5</v>
      </c>
      <c r="Q76">
        <v>125</v>
      </c>
      <c r="R76">
        <v>1</v>
      </c>
      <c r="S76">
        <v>197</v>
      </c>
      <c r="T76" s="2">
        <v>128</v>
      </c>
      <c r="U76" s="2">
        <v>64</v>
      </c>
      <c r="V76" s="2">
        <v>64</v>
      </c>
      <c r="W76" t="s">
        <v>240</v>
      </c>
      <c r="X76">
        <v>0.91362499999999902</v>
      </c>
      <c r="Y76">
        <v>1.8771696723997498E-2</v>
      </c>
      <c r="Z76">
        <v>0.333786379928314</v>
      </c>
      <c r="AA76">
        <v>0.33333334326744002</v>
      </c>
      <c r="AB76">
        <v>0.16774205233778799</v>
      </c>
      <c r="AC76">
        <v>0.16774205233778799</v>
      </c>
      <c r="AD76">
        <v>0.16792891799462401</v>
      </c>
      <c r="AE76">
        <v>0.16792891799462401</v>
      </c>
      <c r="AF76">
        <v>0.333786379928314</v>
      </c>
      <c r="AG76">
        <v>0.333786379928314</v>
      </c>
      <c r="AH76">
        <v>0.11111111111111099</v>
      </c>
      <c r="AI76">
        <v>0.111111111938953</v>
      </c>
      <c r="AJ76">
        <v>2.2222222222222199E-2</v>
      </c>
      <c r="AK76">
        <v>2.2222222222222199E-2</v>
      </c>
      <c r="AL76">
        <v>1.23456790123456E-2</v>
      </c>
      <c r="AM76">
        <v>1.23456790123456E-2</v>
      </c>
      <c r="AN76">
        <v>0.11111111111111099</v>
      </c>
      <c r="AO76">
        <v>0.11111111111111099</v>
      </c>
      <c r="AP76">
        <v>0.50014010809721299</v>
      </c>
      <c r="AQ76">
        <v>0</v>
      </c>
      <c r="AR76">
        <v>3.0860489161528E-3</v>
      </c>
      <c r="AS76">
        <v>0.19999999999999901</v>
      </c>
      <c r="AT76">
        <v>0</v>
      </c>
      <c r="AU76">
        <v>0</v>
      </c>
      <c r="AV76">
        <v>0</v>
      </c>
      <c r="AW76">
        <v>0</v>
      </c>
      <c r="AX76">
        <v>0</v>
      </c>
      <c r="AY76">
        <v>0</v>
      </c>
      <c r="AZ76">
        <v>0</v>
      </c>
      <c r="BA76">
        <v>0</v>
      </c>
    </row>
    <row r="77" spans="2:53" x14ac:dyDescent="0.2">
      <c r="B77" t="s">
        <v>314</v>
      </c>
      <c r="C77">
        <v>1E-3</v>
      </c>
      <c r="D77">
        <v>0.1</v>
      </c>
      <c r="E77">
        <v>256</v>
      </c>
      <c r="F77">
        <v>500</v>
      </c>
      <c r="G77" s="2" t="b">
        <v>0</v>
      </c>
      <c r="H77">
        <v>6</v>
      </c>
      <c r="I77">
        <v>5</v>
      </c>
      <c r="J77">
        <v>256</v>
      </c>
      <c r="K77">
        <v>1000</v>
      </c>
      <c r="L77">
        <v>3</v>
      </c>
      <c r="M77">
        <v>15</v>
      </c>
      <c r="N77">
        <v>455</v>
      </c>
      <c r="O77">
        <v>9</v>
      </c>
      <c r="P77">
        <v>15</v>
      </c>
      <c r="Q77">
        <v>115</v>
      </c>
      <c r="R77">
        <v>1</v>
      </c>
      <c r="S77">
        <v>197</v>
      </c>
      <c r="T77" s="2">
        <v>128</v>
      </c>
      <c r="U77" s="2">
        <v>128</v>
      </c>
      <c r="V77" s="2">
        <v>64</v>
      </c>
      <c r="W77" t="s">
        <v>240</v>
      </c>
      <c r="X77">
        <v>0.91558854166666503</v>
      </c>
      <c r="Y77">
        <v>1.90833384152501E-2</v>
      </c>
      <c r="Z77">
        <v>0.33373846153846098</v>
      </c>
      <c r="AA77">
        <v>0.66666668653488104</v>
      </c>
      <c r="AB77">
        <v>0.16760706226217201</v>
      </c>
      <c r="AC77">
        <v>0.16760706226217201</v>
      </c>
      <c r="AD77">
        <v>0.217962373864037</v>
      </c>
      <c r="AE77">
        <v>0.217962373864037</v>
      </c>
      <c r="AF77">
        <v>0.33373846153846098</v>
      </c>
      <c r="AG77">
        <v>0.33373846153846098</v>
      </c>
      <c r="AH77">
        <v>0.11111111111111099</v>
      </c>
      <c r="AI77">
        <v>0.88860267400741499</v>
      </c>
      <c r="AJ77">
        <v>2.2222222222222199E-2</v>
      </c>
      <c r="AK77">
        <v>2.2222222222222199E-2</v>
      </c>
      <c r="AL77">
        <v>1.23456790123456E-2</v>
      </c>
      <c r="AM77">
        <v>1.23456790123456E-2</v>
      </c>
      <c r="AN77">
        <v>0.11111111111111099</v>
      </c>
      <c r="AO77">
        <v>0.11111111111111099</v>
      </c>
      <c r="AP77">
        <v>0.50024808453893599</v>
      </c>
      <c r="AQ77">
        <v>1.4359406225620001E-4</v>
      </c>
      <c r="AR77">
        <v>2.4295081853181999E-3</v>
      </c>
      <c r="AS77">
        <v>0.19999999999999901</v>
      </c>
      <c r="AT77">
        <v>0</v>
      </c>
      <c r="AU77">
        <v>0</v>
      </c>
      <c r="AV77">
        <v>0</v>
      </c>
      <c r="AW77">
        <v>0</v>
      </c>
      <c r="AX77">
        <v>0</v>
      </c>
      <c r="AY77">
        <v>0</v>
      </c>
      <c r="AZ77">
        <v>0</v>
      </c>
      <c r="BA77">
        <v>0</v>
      </c>
    </row>
    <row r="78" spans="2:53" x14ac:dyDescent="0.2">
      <c r="B78" t="s">
        <v>315</v>
      </c>
      <c r="C78">
        <v>1E-3</v>
      </c>
      <c r="D78">
        <v>0.5</v>
      </c>
      <c r="E78">
        <v>105</v>
      </c>
      <c r="F78">
        <v>500</v>
      </c>
      <c r="G78" s="2" t="b">
        <v>1</v>
      </c>
      <c r="H78">
        <v>6</v>
      </c>
      <c r="I78">
        <v>50</v>
      </c>
      <c r="J78">
        <v>128</v>
      </c>
      <c r="K78">
        <v>1000</v>
      </c>
      <c r="L78">
        <v>3</v>
      </c>
      <c r="M78">
        <v>25</v>
      </c>
      <c r="N78">
        <v>445</v>
      </c>
      <c r="O78">
        <v>9</v>
      </c>
      <c r="P78">
        <v>25</v>
      </c>
      <c r="Q78">
        <v>105</v>
      </c>
      <c r="R78">
        <v>1</v>
      </c>
      <c r="S78">
        <v>197</v>
      </c>
      <c r="T78" s="2">
        <v>128</v>
      </c>
      <c r="U78" s="2">
        <v>64</v>
      </c>
      <c r="V78" s="2">
        <v>64</v>
      </c>
      <c r="W78" t="s">
        <v>240</v>
      </c>
      <c r="X78">
        <v>0.90758072916666699</v>
      </c>
      <c r="Y78">
        <v>2.02175273727625E-2</v>
      </c>
      <c r="Z78">
        <v>0.33365767790262002</v>
      </c>
      <c r="AA78">
        <v>0.33333334326744002</v>
      </c>
      <c r="AB78">
        <v>0.16739113971875999</v>
      </c>
      <c r="AC78">
        <v>0.16739113971875999</v>
      </c>
      <c r="AD78">
        <v>0.25284649491986</v>
      </c>
      <c r="AE78">
        <v>0.25284649491986</v>
      </c>
      <c r="AF78">
        <v>0.33365767790262002</v>
      </c>
      <c r="AG78">
        <v>0.33365767790262002</v>
      </c>
      <c r="AH78">
        <v>0.13227513227513199</v>
      </c>
      <c r="AI78">
        <v>0.11110658198595</v>
      </c>
      <c r="AJ78">
        <v>5.7596750478304197E-2</v>
      </c>
      <c r="AK78">
        <v>5.75967504783041E-2</v>
      </c>
      <c r="AL78">
        <v>0.13770878721859101</v>
      </c>
      <c r="AM78">
        <v>0.13770878721859101</v>
      </c>
      <c r="AN78">
        <v>0.13227513227513199</v>
      </c>
      <c r="AO78">
        <v>0.13227513227513199</v>
      </c>
      <c r="AP78">
        <v>0.50023187563244098</v>
      </c>
      <c r="AQ78">
        <v>0</v>
      </c>
      <c r="AR78">
        <v>1.9415435238410001E-3</v>
      </c>
      <c r="AS78">
        <v>0.205278592375366</v>
      </c>
      <c r="AT78">
        <v>0</v>
      </c>
      <c r="AU78">
        <v>0</v>
      </c>
      <c r="AV78">
        <v>0</v>
      </c>
      <c r="AW78">
        <v>1.85185185185185E-2</v>
      </c>
      <c r="AX78">
        <v>0</v>
      </c>
      <c r="AY78">
        <v>0.29457364341085202</v>
      </c>
      <c r="AZ78">
        <v>0</v>
      </c>
      <c r="BA78">
        <v>0</v>
      </c>
    </row>
    <row r="79" spans="2:53" x14ac:dyDescent="0.2">
      <c r="B79" t="s">
        <v>316</v>
      </c>
      <c r="C79">
        <v>1E-3</v>
      </c>
      <c r="D79">
        <v>0.5</v>
      </c>
      <c r="E79">
        <v>256</v>
      </c>
      <c r="F79">
        <v>500</v>
      </c>
      <c r="G79" s="2" t="b">
        <v>0</v>
      </c>
      <c r="H79">
        <v>6</v>
      </c>
      <c r="I79">
        <v>50</v>
      </c>
      <c r="J79">
        <v>64</v>
      </c>
      <c r="K79">
        <v>1000</v>
      </c>
      <c r="L79">
        <v>3</v>
      </c>
      <c r="M79">
        <v>50</v>
      </c>
      <c r="N79">
        <v>420</v>
      </c>
      <c r="O79">
        <v>9</v>
      </c>
      <c r="P79">
        <v>50</v>
      </c>
      <c r="Q79">
        <v>80</v>
      </c>
      <c r="R79">
        <v>1</v>
      </c>
      <c r="S79">
        <v>197</v>
      </c>
      <c r="T79" s="2">
        <v>128</v>
      </c>
      <c r="U79" s="2">
        <v>128</v>
      </c>
      <c r="V79" s="2">
        <v>64</v>
      </c>
      <c r="W79" t="s">
        <v>240</v>
      </c>
      <c r="X79">
        <v>0.91612499999999997</v>
      </c>
      <c r="Y79">
        <v>1.8028494900092399E-2</v>
      </c>
      <c r="Z79">
        <v>0.33355476190476102</v>
      </c>
      <c r="AA79">
        <v>0.664608563959598</v>
      </c>
      <c r="AB79">
        <v>0.171600955929574</v>
      </c>
      <c r="AC79">
        <v>0.171600955929574</v>
      </c>
      <c r="AD79">
        <v>0.39130963031614302</v>
      </c>
      <c r="AE79">
        <v>0.39130963031614302</v>
      </c>
      <c r="AF79">
        <v>0.33355476190476102</v>
      </c>
      <c r="AG79">
        <v>0.33355476190476102</v>
      </c>
      <c r="AH79">
        <v>0.118055555555555</v>
      </c>
      <c r="AI79">
        <v>0.87541276216506902</v>
      </c>
      <c r="AJ79">
        <v>3.5521962680145201E-2</v>
      </c>
      <c r="AK79">
        <v>3.5521962680145201E-2</v>
      </c>
      <c r="AL79">
        <v>7.8982781294919993E-2</v>
      </c>
      <c r="AM79">
        <v>7.8982781294919993E-2</v>
      </c>
      <c r="AN79">
        <v>0.118055555555555</v>
      </c>
      <c r="AO79">
        <v>0.118055555555555</v>
      </c>
      <c r="AP79">
        <v>0.498303578666005</v>
      </c>
      <c r="AQ79">
        <v>2.8811082100196001E-3</v>
      </c>
      <c r="AR79">
        <v>1.36181809127023E-2</v>
      </c>
      <c r="AS79">
        <v>0.20725388601036199</v>
      </c>
      <c r="AT79">
        <v>0</v>
      </c>
      <c r="AU79">
        <v>0</v>
      </c>
      <c r="AV79">
        <v>4.3478260869565202E-2</v>
      </c>
      <c r="AW79">
        <v>0</v>
      </c>
      <c r="AX79">
        <v>0</v>
      </c>
      <c r="AY79">
        <v>6.8965517241379296E-2</v>
      </c>
      <c r="AZ79">
        <v>0</v>
      </c>
      <c r="BA79">
        <v>0</v>
      </c>
    </row>
    <row r="80" spans="2:53" x14ac:dyDescent="0.2">
      <c r="B80" t="s">
        <v>317</v>
      </c>
      <c r="C80">
        <v>1E-3</v>
      </c>
      <c r="D80">
        <v>0.1</v>
      </c>
      <c r="E80">
        <v>256</v>
      </c>
      <c r="F80">
        <v>500</v>
      </c>
      <c r="G80" s="2" t="b">
        <v>0</v>
      </c>
      <c r="H80">
        <v>6</v>
      </c>
      <c r="I80">
        <v>15</v>
      </c>
      <c r="J80">
        <v>64</v>
      </c>
      <c r="K80">
        <v>1000</v>
      </c>
      <c r="L80">
        <v>3</v>
      </c>
      <c r="M80">
        <v>20</v>
      </c>
      <c r="N80">
        <v>450</v>
      </c>
      <c r="O80">
        <v>9</v>
      </c>
      <c r="P80">
        <v>20</v>
      </c>
      <c r="Q80">
        <v>110</v>
      </c>
      <c r="R80">
        <v>1</v>
      </c>
      <c r="S80">
        <v>197</v>
      </c>
      <c r="T80" s="2">
        <v>64</v>
      </c>
      <c r="U80" s="2">
        <v>128</v>
      </c>
      <c r="V80" s="2">
        <v>128</v>
      </c>
      <c r="W80" t="s">
        <v>240</v>
      </c>
      <c r="X80">
        <v>0.91499999999999904</v>
      </c>
      <c r="Y80">
        <v>1.7702400896698198E-2</v>
      </c>
      <c r="Z80">
        <v>0.33335999999999799</v>
      </c>
      <c r="AA80">
        <v>0.33333334326744002</v>
      </c>
      <c r="AB80">
        <v>0.166723095049431</v>
      </c>
      <c r="AC80">
        <v>0.166723095049431</v>
      </c>
      <c r="AD80">
        <v>0.11944741192842399</v>
      </c>
      <c r="AE80">
        <v>0.11944741192842399</v>
      </c>
      <c r="AF80">
        <v>0.33335999999999799</v>
      </c>
      <c r="AG80">
        <v>0.33335999999999799</v>
      </c>
      <c r="AH80">
        <v>0.118181818181818</v>
      </c>
      <c r="AI80">
        <v>0.111111111938953</v>
      </c>
      <c r="AJ80">
        <v>3.5860796910738499E-2</v>
      </c>
      <c r="AK80">
        <v>3.5860796910738499E-2</v>
      </c>
      <c r="AL80">
        <v>0.23465581553068801</v>
      </c>
      <c r="AM80">
        <v>0.23465581553068801</v>
      </c>
      <c r="AN80">
        <v>0.118181818181818</v>
      </c>
      <c r="AO80">
        <v>0.118181818181818</v>
      </c>
      <c r="AP80">
        <v>0.50001001143779</v>
      </c>
      <c r="AQ80">
        <v>0</v>
      </c>
      <c r="AR80">
        <v>1.59273710505E-4</v>
      </c>
      <c r="AS80">
        <v>0.201280878316559</v>
      </c>
      <c r="AT80">
        <v>0</v>
      </c>
      <c r="AU80">
        <v>0</v>
      </c>
      <c r="AV80">
        <v>0</v>
      </c>
      <c r="AW80">
        <v>1.8018018018018001E-2</v>
      </c>
      <c r="AX80">
        <v>0</v>
      </c>
      <c r="AY80">
        <v>0.10344827586206801</v>
      </c>
      <c r="AZ80">
        <v>0</v>
      </c>
      <c r="BA80">
        <v>0</v>
      </c>
    </row>
    <row r="81" spans="2:53" x14ac:dyDescent="0.2">
      <c r="B81" t="s">
        <v>318</v>
      </c>
      <c r="C81">
        <v>1E-3</v>
      </c>
      <c r="D81">
        <v>0.5</v>
      </c>
      <c r="E81">
        <v>256</v>
      </c>
      <c r="F81">
        <v>500</v>
      </c>
      <c r="G81" s="2" t="b">
        <v>0</v>
      </c>
      <c r="H81">
        <v>6</v>
      </c>
      <c r="I81">
        <v>5</v>
      </c>
      <c r="J81">
        <v>64</v>
      </c>
      <c r="K81">
        <v>1000</v>
      </c>
      <c r="L81">
        <v>3</v>
      </c>
      <c r="M81">
        <v>5</v>
      </c>
      <c r="N81">
        <v>465</v>
      </c>
      <c r="O81">
        <v>9</v>
      </c>
      <c r="P81">
        <v>5</v>
      </c>
      <c r="Q81">
        <v>125</v>
      </c>
      <c r="R81">
        <v>1</v>
      </c>
      <c r="S81">
        <v>197</v>
      </c>
      <c r="T81" s="2">
        <v>64</v>
      </c>
      <c r="U81" s="2">
        <v>128</v>
      </c>
      <c r="V81" s="2">
        <v>64</v>
      </c>
      <c r="W81" t="s">
        <v>240</v>
      </c>
      <c r="X81">
        <v>0.904979166666667</v>
      </c>
      <c r="Y81">
        <v>2.1484943440183899E-2</v>
      </c>
      <c r="Z81">
        <v>0.33333333333333098</v>
      </c>
      <c r="AA81">
        <v>0.33333334326744002</v>
      </c>
      <c r="AB81">
        <v>0.16666666666666499</v>
      </c>
      <c r="AC81">
        <v>0.16666666666666499</v>
      </c>
      <c r="AD81">
        <v>0.11111111111111301</v>
      </c>
      <c r="AE81">
        <v>0.11111111111111301</v>
      </c>
      <c r="AF81">
        <v>0.33333333333333098</v>
      </c>
      <c r="AG81">
        <v>0.33333333333333098</v>
      </c>
      <c r="AH81">
        <v>0.11111111111111099</v>
      </c>
      <c r="AI81">
        <v>0.111111111938953</v>
      </c>
      <c r="AJ81">
        <v>2.2222222222222199E-2</v>
      </c>
      <c r="AK81">
        <v>2.2222222222222199E-2</v>
      </c>
      <c r="AL81">
        <v>1.23456790123456E-2</v>
      </c>
      <c r="AM81">
        <v>1.23456790123456E-2</v>
      </c>
      <c r="AN81">
        <v>0.11111111111111099</v>
      </c>
      <c r="AO81">
        <v>0.11111111111111099</v>
      </c>
      <c r="AP81">
        <v>0.5</v>
      </c>
      <c r="AQ81">
        <v>0</v>
      </c>
      <c r="AR81">
        <v>0</v>
      </c>
      <c r="AS81">
        <v>0.19999999999999901</v>
      </c>
      <c r="AT81">
        <v>0</v>
      </c>
      <c r="AU81">
        <v>0</v>
      </c>
      <c r="AV81">
        <v>0</v>
      </c>
      <c r="AW81">
        <v>0</v>
      </c>
      <c r="AX81">
        <v>0</v>
      </c>
      <c r="AY81">
        <v>0</v>
      </c>
      <c r="AZ81">
        <v>0</v>
      </c>
      <c r="BA81">
        <v>0</v>
      </c>
    </row>
    <row r="82" spans="2:53" x14ac:dyDescent="0.2">
      <c r="B82" t="s">
        <v>319</v>
      </c>
      <c r="C82">
        <v>1E-3</v>
      </c>
      <c r="D82">
        <v>0.1</v>
      </c>
      <c r="E82">
        <v>256</v>
      </c>
      <c r="F82">
        <v>100</v>
      </c>
      <c r="G82" s="2" t="b">
        <v>0</v>
      </c>
      <c r="H82">
        <v>6</v>
      </c>
      <c r="I82">
        <v>50</v>
      </c>
      <c r="J82">
        <v>64</v>
      </c>
      <c r="K82">
        <v>1000</v>
      </c>
      <c r="L82">
        <v>3</v>
      </c>
      <c r="M82">
        <v>50</v>
      </c>
      <c r="N82">
        <v>420</v>
      </c>
      <c r="O82">
        <v>9</v>
      </c>
      <c r="P82">
        <v>50</v>
      </c>
      <c r="Q82">
        <v>80</v>
      </c>
      <c r="R82">
        <v>1</v>
      </c>
      <c r="S82">
        <v>197</v>
      </c>
      <c r="T82" s="2">
        <v>64</v>
      </c>
      <c r="U82" s="2">
        <v>128</v>
      </c>
      <c r="V82" s="2">
        <v>128</v>
      </c>
      <c r="W82" t="s">
        <v>240</v>
      </c>
      <c r="X82">
        <v>0.88640624999999995</v>
      </c>
      <c r="Y82">
        <v>2.5174952335655601E-2</v>
      </c>
      <c r="Z82">
        <v>0.33333333333333098</v>
      </c>
      <c r="AA82">
        <v>0.33333334326744002</v>
      </c>
      <c r="AB82">
        <v>0.16666666666666499</v>
      </c>
      <c r="AC82">
        <v>0.16666666666666499</v>
      </c>
      <c r="AD82">
        <v>0.11111111111111301</v>
      </c>
      <c r="AE82">
        <v>0.11111111111111301</v>
      </c>
      <c r="AF82">
        <v>0.33333333333333098</v>
      </c>
      <c r="AG82">
        <v>0.33333333333333098</v>
      </c>
      <c r="AH82">
        <v>0.11111111111111099</v>
      </c>
      <c r="AI82">
        <v>0.111111119389534</v>
      </c>
      <c r="AJ82">
        <v>2.2222222222222199E-2</v>
      </c>
      <c r="AK82">
        <v>2.2222222222222199E-2</v>
      </c>
      <c r="AL82">
        <v>1.23456790123456E-2</v>
      </c>
      <c r="AM82">
        <v>1.23456790123456E-2</v>
      </c>
      <c r="AN82">
        <v>0.11111111111111099</v>
      </c>
      <c r="AO82">
        <v>0.11111111111111099</v>
      </c>
      <c r="AP82">
        <v>0.5</v>
      </c>
      <c r="AQ82">
        <v>0</v>
      </c>
      <c r="AR82">
        <v>0</v>
      </c>
      <c r="AS82">
        <v>0.19999999999999901</v>
      </c>
      <c r="AT82">
        <v>0</v>
      </c>
      <c r="AU82">
        <v>0</v>
      </c>
      <c r="AV82">
        <v>0</v>
      </c>
      <c r="AW82">
        <v>0</v>
      </c>
      <c r="AX82">
        <v>0</v>
      </c>
      <c r="AY82">
        <v>0</v>
      </c>
      <c r="AZ82">
        <v>0</v>
      </c>
      <c r="BA82">
        <v>0</v>
      </c>
    </row>
    <row r="83" spans="2:53" x14ac:dyDescent="0.2">
      <c r="B83" t="s">
        <v>320</v>
      </c>
      <c r="C83">
        <v>1E-3</v>
      </c>
      <c r="D83">
        <v>0.5</v>
      </c>
      <c r="E83">
        <v>236</v>
      </c>
      <c r="F83">
        <v>500</v>
      </c>
      <c r="G83" s="2" t="b">
        <v>1</v>
      </c>
      <c r="H83">
        <v>6</v>
      </c>
      <c r="I83">
        <v>20</v>
      </c>
      <c r="J83">
        <v>420</v>
      </c>
      <c r="K83">
        <v>1000</v>
      </c>
      <c r="L83">
        <v>3</v>
      </c>
      <c r="M83">
        <v>25</v>
      </c>
      <c r="N83">
        <v>445</v>
      </c>
      <c r="O83">
        <v>9</v>
      </c>
      <c r="P83">
        <v>25</v>
      </c>
      <c r="Q83">
        <v>105</v>
      </c>
      <c r="R83">
        <v>1</v>
      </c>
      <c r="S83">
        <v>197</v>
      </c>
      <c r="T83" s="2">
        <v>64</v>
      </c>
      <c r="U83" s="2">
        <v>64</v>
      </c>
      <c r="V83" s="2">
        <v>128</v>
      </c>
      <c r="W83" t="s">
        <v>240</v>
      </c>
      <c r="X83">
        <v>0.94276746031745895</v>
      </c>
      <c r="Y83">
        <v>1.20813554599881E-2</v>
      </c>
      <c r="Z83">
        <v>0.33333333333333098</v>
      </c>
      <c r="AA83">
        <v>0.33333334326744002</v>
      </c>
      <c r="AB83">
        <v>0.16666666666666499</v>
      </c>
      <c r="AC83">
        <v>0.16666666666666499</v>
      </c>
      <c r="AD83">
        <v>0.11111111111111301</v>
      </c>
      <c r="AE83">
        <v>0.11111111111111301</v>
      </c>
      <c r="AF83">
        <v>0.33333333333333098</v>
      </c>
      <c r="AG83">
        <v>0.33333333333333098</v>
      </c>
      <c r="AH83">
        <v>0.11111111111111099</v>
      </c>
      <c r="AI83">
        <v>0.111111111938953</v>
      </c>
      <c r="AJ83">
        <v>2.2222222222222199E-2</v>
      </c>
      <c r="AK83">
        <v>2.2222222222222199E-2</v>
      </c>
      <c r="AL83">
        <v>1.23456790123456E-2</v>
      </c>
      <c r="AM83">
        <v>1.23456790123456E-2</v>
      </c>
      <c r="AN83">
        <v>0.11111111111111099</v>
      </c>
      <c r="AO83">
        <v>0.11111111111111099</v>
      </c>
      <c r="AP83">
        <v>0.5</v>
      </c>
      <c r="AQ83">
        <v>0</v>
      </c>
      <c r="AR83">
        <v>0</v>
      </c>
      <c r="AS83">
        <v>0.19999999999999901</v>
      </c>
      <c r="AT83">
        <v>0</v>
      </c>
      <c r="AU83">
        <v>0</v>
      </c>
      <c r="AV83">
        <v>0</v>
      </c>
      <c r="AW83">
        <v>0</v>
      </c>
      <c r="AX83">
        <v>0</v>
      </c>
      <c r="AY83">
        <v>0</v>
      </c>
      <c r="AZ83">
        <v>0</v>
      </c>
      <c r="BA83">
        <v>0</v>
      </c>
    </row>
    <row r="84" spans="2:53" x14ac:dyDescent="0.2">
      <c r="B84" t="s">
        <v>321</v>
      </c>
      <c r="C84">
        <v>1E-3</v>
      </c>
      <c r="D84">
        <v>0.1</v>
      </c>
      <c r="E84">
        <v>256</v>
      </c>
      <c r="F84">
        <v>500</v>
      </c>
      <c r="G84" s="2" t="b">
        <v>0</v>
      </c>
      <c r="H84">
        <v>6</v>
      </c>
      <c r="I84">
        <v>10</v>
      </c>
      <c r="J84">
        <v>128</v>
      </c>
      <c r="K84">
        <v>1000</v>
      </c>
      <c r="L84">
        <v>3</v>
      </c>
      <c r="M84">
        <v>5</v>
      </c>
      <c r="N84">
        <v>465</v>
      </c>
      <c r="O84">
        <v>9</v>
      </c>
      <c r="P84">
        <v>5</v>
      </c>
      <c r="Q84">
        <v>125</v>
      </c>
      <c r="R84">
        <v>1</v>
      </c>
      <c r="S84">
        <v>197</v>
      </c>
      <c r="T84" s="2">
        <v>64</v>
      </c>
      <c r="U84" s="2">
        <v>64</v>
      </c>
      <c r="V84" s="2">
        <v>128</v>
      </c>
      <c r="W84" t="s">
        <v>240</v>
      </c>
      <c r="X84">
        <v>0.92489583333333303</v>
      </c>
      <c r="Y84">
        <v>1.6181145153939699E-2</v>
      </c>
      <c r="Z84">
        <v>0.33333333333333098</v>
      </c>
      <c r="AA84">
        <v>0.33333334326744002</v>
      </c>
      <c r="AB84">
        <v>0.16666666666666499</v>
      </c>
      <c r="AC84">
        <v>0.16666666666666499</v>
      </c>
      <c r="AD84">
        <v>0.11111111111111301</v>
      </c>
      <c r="AE84">
        <v>0.11111111111111301</v>
      </c>
      <c r="AF84">
        <v>0.33333333333333098</v>
      </c>
      <c r="AG84">
        <v>0.33333333333333098</v>
      </c>
      <c r="AH84">
        <v>0.11111111111111099</v>
      </c>
      <c r="AI84">
        <v>0.111111111938953</v>
      </c>
      <c r="AJ84">
        <v>2.2222222222222199E-2</v>
      </c>
      <c r="AK84">
        <v>2.2222222222222199E-2</v>
      </c>
      <c r="AL84">
        <v>1.23456790123456E-2</v>
      </c>
      <c r="AM84">
        <v>1.23456790123456E-2</v>
      </c>
      <c r="AN84">
        <v>0.11111111111111099</v>
      </c>
      <c r="AO84">
        <v>0.11111111111111099</v>
      </c>
      <c r="AP84">
        <v>0.5</v>
      </c>
      <c r="AQ84">
        <v>0</v>
      </c>
      <c r="AR84">
        <v>0</v>
      </c>
      <c r="AS84">
        <v>0.19999999999999901</v>
      </c>
      <c r="AT84">
        <v>0</v>
      </c>
      <c r="AU84">
        <v>0</v>
      </c>
      <c r="AV84">
        <v>0</v>
      </c>
      <c r="AW84">
        <v>0</v>
      </c>
      <c r="AX84">
        <v>0</v>
      </c>
      <c r="AY84">
        <v>0</v>
      </c>
      <c r="AZ84">
        <v>0</v>
      </c>
      <c r="BA84">
        <v>0</v>
      </c>
    </row>
    <row r="85" spans="2:53" x14ac:dyDescent="0.2">
      <c r="B85" t="s">
        <v>322</v>
      </c>
      <c r="C85">
        <v>1E-3</v>
      </c>
      <c r="D85">
        <v>0.5</v>
      </c>
      <c r="E85">
        <v>194</v>
      </c>
      <c r="F85">
        <v>500</v>
      </c>
      <c r="G85" s="2" t="b">
        <v>1</v>
      </c>
      <c r="H85">
        <v>6</v>
      </c>
      <c r="I85">
        <v>20</v>
      </c>
      <c r="J85">
        <v>256</v>
      </c>
      <c r="K85">
        <v>1000</v>
      </c>
      <c r="L85">
        <v>3</v>
      </c>
      <c r="M85">
        <v>25</v>
      </c>
      <c r="N85">
        <v>445</v>
      </c>
      <c r="O85">
        <v>9</v>
      </c>
      <c r="P85">
        <v>25</v>
      </c>
      <c r="Q85">
        <v>105</v>
      </c>
      <c r="R85">
        <v>1</v>
      </c>
      <c r="S85">
        <v>197</v>
      </c>
      <c r="T85" s="2">
        <v>128</v>
      </c>
      <c r="U85" s="2">
        <v>128</v>
      </c>
      <c r="V85" s="2">
        <v>128</v>
      </c>
      <c r="W85" t="s">
        <v>240</v>
      </c>
      <c r="X85">
        <v>0.93022005208333403</v>
      </c>
      <c r="Y85">
        <v>1.4532157907262399E-2</v>
      </c>
      <c r="Z85">
        <v>0.33333333333333098</v>
      </c>
      <c r="AA85">
        <v>0.33333334326744002</v>
      </c>
      <c r="AB85">
        <v>0.16666666666666499</v>
      </c>
      <c r="AC85">
        <v>0.16666666666666499</v>
      </c>
      <c r="AD85">
        <v>0.11111111111111301</v>
      </c>
      <c r="AE85">
        <v>0.11111111111111301</v>
      </c>
      <c r="AF85">
        <v>0.33333333333333098</v>
      </c>
      <c r="AG85">
        <v>0.33333333333333098</v>
      </c>
      <c r="AH85">
        <v>0.11111111111111099</v>
      </c>
      <c r="AI85">
        <v>0.111111111938953</v>
      </c>
      <c r="AJ85">
        <v>2.2222222222222199E-2</v>
      </c>
      <c r="AK85">
        <v>2.2222222222222199E-2</v>
      </c>
      <c r="AL85">
        <v>1.23456790123456E-2</v>
      </c>
      <c r="AM85">
        <v>1.23456790123456E-2</v>
      </c>
      <c r="AN85">
        <v>0.11111111111111099</v>
      </c>
      <c r="AO85">
        <v>0.11111111111111099</v>
      </c>
      <c r="AP85">
        <v>0.5</v>
      </c>
      <c r="AQ85">
        <v>0</v>
      </c>
      <c r="AR85">
        <v>0</v>
      </c>
      <c r="AS85">
        <v>0.19999999999999901</v>
      </c>
      <c r="AT85">
        <v>0</v>
      </c>
      <c r="AU85">
        <v>0</v>
      </c>
      <c r="AV85">
        <v>0</v>
      </c>
      <c r="AW85">
        <v>0</v>
      </c>
      <c r="AX85">
        <v>0</v>
      </c>
      <c r="AY85">
        <v>0</v>
      </c>
      <c r="AZ85">
        <v>0</v>
      </c>
      <c r="BA85">
        <v>0</v>
      </c>
    </row>
    <row r="86" spans="2:53" x14ac:dyDescent="0.2">
      <c r="B86" t="s">
        <v>323</v>
      </c>
      <c r="C86">
        <v>1E-3</v>
      </c>
      <c r="D86">
        <v>0.5</v>
      </c>
      <c r="E86">
        <v>223</v>
      </c>
      <c r="F86">
        <v>500</v>
      </c>
      <c r="G86" s="2" t="b">
        <v>1</v>
      </c>
      <c r="H86">
        <v>6</v>
      </c>
      <c r="I86">
        <v>20</v>
      </c>
      <c r="J86">
        <v>128</v>
      </c>
      <c r="K86">
        <v>1000</v>
      </c>
      <c r="L86">
        <v>3</v>
      </c>
      <c r="M86">
        <v>20</v>
      </c>
      <c r="N86">
        <v>450</v>
      </c>
      <c r="O86">
        <v>9</v>
      </c>
      <c r="P86">
        <v>20</v>
      </c>
      <c r="Q86">
        <v>110</v>
      </c>
      <c r="R86">
        <v>1</v>
      </c>
      <c r="S86">
        <v>197</v>
      </c>
      <c r="T86" s="2">
        <v>64</v>
      </c>
      <c r="U86" s="2">
        <v>64</v>
      </c>
      <c r="V86" s="2">
        <v>64</v>
      </c>
      <c r="W86" t="s">
        <v>240</v>
      </c>
      <c r="X86">
        <v>0.91467968749999995</v>
      </c>
      <c r="Y86">
        <v>1.7969895819202001E-2</v>
      </c>
      <c r="Z86">
        <v>0.33333333333333098</v>
      </c>
      <c r="AA86">
        <v>0.66666668653488104</v>
      </c>
      <c r="AB86">
        <v>0.16666666666666499</v>
      </c>
      <c r="AC86">
        <v>0.16666666666666499</v>
      </c>
      <c r="AD86">
        <v>0.11111111111111301</v>
      </c>
      <c r="AE86">
        <v>0.11111111111111301</v>
      </c>
      <c r="AF86">
        <v>0.33333333333333098</v>
      </c>
      <c r="AG86">
        <v>0.33333333333333098</v>
      </c>
      <c r="AH86">
        <v>0.11111111111111099</v>
      </c>
      <c r="AI86">
        <v>0.88888889551162698</v>
      </c>
      <c r="AJ86">
        <v>2.2222222222222199E-2</v>
      </c>
      <c r="AK86">
        <v>2.2222222222222199E-2</v>
      </c>
      <c r="AL86">
        <v>1.23456790123456E-2</v>
      </c>
      <c r="AM86">
        <v>1.23456790123456E-2</v>
      </c>
      <c r="AN86">
        <v>0.11111111111111099</v>
      </c>
      <c r="AO86">
        <v>0.11111111111111099</v>
      </c>
      <c r="AP86">
        <v>0.5</v>
      </c>
      <c r="AQ86">
        <v>0</v>
      </c>
      <c r="AR86">
        <v>0</v>
      </c>
      <c r="AS86">
        <v>0.19999999999999901</v>
      </c>
      <c r="AT86">
        <v>0</v>
      </c>
      <c r="AU86">
        <v>0</v>
      </c>
      <c r="AV86">
        <v>0</v>
      </c>
      <c r="AW86">
        <v>0</v>
      </c>
      <c r="AX86">
        <v>0</v>
      </c>
      <c r="AY86">
        <v>0</v>
      </c>
      <c r="AZ86">
        <v>0</v>
      </c>
      <c r="BA86">
        <v>0</v>
      </c>
    </row>
    <row r="87" spans="2:53" x14ac:dyDescent="0.2">
      <c r="B87" t="s">
        <v>324</v>
      </c>
      <c r="C87">
        <v>1E-3</v>
      </c>
      <c r="D87">
        <v>0.1</v>
      </c>
      <c r="E87">
        <v>256</v>
      </c>
      <c r="F87">
        <v>100</v>
      </c>
      <c r="G87" s="2" t="b">
        <v>0</v>
      </c>
      <c r="H87">
        <v>6</v>
      </c>
      <c r="I87">
        <v>50</v>
      </c>
      <c r="J87">
        <v>128</v>
      </c>
      <c r="K87">
        <v>1000</v>
      </c>
      <c r="L87">
        <v>3</v>
      </c>
      <c r="M87">
        <v>50</v>
      </c>
      <c r="N87">
        <v>420</v>
      </c>
      <c r="O87">
        <v>9</v>
      </c>
      <c r="P87">
        <v>50</v>
      </c>
      <c r="Q87">
        <v>80</v>
      </c>
      <c r="R87">
        <v>1</v>
      </c>
      <c r="S87">
        <v>197</v>
      </c>
      <c r="T87" s="2">
        <v>128</v>
      </c>
      <c r="U87" s="2">
        <v>64</v>
      </c>
      <c r="V87" s="2">
        <v>128</v>
      </c>
      <c r="W87" t="s">
        <v>240</v>
      </c>
      <c r="X87">
        <v>0.89247395833333298</v>
      </c>
      <c r="Y87">
        <v>2.4273610562086101E-2</v>
      </c>
      <c r="Z87">
        <v>0.33333333333333098</v>
      </c>
      <c r="AA87">
        <v>0.33333334326744002</v>
      </c>
      <c r="AB87">
        <v>0.16666666666666499</v>
      </c>
      <c r="AC87">
        <v>0.16666666666666499</v>
      </c>
      <c r="AD87">
        <v>0.11111111111111301</v>
      </c>
      <c r="AE87">
        <v>0.11111111111111301</v>
      </c>
      <c r="AF87">
        <v>0.33333333333333098</v>
      </c>
      <c r="AG87">
        <v>0.33333333333333098</v>
      </c>
      <c r="AH87">
        <v>0.11111111111111099</v>
      </c>
      <c r="AI87">
        <v>0.111111119389534</v>
      </c>
      <c r="AJ87">
        <v>2.2222222222222199E-2</v>
      </c>
      <c r="AK87">
        <v>2.2222222222222199E-2</v>
      </c>
      <c r="AL87">
        <v>1.23456790123456E-2</v>
      </c>
      <c r="AM87">
        <v>1.23456790123456E-2</v>
      </c>
      <c r="AN87">
        <v>0.11111111111111099</v>
      </c>
      <c r="AO87">
        <v>0.11111111111111099</v>
      </c>
      <c r="AP87">
        <v>0.5</v>
      </c>
      <c r="AQ87">
        <v>0</v>
      </c>
      <c r="AR87">
        <v>0</v>
      </c>
      <c r="AS87">
        <v>0.19999999999999901</v>
      </c>
      <c r="AT87">
        <v>0</v>
      </c>
      <c r="AU87">
        <v>0</v>
      </c>
      <c r="AV87">
        <v>0</v>
      </c>
      <c r="AW87">
        <v>0</v>
      </c>
      <c r="AX87">
        <v>0</v>
      </c>
      <c r="AY87">
        <v>0</v>
      </c>
      <c r="AZ87">
        <v>0</v>
      </c>
      <c r="BA87">
        <v>0</v>
      </c>
    </row>
    <row r="88" spans="2:53" x14ac:dyDescent="0.2">
      <c r="B88" t="s">
        <v>325</v>
      </c>
      <c r="C88">
        <v>1E-3</v>
      </c>
      <c r="D88">
        <v>0.1</v>
      </c>
      <c r="E88">
        <v>179</v>
      </c>
      <c r="F88">
        <v>500</v>
      </c>
      <c r="G88" s="2" t="b">
        <v>1</v>
      </c>
      <c r="H88">
        <v>6</v>
      </c>
      <c r="I88">
        <v>25</v>
      </c>
      <c r="J88">
        <v>420</v>
      </c>
      <c r="K88">
        <v>1000</v>
      </c>
      <c r="L88">
        <v>3</v>
      </c>
      <c r="M88">
        <v>25</v>
      </c>
      <c r="N88">
        <v>445</v>
      </c>
      <c r="O88">
        <v>9</v>
      </c>
      <c r="P88">
        <v>25</v>
      </c>
      <c r="Q88">
        <v>105</v>
      </c>
      <c r="R88">
        <v>1</v>
      </c>
      <c r="S88">
        <v>197</v>
      </c>
      <c r="T88" s="2">
        <v>128</v>
      </c>
      <c r="U88" s="2">
        <v>64</v>
      </c>
      <c r="V88" s="2">
        <v>64</v>
      </c>
      <c r="W88" t="s">
        <v>240</v>
      </c>
      <c r="X88">
        <v>0.92994365079365104</v>
      </c>
      <c r="Y88">
        <v>1.49712092261761E-2</v>
      </c>
      <c r="Z88">
        <v>0.33333333333333098</v>
      </c>
      <c r="AA88">
        <v>0.33333334326744002</v>
      </c>
      <c r="AB88">
        <v>0.16666666666666499</v>
      </c>
      <c r="AC88">
        <v>0.16666666666666499</v>
      </c>
      <c r="AD88">
        <v>0.11111111111111301</v>
      </c>
      <c r="AE88">
        <v>0.11111111111111301</v>
      </c>
      <c r="AF88">
        <v>0.33333333333333098</v>
      </c>
      <c r="AG88">
        <v>0.33333333333333098</v>
      </c>
      <c r="AH88">
        <v>0.11111111111111099</v>
      </c>
      <c r="AI88">
        <v>0.111111111938953</v>
      </c>
      <c r="AJ88">
        <v>2.2222222222222199E-2</v>
      </c>
      <c r="AK88">
        <v>2.2222222222222199E-2</v>
      </c>
      <c r="AL88">
        <v>1.23456790123456E-2</v>
      </c>
      <c r="AM88">
        <v>1.23456790123456E-2</v>
      </c>
      <c r="AN88">
        <v>0.11111111111111099</v>
      </c>
      <c r="AO88">
        <v>0.11111111111111099</v>
      </c>
      <c r="AP88">
        <v>0.5</v>
      </c>
      <c r="AQ88">
        <v>0</v>
      </c>
      <c r="AR88">
        <v>0</v>
      </c>
      <c r="AS88">
        <v>0.19999999999999901</v>
      </c>
      <c r="AT88">
        <v>0</v>
      </c>
      <c r="AU88">
        <v>0</v>
      </c>
      <c r="AV88">
        <v>0</v>
      </c>
      <c r="AW88">
        <v>0</v>
      </c>
      <c r="AX88">
        <v>0</v>
      </c>
      <c r="AY88">
        <v>0</v>
      </c>
      <c r="AZ88">
        <v>0</v>
      </c>
      <c r="BA88">
        <v>0</v>
      </c>
    </row>
    <row r="89" spans="2:53" x14ac:dyDescent="0.2">
      <c r="B89" t="s">
        <v>326</v>
      </c>
      <c r="C89">
        <v>1E-3</v>
      </c>
      <c r="D89">
        <v>0.5</v>
      </c>
      <c r="E89">
        <v>160</v>
      </c>
      <c r="F89">
        <v>500</v>
      </c>
      <c r="G89" s="2" t="b">
        <v>1</v>
      </c>
      <c r="H89">
        <v>6</v>
      </c>
      <c r="I89">
        <v>25</v>
      </c>
      <c r="J89">
        <v>420</v>
      </c>
      <c r="K89">
        <v>1000</v>
      </c>
      <c r="L89">
        <v>3</v>
      </c>
      <c r="M89">
        <v>10</v>
      </c>
      <c r="N89">
        <v>460</v>
      </c>
      <c r="O89">
        <v>9</v>
      </c>
      <c r="P89">
        <v>10</v>
      </c>
      <c r="Q89">
        <v>120</v>
      </c>
      <c r="R89">
        <v>1</v>
      </c>
      <c r="S89">
        <v>197</v>
      </c>
      <c r="T89" s="2">
        <v>64</v>
      </c>
      <c r="U89" s="2">
        <v>128</v>
      </c>
      <c r="V89" s="2">
        <v>128</v>
      </c>
      <c r="W89" t="s">
        <v>240</v>
      </c>
      <c r="X89">
        <v>0.92055634920634899</v>
      </c>
      <c r="Y89">
        <v>1.6523853272199601E-2</v>
      </c>
      <c r="Z89">
        <v>0.33333333333333098</v>
      </c>
      <c r="AA89">
        <v>0.66666662693023604</v>
      </c>
      <c r="AB89">
        <v>0.16666666666666499</v>
      </c>
      <c r="AC89">
        <v>0.16666666666666499</v>
      </c>
      <c r="AD89">
        <v>0.11111111111111301</v>
      </c>
      <c r="AE89">
        <v>0.11111111111111301</v>
      </c>
      <c r="AF89">
        <v>0.33333333333333098</v>
      </c>
      <c r="AG89">
        <v>0.33333333333333098</v>
      </c>
      <c r="AH89">
        <v>0.11111111111111099</v>
      </c>
      <c r="AI89">
        <v>0.88888889551162698</v>
      </c>
      <c r="AJ89">
        <v>2.2222222222222199E-2</v>
      </c>
      <c r="AK89">
        <v>2.2222222222222199E-2</v>
      </c>
      <c r="AL89">
        <v>1.23456790123456E-2</v>
      </c>
      <c r="AM89">
        <v>1.23456790123456E-2</v>
      </c>
      <c r="AN89">
        <v>0.11111111111111099</v>
      </c>
      <c r="AO89">
        <v>0.11111111111111099</v>
      </c>
      <c r="AP89">
        <v>0.5</v>
      </c>
      <c r="AQ89">
        <v>0</v>
      </c>
      <c r="AR89">
        <v>0</v>
      </c>
      <c r="AS89">
        <v>0.19999999999999901</v>
      </c>
      <c r="AT89">
        <v>0</v>
      </c>
      <c r="AU89">
        <v>0</v>
      </c>
      <c r="AV89">
        <v>0</v>
      </c>
      <c r="AW89">
        <v>0</v>
      </c>
      <c r="AX89">
        <v>0</v>
      </c>
      <c r="AY89">
        <v>0</v>
      </c>
      <c r="AZ89">
        <v>0</v>
      </c>
      <c r="BA89">
        <v>0</v>
      </c>
    </row>
    <row r="90" spans="2:53" x14ac:dyDescent="0.2">
      <c r="B90" t="s">
        <v>327</v>
      </c>
      <c r="C90">
        <v>1E-3</v>
      </c>
      <c r="D90">
        <v>0.5</v>
      </c>
      <c r="E90">
        <v>187</v>
      </c>
      <c r="F90">
        <v>500</v>
      </c>
      <c r="G90" s="2" t="b">
        <v>1</v>
      </c>
      <c r="H90">
        <v>6</v>
      </c>
      <c r="I90">
        <v>20</v>
      </c>
      <c r="J90">
        <v>128</v>
      </c>
      <c r="K90">
        <v>1000</v>
      </c>
      <c r="L90">
        <v>3</v>
      </c>
      <c r="M90">
        <v>20</v>
      </c>
      <c r="N90">
        <v>450</v>
      </c>
      <c r="O90">
        <v>9</v>
      </c>
      <c r="P90">
        <v>20</v>
      </c>
      <c r="Q90">
        <v>110</v>
      </c>
      <c r="R90">
        <v>1</v>
      </c>
      <c r="S90">
        <v>197</v>
      </c>
      <c r="T90" s="2">
        <v>128</v>
      </c>
      <c r="U90" s="2">
        <v>64</v>
      </c>
      <c r="V90" s="2">
        <v>128</v>
      </c>
      <c r="W90" t="s">
        <v>240</v>
      </c>
      <c r="X90">
        <v>0.92296874999999901</v>
      </c>
      <c r="Y90">
        <v>1.6062079543247801E-2</v>
      </c>
      <c r="Z90">
        <v>0.33333333333333098</v>
      </c>
      <c r="AA90">
        <v>0.33333334326744002</v>
      </c>
      <c r="AB90">
        <v>0.16666666666666499</v>
      </c>
      <c r="AC90">
        <v>0.16666666666666499</v>
      </c>
      <c r="AD90">
        <v>0.11111111111111301</v>
      </c>
      <c r="AE90">
        <v>0.11111111111111301</v>
      </c>
      <c r="AF90">
        <v>0.33333333333333098</v>
      </c>
      <c r="AG90">
        <v>0.33333333333333098</v>
      </c>
      <c r="AH90">
        <v>0.11111111111111099</v>
      </c>
      <c r="AI90">
        <v>0.111111111938953</v>
      </c>
      <c r="AJ90">
        <v>2.2222222222222199E-2</v>
      </c>
      <c r="AK90">
        <v>2.2222222222222199E-2</v>
      </c>
      <c r="AL90">
        <v>1.23456790123456E-2</v>
      </c>
      <c r="AM90">
        <v>1.23456790123456E-2</v>
      </c>
      <c r="AN90">
        <v>0.11111111111111099</v>
      </c>
      <c r="AO90">
        <v>0.11111111111111099</v>
      </c>
      <c r="AP90">
        <v>0.5</v>
      </c>
      <c r="AQ90">
        <v>0</v>
      </c>
      <c r="AR90">
        <v>0</v>
      </c>
      <c r="AS90">
        <v>0.19999999999999901</v>
      </c>
      <c r="AT90">
        <v>0</v>
      </c>
      <c r="AU90">
        <v>0</v>
      </c>
      <c r="AV90">
        <v>0</v>
      </c>
      <c r="AW90">
        <v>0</v>
      </c>
      <c r="AX90">
        <v>0</v>
      </c>
      <c r="AY90">
        <v>0</v>
      </c>
      <c r="AZ90">
        <v>0</v>
      </c>
      <c r="BA90">
        <v>0</v>
      </c>
    </row>
    <row r="91" spans="2:53" x14ac:dyDescent="0.2">
      <c r="B91" t="s">
        <v>328</v>
      </c>
      <c r="C91">
        <v>1E-3</v>
      </c>
      <c r="D91">
        <v>0.5</v>
      </c>
      <c r="E91">
        <v>256</v>
      </c>
      <c r="F91">
        <v>500</v>
      </c>
      <c r="G91" s="2" t="b">
        <v>0</v>
      </c>
      <c r="H91">
        <v>6</v>
      </c>
      <c r="I91">
        <v>20</v>
      </c>
      <c r="J91">
        <v>256</v>
      </c>
      <c r="K91">
        <v>1000</v>
      </c>
      <c r="L91">
        <v>3</v>
      </c>
      <c r="M91">
        <v>15</v>
      </c>
      <c r="N91">
        <v>455</v>
      </c>
      <c r="O91">
        <v>9</v>
      </c>
      <c r="P91">
        <v>15</v>
      </c>
      <c r="Q91">
        <v>115</v>
      </c>
      <c r="R91">
        <v>1</v>
      </c>
      <c r="S91">
        <v>197</v>
      </c>
      <c r="T91" s="2">
        <v>128</v>
      </c>
      <c r="U91" s="2">
        <v>128</v>
      </c>
      <c r="V91" s="2">
        <v>128</v>
      </c>
      <c r="W91" t="s">
        <v>240</v>
      </c>
      <c r="X91">
        <v>0.88719270833333297</v>
      </c>
      <c r="Y91">
        <v>2.5362583957612501E-2</v>
      </c>
      <c r="Z91">
        <v>0.33333333333333098</v>
      </c>
      <c r="AA91">
        <v>0.33333334326744002</v>
      </c>
      <c r="AB91">
        <v>0.16666666666666499</v>
      </c>
      <c r="AC91">
        <v>0.16666666666666499</v>
      </c>
      <c r="AD91">
        <v>0.11111111111111301</v>
      </c>
      <c r="AE91">
        <v>0.11111111111111301</v>
      </c>
      <c r="AF91">
        <v>0.33333333333333098</v>
      </c>
      <c r="AG91">
        <v>0.33333333333333098</v>
      </c>
      <c r="AH91">
        <v>0.11111111111111099</v>
      </c>
      <c r="AI91">
        <v>0.111111111938953</v>
      </c>
      <c r="AJ91">
        <v>2.2222222222222199E-2</v>
      </c>
      <c r="AK91">
        <v>2.2222222222222199E-2</v>
      </c>
      <c r="AL91">
        <v>1.23456790123456E-2</v>
      </c>
      <c r="AM91">
        <v>1.23456790123456E-2</v>
      </c>
      <c r="AN91">
        <v>0.11111111111111099</v>
      </c>
      <c r="AO91">
        <v>0.11111111111111099</v>
      </c>
      <c r="AP91">
        <v>0.5</v>
      </c>
      <c r="AQ91">
        <v>0</v>
      </c>
      <c r="AR91">
        <v>0</v>
      </c>
      <c r="AS91">
        <v>0.19999999999999901</v>
      </c>
      <c r="AT91">
        <v>0</v>
      </c>
      <c r="AU91">
        <v>0</v>
      </c>
      <c r="AV91">
        <v>0</v>
      </c>
      <c r="AW91">
        <v>0</v>
      </c>
      <c r="AX91">
        <v>0</v>
      </c>
      <c r="AY91">
        <v>0</v>
      </c>
      <c r="AZ91">
        <v>0</v>
      </c>
      <c r="BA91">
        <v>0</v>
      </c>
    </row>
    <row r="92" spans="2:53" x14ac:dyDescent="0.2">
      <c r="B92" t="s">
        <v>329</v>
      </c>
      <c r="C92">
        <v>1E-3</v>
      </c>
      <c r="D92">
        <v>0.1</v>
      </c>
      <c r="E92">
        <v>256</v>
      </c>
      <c r="F92">
        <v>500</v>
      </c>
      <c r="G92" s="2" t="b">
        <v>0</v>
      </c>
      <c r="H92">
        <v>6</v>
      </c>
      <c r="I92">
        <v>10</v>
      </c>
      <c r="J92">
        <v>64</v>
      </c>
      <c r="K92">
        <v>1000</v>
      </c>
      <c r="L92">
        <v>3</v>
      </c>
      <c r="M92">
        <v>10</v>
      </c>
      <c r="N92">
        <v>460</v>
      </c>
      <c r="O92">
        <v>9</v>
      </c>
      <c r="P92">
        <v>10</v>
      </c>
      <c r="Q92">
        <v>120</v>
      </c>
      <c r="R92">
        <v>1</v>
      </c>
      <c r="S92">
        <v>197</v>
      </c>
      <c r="T92" s="2">
        <v>64</v>
      </c>
      <c r="U92" s="2">
        <v>64</v>
      </c>
      <c r="V92" s="2">
        <v>128</v>
      </c>
      <c r="W92" t="s">
        <v>240</v>
      </c>
      <c r="X92">
        <v>0.91775520833333302</v>
      </c>
      <c r="Y92">
        <v>1.7926161471754298E-2</v>
      </c>
      <c r="Z92">
        <v>0.33333333333333098</v>
      </c>
      <c r="AA92">
        <v>0.66666662693023604</v>
      </c>
      <c r="AB92">
        <v>0.16666666666666499</v>
      </c>
      <c r="AC92">
        <v>0.16666666666666499</v>
      </c>
      <c r="AD92">
        <v>0.11111111111111301</v>
      </c>
      <c r="AE92">
        <v>0.11111111111111301</v>
      </c>
      <c r="AF92">
        <v>0.33333333333333098</v>
      </c>
      <c r="AG92">
        <v>0.33333333333333098</v>
      </c>
      <c r="AH92">
        <v>0.11111111111111099</v>
      </c>
      <c r="AI92">
        <v>0.88888889551162698</v>
      </c>
      <c r="AJ92">
        <v>2.2222222222222199E-2</v>
      </c>
      <c r="AK92">
        <v>2.2222222222222199E-2</v>
      </c>
      <c r="AL92">
        <v>1.23456790123456E-2</v>
      </c>
      <c r="AM92">
        <v>1.23456790123456E-2</v>
      </c>
      <c r="AN92">
        <v>0.11111111111111099</v>
      </c>
      <c r="AO92">
        <v>0.11111111111111099</v>
      </c>
      <c r="AP92">
        <v>0.5</v>
      </c>
      <c r="AQ92">
        <v>0</v>
      </c>
      <c r="AR92">
        <v>0</v>
      </c>
      <c r="AS92">
        <v>0.19999999999999901</v>
      </c>
      <c r="AT92">
        <v>0</v>
      </c>
      <c r="AU92">
        <v>0</v>
      </c>
      <c r="AV92">
        <v>0</v>
      </c>
      <c r="AW92">
        <v>0</v>
      </c>
      <c r="AX92">
        <v>0</v>
      </c>
      <c r="AY92">
        <v>0</v>
      </c>
      <c r="AZ92">
        <v>0</v>
      </c>
      <c r="BA92">
        <v>0</v>
      </c>
    </row>
    <row r="93" spans="2:53" x14ac:dyDescent="0.2">
      <c r="B93" t="s">
        <v>330</v>
      </c>
      <c r="C93">
        <v>1E-3</v>
      </c>
      <c r="D93">
        <v>0.5</v>
      </c>
      <c r="E93">
        <v>256</v>
      </c>
      <c r="F93">
        <v>500</v>
      </c>
      <c r="G93" s="2" t="b">
        <v>0</v>
      </c>
      <c r="H93">
        <v>6</v>
      </c>
      <c r="I93">
        <v>20</v>
      </c>
      <c r="J93">
        <v>64</v>
      </c>
      <c r="K93">
        <v>1000</v>
      </c>
      <c r="L93">
        <v>3</v>
      </c>
      <c r="M93">
        <v>20</v>
      </c>
      <c r="N93">
        <v>450</v>
      </c>
      <c r="O93">
        <v>9</v>
      </c>
      <c r="P93">
        <v>20</v>
      </c>
      <c r="Q93">
        <v>110</v>
      </c>
      <c r="R93">
        <v>1</v>
      </c>
      <c r="S93">
        <v>197</v>
      </c>
      <c r="T93" s="2">
        <v>128</v>
      </c>
      <c r="U93" s="2">
        <v>128</v>
      </c>
      <c r="V93" s="2">
        <v>128</v>
      </c>
      <c r="W93" t="s">
        <v>240</v>
      </c>
      <c r="X93">
        <v>0.92223437499999905</v>
      </c>
      <c r="Y93">
        <v>1.6321382334455799E-2</v>
      </c>
      <c r="Z93">
        <v>0.33333333333333098</v>
      </c>
      <c r="AA93">
        <v>0.66666668653488104</v>
      </c>
      <c r="AB93">
        <v>0.16666666666666499</v>
      </c>
      <c r="AC93">
        <v>0.16666666666666499</v>
      </c>
      <c r="AD93">
        <v>0.11111111111111301</v>
      </c>
      <c r="AE93">
        <v>0.11111111111111301</v>
      </c>
      <c r="AF93">
        <v>0.33333333333333098</v>
      </c>
      <c r="AG93">
        <v>0.33333333333333098</v>
      </c>
      <c r="AH93">
        <v>0.11111111111111099</v>
      </c>
      <c r="AI93">
        <v>0.88888889551162698</v>
      </c>
      <c r="AJ93">
        <v>2.2222222222222199E-2</v>
      </c>
      <c r="AK93">
        <v>2.2222222222222199E-2</v>
      </c>
      <c r="AL93">
        <v>1.23456790123456E-2</v>
      </c>
      <c r="AM93">
        <v>1.23456790123456E-2</v>
      </c>
      <c r="AN93">
        <v>0.11111111111111099</v>
      </c>
      <c r="AO93">
        <v>0.11111111111111099</v>
      </c>
      <c r="AP93">
        <v>0.5</v>
      </c>
      <c r="AQ93">
        <v>0</v>
      </c>
      <c r="AR93">
        <v>0</v>
      </c>
      <c r="AS93">
        <v>0.19999999999999901</v>
      </c>
      <c r="AT93">
        <v>0</v>
      </c>
      <c r="AU93">
        <v>0</v>
      </c>
      <c r="AV93">
        <v>0</v>
      </c>
      <c r="AW93">
        <v>0</v>
      </c>
      <c r="AX93">
        <v>0</v>
      </c>
      <c r="AY93">
        <v>0</v>
      </c>
      <c r="AZ93">
        <v>0</v>
      </c>
      <c r="BA93">
        <v>0</v>
      </c>
    </row>
    <row r="94" spans="2:53" x14ac:dyDescent="0.2">
      <c r="B94" t="s">
        <v>331</v>
      </c>
      <c r="C94">
        <v>1E-3</v>
      </c>
      <c r="D94">
        <v>0.1</v>
      </c>
      <c r="E94">
        <v>256</v>
      </c>
      <c r="F94">
        <v>100</v>
      </c>
      <c r="G94" s="2" t="b">
        <v>0</v>
      </c>
      <c r="H94">
        <v>6</v>
      </c>
      <c r="I94">
        <v>50</v>
      </c>
      <c r="J94">
        <v>256</v>
      </c>
      <c r="K94">
        <v>1000</v>
      </c>
      <c r="L94">
        <v>3</v>
      </c>
      <c r="M94">
        <v>50</v>
      </c>
      <c r="N94">
        <v>420</v>
      </c>
      <c r="O94">
        <v>9</v>
      </c>
      <c r="P94">
        <v>50</v>
      </c>
      <c r="Q94">
        <v>80</v>
      </c>
      <c r="R94">
        <v>1</v>
      </c>
      <c r="S94">
        <v>197</v>
      </c>
      <c r="T94" s="2">
        <v>64</v>
      </c>
      <c r="U94" s="2">
        <v>128</v>
      </c>
      <c r="V94" s="2">
        <v>128</v>
      </c>
      <c r="W94" t="s">
        <v>240</v>
      </c>
      <c r="X94">
        <v>0.90702473958333296</v>
      </c>
      <c r="Y94">
        <v>1.9350005239248201E-2</v>
      </c>
      <c r="Z94">
        <v>0.33333333333333098</v>
      </c>
      <c r="AA94">
        <v>0.33333334326744002</v>
      </c>
      <c r="AB94">
        <v>0.16666666666666499</v>
      </c>
      <c r="AC94">
        <v>0.16666666666666499</v>
      </c>
      <c r="AD94">
        <v>0.11111111111111301</v>
      </c>
      <c r="AE94">
        <v>0.11111111111111301</v>
      </c>
      <c r="AF94">
        <v>0.33333333333333098</v>
      </c>
      <c r="AG94">
        <v>0.33333333333333098</v>
      </c>
      <c r="AH94">
        <v>0.11111111111111099</v>
      </c>
      <c r="AI94">
        <v>0.111111119389534</v>
      </c>
      <c r="AJ94">
        <v>2.2222222222222199E-2</v>
      </c>
      <c r="AK94">
        <v>2.2222222222222199E-2</v>
      </c>
      <c r="AL94">
        <v>1.23456790123456E-2</v>
      </c>
      <c r="AM94">
        <v>1.23456790123456E-2</v>
      </c>
      <c r="AN94">
        <v>0.11111111111111099</v>
      </c>
      <c r="AO94">
        <v>0.11111111111111099</v>
      </c>
      <c r="AP94">
        <v>0.5</v>
      </c>
      <c r="AQ94">
        <v>0</v>
      </c>
      <c r="AR94">
        <v>0</v>
      </c>
      <c r="AS94">
        <v>0.19999999999999901</v>
      </c>
      <c r="AT94">
        <v>0</v>
      </c>
      <c r="AU94">
        <v>0</v>
      </c>
      <c r="AV94">
        <v>0</v>
      </c>
      <c r="AW94">
        <v>0</v>
      </c>
      <c r="AX94">
        <v>0</v>
      </c>
      <c r="AY94">
        <v>0</v>
      </c>
      <c r="AZ94">
        <v>0</v>
      </c>
      <c r="BA94">
        <v>0</v>
      </c>
    </row>
    <row r="95" spans="2:53" x14ac:dyDescent="0.2">
      <c r="B95" t="s">
        <v>332</v>
      </c>
      <c r="C95">
        <v>1E-3</v>
      </c>
      <c r="D95">
        <v>0.5</v>
      </c>
      <c r="E95">
        <v>256</v>
      </c>
      <c r="F95">
        <v>500</v>
      </c>
      <c r="G95" s="2" t="b">
        <v>0</v>
      </c>
      <c r="H95">
        <v>6</v>
      </c>
      <c r="I95">
        <v>10</v>
      </c>
      <c r="J95">
        <v>256</v>
      </c>
      <c r="K95">
        <v>1000</v>
      </c>
      <c r="L95">
        <v>3</v>
      </c>
      <c r="M95">
        <v>20</v>
      </c>
      <c r="N95">
        <v>450</v>
      </c>
      <c r="O95">
        <v>9</v>
      </c>
      <c r="P95">
        <v>20</v>
      </c>
      <c r="Q95">
        <v>110</v>
      </c>
      <c r="R95">
        <v>1</v>
      </c>
      <c r="S95">
        <v>197</v>
      </c>
      <c r="T95" s="2">
        <v>128</v>
      </c>
      <c r="U95" s="2">
        <v>64</v>
      </c>
      <c r="V95" s="2">
        <v>128</v>
      </c>
      <c r="W95" t="s">
        <v>240</v>
      </c>
      <c r="X95">
        <v>0.94137369791666503</v>
      </c>
      <c r="Y95">
        <v>1.29048963114619E-2</v>
      </c>
      <c r="Z95">
        <v>0.33333333333333098</v>
      </c>
      <c r="AA95">
        <v>0.33333334326744002</v>
      </c>
      <c r="AB95">
        <v>0.16666666666666499</v>
      </c>
      <c r="AC95">
        <v>0.16666666666666499</v>
      </c>
      <c r="AD95">
        <v>0.11111111111111301</v>
      </c>
      <c r="AE95">
        <v>0.11111111111111301</v>
      </c>
      <c r="AF95">
        <v>0.33333333333333098</v>
      </c>
      <c r="AG95">
        <v>0.33333333333333098</v>
      </c>
      <c r="AH95">
        <v>0.11111111111111099</v>
      </c>
      <c r="AI95">
        <v>0.111111111938953</v>
      </c>
      <c r="AJ95">
        <v>2.2222222222222199E-2</v>
      </c>
      <c r="AK95">
        <v>2.2222222222222199E-2</v>
      </c>
      <c r="AL95">
        <v>1.23456790123456E-2</v>
      </c>
      <c r="AM95">
        <v>1.23456790123456E-2</v>
      </c>
      <c r="AN95">
        <v>0.11111111111111099</v>
      </c>
      <c r="AO95">
        <v>0.11111111111111099</v>
      </c>
      <c r="AP95">
        <v>0.5</v>
      </c>
      <c r="AQ95">
        <v>0</v>
      </c>
      <c r="AR95">
        <v>0</v>
      </c>
      <c r="AS95">
        <v>0.19999999999999901</v>
      </c>
      <c r="AT95">
        <v>0</v>
      </c>
      <c r="AU95">
        <v>0</v>
      </c>
      <c r="AV95">
        <v>0</v>
      </c>
      <c r="AW95">
        <v>0</v>
      </c>
      <c r="AX95">
        <v>0</v>
      </c>
      <c r="AY95">
        <v>0</v>
      </c>
      <c r="AZ95">
        <v>0</v>
      </c>
      <c r="BA95">
        <v>0</v>
      </c>
    </row>
    <row r="96" spans="2:53" x14ac:dyDescent="0.2">
      <c r="B96" t="s">
        <v>333</v>
      </c>
      <c r="C96">
        <v>1E-3</v>
      </c>
      <c r="D96">
        <v>0.5</v>
      </c>
      <c r="E96">
        <v>256</v>
      </c>
      <c r="F96">
        <v>500</v>
      </c>
      <c r="G96" s="2" t="b">
        <v>0</v>
      </c>
      <c r="H96">
        <v>6</v>
      </c>
      <c r="I96">
        <v>25</v>
      </c>
      <c r="J96">
        <v>64</v>
      </c>
      <c r="K96">
        <v>1000</v>
      </c>
      <c r="L96">
        <v>3</v>
      </c>
      <c r="M96">
        <v>50</v>
      </c>
      <c r="N96">
        <v>420</v>
      </c>
      <c r="O96">
        <v>9</v>
      </c>
      <c r="P96">
        <v>50</v>
      </c>
      <c r="Q96">
        <v>80</v>
      </c>
      <c r="R96">
        <v>1</v>
      </c>
      <c r="S96">
        <v>197</v>
      </c>
      <c r="T96" s="2">
        <v>128</v>
      </c>
      <c r="U96" s="2">
        <v>128</v>
      </c>
      <c r="V96" s="2">
        <v>64</v>
      </c>
      <c r="W96" t="s">
        <v>240</v>
      </c>
      <c r="X96">
        <v>0.91651562499999895</v>
      </c>
      <c r="Y96">
        <v>1.78576046675443E-2</v>
      </c>
      <c r="Z96">
        <v>0.33333333333333098</v>
      </c>
      <c r="AA96">
        <v>0.33333334326744002</v>
      </c>
      <c r="AB96">
        <v>0.16666666666666499</v>
      </c>
      <c r="AC96">
        <v>0.16666666666666499</v>
      </c>
      <c r="AD96">
        <v>0.11111111111111301</v>
      </c>
      <c r="AE96">
        <v>0.11111111111111301</v>
      </c>
      <c r="AF96">
        <v>0.33333333333333098</v>
      </c>
      <c r="AG96">
        <v>0.33333333333333098</v>
      </c>
      <c r="AH96">
        <v>0.11111111111111099</v>
      </c>
      <c r="AI96">
        <v>0.111111119389534</v>
      </c>
      <c r="AJ96">
        <v>2.2222222222222199E-2</v>
      </c>
      <c r="AK96">
        <v>2.2222222222222199E-2</v>
      </c>
      <c r="AL96">
        <v>1.23456790123456E-2</v>
      </c>
      <c r="AM96">
        <v>1.23456790123456E-2</v>
      </c>
      <c r="AN96">
        <v>0.11111111111111099</v>
      </c>
      <c r="AO96">
        <v>0.11111111111111099</v>
      </c>
      <c r="AP96">
        <v>0.5</v>
      </c>
      <c r="AQ96">
        <v>0</v>
      </c>
      <c r="AR96">
        <v>0</v>
      </c>
      <c r="AS96">
        <v>0.19999999999999901</v>
      </c>
      <c r="AT96">
        <v>0</v>
      </c>
      <c r="AU96">
        <v>0</v>
      </c>
      <c r="AV96">
        <v>0</v>
      </c>
      <c r="AW96">
        <v>0</v>
      </c>
      <c r="AX96">
        <v>0</v>
      </c>
      <c r="AY96">
        <v>0</v>
      </c>
      <c r="AZ96">
        <v>0</v>
      </c>
      <c r="BA96">
        <v>0</v>
      </c>
    </row>
    <row r="97" spans="2:53" x14ac:dyDescent="0.2">
      <c r="B97" t="s">
        <v>334</v>
      </c>
      <c r="C97">
        <v>1E-3</v>
      </c>
      <c r="D97">
        <v>0.1</v>
      </c>
      <c r="E97">
        <v>256</v>
      </c>
      <c r="F97">
        <v>500</v>
      </c>
      <c r="G97" s="2" t="b">
        <v>0</v>
      </c>
      <c r="H97">
        <v>6</v>
      </c>
      <c r="I97">
        <v>20</v>
      </c>
      <c r="J97">
        <v>128</v>
      </c>
      <c r="K97">
        <v>1000</v>
      </c>
      <c r="L97">
        <v>3</v>
      </c>
      <c r="M97">
        <v>20</v>
      </c>
      <c r="N97">
        <v>450</v>
      </c>
      <c r="O97">
        <v>9</v>
      </c>
      <c r="P97">
        <v>20</v>
      </c>
      <c r="Q97">
        <v>110</v>
      </c>
      <c r="R97">
        <v>1</v>
      </c>
      <c r="S97">
        <v>197</v>
      </c>
      <c r="T97" s="2">
        <v>64</v>
      </c>
      <c r="U97" s="2">
        <v>128</v>
      </c>
      <c r="V97" s="2">
        <v>64</v>
      </c>
      <c r="W97" t="s">
        <v>240</v>
      </c>
      <c r="X97">
        <v>0.91984374999999996</v>
      </c>
      <c r="Y97">
        <v>1.6933863066136801E-2</v>
      </c>
      <c r="Z97">
        <v>0.33333333333333098</v>
      </c>
      <c r="AA97">
        <v>0.33333334326744002</v>
      </c>
      <c r="AB97">
        <v>0.16666666666666499</v>
      </c>
      <c r="AC97">
        <v>0.16666666666666499</v>
      </c>
      <c r="AD97">
        <v>0.11111111111111301</v>
      </c>
      <c r="AE97">
        <v>0.11111111111111301</v>
      </c>
      <c r="AF97">
        <v>0.33333333333333098</v>
      </c>
      <c r="AG97">
        <v>0.33333333333333098</v>
      </c>
      <c r="AH97">
        <v>0.11111111111111099</v>
      </c>
      <c r="AI97">
        <v>0.111111111938953</v>
      </c>
      <c r="AJ97">
        <v>2.2222222222222199E-2</v>
      </c>
      <c r="AK97">
        <v>2.2222222222222199E-2</v>
      </c>
      <c r="AL97">
        <v>1.23456790123456E-2</v>
      </c>
      <c r="AM97">
        <v>1.23456790123456E-2</v>
      </c>
      <c r="AN97">
        <v>0.11111111111111099</v>
      </c>
      <c r="AO97">
        <v>0.11111111111111099</v>
      </c>
      <c r="AP97">
        <v>0.5</v>
      </c>
      <c r="AQ97">
        <v>0</v>
      </c>
      <c r="AR97">
        <v>0</v>
      </c>
      <c r="AS97">
        <v>0.19999999999999901</v>
      </c>
      <c r="AT97">
        <v>0</v>
      </c>
      <c r="AU97">
        <v>0</v>
      </c>
      <c r="AV97">
        <v>0</v>
      </c>
      <c r="AW97">
        <v>0</v>
      </c>
      <c r="AX97">
        <v>0</v>
      </c>
      <c r="AY97">
        <v>0</v>
      </c>
      <c r="AZ97">
        <v>0</v>
      </c>
      <c r="BA97">
        <v>0</v>
      </c>
    </row>
    <row r="98" spans="2:53" x14ac:dyDescent="0.2">
      <c r="B98" t="s">
        <v>335</v>
      </c>
      <c r="C98">
        <v>1E-3</v>
      </c>
      <c r="D98">
        <v>0.5</v>
      </c>
      <c r="E98">
        <v>256</v>
      </c>
      <c r="F98">
        <v>500</v>
      </c>
      <c r="G98" s="2" t="b">
        <v>0</v>
      </c>
      <c r="H98">
        <v>6</v>
      </c>
      <c r="I98">
        <v>25</v>
      </c>
      <c r="J98">
        <v>64</v>
      </c>
      <c r="K98">
        <v>1000</v>
      </c>
      <c r="L98">
        <v>3</v>
      </c>
      <c r="M98">
        <v>5</v>
      </c>
      <c r="N98">
        <v>465</v>
      </c>
      <c r="O98">
        <v>9</v>
      </c>
      <c r="P98">
        <v>5</v>
      </c>
      <c r="Q98">
        <v>125</v>
      </c>
      <c r="R98">
        <v>1</v>
      </c>
      <c r="S98">
        <v>197</v>
      </c>
      <c r="T98" s="2">
        <v>128</v>
      </c>
      <c r="U98" s="2">
        <v>128</v>
      </c>
      <c r="V98" s="2">
        <v>64</v>
      </c>
      <c r="W98" t="s">
        <v>240</v>
      </c>
      <c r="X98">
        <v>0.90822916666666598</v>
      </c>
      <c r="Y98">
        <v>1.9386037027463301E-2</v>
      </c>
      <c r="Z98">
        <v>0.33333333333333098</v>
      </c>
      <c r="AA98">
        <v>0.33333334326744002</v>
      </c>
      <c r="AB98">
        <v>0.16666666666666499</v>
      </c>
      <c r="AC98">
        <v>0.16666666666666499</v>
      </c>
      <c r="AD98">
        <v>0.11111111111111301</v>
      </c>
      <c r="AE98">
        <v>0.11111111111111301</v>
      </c>
      <c r="AF98">
        <v>0.33333333333333098</v>
      </c>
      <c r="AG98">
        <v>0.33333333333333098</v>
      </c>
      <c r="AH98">
        <v>0.11111111111111099</v>
      </c>
      <c r="AI98">
        <v>0.111111111938953</v>
      </c>
      <c r="AJ98">
        <v>2.2222222222222199E-2</v>
      </c>
      <c r="AK98">
        <v>2.2222222222222199E-2</v>
      </c>
      <c r="AL98">
        <v>1.23456790123456E-2</v>
      </c>
      <c r="AM98">
        <v>1.23456790123456E-2</v>
      </c>
      <c r="AN98">
        <v>0.11111111111111099</v>
      </c>
      <c r="AO98">
        <v>0.11111111111111099</v>
      </c>
      <c r="AP98">
        <v>0.5</v>
      </c>
      <c r="AQ98">
        <v>0</v>
      </c>
      <c r="AR98">
        <v>0</v>
      </c>
      <c r="AS98">
        <v>0.19999999999999901</v>
      </c>
      <c r="AT98">
        <v>0</v>
      </c>
      <c r="AU98">
        <v>0</v>
      </c>
      <c r="AV98">
        <v>0</v>
      </c>
      <c r="AW98">
        <v>0</v>
      </c>
      <c r="AX98">
        <v>0</v>
      </c>
      <c r="AY98">
        <v>0</v>
      </c>
      <c r="AZ98">
        <v>0</v>
      </c>
      <c r="BA98">
        <v>0</v>
      </c>
    </row>
    <row r="99" spans="2:53" x14ac:dyDescent="0.2">
      <c r="B99" t="s">
        <v>336</v>
      </c>
      <c r="C99">
        <v>1E-3</v>
      </c>
      <c r="D99">
        <v>0.1</v>
      </c>
      <c r="E99">
        <v>256</v>
      </c>
      <c r="F99">
        <v>100</v>
      </c>
      <c r="G99" s="2" t="b">
        <v>0</v>
      </c>
      <c r="H99">
        <v>6</v>
      </c>
      <c r="I99">
        <v>10</v>
      </c>
      <c r="J99">
        <v>64</v>
      </c>
      <c r="K99">
        <v>1000</v>
      </c>
      <c r="L99">
        <v>3</v>
      </c>
      <c r="M99">
        <v>10</v>
      </c>
      <c r="N99">
        <v>460</v>
      </c>
      <c r="O99">
        <v>9</v>
      </c>
      <c r="P99">
        <v>10</v>
      </c>
      <c r="Q99">
        <v>120</v>
      </c>
      <c r="R99">
        <v>1</v>
      </c>
      <c r="S99">
        <v>197</v>
      </c>
      <c r="T99" s="2">
        <v>64</v>
      </c>
      <c r="U99" s="2">
        <v>64</v>
      </c>
      <c r="V99" s="2">
        <v>128</v>
      </c>
      <c r="W99" t="s">
        <v>240</v>
      </c>
      <c r="X99">
        <v>0.876953125</v>
      </c>
      <c r="Y99">
        <v>2.83006781898438E-2</v>
      </c>
      <c r="Z99">
        <v>0.33333333333333098</v>
      </c>
      <c r="AA99">
        <v>0.33333331346511802</v>
      </c>
      <c r="AB99">
        <v>0.16666666666666499</v>
      </c>
      <c r="AC99">
        <v>0.16666666666666499</v>
      </c>
      <c r="AD99">
        <v>0.11111111111111301</v>
      </c>
      <c r="AE99">
        <v>0.11111111111111301</v>
      </c>
      <c r="AF99">
        <v>0.33333333333333098</v>
      </c>
      <c r="AG99">
        <v>0.33333333333333098</v>
      </c>
      <c r="AH99">
        <v>0.11111111111111099</v>
      </c>
      <c r="AI99">
        <v>0.111111111938953</v>
      </c>
      <c r="AJ99">
        <v>2.2222222222222199E-2</v>
      </c>
      <c r="AK99">
        <v>2.2222222222222199E-2</v>
      </c>
      <c r="AL99">
        <v>1.23456790123456E-2</v>
      </c>
      <c r="AM99">
        <v>1.23456790123456E-2</v>
      </c>
      <c r="AN99">
        <v>0.11111111111111099</v>
      </c>
      <c r="AO99">
        <v>0.11111111111111099</v>
      </c>
      <c r="AP99">
        <v>0.5</v>
      </c>
      <c r="AQ99">
        <v>0</v>
      </c>
      <c r="AR99">
        <v>0</v>
      </c>
      <c r="AS99">
        <v>0.19999999999999901</v>
      </c>
      <c r="AT99">
        <v>0</v>
      </c>
      <c r="AU99">
        <v>0</v>
      </c>
      <c r="AV99">
        <v>0</v>
      </c>
      <c r="AW99">
        <v>0</v>
      </c>
      <c r="AX99">
        <v>0</v>
      </c>
      <c r="AY99">
        <v>0</v>
      </c>
      <c r="AZ99">
        <v>0</v>
      </c>
      <c r="BA99">
        <v>0</v>
      </c>
    </row>
    <row r="100" spans="2:53" x14ac:dyDescent="0.2">
      <c r="B100" t="s">
        <v>337</v>
      </c>
      <c r="C100">
        <v>1E-3</v>
      </c>
      <c r="D100">
        <v>0.5</v>
      </c>
      <c r="E100">
        <v>256</v>
      </c>
      <c r="F100">
        <v>500</v>
      </c>
      <c r="G100" s="2" t="b">
        <v>0</v>
      </c>
      <c r="H100">
        <v>6</v>
      </c>
      <c r="I100">
        <v>25</v>
      </c>
      <c r="J100">
        <v>128</v>
      </c>
      <c r="K100">
        <v>1000</v>
      </c>
      <c r="L100">
        <v>3</v>
      </c>
      <c r="M100">
        <v>25</v>
      </c>
      <c r="N100">
        <v>445</v>
      </c>
      <c r="O100">
        <v>9</v>
      </c>
      <c r="P100">
        <v>25</v>
      </c>
      <c r="Q100">
        <v>105</v>
      </c>
      <c r="R100">
        <v>1</v>
      </c>
      <c r="S100">
        <v>197</v>
      </c>
      <c r="T100" s="2">
        <v>128</v>
      </c>
      <c r="U100" s="2">
        <v>64</v>
      </c>
      <c r="V100" s="2">
        <v>64</v>
      </c>
      <c r="W100" t="s">
        <v>240</v>
      </c>
      <c r="X100">
        <v>0.91637499999999905</v>
      </c>
      <c r="Y100">
        <v>1.77238941583782E-2</v>
      </c>
      <c r="Z100">
        <v>0.33333333333333098</v>
      </c>
      <c r="AA100">
        <v>0.33333334326744002</v>
      </c>
      <c r="AB100">
        <v>0.16666666666666499</v>
      </c>
      <c r="AC100">
        <v>0.16666666666666499</v>
      </c>
      <c r="AD100">
        <v>0.11111111111111301</v>
      </c>
      <c r="AE100">
        <v>0.11111111111111301</v>
      </c>
      <c r="AF100">
        <v>0.33333333333333098</v>
      </c>
      <c r="AG100">
        <v>0.33333333333333098</v>
      </c>
      <c r="AH100">
        <v>0.11111111111111099</v>
      </c>
      <c r="AI100">
        <v>0.111111111938953</v>
      </c>
      <c r="AJ100">
        <v>2.2222222222222199E-2</v>
      </c>
      <c r="AK100">
        <v>2.2222222222222199E-2</v>
      </c>
      <c r="AL100">
        <v>1.23456790123456E-2</v>
      </c>
      <c r="AM100">
        <v>1.23456790123456E-2</v>
      </c>
      <c r="AN100">
        <v>0.11111111111111099</v>
      </c>
      <c r="AO100">
        <v>0.11111111111111099</v>
      </c>
      <c r="AP100">
        <v>0.5</v>
      </c>
      <c r="AQ100">
        <v>0</v>
      </c>
      <c r="AR100">
        <v>0</v>
      </c>
      <c r="AS100">
        <v>0.19999999999999901</v>
      </c>
      <c r="AT100">
        <v>0</v>
      </c>
      <c r="AU100">
        <v>0</v>
      </c>
      <c r="AV100">
        <v>0</v>
      </c>
      <c r="AW100">
        <v>0</v>
      </c>
      <c r="AX100">
        <v>0</v>
      </c>
      <c r="AY100">
        <v>0</v>
      </c>
      <c r="AZ100">
        <v>0</v>
      </c>
      <c r="BA100">
        <v>0</v>
      </c>
    </row>
    <row r="101" spans="2:53" x14ac:dyDescent="0.2">
      <c r="B101" t="s">
        <v>338</v>
      </c>
      <c r="C101">
        <v>1E-3</v>
      </c>
      <c r="D101">
        <v>0.5</v>
      </c>
      <c r="E101">
        <v>256</v>
      </c>
      <c r="F101">
        <v>100</v>
      </c>
      <c r="G101" s="2" t="b">
        <v>0</v>
      </c>
      <c r="H101">
        <v>6</v>
      </c>
      <c r="I101">
        <v>50</v>
      </c>
      <c r="J101">
        <v>256</v>
      </c>
      <c r="K101">
        <v>1000</v>
      </c>
      <c r="L101">
        <v>3</v>
      </c>
      <c r="M101">
        <v>50</v>
      </c>
      <c r="N101">
        <v>420</v>
      </c>
      <c r="O101">
        <v>9</v>
      </c>
      <c r="P101">
        <v>50</v>
      </c>
      <c r="Q101">
        <v>80</v>
      </c>
      <c r="R101">
        <v>1</v>
      </c>
      <c r="S101">
        <v>197</v>
      </c>
      <c r="T101" s="2">
        <v>128</v>
      </c>
      <c r="U101" s="2">
        <v>128</v>
      </c>
      <c r="V101" s="2">
        <v>64</v>
      </c>
      <c r="W101" t="s">
        <v>240</v>
      </c>
      <c r="X101">
        <v>0.89921874999999996</v>
      </c>
      <c r="Y101">
        <v>2.2828377336263601E-2</v>
      </c>
      <c r="Z101">
        <v>0.33333333333333098</v>
      </c>
      <c r="AA101">
        <v>0.33333334326744002</v>
      </c>
      <c r="AB101">
        <v>0.16666666666666499</v>
      </c>
      <c r="AC101">
        <v>0.16666666666666499</v>
      </c>
      <c r="AD101">
        <v>0.11111111111111301</v>
      </c>
      <c r="AE101">
        <v>0.11111111111111301</v>
      </c>
      <c r="AF101">
        <v>0.33333333333333098</v>
      </c>
      <c r="AG101">
        <v>0.33333333333333098</v>
      </c>
      <c r="AH101">
        <v>0.11111111111111099</v>
      </c>
      <c r="AI101">
        <v>0.111111119389534</v>
      </c>
      <c r="AJ101">
        <v>2.2222222222222199E-2</v>
      </c>
      <c r="AK101">
        <v>2.2222222222222199E-2</v>
      </c>
      <c r="AL101">
        <v>1.23456790123456E-2</v>
      </c>
      <c r="AM101">
        <v>1.23456790123456E-2</v>
      </c>
      <c r="AN101">
        <v>0.11111111111111099</v>
      </c>
      <c r="AO101">
        <v>0.11111111111111099</v>
      </c>
      <c r="AP101">
        <v>0.5</v>
      </c>
      <c r="AQ101">
        <v>0</v>
      </c>
      <c r="AR101">
        <v>0</v>
      </c>
      <c r="AS101">
        <v>0.19999999999999901</v>
      </c>
      <c r="AT101">
        <v>0</v>
      </c>
      <c r="AU101">
        <v>0</v>
      </c>
      <c r="AV101">
        <v>0</v>
      </c>
      <c r="AW101">
        <v>0</v>
      </c>
      <c r="AX101">
        <v>0</v>
      </c>
      <c r="AY101">
        <v>0</v>
      </c>
      <c r="AZ101">
        <v>0</v>
      </c>
      <c r="BA101">
        <v>0</v>
      </c>
    </row>
    <row r="102" spans="2:53" x14ac:dyDescent="0.2">
      <c r="B102" t="s">
        <v>339</v>
      </c>
      <c r="C102">
        <v>1E-3</v>
      </c>
      <c r="D102">
        <v>0.1</v>
      </c>
      <c r="E102">
        <v>256</v>
      </c>
      <c r="F102">
        <v>500</v>
      </c>
      <c r="G102" s="2" t="b">
        <v>0</v>
      </c>
      <c r="H102">
        <v>6</v>
      </c>
      <c r="I102">
        <v>5</v>
      </c>
      <c r="J102">
        <v>64</v>
      </c>
      <c r="K102">
        <v>1000</v>
      </c>
      <c r="L102">
        <v>3</v>
      </c>
      <c r="M102">
        <v>25</v>
      </c>
      <c r="N102">
        <v>445</v>
      </c>
      <c r="O102">
        <v>9</v>
      </c>
      <c r="P102">
        <v>25</v>
      </c>
      <c r="Q102">
        <v>105</v>
      </c>
      <c r="R102">
        <v>1</v>
      </c>
      <c r="S102">
        <v>197</v>
      </c>
      <c r="T102" s="2">
        <v>64</v>
      </c>
      <c r="U102" s="2">
        <v>128</v>
      </c>
      <c r="V102" s="2">
        <v>128</v>
      </c>
      <c r="W102" t="s">
        <v>240</v>
      </c>
      <c r="X102">
        <v>0.90970833333333401</v>
      </c>
      <c r="Y102">
        <v>2.0493832664564199E-2</v>
      </c>
      <c r="Z102">
        <v>0.33333333333333098</v>
      </c>
      <c r="AA102">
        <v>0.33333334326744002</v>
      </c>
      <c r="AB102">
        <v>0.16666666666666499</v>
      </c>
      <c r="AC102">
        <v>0.16666666666666499</v>
      </c>
      <c r="AD102">
        <v>0.11111111111111301</v>
      </c>
      <c r="AE102">
        <v>0.11111111111111301</v>
      </c>
      <c r="AF102">
        <v>0.33333333333333098</v>
      </c>
      <c r="AG102">
        <v>0.33333333333333098</v>
      </c>
      <c r="AH102">
        <v>0.11111111111111099</v>
      </c>
      <c r="AI102">
        <v>0.111111111938953</v>
      </c>
      <c r="AJ102">
        <v>2.2222222222222199E-2</v>
      </c>
      <c r="AK102">
        <v>2.2222222222222199E-2</v>
      </c>
      <c r="AL102">
        <v>1.23456790123456E-2</v>
      </c>
      <c r="AM102">
        <v>1.23456790123456E-2</v>
      </c>
      <c r="AN102">
        <v>0.11111111111111099</v>
      </c>
      <c r="AO102">
        <v>0.11111111111111099</v>
      </c>
      <c r="AP102">
        <v>0.5</v>
      </c>
      <c r="AQ102">
        <v>0</v>
      </c>
      <c r="AR102">
        <v>0</v>
      </c>
      <c r="AS102">
        <v>0.19999999999999901</v>
      </c>
      <c r="AT102">
        <v>0</v>
      </c>
      <c r="AU102">
        <v>0</v>
      </c>
      <c r="AV102">
        <v>0</v>
      </c>
      <c r="AW102">
        <v>0</v>
      </c>
      <c r="AX102">
        <v>0</v>
      </c>
      <c r="AY102">
        <v>0</v>
      </c>
      <c r="AZ102">
        <v>0</v>
      </c>
      <c r="BA102">
        <v>0</v>
      </c>
    </row>
    <row r="103" spans="2:53" x14ac:dyDescent="0.2">
      <c r="B103" t="s">
        <v>340</v>
      </c>
      <c r="C103">
        <v>1E-3</v>
      </c>
      <c r="D103">
        <v>0.5</v>
      </c>
      <c r="E103">
        <v>256</v>
      </c>
      <c r="F103">
        <v>500</v>
      </c>
      <c r="G103" s="2" t="b">
        <v>0</v>
      </c>
      <c r="H103">
        <v>6</v>
      </c>
      <c r="I103">
        <v>50</v>
      </c>
      <c r="J103">
        <v>64</v>
      </c>
      <c r="K103">
        <v>1000</v>
      </c>
      <c r="L103">
        <v>3</v>
      </c>
      <c r="M103">
        <v>50</v>
      </c>
      <c r="N103">
        <v>420</v>
      </c>
      <c r="O103">
        <v>9</v>
      </c>
      <c r="P103">
        <v>50</v>
      </c>
      <c r="Q103">
        <v>80</v>
      </c>
      <c r="R103">
        <v>1</v>
      </c>
      <c r="S103">
        <v>197</v>
      </c>
      <c r="T103" s="2">
        <v>64</v>
      </c>
      <c r="U103" s="2">
        <v>128</v>
      </c>
      <c r="V103" s="2">
        <v>128</v>
      </c>
      <c r="W103" t="s">
        <v>240</v>
      </c>
      <c r="X103">
        <v>0.91559895833333305</v>
      </c>
      <c r="Y103">
        <v>1.7878550408407998E-2</v>
      </c>
      <c r="Z103">
        <v>0.33333333333333098</v>
      </c>
      <c r="AA103">
        <v>0.33333334326744002</v>
      </c>
      <c r="AB103">
        <v>0.16666666666666499</v>
      </c>
      <c r="AC103">
        <v>0.16666666666666499</v>
      </c>
      <c r="AD103">
        <v>0.11111111111111301</v>
      </c>
      <c r="AE103">
        <v>0.11111111111111301</v>
      </c>
      <c r="AF103">
        <v>0.33333333333333098</v>
      </c>
      <c r="AG103">
        <v>0.33333333333333098</v>
      </c>
      <c r="AH103">
        <v>0.11111111111111099</v>
      </c>
      <c r="AI103">
        <v>0.111111119389534</v>
      </c>
      <c r="AJ103">
        <v>2.2222222222222199E-2</v>
      </c>
      <c r="AK103">
        <v>2.2222222222222199E-2</v>
      </c>
      <c r="AL103">
        <v>1.23456790123456E-2</v>
      </c>
      <c r="AM103">
        <v>1.23456790123456E-2</v>
      </c>
      <c r="AN103">
        <v>0.11111111111111099</v>
      </c>
      <c r="AO103">
        <v>0.11111111111111099</v>
      </c>
      <c r="AP103">
        <v>0.5</v>
      </c>
      <c r="AQ103">
        <v>0</v>
      </c>
      <c r="AR103">
        <v>0</v>
      </c>
      <c r="AS103">
        <v>0.19999999999999901</v>
      </c>
      <c r="AT103">
        <v>0</v>
      </c>
      <c r="AU103">
        <v>0</v>
      </c>
      <c r="AV103">
        <v>0</v>
      </c>
      <c r="AW103">
        <v>0</v>
      </c>
      <c r="AX103">
        <v>0</v>
      </c>
      <c r="AY103">
        <v>0</v>
      </c>
      <c r="AZ103">
        <v>0</v>
      </c>
      <c r="BA103">
        <v>0</v>
      </c>
    </row>
    <row r="104" spans="2:53" x14ac:dyDescent="0.2">
      <c r="B104" t="s">
        <v>341</v>
      </c>
      <c r="C104">
        <v>1E-3</v>
      </c>
      <c r="D104">
        <v>0.5</v>
      </c>
      <c r="E104">
        <v>119</v>
      </c>
      <c r="F104">
        <v>500</v>
      </c>
      <c r="G104" s="2" t="b">
        <v>1</v>
      </c>
      <c r="H104">
        <v>6</v>
      </c>
      <c r="I104">
        <v>25</v>
      </c>
      <c r="J104">
        <v>128</v>
      </c>
      <c r="K104">
        <v>1000</v>
      </c>
      <c r="L104">
        <v>3</v>
      </c>
      <c r="M104">
        <v>25</v>
      </c>
      <c r="N104">
        <v>445</v>
      </c>
      <c r="O104">
        <v>9</v>
      </c>
      <c r="P104">
        <v>25</v>
      </c>
      <c r="Q104">
        <v>105</v>
      </c>
      <c r="R104">
        <v>1</v>
      </c>
      <c r="S104">
        <v>197</v>
      </c>
      <c r="T104" s="2">
        <v>64</v>
      </c>
      <c r="U104" s="2">
        <v>128</v>
      </c>
      <c r="V104" s="2">
        <v>128</v>
      </c>
      <c r="W104" t="s">
        <v>240</v>
      </c>
      <c r="X104">
        <v>0.91461718749999998</v>
      </c>
      <c r="Y104">
        <v>1.8164061240851799E-2</v>
      </c>
      <c r="Z104">
        <v>0.33333333333333098</v>
      </c>
      <c r="AA104">
        <v>0.33333334326744002</v>
      </c>
      <c r="AB104">
        <v>0.16666666666666499</v>
      </c>
      <c r="AC104">
        <v>0.16666666666666499</v>
      </c>
      <c r="AD104">
        <v>0.11111111111111301</v>
      </c>
      <c r="AE104">
        <v>0.11111111111111301</v>
      </c>
      <c r="AF104">
        <v>0.33333333333333098</v>
      </c>
      <c r="AG104">
        <v>0.33333333333333098</v>
      </c>
      <c r="AH104">
        <v>0.11111111111111099</v>
      </c>
      <c r="AI104">
        <v>0.111111111938953</v>
      </c>
      <c r="AJ104">
        <v>2.2222222222222199E-2</v>
      </c>
      <c r="AK104">
        <v>2.2222222222222199E-2</v>
      </c>
      <c r="AL104">
        <v>1.23456790123456E-2</v>
      </c>
      <c r="AM104">
        <v>1.23456790123456E-2</v>
      </c>
      <c r="AN104">
        <v>0.11111111111111099</v>
      </c>
      <c r="AO104">
        <v>0.11111111111111099</v>
      </c>
      <c r="AP104">
        <v>0.5</v>
      </c>
      <c r="AQ104">
        <v>0</v>
      </c>
      <c r="AR104">
        <v>0</v>
      </c>
      <c r="AS104">
        <v>0.19999999999999901</v>
      </c>
      <c r="AT104">
        <v>0</v>
      </c>
      <c r="AU104">
        <v>0</v>
      </c>
      <c r="AV104">
        <v>0</v>
      </c>
      <c r="AW104">
        <v>0</v>
      </c>
      <c r="AX104">
        <v>0</v>
      </c>
      <c r="AY104">
        <v>0</v>
      </c>
      <c r="AZ104">
        <v>0</v>
      </c>
      <c r="BA104">
        <v>0</v>
      </c>
    </row>
    <row r="105" spans="2:53" x14ac:dyDescent="0.2">
      <c r="B105" t="s">
        <v>342</v>
      </c>
      <c r="C105">
        <v>1E-3</v>
      </c>
      <c r="D105">
        <v>0.1</v>
      </c>
      <c r="E105">
        <v>256</v>
      </c>
      <c r="F105">
        <v>500</v>
      </c>
      <c r="G105" s="2" t="b">
        <v>0</v>
      </c>
      <c r="H105">
        <v>6</v>
      </c>
      <c r="I105">
        <v>10</v>
      </c>
      <c r="J105">
        <v>128</v>
      </c>
      <c r="K105">
        <v>1000</v>
      </c>
      <c r="L105">
        <v>3</v>
      </c>
      <c r="M105">
        <v>15</v>
      </c>
      <c r="N105">
        <v>455</v>
      </c>
      <c r="O105">
        <v>9</v>
      </c>
      <c r="P105">
        <v>15</v>
      </c>
      <c r="Q105">
        <v>115</v>
      </c>
      <c r="R105">
        <v>1</v>
      </c>
      <c r="S105">
        <v>197</v>
      </c>
      <c r="T105" s="2">
        <v>128</v>
      </c>
      <c r="U105" s="2">
        <v>128</v>
      </c>
      <c r="V105" s="2">
        <v>128</v>
      </c>
      <c r="W105" t="s">
        <v>240</v>
      </c>
      <c r="X105">
        <v>0.92817447916666596</v>
      </c>
      <c r="Y105">
        <v>1.47750495970249E-2</v>
      </c>
      <c r="Z105">
        <v>0.33333333333333098</v>
      </c>
      <c r="AA105">
        <v>0.66666668653488104</v>
      </c>
      <c r="AB105">
        <v>0.16666666666666499</v>
      </c>
      <c r="AC105">
        <v>0.16666666666666499</v>
      </c>
      <c r="AD105">
        <v>0.11111111111111301</v>
      </c>
      <c r="AE105">
        <v>0.11111111111111301</v>
      </c>
      <c r="AF105">
        <v>0.33333333333333098</v>
      </c>
      <c r="AG105">
        <v>0.33333333333333098</v>
      </c>
      <c r="AH105">
        <v>0.11111111111111099</v>
      </c>
      <c r="AI105">
        <v>0.88888889551162698</v>
      </c>
      <c r="AJ105">
        <v>2.2222222222222199E-2</v>
      </c>
      <c r="AK105">
        <v>2.2222222222222199E-2</v>
      </c>
      <c r="AL105">
        <v>1.23456790123456E-2</v>
      </c>
      <c r="AM105">
        <v>1.23456790123456E-2</v>
      </c>
      <c r="AN105">
        <v>0.11111111111111099</v>
      </c>
      <c r="AO105">
        <v>0.11111111111111099</v>
      </c>
      <c r="AP105">
        <v>0.5</v>
      </c>
      <c r="AQ105">
        <v>0</v>
      </c>
      <c r="AR105">
        <v>0</v>
      </c>
      <c r="AS105">
        <v>0.19999999999999901</v>
      </c>
      <c r="AT105">
        <v>0</v>
      </c>
      <c r="AU105">
        <v>0</v>
      </c>
      <c r="AV105">
        <v>0</v>
      </c>
      <c r="AW105">
        <v>0</v>
      </c>
      <c r="AX105">
        <v>0</v>
      </c>
      <c r="AY105">
        <v>0</v>
      </c>
      <c r="AZ105">
        <v>0</v>
      </c>
      <c r="BA105">
        <v>0</v>
      </c>
    </row>
    <row r="106" spans="2:53" x14ac:dyDescent="0.2">
      <c r="B106" t="s">
        <v>343</v>
      </c>
      <c r="C106">
        <v>1E-3</v>
      </c>
      <c r="D106">
        <v>0.5</v>
      </c>
      <c r="E106">
        <v>256</v>
      </c>
      <c r="F106">
        <v>100</v>
      </c>
      <c r="G106" s="2" t="b">
        <v>0</v>
      </c>
      <c r="H106">
        <v>6</v>
      </c>
      <c r="I106">
        <v>5</v>
      </c>
      <c r="J106">
        <v>420</v>
      </c>
      <c r="K106">
        <v>1000</v>
      </c>
      <c r="L106">
        <v>3</v>
      </c>
      <c r="M106">
        <v>5</v>
      </c>
      <c r="N106">
        <v>465</v>
      </c>
      <c r="O106">
        <v>9</v>
      </c>
      <c r="P106">
        <v>5</v>
      </c>
      <c r="Q106">
        <v>125</v>
      </c>
      <c r="R106">
        <v>1</v>
      </c>
      <c r="S106">
        <v>197</v>
      </c>
      <c r="T106" s="2">
        <v>64</v>
      </c>
      <c r="U106" s="2">
        <v>128</v>
      </c>
      <c r="V106" s="2">
        <v>64</v>
      </c>
      <c r="W106" t="s">
        <v>240</v>
      </c>
      <c r="X106">
        <v>0.85724603174603098</v>
      </c>
      <c r="Y106">
        <v>3.4174515157937999E-2</v>
      </c>
      <c r="Z106">
        <v>0.33333333333333098</v>
      </c>
      <c r="AA106">
        <v>0.33333334326744002</v>
      </c>
      <c r="AB106">
        <v>0.16666666666666499</v>
      </c>
      <c r="AC106">
        <v>0.16666666666666499</v>
      </c>
      <c r="AD106">
        <v>0.11111111111111301</v>
      </c>
      <c r="AE106">
        <v>0.11111111111111301</v>
      </c>
      <c r="AF106">
        <v>0.33333333333333098</v>
      </c>
      <c r="AG106">
        <v>0.33333333333333098</v>
      </c>
      <c r="AH106">
        <v>0.11111111111111099</v>
      </c>
      <c r="AI106">
        <v>0.111111111938953</v>
      </c>
      <c r="AJ106">
        <v>2.2222222222222199E-2</v>
      </c>
      <c r="AK106">
        <v>2.2222222222222199E-2</v>
      </c>
      <c r="AL106">
        <v>1.23456790123456E-2</v>
      </c>
      <c r="AM106">
        <v>1.23456790123456E-2</v>
      </c>
      <c r="AN106">
        <v>0.11111111111111099</v>
      </c>
      <c r="AO106">
        <v>0.11111111111111099</v>
      </c>
      <c r="AP106">
        <v>0.5</v>
      </c>
      <c r="AQ106">
        <v>0</v>
      </c>
      <c r="AR106">
        <v>0</v>
      </c>
      <c r="AS106">
        <v>0.19999999999999901</v>
      </c>
      <c r="AT106">
        <v>0</v>
      </c>
      <c r="AU106">
        <v>0</v>
      </c>
      <c r="AV106">
        <v>0</v>
      </c>
      <c r="AW106">
        <v>0</v>
      </c>
      <c r="AX106">
        <v>0</v>
      </c>
      <c r="AY106">
        <v>0</v>
      </c>
      <c r="AZ106">
        <v>0</v>
      </c>
      <c r="BA106">
        <v>0</v>
      </c>
    </row>
    <row r="107" spans="2:53" x14ac:dyDescent="0.2">
      <c r="B107" t="s">
        <v>344</v>
      </c>
      <c r="C107">
        <v>1E-3</v>
      </c>
      <c r="D107">
        <v>0.1</v>
      </c>
      <c r="E107">
        <v>166</v>
      </c>
      <c r="F107">
        <v>500</v>
      </c>
      <c r="G107" s="2" t="b">
        <v>1</v>
      </c>
      <c r="H107">
        <v>6</v>
      </c>
      <c r="I107">
        <v>25</v>
      </c>
      <c r="J107">
        <v>256</v>
      </c>
      <c r="K107">
        <v>1000</v>
      </c>
      <c r="L107">
        <v>3</v>
      </c>
      <c r="M107">
        <v>20</v>
      </c>
      <c r="N107">
        <v>450</v>
      </c>
      <c r="O107">
        <v>9</v>
      </c>
      <c r="P107">
        <v>20</v>
      </c>
      <c r="Q107">
        <v>110</v>
      </c>
      <c r="R107">
        <v>1</v>
      </c>
      <c r="S107">
        <v>197</v>
      </c>
      <c r="T107" s="2">
        <v>128</v>
      </c>
      <c r="U107" s="2">
        <v>64</v>
      </c>
      <c r="V107" s="2">
        <v>64</v>
      </c>
      <c r="W107" t="s">
        <v>240</v>
      </c>
      <c r="X107">
        <v>0.91847526041666605</v>
      </c>
      <c r="Y107">
        <v>1.6950497994199301E-2</v>
      </c>
      <c r="Z107">
        <v>0.33333333333333098</v>
      </c>
      <c r="AA107">
        <v>0.33333334326744002</v>
      </c>
      <c r="AB107">
        <v>0.16666666666666499</v>
      </c>
      <c r="AC107">
        <v>0.16666666666666499</v>
      </c>
      <c r="AD107">
        <v>0.11111111111111301</v>
      </c>
      <c r="AE107">
        <v>0.11111111111111301</v>
      </c>
      <c r="AF107">
        <v>0.33333333333333098</v>
      </c>
      <c r="AG107">
        <v>0.33333333333333098</v>
      </c>
      <c r="AH107">
        <v>0.11111111111111099</v>
      </c>
      <c r="AI107">
        <v>0.111111111938953</v>
      </c>
      <c r="AJ107">
        <v>2.2222222222222199E-2</v>
      </c>
      <c r="AK107">
        <v>2.2222222222222199E-2</v>
      </c>
      <c r="AL107">
        <v>1.23456790123456E-2</v>
      </c>
      <c r="AM107">
        <v>1.23456790123456E-2</v>
      </c>
      <c r="AN107">
        <v>0.11111111111111099</v>
      </c>
      <c r="AO107">
        <v>0.11111111111111099</v>
      </c>
      <c r="AP107">
        <v>0.5</v>
      </c>
      <c r="AQ107">
        <v>0</v>
      </c>
      <c r="AR107">
        <v>0</v>
      </c>
      <c r="AS107">
        <v>0.19999999999999901</v>
      </c>
      <c r="AT107">
        <v>0</v>
      </c>
      <c r="AU107">
        <v>0</v>
      </c>
      <c r="AV107">
        <v>0</v>
      </c>
      <c r="AW107">
        <v>0</v>
      </c>
      <c r="AX107">
        <v>0</v>
      </c>
      <c r="AY107">
        <v>0</v>
      </c>
      <c r="AZ107">
        <v>0</v>
      </c>
      <c r="BA107">
        <v>0</v>
      </c>
    </row>
    <row r="108" spans="2:53" x14ac:dyDescent="0.2">
      <c r="B108" t="s">
        <v>345</v>
      </c>
      <c r="C108">
        <v>1E-3</v>
      </c>
      <c r="D108">
        <v>0.5</v>
      </c>
      <c r="E108">
        <v>256</v>
      </c>
      <c r="F108">
        <v>100</v>
      </c>
      <c r="G108" s="2" t="b">
        <v>0</v>
      </c>
      <c r="H108">
        <v>6</v>
      </c>
      <c r="I108">
        <v>10</v>
      </c>
      <c r="J108">
        <v>128</v>
      </c>
      <c r="K108">
        <v>1000</v>
      </c>
      <c r="L108">
        <v>3</v>
      </c>
      <c r="M108">
        <v>10</v>
      </c>
      <c r="N108">
        <v>460</v>
      </c>
      <c r="O108">
        <v>9</v>
      </c>
      <c r="P108">
        <v>10</v>
      </c>
      <c r="Q108">
        <v>120</v>
      </c>
      <c r="R108">
        <v>1</v>
      </c>
      <c r="S108">
        <v>197</v>
      </c>
      <c r="T108" s="2">
        <v>128</v>
      </c>
      <c r="U108" s="2">
        <v>128</v>
      </c>
      <c r="V108" s="2">
        <v>64</v>
      </c>
      <c r="W108" t="s">
        <v>240</v>
      </c>
      <c r="X108">
        <v>0.86076822916666595</v>
      </c>
      <c r="Y108">
        <v>3.2274390105158E-2</v>
      </c>
      <c r="Z108">
        <v>0.33333333333333098</v>
      </c>
      <c r="AA108">
        <v>0.66666662693023604</v>
      </c>
      <c r="AB108">
        <v>0.16666666666666499</v>
      </c>
      <c r="AC108">
        <v>0.16666666666666499</v>
      </c>
      <c r="AD108">
        <v>0.11111111111111301</v>
      </c>
      <c r="AE108">
        <v>0.11111111111111301</v>
      </c>
      <c r="AF108">
        <v>0.33333333333333098</v>
      </c>
      <c r="AG108">
        <v>0.33333333333333098</v>
      </c>
      <c r="AH108">
        <v>0.11111111111111099</v>
      </c>
      <c r="AI108">
        <v>0.88888889551162698</v>
      </c>
      <c r="AJ108">
        <v>2.2222222222222199E-2</v>
      </c>
      <c r="AK108">
        <v>2.2222222222222199E-2</v>
      </c>
      <c r="AL108">
        <v>1.23456790123456E-2</v>
      </c>
      <c r="AM108">
        <v>1.23456790123456E-2</v>
      </c>
      <c r="AN108">
        <v>0.11111111111111099</v>
      </c>
      <c r="AO108">
        <v>0.11111111111111099</v>
      </c>
      <c r="AP108">
        <v>0.5</v>
      </c>
      <c r="AQ108">
        <v>0</v>
      </c>
      <c r="AR108">
        <v>0</v>
      </c>
      <c r="AS108">
        <v>0.19999999999999901</v>
      </c>
      <c r="AT108">
        <v>0</v>
      </c>
      <c r="AU108">
        <v>0</v>
      </c>
      <c r="AV108">
        <v>0</v>
      </c>
      <c r="AW108">
        <v>0</v>
      </c>
      <c r="AX108">
        <v>0</v>
      </c>
      <c r="AY108">
        <v>0</v>
      </c>
      <c r="AZ108">
        <v>0</v>
      </c>
      <c r="BA108">
        <v>0</v>
      </c>
    </row>
    <row r="109" spans="2:53" x14ac:dyDescent="0.2">
      <c r="B109" t="s">
        <v>346</v>
      </c>
      <c r="C109">
        <v>1E-3</v>
      </c>
      <c r="D109">
        <v>0.5</v>
      </c>
      <c r="E109">
        <v>256</v>
      </c>
      <c r="F109">
        <v>500</v>
      </c>
      <c r="G109" s="2" t="b">
        <v>0</v>
      </c>
      <c r="H109">
        <v>6</v>
      </c>
      <c r="I109">
        <v>15</v>
      </c>
      <c r="J109">
        <v>64</v>
      </c>
      <c r="K109">
        <v>1000</v>
      </c>
      <c r="L109">
        <v>3</v>
      </c>
      <c r="M109">
        <v>50</v>
      </c>
      <c r="N109">
        <v>420</v>
      </c>
      <c r="O109">
        <v>9</v>
      </c>
      <c r="P109">
        <v>50</v>
      </c>
      <c r="Q109">
        <v>80</v>
      </c>
      <c r="R109">
        <v>1</v>
      </c>
      <c r="S109">
        <v>197</v>
      </c>
      <c r="T109" s="2">
        <v>64</v>
      </c>
      <c r="U109" s="2">
        <v>128</v>
      </c>
      <c r="V109" s="2">
        <v>128</v>
      </c>
      <c r="W109" t="s">
        <v>240</v>
      </c>
      <c r="X109">
        <v>0.91835416666666703</v>
      </c>
      <c r="Y109">
        <v>1.7143551666289499E-2</v>
      </c>
      <c r="Z109">
        <v>0.33333333333333098</v>
      </c>
      <c r="AA109">
        <v>0.33333334326744002</v>
      </c>
      <c r="AB109">
        <v>0.16666666666666499</v>
      </c>
      <c r="AC109">
        <v>0.16666666666666499</v>
      </c>
      <c r="AD109">
        <v>0.11111111111111301</v>
      </c>
      <c r="AE109">
        <v>0.11111111111111301</v>
      </c>
      <c r="AF109">
        <v>0.33333333333333098</v>
      </c>
      <c r="AG109">
        <v>0.33333333333333098</v>
      </c>
      <c r="AH109">
        <v>0.11111111111111099</v>
      </c>
      <c r="AI109">
        <v>0.111111119389534</v>
      </c>
      <c r="AJ109">
        <v>2.2222222222222199E-2</v>
      </c>
      <c r="AK109">
        <v>2.2222222222222199E-2</v>
      </c>
      <c r="AL109">
        <v>1.23456790123456E-2</v>
      </c>
      <c r="AM109">
        <v>1.23456790123456E-2</v>
      </c>
      <c r="AN109">
        <v>0.11111111111111099</v>
      </c>
      <c r="AO109">
        <v>0.11111111111111099</v>
      </c>
      <c r="AP109">
        <v>0.5</v>
      </c>
      <c r="AQ109">
        <v>0</v>
      </c>
      <c r="AR109">
        <v>0</v>
      </c>
      <c r="AS109">
        <v>0.19999999999999901</v>
      </c>
      <c r="AT109">
        <v>0</v>
      </c>
      <c r="AU109">
        <v>0</v>
      </c>
      <c r="AV109">
        <v>0</v>
      </c>
      <c r="AW109">
        <v>0</v>
      </c>
      <c r="AX109">
        <v>0</v>
      </c>
      <c r="AY109">
        <v>0</v>
      </c>
      <c r="AZ109">
        <v>0</v>
      </c>
      <c r="BA109">
        <v>0</v>
      </c>
    </row>
    <row r="110" spans="2:53" x14ac:dyDescent="0.2">
      <c r="B110" t="s">
        <v>347</v>
      </c>
      <c r="C110">
        <v>1E-3</v>
      </c>
      <c r="D110">
        <v>0.5</v>
      </c>
      <c r="E110">
        <v>174</v>
      </c>
      <c r="F110">
        <v>500</v>
      </c>
      <c r="G110" s="2" t="b">
        <v>1</v>
      </c>
      <c r="H110">
        <v>6</v>
      </c>
      <c r="I110">
        <v>50</v>
      </c>
      <c r="J110">
        <v>256</v>
      </c>
      <c r="K110">
        <v>1000</v>
      </c>
      <c r="L110">
        <v>3</v>
      </c>
      <c r="M110">
        <v>50</v>
      </c>
      <c r="N110">
        <v>420</v>
      </c>
      <c r="O110">
        <v>9</v>
      </c>
      <c r="P110">
        <v>50</v>
      </c>
      <c r="Q110">
        <v>80</v>
      </c>
      <c r="R110">
        <v>1</v>
      </c>
      <c r="S110">
        <v>197</v>
      </c>
      <c r="T110" s="2">
        <v>128</v>
      </c>
      <c r="U110" s="2">
        <v>64</v>
      </c>
      <c r="V110" s="2">
        <v>128</v>
      </c>
      <c r="W110" t="s">
        <v>240</v>
      </c>
      <c r="X110">
        <v>0.92819661458333202</v>
      </c>
      <c r="Y110">
        <v>1.52525357957929E-2</v>
      </c>
      <c r="Z110">
        <v>0.33333333333333098</v>
      </c>
      <c r="AA110">
        <v>0.33333334326744002</v>
      </c>
      <c r="AB110">
        <v>0.16666666666666499</v>
      </c>
      <c r="AC110">
        <v>0.16666666666666499</v>
      </c>
      <c r="AD110">
        <v>0.11111111111111301</v>
      </c>
      <c r="AE110">
        <v>0.11111111111111301</v>
      </c>
      <c r="AF110">
        <v>0.33333333333333098</v>
      </c>
      <c r="AG110">
        <v>0.33333333333333098</v>
      </c>
      <c r="AH110">
        <v>0.11111111111111099</v>
      </c>
      <c r="AI110">
        <v>0.111111119389534</v>
      </c>
      <c r="AJ110">
        <v>2.2222222222222199E-2</v>
      </c>
      <c r="AK110">
        <v>2.2222222222222199E-2</v>
      </c>
      <c r="AL110">
        <v>1.23456790123456E-2</v>
      </c>
      <c r="AM110">
        <v>1.23456790123456E-2</v>
      </c>
      <c r="AN110">
        <v>0.11111111111111099</v>
      </c>
      <c r="AO110">
        <v>0.11111111111111099</v>
      </c>
      <c r="AP110">
        <v>0.5</v>
      </c>
      <c r="AQ110">
        <v>0</v>
      </c>
      <c r="AR110">
        <v>0</v>
      </c>
      <c r="AS110">
        <v>0.19999999999999901</v>
      </c>
      <c r="AT110">
        <v>0</v>
      </c>
      <c r="AU110">
        <v>0</v>
      </c>
      <c r="AV110">
        <v>0</v>
      </c>
      <c r="AW110">
        <v>0</v>
      </c>
      <c r="AX110">
        <v>0</v>
      </c>
      <c r="AY110">
        <v>0</v>
      </c>
      <c r="AZ110">
        <v>0</v>
      </c>
      <c r="BA110">
        <v>0</v>
      </c>
    </row>
    <row r="111" spans="2:53" x14ac:dyDescent="0.2">
      <c r="B111" t="s">
        <v>348</v>
      </c>
      <c r="C111">
        <v>1E-3</v>
      </c>
      <c r="D111">
        <v>0.1</v>
      </c>
      <c r="E111">
        <v>256</v>
      </c>
      <c r="F111">
        <v>500</v>
      </c>
      <c r="G111" s="2" t="b">
        <v>0</v>
      </c>
      <c r="H111">
        <v>6</v>
      </c>
      <c r="I111">
        <v>20</v>
      </c>
      <c r="J111">
        <v>64</v>
      </c>
      <c r="K111">
        <v>1000</v>
      </c>
      <c r="L111">
        <v>3</v>
      </c>
      <c r="M111">
        <v>20</v>
      </c>
      <c r="N111">
        <v>450</v>
      </c>
      <c r="O111">
        <v>9</v>
      </c>
      <c r="P111">
        <v>20</v>
      </c>
      <c r="Q111">
        <v>110</v>
      </c>
      <c r="R111">
        <v>1</v>
      </c>
      <c r="S111">
        <v>197</v>
      </c>
      <c r="T111" s="2">
        <v>64</v>
      </c>
      <c r="U111" s="2">
        <v>128</v>
      </c>
      <c r="V111" s="2">
        <v>128</v>
      </c>
      <c r="W111" t="s">
        <v>240</v>
      </c>
      <c r="X111">
        <v>0.91398958333333202</v>
      </c>
      <c r="Y111">
        <v>1.8200019622221501E-2</v>
      </c>
      <c r="Z111">
        <v>0.33333333333333098</v>
      </c>
      <c r="AA111">
        <v>0.33333334326744002</v>
      </c>
      <c r="AB111">
        <v>0.16666898276820299</v>
      </c>
      <c r="AC111">
        <v>0.16666898276820299</v>
      </c>
      <c r="AD111">
        <v>0.111113170249569</v>
      </c>
      <c r="AE111">
        <v>0.111113170249569</v>
      </c>
      <c r="AF111">
        <v>0.33333333333333098</v>
      </c>
      <c r="AG111">
        <v>0.33333333333333098</v>
      </c>
      <c r="AH111">
        <v>0.11111111111111099</v>
      </c>
      <c r="AI111">
        <v>0.111111111938953</v>
      </c>
      <c r="AJ111">
        <v>2.2222222222222199E-2</v>
      </c>
      <c r="AK111">
        <v>2.2222222222222199E-2</v>
      </c>
      <c r="AL111">
        <v>1.23456790123456E-2</v>
      </c>
      <c r="AM111">
        <v>1.23456790123456E-2</v>
      </c>
      <c r="AN111">
        <v>0.11111111111111099</v>
      </c>
      <c r="AO111">
        <v>0.11111111111111099</v>
      </c>
      <c r="AP111">
        <v>0.50000694830461301</v>
      </c>
      <c r="AQ111">
        <v>0</v>
      </c>
      <c r="AR111">
        <v>0</v>
      </c>
      <c r="AS111">
        <v>0.19999999999999901</v>
      </c>
      <c r="AT111">
        <v>0</v>
      </c>
      <c r="AU111">
        <v>0</v>
      </c>
      <c r="AV111">
        <v>0</v>
      </c>
      <c r="AW111">
        <v>0</v>
      </c>
      <c r="AX111">
        <v>0</v>
      </c>
      <c r="AY111">
        <v>0</v>
      </c>
      <c r="AZ111">
        <v>0</v>
      </c>
      <c r="BA111">
        <v>0</v>
      </c>
    </row>
    <row r="112" spans="2:53" x14ac:dyDescent="0.2">
      <c r="B112" t="s">
        <v>349</v>
      </c>
      <c r="C112">
        <v>1E-3</v>
      </c>
      <c r="D112">
        <v>0.1</v>
      </c>
      <c r="E112">
        <v>140</v>
      </c>
      <c r="F112">
        <v>500</v>
      </c>
      <c r="G112" s="2" t="b">
        <v>1</v>
      </c>
      <c r="H112">
        <v>6</v>
      </c>
      <c r="I112">
        <v>50</v>
      </c>
      <c r="J112">
        <v>64</v>
      </c>
      <c r="K112">
        <v>1000</v>
      </c>
      <c r="L112">
        <v>3</v>
      </c>
      <c r="M112">
        <v>20</v>
      </c>
      <c r="N112">
        <v>450</v>
      </c>
      <c r="O112">
        <v>9</v>
      </c>
      <c r="P112">
        <v>20</v>
      </c>
      <c r="Q112">
        <v>110</v>
      </c>
      <c r="R112">
        <v>1</v>
      </c>
      <c r="S112">
        <v>197</v>
      </c>
      <c r="T112" s="2">
        <v>128</v>
      </c>
      <c r="U112" s="2">
        <v>64</v>
      </c>
      <c r="V112" s="2">
        <v>64</v>
      </c>
      <c r="W112" t="s">
        <v>240</v>
      </c>
      <c r="X112">
        <v>0.90051562500000004</v>
      </c>
      <c r="Y112">
        <v>2.1683774838224E-2</v>
      </c>
      <c r="Z112">
        <v>0.33333333333333098</v>
      </c>
      <c r="AA112">
        <v>0.66666668653488104</v>
      </c>
      <c r="AB112">
        <v>0.16666666666666499</v>
      </c>
      <c r="AC112">
        <v>0.16666666666666499</v>
      </c>
      <c r="AD112">
        <v>0.11111111111111301</v>
      </c>
      <c r="AE112">
        <v>0.11111111111111301</v>
      </c>
      <c r="AF112">
        <v>0.33333333333333098</v>
      </c>
      <c r="AG112">
        <v>0.33333333333333098</v>
      </c>
      <c r="AH112">
        <v>0.11111111111111099</v>
      </c>
      <c r="AI112">
        <v>0.88888889551162698</v>
      </c>
      <c r="AJ112">
        <v>2.2222222222222199E-2</v>
      </c>
      <c r="AK112">
        <v>2.2222222222222199E-2</v>
      </c>
      <c r="AL112">
        <v>1.23456790123456E-2</v>
      </c>
      <c r="AM112">
        <v>1.23456790123456E-2</v>
      </c>
      <c r="AN112">
        <v>0.11111111111111099</v>
      </c>
      <c r="AO112">
        <v>0.11111111111111099</v>
      </c>
      <c r="AP112">
        <v>0.5</v>
      </c>
      <c r="AQ112">
        <v>0</v>
      </c>
      <c r="AR112">
        <v>0</v>
      </c>
      <c r="AS112">
        <v>0.19999999999999901</v>
      </c>
      <c r="AT112">
        <v>0</v>
      </c>
      <c r="AU112">
        <v>0</v>
      </c>
      <c r="AV112">
        <v>0</v>
      </c>
      <c r="AW112">
        <v>0</v>
      </c>
      <c r="AX112">
        <v>0</v>
      </c>
      <c r="AY112">
        <v>0</v>
      </c>
      <c r="AZ112">
        <v>0</v>
      </c>
      <c r="BA112">
        <v>0</v>
      </c>
    </row>
    <row r="113" spans="2:53" x14ac:dyDescent="0.2">
      <c r="B113" t="s">
        <v>350</v>
      </c>
      <c r="C113">
        <v>1E-3</v>
      </c>
      <c r="D113">
        <v>0.5</v>
      </c>
      <c r="E113">
        <v>256</v>
      </c>
      <c r="F113">
        <v>500</v>
      </c>
      <c r="G113" s="2" t="b">
        <v>0</v>
      </c>
      <c r="H113">
        <v>6</v>
      </c>
      <c r="I113">
        <v>25</v>
      </c>
      <c r="J113">
        <v>64</v>
      </c>
      <c r="K113">
        <v>1000</v>
      </c>
      <c r="L113">
        <v>3</v>
      </c>
      <c r="M113">
        <v>15</v>
      </c>
      <c r="N113">
        <v>455</v>
      </c>
      <c r="O113">
        <v>9</v>
      </c>
      <c r="P113">
        <v>15</v>
      </c>
      <c r="Q113">
        <v>115</v>
      </c>
      <c r="R113">
        <v>1</v>
      </c>
      <c r="S113">
        <v>197</v>
      </c>
      <c r="T113" s="2">
        <v>64</v>
      </c>
      <c r="U113" s="2">
        <v>64</v>
      </c>
      <c r="V113" s="2">
        <v>128</v>
      </c>
      <c r="W113" t="s">
        <v>240</v>
      </c>
      <c r="X113">
        <v>0.91316145833333295</v>
      </c>
      <c r="Y113">
        <v>1.8149076366796999E-2</v>
      </c>
      <c r="Z113">
        <v>0.33333333333333098</v>
      </c>
      <c r="AA113">
        <v>0.33333334326744002</v>
      </c>
      <c r="AB113">
        <v>0.16666666666666499</v>
      </c>
      <c r="AC113">
        <v>0.16666666666666499</v>
      </c>
      <c r="AD113">
        <v>0.11111111111111301</v>
      </c>
      <c r="AE113">
        <v>0.11111111111111301</v>
      </c>
      <c r="AF113">
        <v>0.33333333333333098</v>
      </c>
      <c r="AG113">
        <v>0.33333333333333098</v>
      </c>
      <c r="AH113">
        <v>0.11111111111111099</v>
      </c>
      <c r="AI113">
        <v>0.111111111938953</v>
      </c>
      <c r="AJ113">
        <v>2.2222222222222199E-2</v>
      </c>
      <c r="AK113">
        <v>2.2222222222222199E-2</v>
      </c>
      <c r="AL113">
        <v>1.23456790123456E-2</v>
      </c>
      <c r="AM113">
        <v>1.23456790123456E-2</v>
      </c>
      <c r="AN113">
        <v>0.11111111111111099</v>
      </c>
      <c r="AO113">
        <v>0.11111111111111099</v>
      </c>
      <c r="AP113">
        <v>0.5</v>
      </c>
      <c r="AQ113">
        <v>0</v>
      </c>
      <c r="AR113">
        <v>0</v>
      </c>
      <c r="AS113">
        <v>0.19999999999999901</v>
      </c>
      <c r="AT113">
        <v>0</v>
      </c>
      <c r="AU113">
        <v>0</v>
      </c>
      <c r="AV113">
        <v>0</v>
      </c>
      <c r="AW113">
        <v>0</v>
      </c>
      <c r="AX113">
        <v>0</v>
      </c>
      <c r="AY113">
        <v>0</v>
      </c>
      <c r="AZ113">
        <v>0</v>
      </c>
      <c r="BA113">
        <v>0</v>
      </c>
    </row>
    <row r="114" spans="2:53" x14ac:dyDescent="0.2">
      <c r="B114" t="s">
        <v>351</v>
      </c>
      <c r="C114">
        <v>1E-3</v>
      </c>
      <c r="D114">
        <v>0.5</v>
      </c>
      <c r="E114">
        <v>199</v>
      </c>
      <c r="F114">
        <v>500</v>
      </c>
      <c r="G114" s="2" t="b">
        <v>1</v>
      </c>
      <c r="H114">
        <v>6</v>
      </c>
      <c r="I114">
        <v>15</v>
      </c>
      <c r="J114">
        <v>256</v>
      </c>
      <c r="K114">
        <v>1000</v>
      </c>
      <c r="L114">
        <v>3</v>
      </c>
      <c r="M114">
        <v>15</v>
      </c>
      <c r="N114">
        <v>455</v>
      </c>
      <c r="O114">
        <v>9</v>
      </c>
      <c r="P114">
        <v>15</v>
      </c>
      <c r="Q114">
        <v>115</v>
      </c>
      <c r="R114">
        <v>1</v>
      </c>
      <c r="S114">
        <v>197</v>
      </c>
      <c r="T114" s="2">
        <v>128</v>
      </c>
      <c r="U114" s="2">
        <v>128</v>
      </c>
      <c r="V114" s="2">
        <v>128</v>
      </c>
      <c r="W114" t="s">
        <v>240</v>
      </c>
      <c r="X114">
        <v>0.92725130208333195</v>
      </c>
      <c r="Y114">
        <v>1.52952496465295E-2</v>
      </c>
      <c r="Z114">
        <v>0.33333333333333098</v>
      </c>
      <c r="AA114">
        <v>0.33333334326744002</v>
      </c>
      <c r="AB114">
        <v>0.16666666666666499</v>
      </c>
      <c r="AC114">
        <v>0.16666666666666499</v>
      </c>
      <c r="AD114">
        <v>0.11111111111111301</v>
      </c>
      <c r="AE114">
        <v>0.11111111111111301</v>
      </c>
      <c r="AF114">
        <v>0.33333333333333098</v>
      </c>
      <c r="AG114">
        <v>0.33333333333333098</v>
      </c>
      <c r="AH114">
        <v>0.11111111111111099</v>
      </c>
      <c r="AI114">
        <v>0.111111111938953</v>
      </c>
      <c r="AJ114">
        <v>2.2222222222222199E-2</v>
      </c>
      <c r="AK114">
        <v>2.2222222222222199E-2</v>
      </c>
      <c r="AL114">
        <v>1.23456790123456E-2</v>
      </c>
      <c r="AM114">
        <v>1.23456790123456E-2</v>
      </c>
      <c r="AN114">
        <v>0.11111111111111099</v>
      </c>
      <c r="AO114">
        <v>0.11111111111111099</v>
      </c>
      <c r="AP114">
        <v>0.5</v>
      </c>
      <c r="AQ114">
        <v>0</v>
      </c>
      <c r="AR114">
        <v>0</v>
      </c>
      <c r="AS114">
        <v>0.19999999999999901</v>
      </c>
      <c r="AT114">
        <v>0</v>
      </c>
      <c r="AU114">
        <v>0</v>
      </c>
      <c r="AV114">
        <v>0</v>
      </c>
      <c r="AW114">
        <v>0</v>
      </c>
      <c r="AX114">
        <v>0</v>
      </c>
      <c r="AY114">
        <v>0</v>
      </c>
      <c r="AZ114">
        <v>0</v>
      </c>
      <c r="BA114">
        <v>0</v>
      </c>
    </row>
    <row r="115" spans="2:53" x14ac:dyDescent="0.2">
      <c r="B115" t="s">
        <v>352</v>
      </c>
      <c r="C115">
        <v>1E-3</v>
      </c>
      <c r="D115">
        <v>0.1</v>
      </c>
      <c r="E115">
        <v>116</v>
      </c>
      <c r="F115">
        <v>500</v>
      </c>
      <c r="G115" s="2" t="b">
        <v>1</v>
      </c>
      <c r="H115">
        <v>6</v>
      </c>
      <c r="I115">
        <v>50</v>
      </c>
      <c r="J115">
        <v>128</v>
      </c>
      <c r="K115">
        <v>1000</v>
      </c>
      <c r="L115">
        <v>3</v>
      </c>
      <c r="M115">
        <v>50</v>
      </c>
      <c r="N115">
        <v>420</v>
      </c>
      <c r="O115">
        <v>9</v>
      </c>
      <c r="P115">
        <v>50</v>
      </c>
      <c r="Q115">
        <v>80</v>
      </c>
      <c r="R115">
        <v>1</v>
      </c>
      <c r="S115">
        <v>197</v>
      </c>
      <c r="T115" s="2">
        <v>128</v>
      </c>
      <c r="U115" s="2">
        <v>64</v>
      </c>
      <c r="V115" s="2">
        <v>64</v>
      </c>
      <c r="W115" t="s">
        <v>240</v>
      </c>
      <c r="X115">
        <v>0.90889843749999999</v>
      </c>
      <c r="Y115">
        <v>1.99387243427336E-2</v>
      </c>
      <c r="Z115">
        <v>0.33333333333333098</v>
      </c>
      <c r="AA115">
        <v>0.33333334326744002</v>
      </c>
      <c r="AB115">
        <v>0.16666666666666499</v>
      </c>
      <c r="AC115">
        <v>0.16666666666666499</v>
      </c>
      <c r="AD115">
        <v>0.11111111111111301</v>
      </c>
      <c r="AE115">
        <v>0.11111111111111301</v>
      </c>
      <c r="AF115">
        <v>0.33333333333333098</v>
      </c>
      <c r="AG115">
        <v>0.33333333333333098</v>
      </c>
      <c r="AH115">
        <v>0.11111111111111099</v>
      </c>
      <c r="AI115">
        <v>0.111111119389534</v>
      </c>
      <c r="AJ115">
        <v>2.2222222222222199E-2</v>
      </c>
      <c r="AK115">
        <v>2.2222222222222199E-2</v>
      </c>
      <c r="AL115">
        <v>1.23456790123456E-2</v>
      </c>
      <c r="AM115">
        <v>1.23456790123456E-2</v>
      </c>
      <c r="AN115">
        <v>0.11111111111111099</v>
      </c>
      <c r="AO115">
        <v>0.11111111111111099</v>
      </c>
      <c r="AP115">
        <v>0.5</v>
      </c>
      <c r="AQ115">
        <v>0</v>
      </c>
      <c r="AR115">
        <v>0</v>
      </c>
      <c r="AS115">
        <v>0.19999999999999901</v>
      </c>
      <c r="AT115">
        <v>0</v>
      </c>
      <c r="AU115">
        <v>0</v>
      </c>
      <c r="AV115">
        <v>0</v>
      </c>
      <c r="AW115">
        <v>0</v>
      </c>
      <c r="AX115">
        <v>0</v>
      </c>
      <c r="AY115">
        <v>0</v>
      </c>
      <c r="AZ115">
        <v>0</v>
      </c>
      <c r="BA115">
        <v>0</v>
      </c>
    </row>
    <row r="116" spans="2:53" x14ac:dyDescent="0.2">
      <c r="B116" t="s">
        <v>353</v>
      </c>
      <c r="C116">
        <v>1E-3</v>
      </c>
      <c r="D116">
        <v>0.1</v>
      </c>
      <c r="E116">
        <v>256</v>
      </c>
      <c r="F116">
        <v>500</v>
      </c>
      <c r="G116" s="2" t="b">
        <v>0</v>
      </c>
      <c r="H116">
        <v>6</v>
      </c>
      <c r="I116">
        <v>15</v>
      </c>
      <c r="J116">
        <v>420</v>
      </c>
      <c r="K116">
        <v>1000</v>
      </c>
      <c r="L116">
        <v>3</v>
      </c>
      <c r="M116">
        <v>25</v>
      </c>
      <c r="N116">
        <v>445</v>
      </c>
      <c r="O116">
        <v>9</v>
      </c>
      <c r="P116">
        <v>25</v>
      </c>
      <c r="Q116">
        <v>105</v>
      </c>
      <c r="R116">
        <v>1</v>
      </c>
      <c r="S116">
        <v>197</v>
      </c>
      <c r="T116" s="2">
        <v>128</v>
      </c>
      <c r="U116" s="2">
        <v>64</v>
      </c>
      <c r="V116" s="2">
        <v>64</v>
      </c>
      <c r="W116" t="s">
        <v>240</v>
      </c>
      <c r="X116">
        <v>0.93938492063491996</v>
      </c>
      <c r="Y116">
        <v>1.29298265278339E-2</v>
      </c>
      <c r="Z116">
        <v>0.33333333333333098</v>
      </c>
      <c r="AA116">
        <v>0.33333334326744002</v>
      </c>
      <c r="AB116">
        <v>0.16666666666666499</v>
      </c>
      <c r="AC116">
        <v>0.16666666666666499</v>
      </c>
      <c r="AD116">
        <v>0.11111111111111301</v>
      </c>
      <c r="AE116">
        <v>0.11111111111111301</v>
      </c>
      <c r="AF116">
        <v>0.33333333333333098</v>
      </c>
      <c r="AG116">
        <v>0.33333333333333098</v>
      </c>
      <c r="AH116">
        <v>0.11111111111111099</v>
      </c>
      <c r="AI116">
        <v>0.111111111938953</v>
      </c>
      <c r="AJ116">
        <v>2.2222222222222199E-2</v>
      </c>
      <c r="AK116">
        <v>2.2222222222222199E-2</v>
      </c>
      <c r="AL116">
        <v>1.23456790123456E-2</v>
      </c>
      <c r="AM116">
        <v>1.23456790123456E-2</v>
      </c>
      <c r="AN116">
        <v>0.11111111111111099</v>
      </c>
      <c r="AO116">
        <v>0.11111111111111099</v>
      </c>
      <c r="AP116">
        <v>0.5</v>
      </c>
      <c r="AQ116">
        <v>0</v>
      </c>
      <c r="AR116">
        <v>0</v>
      </c>
      <c r="AS116">
        <v>0.19999999999999901</v>
      </c>
      <c r="AT116">
        <v>0</v>
      </c>
      <c r="AU116">
        <v>0</v>
      </c>
      <c r="AV116">
        <v>0</v>
      </c>
      <c r="AW116">
        <v>0</v>
      </c>
      <c r="AX116">
        <v>0</v>
      </c>
      <c r="AY116">
        <v>0</v>
      </c>
      <c r="AZ116">
        <v>0</v>
      </c>
      <c r="BA116">
        <v>0</v>
      </c>
    </row>
    <row r="117" spans="2:53" x14ac:dyDescent="0.2">
      <c r="B117" t="s">
        <v>354</v>
      </c>
      <c r="C117">
        <v>1E-3</v>
      </c>
      <c r="D117">
        <v>0.5</v>
      </c>
      <c r="E117">
        <v>256</v>
      </c>
      <c r="F117">
        <v>500</v>
      </c>
      <c r="G117" s="2" t="b">
        <v>0</v>
      </c>
      <c r="H117">
        <v>6</v>
      </c>
      <c r="I117">
        <v>50</v>
      </c>
      <c r="J117">
        <v>128</v>
      </c>
      <c r="K117">
        <v>1000</v>
      </c>
      <c r="L117">
        <v>3</v>
      </c>
      <c r="M117">
        <v>50</v>
      </c>
      <c r="N117">
        <v>420</v>
      </c>
      <c r="O117">
        <v>9</v>
      </c>
      <c r="P117">
        <v>50</v>
      </c>
      <c r="Q117">
        <v>80</v>
      </c>
      <c r="R117">
        <v>1</v>
      </c>
      <c r="S117">
        <v>197</v>
      </c>
      <c r="T117" s="2">
        <v>64</v>
      </c>
      <c r="U117" s="2">
        <v>128</v>
      </c>
      <c r="V117" s="2">
        <v>128</v>
      </c>
      <c r="W117" t="s">
        <v>240</v>
      </c>
      <c r="X117">
        <v>0.921309895833332</v>
      </c>
      <c r="Y117">
        <v>1.6399531105533199E-2</v>
      </c>
      <c r="Z117">
        <v>0.33333333333333098</v>
      </c>
      <c r="AA117">
        <v>0.33333334326744002</v>
      </c>
      <c r="AB117">
        <v>0.16666666666666499</v>
      </c>
      <c r="AC117">
        <v>0.16666666666666499</v>
      </c>
      <c r="AD117">
        <v>0.11111111111111301</v>
      </c>
      <c r="AE117">
        <v>0.11111111111111301</v>
      </c>
      <c r="AF117">
        <v>0.33333333333333098</v>
      </c>
      <c r="AG117">
        <v>0.33333333333333098</v>
      </c>
      <c r="AH117">
        <v>0.11111111111111099</v>
      </c>
      <c r="AI117">
        <v>0.111111119389534</v>
      </c>
      <c r="AJ117">
        <v>2.2222222222222199E-2</v>
      </c>
      <c r="AK117">
        <v>2.2222222222222199E-2</v>
      </c>
      <c r="AL117">
        <v>1.23456790123456E-2</v>
      </c>
      <c r="AM117">
        <v>1.23456790123456E-2</v>
      </c>
      <c r="AN117">
        <v>0.11111111111111099</v>
      </c>
      <c r="AO117">
        <v>0.11111111111111099</v>
      </c>
      <c r="AP117">
        <v>0.5</v>
      </c>
      <c r="AQ117">
        <v>0</v>
      </c>
      <c r="AR117">
        <v>0</v>
      </c>
      <c r="AS117">
        <v>0.19999999999999901</v>
      </c>
      <c r="AT117">
        <v>0</v>
      </c>
      <c r="AU117">
        <v>0</v>
      </c>
      <c r="AV117">
        <v>0</v>
      </c>
      <c r="AW117">
        <v>0</v>
      </c>
      <c r="AX117">
        <v>0</v>
      </c>
      <c r="AY117">
        <v>0</v>
      </c>
      <c r="AZ117">
        <v>0</v>
      </c>
      <c r="BA117">
        <v>0</v>
      </c>
    </row>
    <row r="118" spans="2:53" x14ac:dyDescent="0.2">
      <c r="B118" t="s">
        <v>355</v>
      </c>
      <c r="C118">
        <v>1E-3</v>
      </c>
      <c r="D118">
        <v>0.1</v>
      </c>
      <c r="E118">
        <v>256</v>
      </c>
      <c r="F118">
        <v>500</v>
      </c>
      <c r="G118" s="2" t="b">
        <v>0</v>
      </c>
      <c r="H118">
        <v>6</v>
      </c>
      <c r="I118">
        <v>10</v>
      </c>
      <c r="J118">
        <v>420</v>
      </c>
      <c r="K118">
        <v>1000</v>
      </c>
      <c r="L118">
        <v>3</v>
      </c>
      <c r="M118">
        <v>10</v>
      </c>
      <c r="N118">
        <v>460</v>
      </c>
      <c r="O118">
        <v>9</v>
      </c>
      <c r="P118">
        <v>10</v>
      </c>
      <c r="Q118">
        <v>120</v>
      </c>
      <c r="R118">
        <v>1</v>
      </c>
      <c r="S118">
        <v>197</v>
      </c>
      <c r="T118" s="2">
        <v>64</v>
      </c>
      <c r="U118" s="2">
        <v>128</v>
      </c>
      <c r="V118" s="2">
        <v>64</v>
      </c>
      <c r="W118" t="s">
        <v>240</v>
      </c>
      <c r="X118">
        <v>0.92232142857142696</v>
      </c>
      <c r="Y118">
        <v>1.5739722326397799E-2</v>
      </c>
      <c r="Z118">
        <v>0.33333333333333098</v>
      </c>
      <c r="AA118">
        <v>0.33333331346511802</v>
      </c>
      <c r="AB118">
        <v>0.16666666666666499</v>
      </c>
      <c r="AC118">
        <v>0.16666666666666499</v>
      </c>
      <c r="AD118">
        <v>0.11111111111111301</v>
      </c>
      <c r="AE118">
        <v>0.11111111111111301</v>
      </c>
      <c r="AF118">
        <v>0.33333333333333098</v>
      </c>
      <c r="AG118">
        <v>0.33333333333333098</v>
      </c>
      <c r="AH118">
        <v>0.11111111111111099</v>
      </c>
      <c r="AI118">
        <v>0.111111111938953</v>
      </c>
      <c r="AJ118">
        <v>2.2222222222222199E-2</v>
      </c>
      <c r="AK118">
        <v>2.2222222222222199E-2</v>
      </c>
      <c r="AL118">
        <v>1.23456790123456E-2</v>
      </c>
      <c r="AM118">
        <v>1.23456790123456E-2</v>
      </c>
      <c r="AN118">
        <v>0.11111111111111099</v>
      </c>
      <c r="AO118">
        <v>0.11111111111111099</v>
      </c>
      <c r="AP118">
        <v>0.5</v>
      </c>
      <c r="AQ118">
        <v>0</v>
      </c>
      <c r="AR118">
        <v>0</v>
      </c>
      <c r="AS118">
        <v>0.19999999999999901</v>
      </c>
      <c r="AT118">
        <v>0</v>
      </c>
      <c r="AU118">
        <v>0</v>
      </c>
      <c r="AV118">
        <v>0</v>
      </c>
      <c r="AW118">
        <v>0</v>
      </c>
      <c r="AX118">
        <v>0</v>
      </c>
      <c r="AY118">
        <v>0</v>
      </c>
      <c r="AZ118">
        <v>0</v>
      </c>
      <c r="BA118">
        <v>0</v>
      </c>
    </row>
    <row r="119" spans="2:53" x14ac:dyDescent="0.2">
      <c r="B119" t="s">
        <v>356</v>
      </c>
      <c r="C119">
        <v>1E-3</v>
      </c>
      <c r="D119">
        <v>0.1</v>
      </c>
      <c r="E119">
        <v>256</v>
      </c>
      <c r="F119">
        <v>500</v>
      </c>
      <c r="G119" s="2" t="b">
        <v>0</v>
      </c>
      <c r="H119">
        <v>6</v>
      </c>
      <c r="I119">
        <v>15</v>
      </c>
      <c r="J119">
        <v>256</v>
      </c>
      <c r="K119">
        <v>1000</v>
      </c>
      <c r="L119">
        <v>3</v>
      </c>
      <c r="M119">
        <v>15</v>
      </c>
      <c r="N119">
        <v>455</v>
      </c>
      <c r="O119">
        <v>9</v>
      </c>
      <c r="P119">
        <v>15</v>
      </c>
      <c r="Q119">
        <v>115</v>
      </c>
      <c r="R119">
        <v>1</v>
      </c>
      <c r="S119">
        <v>197</v>
      </c>
      <c r="T119" s="2">
        <v>128</v>
      </c>
      <c r="U119" s="2">
        <v>128</v>
      </c>
      <c r="V119" s="2">
        <v>64</v>
      </c>
      <c r="W119" t="s">
        <v>240</v>
      </c>
      <c r="X119">
        <v>0.92804427083333196</v>
      </c>
      <c r="Y119">
        <v>1.50190729051828E-2</v>
      </c>
      <c r="Z119">
        <v>0.33333333333333098</v>
      </c>
      <c r="AA119">
        <v>0.33333334326744002</v>
      </c>
      <c r="AB119">
        <v>0.16666666666666499</v>
      </c>
      <c r="AC119">
        <v>0.16666666666666499</v>
      </c>
      <c r="AD119">
        <v>0.11111111111111301</v>
      </c>
      <c r="AE119">
        <v>0.11111111111111301</v>
      </c>
      <c r="AF119">
        <v>0.33333333333333098</v>
      </c>
      <c r="AG119">
        <v>0.33333333333333098</v>
      </c>
      <c r="AH119">
        <v>0.11111111111111099</v>
      </c>
      <c r="AI119">
        <v>0.111111111938953</v>
      </c>
      <c r="AJ119">
        <v>2.2222222222222199E-2</v>
      </c>
      <c r="AK119">
        <v>2.2222222222222199E-2</v>
      </c>
      <c r="AL119">
        <v>1.23456790123456E-2</v>
      </c>
      <c r="AM119">
        <v>1.23456790123456E-2</v>
      </c>
      <c r="AN119">
        <v>0.11111111111111099</v>
      </c>
      <c r="AO119">
        <v>0.11111111111111099</v>
      </c>
      <c r="AP119">
        <v>0.5</v>
      </c>
      <c r="AQ119">
        <v>0</v>
      </c>
      <c r="AR119">
        <v>0</v>
      </c>
      <c r="AS119">
        <v>0.19999999999999901</v>
      </c>
      <c r="AT119">
        <v>0</v>
      </c>
      <c r="AU119">
        <v>0</v>
      </c>
      <c r="AV119">
        <v>0</v>
      </c>
      <c r="AW119">
        <v>0</v>
      </c>
      <c r="AX119">
        <v>0</v>
      </c>
      <c r="AY119">
        <v>0</v>
      </c>
      <c r="AZ119">
        <v>0</v>
      </c>
      <c r="BA119">
        <v>0</v>
      </c>
    </row>
    <row r="120" spans="2:53" x14ac:dyDescent="0.2">
      <c r="B120" t="s">
        <v>357</v>
      </c>
      <c r="C120">
        <v>1E-3</v>
      </c>
      <c r="D120">
        <v>0.1</v>
      </c>
      <c r="E120">
        <v>128</v>
      </c>
      <c r="F120">
        <v>500</v>
      </c>
      <c r="G120" s="2" t="b">
        <v>1</v>
      </c>
      <c r="H120">
        <v>6</v>
      </c>
      <c r="I120">
        <v>20</v>
      </c>
      <c r="J120">
        <v>420</v>
      </c>
      <c r="K120">
        <v>1000</v>
      </c>
      <c r="L120">
        <v>3</v>
      </c>
      <c r="M120">
        <v>15</v>
      </c>
      <c r="N120">
        <v>455</v>
      </c>
      <c r="O120">
        <v>9</v>
      </c>
      <c r="P120">
        <v>15</v>
      </c>
      <c r="Q120">
        <v>115</v>
      </c>
      <c r="R120">
        <v>1</v>
      </c>
      <c r="S120">
        <v>197</v>
      </c>
      <c r="T120" s="2">
        <v>128</v>
      </c>
      <c r="U120" s="2">
        <v>128</v>
      </c>
      <c r="V120" s="2">
        <v>64</v>
      </c>
      <c r="W120" t="s">
        <v>240</v>
      </c>
      <c r="X120">
        <v>0.91491507936507899</v>
      </c>
      <c r="Y120">
        <v>1.76348773390054E-2</v>
      </c>
      <c r="Z120">
        <v>0.33333333333333098</v>
      </c>
      <c r="AA120">
        <v>0.33333334326744002</v>
      </c>
      <c r="AB120">
        <v>0.16666666666666499</v>
      </c>
      <c r="AC120">
        <v>0.16666666666666499</v>
      </c>
      <c r="AD120">
        <v>0.11111111111111301</v>
      </c>
      <c r="AE120">
        <v>0.11111111111111301</v>
      </c>
      <c r="AF120">
        <v>0.33333333333333098</v>
      </c>
      <c r="AG120">
        <v>0.33333333333333098</v>
      </c>
      <c r="AH120">
        <v>0.11111111111111099</v>
      </c>
      <c r="AI120">
        <v>0.111111111938953</v>
      </c>
      <c r="AJ120">
        <v>2.2222222222222199E-2</v>
      </c>
      <c r="AK120">
        <v>2.2222222222222199E-2</v>
      </c>
      <c r="AL120">
        <v>1.23456790123456E-2</v>
      </c>
      <c r="AM120">
        <v>1.23456790123456E-2</v>
      </c>
      <c r="AN120">
        <v>0.11111111111111099</v>
      </c>
      <c r="AO120">
        <v>0.11111111111111099</v>
      </c>
      <c r="AP120">
        <v>0.5</v>
      </c>
      <c r="AQ120">
        <v>0</v>
      </c>
      <c r="AR120">
        <v>0</v>
      </c>
      <c r="AS120">
        <v>0.19999999999999901</v>
      </c>
      <c r="AT120">
        <v>0</v>
      </c>
      <c r="AU120">
        <v>0</v>
      </c>
      <c r="AV120">
        <v>0</v>
      </c>
      <c r="AW120">
        <v>0</v>
      </c>
      <c r="AX120">
        <v>0</v>
      </c>
      <c r="AY120">
        <v>0</v>
      </c>
      <c r="AZ120">
        <v>0</v>
      </c>
      <c r="BA120">
        <v>0</v>
      </c>
    </row>
    <row r="121" spans="2:53" x14ac:dyDescent="0.2">
      <c r="B121" t="s">
        <v>358</v>
      </c>
      <c r="C121">
        <v>1E-3</v>
      </c>
      <c r="D121">
        <v>0.5</v>
      </c>
      <c r="E121">
        <v>256</v>
      </c>
      <c r="F121">
        <v>500</v>
      </c>
      <c r="G121" s="2" t="b">
        <v>0</v>
      </c>
      <c r="H121">
        <v>6</v>
      </c>
      <c r="I121">
        <v>10</v>
      </c>
      <c r="J121">
        <v>64</v>
      </c>
      <c r="K121">
        <v>1000</v>
      </c>
      <c r="L121">
        <v>3</v>
      </c>
      <c r="M121">
        <v>25</v>
      </c>
      <c r="N121">
        <v>445</v>
      </c>
      <c r="O121">
        <v>9</v>
      </c>
      <c r="P121">
        <v>25</v>
      </c>
      <c r="Q121">
        <v>105</v>
      </c>
      <c r="R121">
        <v>1</v>
      </c>
      <c r="S121">
        <v>197</v>
      </c>
      <c r="T121" s="2">
        <v>64</v>
      </c>
      <c r="U121" s="2">
        <v>64</v>
      </c>
      <c r="V121" s="2">
        <v>64</v>
      </c>
      <c r="W121" t="s">
        <v>240</v>
      </c>
      <c r="X121">
        <v>0.90849479166666602</v>
      </c>
      <c r="Y121">
        <v>1.94721508119255E-2</v>
      </c>
      <c r="Z121">
        <v>0.33333333333333098</v>
      </c>
      <c r="AA121">
        <v>0.33333334326744002</v>
      </c>
      <c r="AB121">
        <v>0.16666666666666499</v>
      </c>
      <c r="AC121">
        <v>0.16666666666666499</v>
      </c>
      <c r="AD121">
        <v>0.11111111111111301</v>
      </c>
      <c r="AE121">
        <v>0.11111111111111301</v>
      </c>
      <c r="AF121">
        <v>0.33333333333333098</v>
      </c>
      <c r="AG121">
        <v>0.33333333333333098</v>
      </c>
      <c r="AH121">
        <v>0.11111111111111099</v>
      </c>
      <c r="AI121">
        <v>0.111111111938953</v>
      </c>
      <c r="AJ121">
        <v>2.2222222222222199E-2</v>
      </c>
      <c r="AK121">
        <v>2.2222222222222199E-2</v>
      </c>
      <c r="AL121">
        <v>1.23456790123456E-2</v>
      </c>
      <c r="AM121">
        <v>1.23456790123456E-2</v>
      </c>
      <c r="AN121">
        <v>0.11111111111111099</v>
      </c>
      <c r="AO121">
        <v>0.11111111111111099</v>
      </c>
      <c r="AP121">
        <v>0.5</v>
      </c>
      <c r="AQ121">
        <v>0</v>
      </c>
      <c r="AR121">
        <v>0</v>
      </c>
      <c r="AS121">
        <v>0.19999999999999901</v>
      </c>
      <c r="AT121">
        <v>0</v>
      </c>
      <c r="AU121">
        <v>0</v>
      </c>
      <c r="AV121">
        <v>0</v>
      </c>
      <c r="AW121">
        <v>0</v>
      </c>
      <c r="AX121">
        <v>0</v>
      </c>
      <c r="AY121">
        <v>0</v>
      </c>
      <c r="AZ121">
        <v>0</v>
      </c>
      <c r="BA121">
        <v>0</v>
      </c>
    </row>
    <row r="122" spans="2:53" x14ac:dyDescent="0.2">
      <c r="B122" t="s">
        <v>359</v>
      </c>
      <c r="C122">
        <v>1E-3</v>
      </c>
      <c r="D122">
        <v>0.5</v>
      </c>
      <c r="E122">
        <v>256</v>
      </c>
      <c r="F122">
        <v>100</v>
      </c>
      <c r="G122" s="2" t="b">
        <v>0</v>
      </c>
      <c r="H122">
        <v>6</v>
      </c>
      <c r="I122">
        <v>25</v>
      </c>
      <c r="J122">
        <v>128</v>
      </c>
      <c r="K122">
        <v>1000</v>
      </c>
      <c r="L122">
        <v>3</v>
      </c>
      <c r="M122">
        <v>25</v>
      </c>
      <c r="N122">
        <v>445</v>
      </c>
      <c r="O122">
        <v>9</v>
      </c>
      <c r="P122">
        <v>25</v>
      </c>
      <c r="Q122">
        <v>105</v>
      </c>
      <c r="R122">
        <v>1</v>
      </c>
      <c r="S122">
        <v>197</v>
      </c>
      <c r="T122" s="2">
        <v>64</v>
      </c>
      <c r="U122" s="2">
        <v>64</v>
      </c>
      <c r="V122" s="2">
        <v>128</v>
      </c>
      <c r="W122" t="s">
        <v>240</v>
      </c>
      <c r="X122">
        <v>0.86123697916666697</v>
      </c>
      <c r="Y122">
        <v>3.2272796388715497E-2</v>
      </c>
      <c r="Z122">
        <v>0.33333333333333098</v>
      </c>
      <c r="AA122">
        <v>0.33333334326744002</v>
      </c>
      <c r="AB122">
        <v>0.16666666666666499</v>
      </c>
      <c r="AC122">
        <v>0.16666666666666499</v>
      </c>
      <c r="AD122">
        <v>0.11111111111111301</v>
      </c>
      <c r="AE122">
        <v>0.11111111111111301</v>
      </c>
      <c r="AF122">
        <v>0.33333333333333098</v>
      </c>
      <c r="AG122">
        <v>0.33333333333333098</v>
      </c>
      <c r="AH122">
        <v>0.11111111111111099</v>
      </c>
      <c r="AI122">
        <v>0.111111111938953</v>
      </c>
      <c r="AJ122">
        <v>2.2222222222222199E-2</v>
      </c>
      <c r="AK122">
        <v>2.2222222222222199E-2</v>
      </c>
      <c r="AL122">
        <v>1.23456790123456E-2</v>
      </c>
      <c r="AM122">
        <v>1.23456790123456E-2</v>
      </c>
      <c r="AN122">
        <v>0.11111111111111099</v>
      </c>
      <c r="AO122">
        <v>0.11111111111111099</v>
      </c>
      <c r="AP122">
        <v>0.5</v>
      </c>
      <c r="AQ122">
        <v>0</v>
      </c>
      <c r="AR122">
        <v>0</v>
      </c>
      <c r="AS122">
        <v>0.19999999999999901</v>
      </c>
      <c r="AT122">
        <v>0</v>
      </c>
      <c r="AU122">
        <v>0</v>
      </c>
      <c r="AV122">
        <v>0</v>
      </c>
      <c r="AW122">
        <v>0</v>
      </c>
      <c r="AX122">
        <v>0</v>
      </c>
      <c r="AY122">
        <v>0</v>
      </c>
      <c r="AZ122">
        <v>0</v>
      </c>
      <c r="BA122">
        <v>0</v>
      </c>
    </row>
    <row r="123" spans="2:53" x14ac:dyDescent="0.2">
      <c r="B123" t="s">
        <v>360</v>
      </c>
      <c r="C123">
        <v>1E-3</v>
      </c>
      <c r="D123">
        <v>0.1</v>
      </c>
      <c r="E123">
        <v>256</v>
      </c>
      <c r="F123">
        <v>500</v>
      </c>
      <c r="G123" s="2" t="b">
        <v>0</v>
      </c>
      <c r="H123">
        <v>6</v>
      </c>
      <c r="I123">
        <v>10</v>
      </c>
      <c r="J123">
        <v>64</v>
      </c>
      <c r="K123">
        <v>1000</v>
      </c>
      <c r="L123">
        <v>3</v>
      </c>
      <c r="M123">
        <v>10</v>
      </c>
      <c r="N123">
        <v>460</v>
      </c>
      <c r="O123">
        <v>9</v>
      </c>
      <c r="P123">
        <v>10</v>
      </c>
      <c r="Q123">
        <v>120</v>
      </c>
      <c r="R123">
        <v>1</v>
      </c>
      <c r="S123">
        <v>197</v>
      </c>
      <c r="T123" s="2">
        <v>128</v>
      </c>
      <c r="U123" s="2">
        <v>128</v>
      </c>
      <c r="V123" s="2">
        <v>64</v>
      </c>
      <c r="W123" t="s">
        <v>240</v>
      </c>
      <c r="X123">
        <v>0.912968749999999</v>
      </c>
      <c r="Y123">
        <v>1.84845936857163E-2</v>
      </c>
      <c r="Z123">
        <v>0.33317608695652001</v>
      </c>
      <c r="AA123">
        <v>0.33333331346511802</v>
      </c>
      <c r="AB123">
        <v>0.16668590110047099</v>
      </c>
      <c r="AC123">
        <v>0.16668590110047099</v>
      </c>
      <c r="AD123">
        <v>0.116894596522634</v>
      </c>
      <c r="AE123">
        <v>0.116894596522634</v>
      </c>
      <c r="AF123">
        <v>0.33317608695652001</v>
      </c>
      <c r="AG123">
        <v>0.33317608695652001</v>
      </c>
      <c r="AH123">
        <v>0.11111111111111099</v>
      </c>
      <c r="AI123">
        <v>0.111111111938953</v>
      </c>
      <c r="AJ123">
        <v>2.2222222222222199E-2</v>
      </c>
      <c r="AK123">
        <v>2.2222222222222199E-2</v>
      </c>
      <c r="AL123">
        <v>1.23456790123456E-2</v>
      </c>
      <c r="AM123">
        <v>1.23456790123456E-2</v>
      </c>
      <c r="AN123">
        <v>0.11111111111111099</v>
      </c>
      <c r="AO123">
        <v>0.11111111111111099</v>
      </c>
      <c r="AP123">
        <v>0.49995371325230897</v>
      </c>
      <c r="AQ123">
        <v>0</v>
      </c>
      <c r="AR123">
        <v>1.0399004910880001E-4</v>
      </c>
      <c r="AS123">
        <v>0.19999999999999901</v>
      </c>
      <c r="AT123">
        <v>0</v>
      </c>
      <c r="AU123">
        <v>0</v>
      </c>
      <c r="AV123">
        <v>0</v>
      </c>
      <c r="AW123">
        <v>0</v>
      </c>
      <c r="AX123">
        <v>0</v>
      </c>
      <c r="AY123">
        <v>0</v>
      </c>
      <c r="AZ123">
        <v>0</v>
      </c>
      <c r="BA123">
        <v>0</v>
      </c>
    </row>
    <row r="124" spans="2:53" x14ac:dyDescent="0.2">
      <c r="B124" t="s">
        <v>361</v>
      </c>
      <c r="C124">
        <v>1E-3</v>
      </c>
      <c r="D124">
        <v>0.1</v>
      </c>
      <c r="E124">
        <v>256</v>
      </c>
      <c r="F124">
        <v>100</v>
      </c>
      <c r="G124" s="2" t="b">
        <v>0</v>
      </c>
      <c r="H124">
        <v>6</v>
      </c>
      <c r="I124">
        <v>10</v>
      </c>
      <c r="J124">
        <v>420</v>
      </c>
      <c r="K124">
        <v>1000</v>
      </c>
      <c r="L124">
        <v>3</v>
      </c>
      <c r="M124">
        <v>50</v>
      </c>
      <c r="N124">
        <v>420</v>
      </c>
      <c r="O124">
        <v>9</v>
      </c>
      <c r="P124">
        <v>50</v>
      </c>
      <c r="Q124">
        <v>80</v>
      </c>
      <c r="R124">
        <v>1</v>
      </c>
      <c r="S124">
        <v>197</v>
      </c>
      <c r="T124" s="2">
        <v>128</v>
      </c>
      <c r="U124" s="2">
        <v>128</v>
      </c>
      <c r="V124" s="2">
        <v>64</v>
      </c>
      <c r="W124" t="s">
        <v>240</v>
      </c>
      <c r="X124">
        <v>0.88387698412698401</v>
      </c>
      <c r="Y124">
        <v>2.6551121007650998E-2</v>
      </c>
      <c r="Z124">
        <v>0.33312222222221999</v>
      </c>
      <c r="AA124">
        <v>0.33333334326744002</v>
      </c>
      <c r="AB124">
        <v>0.16662307377549901</v>
      </c>
      <c r="AC124">
        <v>0.16662307377549901</v>
      </c>
      <c r="AD124">
        <v>0.11266966917304599</v>
      </c>
      <c r="AE124">
        <v>0.11266966917304599</v>
      </c>
      <c r="AF124">
        <v>0.33312222222221999</v>
      </c>
      <c r="AG124">
        <v>0.33312222222221999</v>
      </c>
      <c r="AH124">
        <v>0.147222222222222</v>
      </c>
      <c r="AI124">
        <v>0.111111119389534</v>
      </c>
      <c r="AJ124">
        <v>7.19714462666423E-2</v>
      </c>
      <c r="AK124">
        <v>7.19714462666423E-2</v>
      </c>
      <c r="AL124">
        <v>8.2733140202825198E-2</v>
      </c>
      <c r="AM124">
        <v>8.2733140202825198E-2</v>
      </c>
      <c r="AN124">
        <v>0.147222222222222</v>
      </c>
      <c r="AO124">
        <v>0.147222222222222</v>
      </c>
      <c r="AP124">
        <v>0.499774948139104</v>
      </c>
      <c r="AQ124">
        <v>0</v>
      </c>
      <c r="AR124" s="15">
        <v>9.4273187396194899E-5</v>
      </c>
      <c r="AS124">
        <v>0.208718626155878</v>
      </c>
      <c r="AT124">
        <v>0</v>
      </c>
      <c r="AU124">
        <v>0</v>
      </c>
      <c r="AV124">
        <v>0</v>
      </c>
      <c r="AW124">
        <v>0</v>
      </c>
      <c r="AX124">
        <v>0</v>
      </c>
      <c r="AY124">
        <v>0.439024390243902</v>
      </c>
      <c r="AZ124">
        <v>0</v>
      </c>
      <c r="BA124">
        <v>0</v>
      </c>
    </row>
    <row r="125" spans="2:53" x14ac:dyDescent="0.2">
      <c r="B125" t="s">
        <v>362</v>
      </c>
      <c r="C125">
        <v>1E-3</v>
      </c>
      <c r="D125">
        <v>0.5</v>
      </c>
      <c r="E125">
        <v>256</v>
      </c>
      <c r="F125">
        <v>100</v>
      </c>
      <c r="G125" s="2" t="b">
        <v>0</v>
      </c>
      <c r="H125">
        <v>6</v>
      </c>
      <c r="I125">
        <v>50</v>
      </c>
      <c r="J125">
        <v>256</v>
      </c>
      <c r="K125">
        <v>1000</v>
      </c>
      <c r="L125">
        <v>3</v>
      </c>
      <c r="M125">
        <v>15</v>
      </c>
      <c r="N125">
        <v>455</v>
      </c>
      <c r="O125">
        <v>9</v>
      </c>
      <c r="P125">
        <v>15</v>
      </c>
      <c r="Q125">
        <v>115</v>
      </c>
      <c r="R125">
        <v>1</v>
      </c>
      <c r="S125">
        <v>197</v>
      </c>
      <c r="T125" s="2">
        <v>128</v>
      </c>
      <c r="U125" s="2">
        <v>128</v>
      </c>
      <c r="V125" s="2">
        <v>128</v>
      </c>
      <c r="W125" t="s">
        <v>240</v>
      </c>
      <c r="X125">
        <v>0.90983072916666596</v>
      </c>
      <c r="Y125">
        <v>1.9365997239947301E-2</v>
      </c>
      <c r="Z125">
        <v>0.33244835164835002</v>
      </c>
      <c r="AA125">
        <v>0.33333144190907399</v>
      </c>
      <c r="AB125">
        <v>0.17029708258000101</v>
      </c>
      <c r="AC125">
        <v>0.17029708258000101</v>
      </c>
      <c r="AD125">
        <v>0.135445103067002</v>
      </c>
      <c r="AE125">
        <v>0.135445103067002</v>
      </c>
      <c r="AF125">
        <v>0.33244835164835002</v>
      </c>
      <c r="AG125">
        <v>0.33244835164835002</v>
      </c>
      <c r="AH125">
        <v>0.122705314009661</v>
      </c>
      <c r="AI125">
        <v>0.111110717058181</v>
      </c>
      <c r="AJ125">
        <v>5.3961670916113799E-2</v>
      </c>
      <c r="AK125">
        <v>5.3961670916113799E-2</v>
      </c>
      <c r="AL125">
        <v>4.2359564735047803E-2</v>
      </c>
      <c r="AM125">
        <v>4.2359564735047803E-2</v>
      </c>
      <c r="AN125">
        <v>0.122705314009661</v>
      </c>
      <c r="AO125">
        <v>0.122705314009661</v>
      </c>
      <c r="AP125">
        <v>1.54379001945079E-2</v>
      </c>
      <c r="AQ125">
        <v>2.2003442101156002E-3</v>
      </c>
      <c r="AR125">
        <v>0.49325300333538302</v>
      </c>
      <c r="AS125">
        <v>0</v>
      </c>
      <c r="AT125">
        <v>0</v>
      </c>
      <c r="AU125">
        <v>0</v>
      </c>
      <c r="AV125">
        <v>7.3170731707316999E-2</v>
      </c>
      <c r="AW125">
        <v>0.165963431786216</v>
      </c>
      <c r="AX125">
        <v>0</v>
      </c>
      <c r="AY125">
        <v>0.24652087475149101</v>
      </c>
      <c r="AZ125">
        <v>0</v>
      </c>
      <c r="BA125">
        <v>0</v>
      </c>
    </row>
    <row r="126" spans="2:53" x14ac:dyDescent="0.2">
      <c r="B126" t="s">
        <v>363</v>
      </c>
      <c r="C126">
        <v>1E-3</v>
      </c>
      <c r="D126">
        <v>0.5</v>
      </c>
      <c r="E126">
        <v>256</v>
      </c>
      <c r="F126">
        <v>500</v>
      </c>
      <c r="G126" s="2" t="b">
        <v>0</v>
      </c>
      <c r="H126">
        <v>6</v>
      </c>
      <c r="I126">
        <v>25</v>
      </c>
      <c r="J126">
        <v>128</v>
      </c>
      <c r="K126">
        <v>1000</v>
      </c>
      <c r="L126">
        <v>3</v>
      </c>
      <c r="M126">
        <v>20</v>
      </c>
      <c r="N126">
        <v>450</v>
      </c>
      <c r="O126">
        <v>9</v>
      </c>
      <c r="P126">
        <v>20</v>
      </c>
      <c r="Q126">
        <v>110</v>
      </c>
      <c r="R126">
        <v>1</v>
      </c>
      <c r="S126">
        <v>197</v>
      </c>
      <c r="T126" s="2">
        <v>64</v>
      </c>
      <c r="U126" s="2">
        <v>64</v>
      </c>
      <c r="V126" s="2">
        <v>64</v>
      </c>
      <c r="W126" t="s">
        <v>240</v>
      </c>
      <c r="X126">
        <v>0.91116406250000004</v>
      </c>
      <c r="Y126">
        <v>1.9004511745646501E-2</v>
      </c>
      <c r="Z126">
        <v>0.33224592592593</v>
      </c>
      <c r="AA126">
        <v>0.66634525161981495</v>
      </c>
      <c r="AB126">
        <v>0.16722760938842901</v>
      </c>
      <c r="AC126">
        <v>0.16722760938843001</v>
      </c>
      <c r="AD126">
        <v>0.18460273241615799</v>
      </c>
      <c r="AE126">
        <v>0.18460273241615799</v>
      </c>
      <c r="AF126">
        <v>0.33224592592593</v>
      </c>
      <c r="AG126">
        <v>0.33224592592593</v>
      </c>
      <c r="AH126">
        <v>0.11111111111111099</v>
      </c>
      <c r="AI126">
        <v>0.88533282279968195</v>
      </c>
      <c r="AJ126">
        <v>2.5857493994748799E-2</v>
      </c>
      <c r="AK126">
        <v>2.58574939947489E-2</v>
      </c>
      <c r="AL126">
        <v>4.4015970396338498E-2</v>
      </c>
      <c r="AM126">
        <v>4.4015970396338401E-2</v>
      </c>
      <c r="AN126">
        <v>0.11111111111111099</v>
      </c>
      <c r="AO126">
        <v>0.11111111111111099</v>
      </c>
      <c r="AP126">
        <v>0.49886010680840398</v>
      </c>
      <c r="AQ126">
        <v>1.0340929705242E-3</v>
      </c>
      <c r="AR126">
        <v>1.7886283863617E-3</v>
      </c>
      <c r="AS126">
        <v>0.19852941176470501</v>
      </c>
      <c r="AT126">
        <v>0</v>
      </c>
      <c r="AU126">
        <v>0</v>
      </c>
      <c r="AV126">
        <v>3.4188034188034101E-2</v>
      </c>
      <c r="AW126">
        <v>0</v>
      </c>
      <c r="AX126">
        <v>0</v>
      </c>
      <c r="AY126">
        <v>0</v>
      </c>
      <c r="AZ126">
        <v>0</v>
      </c>
      <c r="BA126">
        <v>0</v>
      </c>
    </row>
    <row r="127" spans="2:53" x14ac:dyDescent="0.2">
      <c r="B127" t="s">
        <v>364</v>
      </c>
      <c r="C127">
        <v>1E-3</v>
      </c>
      <c r="D127">
        <v>0.1</v>
      </c>
      <c r="E127">
        <v>256</v>
      </c>
      <c r="F127">
        <v>500</v>
      </c>
      <c r="G127" s="2" t="b">
        <v>0</v>
      </c>
      <c r="H127">
        <v>6</v>
      </c>
      <c r="I127">
        <v>5</v>
      </c>
      <c r="J127">
        <v>420</v>
      </c>
      <c r="K127">
        <v>1000</v>
      </c>
      <c r="L127">
        <v>3</v>
      </c>
      <c r="M127">
        <v>5</v>
      </c>
      <c r="N127">
        <v>465</v>
      </c>
      <c r="O127">
        <v>9</v>
      </c>
      <c r="P127">
        <v>5</v>
      </c>
      <c r="Q127">
        <v>125</v>
      </c>
      <c r="R127">
        <v>1</v>
      </c>
      <c r="S127">
        <v>197</v>
      </c>
      <c r="T127" s="2">
        <v>128</v>
      </c>
      <c r="U127" s="2">
        <v>128</v>
      </c>
      <c r="V127" s="2">
        <v>128</v>
      </c>
      <c r="W127" t="s">
        <v>240</v>
      </c>
      <c r="X127">
        <v>0.924293650793651</v>
      </c>
      <c r="Y127">
        <v>1.7108868682757E-2</v>
      </c>
      <c r="Z127">
        <v>0.33224587813620099</v>
      </c>
      <c r="AA127">
        <v>0.36421381154656401</v>
      </c>
      <c r="AB127">
        <v>0.20960753831241899</v>
      </c>
      <c r="AC127">
        <v>0.20960753831241899</v>
      </c>
      <c r="AD127">
        <v>0.31994203740895899</v>
      </c>
      <c r="AE127">
        <v>0.31994203740895899</v>
      </c>
      <c r="AF127">
        <v>0.33224587813620099</v>
      </c>
      <c r="AG127">
        <v>0.33224587813620099</v>
      </c>
      <c r="AH127">
        <v>0.132444444444444</v>
      </c>
      <c r="AI127">
        <v>0.158548548817634</v>
      </c>
      <c r="AJ127">
        <v>6.7021437106106294E-2</v>
      </c>
      <c r="AK127">
        <v>6.7021437106106294E-2</v>
      </c>
      <c r="AL127">
        <v>0.132132212097678</v>
      </c>
      <c r="AM127">
        <v>0.132132212097678</v>
      </c>
      <c r="AN127">
        <v>0.132444444444444</v>
      </c>
      <c r="AO127">
        <v>0.132444444444444</v>
      </c>
      <c r="AP127">
        <v>0.239995198012112</v>
      </c>
      <c r="AQ127">
        <v>0.29393526235533501</v>
      </c>
      <c r="AR127">
        <v>9.4892154569811302E-2</v>
      </c>
      <c r="AS127">
        <v>0</v>
      </c>
      <c r="AT127">
        <v>3.9735099337748297E-2</v>
      </c>
      <c r="AU127">
        <v>0</v>
      </c>
      <c r="AV127">
        <v>0</v>
      </c>
      <c r="AW127">
        <v>0.13861386138613799</v>
      </c>
      <c r="AX127">
        <v>0.20979020979020899</v>
      </c>
      <c r="AY127">
        <v>0</v>
      </c>
      <c r="AZ127">
        <v>0.21505376344086</v>
      </c>
      <c r="BA127">
        <v>0</v>
      </c>
    </row>
    <row r="128" spans="2:53" x14ac:dyDescent="0.2">
      <c r="B128" t="s">
        <v>365</v>
      </c>
      <c r="C128">
        <v>1E-3</v>
      </c>
      <c r="D128">
        <v>0.1</v>
      </c>
      <c r="E128">
        <v>256</v>
      </c>
      <c r="F128">
        <v>100</v>
      </c>
      <c r="G128" s="2" t="b">
        <v>0</v>
      </c>
      <c r="H128">
        <v>6</v>
      </c>
      <c r="I128">
        <v>20</v>
      </c>
      <c r="J128">
        <v>128</v>
      </c>
      <c r="K128">
        <v>1000</v>
      </c>
      <c r="L128">
        <v>3</v>
      </c>
      <c r="M128">
        <v>20</v>
      </c>
      <c r="N128">
        <v>450</v>
      </c>
      <c r="O128">
        <v>9</v>
      </c>
      <c r="P128">
        <v>20</v>
      </c>
      <c r="Q128">
        <v>110</v>
      </c>
      <c r="R128">
        <v>1</v>
      </c>
      <c r="S128">
        <v>197</v>
      </c>
      <c r="T128" s="2">
        <v>128</v>
      </c>
      <c r="U128" s="2">
        <v>64</v>
      </c>
      <c r="V128" s="2">
        <v>128</v>
      </c>
      <c r="W128" t="s">
        <v>240</v>
      </c>
      <c r="X128">
        <v>0.89488281249999901</v>
      </c>
      <c r="Y128">
        <v>2.29994581826031E-2</v>
      </c>
      <c r="Z128">
        <v>0.33180370370370299</v>
      </c>
      <c r="AA128">
        <v>0.333336904168128</v>
      </c>
      <c r="AB128">
        <v>0.23143825912347199</v>
      </c>
      <c r="AC128">
        <v>0.23143825912347199</v>
      </c>
      <c r="AD128">
        <v>0.31100367320051397</v>
      </c>
      <c r="AE128">
        <v>0.31100367320051397</v>
      </c>
      <c r="AF128">
        <v>0.33180370370370299</v>
      </c>
      <c r="AG128">
        <v>0.33180370370370299</v>
      </c>
      <c r="AH128">
        <v>0.13737373737373701</v>
      </c>
      <c r="AI128">
        <v>0.111421018838882</v>
      </c>
      <c r="AJ128">
        <v>8.4966089491553196E-2</v>
      </c>
      <c r="AK128">
        <v>8.4966089491553196E-2</v>
      </c>
      <c r="AL128">
        <v>0.20290729307122701</v>
      </c>
      <c r="AM128">
        <v>0.20290729307122701</v>
      </c>
      <c r="AN128">
        <v>0.13737373737373701</v>
      </c>
      <c r="AO128">
        <v>0.13737373737373701</v>
      </c>
      <c r="AP128">
        <v>0.19666002483671299</v>
      </c>
      <c r="AQ128">
        <v>9.8781784558479399E-2</v>
      </c>
      <c r="AR128">
        <v>0.39887296797522598</v>
      </c>
      <c r="AS128">
        <v>0</v>
      </c>
      <c r="AT128">
        <v>0</v>
      </c>
      <c r="AU128">
        <v>0</v>
      </c>
      <c r="AV128">
        <v>5.30973451327433E-2</v>
      </c>
      <c r="AW128">
        <v>0.31671554252199402</v>
      </c>
      <c r="AX128">
        <v>0</v>
      </c>
      <c r="AY128">
        <v>0.23611111111111099</v>
      </c>
      <c r="AZ128">
        <v>0.15877080665813001</v>
      </c>
      <c r="BA128">
        <v>0</v>
      </c>
    </row>
    <row r="129" spans="2:53" x14ac:dyDescent="0.2">
      <c r="B129" t="s">
        <v>366</v>
      </c>
      <c r="C129">
        <v>1E-3</v>
      </c>
      <c r="D129">
        <v>0.5</v>
      </c>
      <c r="E129">
        <v>256</v>
      </c>
      <c r="F129">
        <v>500</v>
      </c>
      <c r="G129" s="2" t="b">
        <v>0</v>
      </c>
      <c r="H129">
        <v>6</v>
      </c>
      <c r="I129">
        <v>5</v>
      </c>
      <c r="J129">
        <v>128</v>
      </c>
      <c r="K129">
        <v>1000</v>
      </c>
      <c r="L129">
        <v>3</v>
      </c>
      <c r="M129">
        <v>5</v>
      </c>
      <c r="N129">
        <v>465</v>
      </c>
      <c r="O129">
        <v>9</v>
      </c>
      <c r="P129">
        <v>5</v>
      </c>
      <c r="Q129">
        <v>125</v>
      </c>
      <c r="R129">
        <v>1</v>
      </c>
      <c r="S129">
        <v>197</v>
      </c>
      <c r="T129" s="2">
        <v>64</v>
      </c>
      <c r="U129" s="2">
        <v>64</v>
      </c>
      <c r="V129" s="2">
        <v>64</v>
      </c>
      <c r="W129" t="s">
        <v>240</v>
      </c>
      <c r="X129">
        <v>0.91163281249999994</v>
      </c>
      <c r="Y129">
        <v>1.98075511567294E-2</v>
      </c>
      <c r="Z129">
        <v>0.33099784946236599</v>
      </c>
      <c r="AA129">
        <v>0.34827270829677498</v>
      </c>
      <c r="AB129">
        <v>0.23228409364529201</v>
      </c>
      <c r="AC129">
        <v>0.23228409364529201</v>
      </c>
      <c r="AD129">
        <v>0.35402485361355601</v>
      </c>
      <c r="AE129">
        <v>0.35402485361355601</v>
      </c>
      <c r="AF129">
        <v>0.33099784946236599</v>
      </c>
      <c r="AG129">
        <v>0.33099784946236599</v>
      </c>
      <c r="AH129">
        <v>0.2</v>
      </c>
      <c r="AI129">
        <v>0.18002976477146099</v>
      </c>
      <c r="AJ129">
        <v>0.11952561436824501</v>
      </c>
      <c r="AK129">
        <v>0.11952561436824501</v>
      </c>
      <c r="AL129">
        <v>0.25442438902706399</v>
      </c>
      <c r="AM129">
        <v>0.25442438902706399</v>
      </c>
      <c r="AN129">
        <v>0.2</v>
      </c>
      <c r="AO129">
        <v>0.2</v>
      </c>
      <c r="AP129">
        <v>0.156071766112754</v>
      </c>
      <c r="AQ129">
        <v>0.14330831773455499</v>
      </c>
      <c r="AR129">
        <v>0.39747219708856801</v>
      </c>
      <c r="AS129">
        <v>1.5503875968992199E-2</v>
      </c>
      <c r="AT129">
        <v>0</v>
      </c>
      <c r="AU129">
        <v>0</v>
      </c>
      <c r="AV129">
        <v>6.1068702290076299E-2</v>
      </c>
      <c r="AW129">
        <v>0.123287671232876</v>
      </c>
      <c r="AX129">
        <v>8.43373493975903E-2</v>
      </c>
      <c r="AY129">
        <v>0.413087934560327</v>
      </c>
      <c r="AZ129">
        <v>0.23741935483870899</v>
      </c>
      <c r="BA129">
        <v>0.141025641025641</v>
      </c>
    </row>
    <row r="130" spans="2:53" x14ac:dyDescent="0.2">
      <c r="B130" t="s">
        <v>367</v>
      </c>
      <c r="C130">
        <v>1E-3</v>
      </c>
      <c r="D130">
        <v>0.1</v>
      </c>
      <c r="E130">
        <v>256</v>
      </c>
      <c r="F130">
        <v>500</v>
      </c>
      <c r="G130" s="2" t="b">
        <v>0</v>
      </c>
      <c r="H130">
        <v>6</v>
      </c>
      <c r="I130">
        <v>20</v>
      </c>
      <c r="J130">
        <v>64</v>
      </c>
      <c r="K130">
        <v>1000</v>
      </c>
      <c r="L130">
        <v>3</v>
      </c>
      <c r="M130">
        <v>10</v>
      </c>
      <c r="N130">
        <v>460</v>
      </c>
      <c r="O130">
        <v>9</v>
      </c>
      <c r="P130">
        <v>10</v>
      </c>
      <c r="Q130">
        <v>120</v>
      </c>
      <c r="R130">
        <v>1</v>
      </c>
      <c r="S130">
        <v>197</v>
      </c>
      <c r="T130" s="2">
        <v>128</v>
      </c>
      <c r="U130" s="2">
        <v>128</v>
      </c>
      <c r="V130" s="2">
        <v>64</v>
      </c>
      <c r="W130" t="s">
        <v>240</v>
      </c>
      <c r="X130">
        <v>0.91400520833333398</v>
      </c>
      <c r="Y130">
        <v>1.8300974763929799E-2</v>
      </c>
      <c r="Z130">
        <v>0.33090579710145002</v>
      </c>
      <c r="AA130">
        <v>0.33333331346511802</v>
      </c>
      <c r="AB130">
        <v>0.16762035778679699</v>
      </c>
      <c r="AC130">
        <v>0.16762035778679699</v>
      </c>
      <c r="AD130">
        <v>0.177713582233994</v>
      </c>
      <c r="AE130">
        <v>0.177713582233994</v>
      </c>
      <c r="AF130">
        <v>0.33090579710145002</v>
      </c>
      <c r="AG130">
        <v>0.33090579710145002</v>
      </c>
      <c r="AH130">
        <v>0.108333333333333</v>
      </c>
      <c r="AI130">
        <v>0.111111111938953</v>
      </c>
      <c r="AJ130">
        <v>2.341223565255E-2</v>
      </c>
      <c r="AK130">
        <v>2.341223565255E-2</v>
      </c>
      <c r="AL130">
        <v>1.8660960778165099E-2</v>
      </c>
      <c r="AM130">
        <v>1.8660960778165099E-2</v>
      </c>
      <c r="AN130">
        <v>0.108333333333333</v>
      </c>
      <c r="AO130">
        <v>0.108333333333333</v>
      </c>
      <c r="AP130">
        <v>0.49650492282452902</v>
      </c>
      <c r="AQ130">
        <v>0</v>
      </c>
      <c r="AR130">
        <v>6.3561505358647004E-3</v>
      </c>
      <c r="AS130">
        <v>0.196111580726965</v>
      </c>
      <c r="AT130">
        <v>0</v>
      </c>
      <c r="AU130">
        <v>0</v>
      </c>
      <c r="AV130">
        <v>1.4598540145985399E-2</v>
      </c>
      <c r="AW130">
        <v>0</v>
      </c>
      <c r="AX130">
        <v>0</v>
      </c>
      <c r="AY130">
        <v>0</v>
      </c>
      <c r="AZ130">
        <v>0</v>
      </c>
      <c r="BA130">
        <v>0</v>
      </c>
    </row>
    <row r="131" spans="2:53" x14ac:dyDescent="0.2">
      <c r="B131" t="s">
        <v>368</v>
      </c>
      <c r="C131">
        <v>1E-3</v>
      </c>
      <c r="D131">
        <v>0.5</v>
      </c>
      <c r="E131">
        <v>256</v>
      </c>
      <c r="F131">
        <v>100</v>
      </c>
      <c r="G131" s="2" t="b">
        <v>0</v>
      </c>
      <c r="H131">
        <v>6</v>
      </c>
      <c r="I131">
        <v>5</v>
      </c>
      <c r="J131">
        <v>64</v>
      </c>
      <c r="K131">
        <v>1000</v>
      </c>
      <c r="L131">
        <v>3</v>
      </c>
      <c r="M131">
        <v>5</v>
      </c>
      <c r="N131">
        <v>465</v>
      </c>
      <c r="O131">
        <v>9</v>
      </c>
      <c r="P131">
        <v>5</v>
      </c>
      <c r="Q131">
        <v>125</v>
      </c>
      <c r="R131">
        <v>1</v>
      </c>
      <c r="S131">
        <v>197</v>
      </c>
      <c r="T131" s="2">
        <v>64</v>
      </c>
      <c r="U131" s="2">
        <v>128</v>
      </c>
      <c r="V131" s="2">
        <v>128</v>
      </c>
      <c r="W131" t="s">
        <v>240</v>
      </c>
      <c r="X131">
        <v>0.84976562499999897</v>
      </c>
      <c r="Y131">
        <v>3.4176731090992597E-2</v>
      </c>
      <c r="Z131">
        <v>0.33084229390680903</v>
      </c>
      <c r="AA131">
        <v>0.33012105694413102</v>
      </c>
      <c r="AB131">
        <v>0.17470535765912201</v>
      </c>
      <c r="AC131">
        <v>0.17470535765912201</v>
      </c>
      <c r="AD131">
        <v>0.17782250549321599</v>
      </c>
      <c r="AE131">
        <v>0.17782250549321599</v>
      </c>
      <c r="AF131">
        <v>0.33084229390680903</v>
      </c>
      <c r="AG131">
        <v>0.33084229390680903</v>
      </c>
      <c r="AH131">
        <v>0.105777777777777</v>
      </c>
      <c r="AI131">
        <v>0.152972817420959</v>
      </c>
      <c r="AJ131">
        <v>2.51101757450783E-2</v>
      </c>
      <c r="AK131">
        <v>2.51101757450783E-2</v>
      </c>
      <c r="AL131">
        <v>1.5204701341681099E-2</v>
      </c>
      <c r="AM131">
        <v>1.5204701341681099E-2</v>
      </c>
      <c r="AN131">
        <v>0.105777777777777</v>
      </c>
      <c r="AO131">
        <v>0.105777777777777</v>
      </c>
      <c r="AP131">
        <v>7.2149208548979604E-2</v>
      </c>
      <c r="AQ131">
        <v>4.1071811944114099E-2</v>
      </c>
      <c r="AR131">
        <v>0.41089505248427699</v>
      </c>
      <c r="AS131">
        <v>0</v>
      </c>
      <c r="AT131">
        <v>0</v>
      </c>
      <c r="AU131">
        <v>0</v>
      </c>
      <c r="AV131">
        <v>0</v>
      </c>
      <c r="AW131">
        <v>0.20837043633125499</v>
      </c>
      <c r="AX131">
        <v>0</v>
      </c>
      <c r="AY131">
        <v>0</v>
      </c>
      <c r="AZ131">
        <v>1.7621145374449299E-2</v>
      </c>
      <c r="BA131">
        <v>0</v>
      </c>
    </row>
    <row r="132" spans="2:53" x14ac:dyDescent="0.2">
      <c r="B132" t="s">
        <v>369</v>
      </c>
      <c r="C132">
        <v>1E-3</v>
      </c>
      <c r="D132">
        <v>0.5</v>
      </c>
      <c r="E132">
        <v>256</v>
      </c>
      <c r="F132">
        <v>100</v>
      </c>
      <c r="G132" s="2" t="b">
        <v>0</v>
      </c>
      <c r="H132">
        <v>6</v>
      </c>
      <c r="I132">
        <v>50</v>
      </c>
      <c r="J132">
        <v>64</v>
      </c>
      <c r="K132">
        <v>1000</v>
      </c>
      <c r="L132">
        <v>3</v>
      </c>
      <c r="M132">
        <v>50</v>
      </c>
      <c r="N132">
        <v>420</v>
      </c>
      <c r="O132">
        <v>9</v>
      </c>
      <c r="P132">
        <v>50</v>
      </c>
      <c r="Q132">
        <v>80</v>
      </c>
      <c r="R132">
        <v>1</v>
      </c>
      <c r="S132">
        <v>197</v>
      </c>
      <c r="T132" s="2">
        <v>128</v>
      </c>
      <c r="U132" s="2">
        <v>128</v>
      </c>
      <c r="V132" s="2">
        <v>128</v>
      </c>
      <c r="W132" t="s">
        <v>240</v>
      </c>
      <c r="X132">
        <v>0.884401041666666</v>
      </c>
      <c r="Y132">
        <v>2.5196211878210299E-2</v>
      </c>
      <c r="Z132">
        <v>0.32956984126984101</v>
      </c>
      <c r="AA132">
        <v>0.33405844557285302</v>
      </c>
      <c r="AB132">
        <v>0.19222462314413799</v>
      </c>
      <c r="AC132">
        <v>0.19222462314413799</v>
      </c>
      <c r="AD132">
        <v>0.17998885722024499</v>
      </c>
      <c r="AE132">
        <v>0.17998885722024499</v>
      </c>
      <c r="AF132">
        <v>0.32956984126984101</v>
      </c>
      <c r="AG132">
        <v>0.32956984126984101</v>
      </c>
      <c r="AH132">
        <v>0.1</v>
      </c>
      <c r="AI132">
        <v>0.113257974386215</v>
      </c>
      <c r="AJ132">
        <v>3.8337860818480902E-2</v>
      </c>
      <c r="AK132">
        <v>3.8337860818480902E-2</v>
      </c>
      <c r="AL132">
        <v>3.2776268402097603E-2</v>
      </c>
      <c r="AM132">
        <v>3.2776268402097603E-2</v>
      </c>
      <c r="AN132">
        <v>0.1</v>
      </c>
      <c r="AO132">
        <v>0.1</v>
      </c>
      <c r="AP132">
        <v>0.30401398771048999</v>
      </c>
      <c r="AQ132">
        <v>0.27241102851276799</v>
      </c>
      <c r="AR132">
        <v>2.4885320915579999E-4</v>
      </c>
      <c r="AS132">
        <v>7.7519379844961198E-2</v>
      </c>
      <c r="AT132">
        <v>0</v>
      </c>
      <c r="AU132">
        <v>8.9743589743589702E-2</v>
      </c>
      <c r="AV132">
        <v>0.17777777777777701</v>
      </c>
      <c r="AW132">
        <v>0</v>
      </c>
      <c r="AX132">
        <v>0</v>
      </c>
      <c r="AY132">
        <v>0</v>
      </c>
      <c r="AZ132">
        <v>0</v>
      </c>
      <c r="BA132">
        <v>0</v>
      </c>
    </row>
    <row r="133" spans="2:53" x14ac:dyDescent="0.2">
      <c r="B133" t="s">
        <v>370</v>
      </c>
      <c r="C133">
        <v>1E-3</v>
      </c>
      <c r="D133">
        <v>0.1</v>
      </c>
      <c r="E133">
        <v>256</v>
      </c>
      <c r="F133">
        <v>500</v>
      </c>
      <c r="G133" s="2" t="b">
        <v>0</v>
      </c>
      <c r="H133">
        <v>6</v>
      </c>
      <c r="I133">
        <v>15</v>
      </c>
      <c r="J133">
        <v>128</v>
      </c>
      <c r="K133">
        <v>1000</v>
      </c>
      <c r="L133">
        <v>3</v>
      </c>
      <c r="M133">
        <v>50</v>
      </c>
      <c r="N133">
        <v>420</v>
      </c>
      <c r="O133">
        <v>9</v>
      </c>
      <c r="P133">
        <v>50</v>
      </c>
      <c r="Q133">
        <v>80</v>
      </c>
      <c r="R133">
        <v>1</v>
      </c>
      <c r="S133">
        <v>197</v>
      </c>
      <c r="T133" s="2">
        <v>128</v>
      </c>
      <c r="U133" s="2">
        <v>64</v>
      </c>
      <c r="V133" s="2">
        <v>64</v>
      </c>
      <c r="W133" t="s">
        <v>240</v>
      </c>
      <c r="X133">
        <v>0.91611197916666598</v>
      </c>
      <c r="Y133">
        <v>1.7647246662527299E-2</v>
      </c>
      <c r="Z133">
        <v>0.32857142857142901</v>
      </c>
      <c r="AA133">
        <v>0.33333334326744002</v>
      </c>
      <c r="AB133">
        <v>0.18495379376557</v>
      </c>
      <c r="AC133">
        <v>0.18495379376557</v>
      </c>
      <c r="AD133">
        <v>0.19790173474873901</v>
      </c>
      <c r="AE133">
        <v>0.19790173474873901</v>
      </c>
      <c r="AF133">
        <v>0.32857142857142901</v>
      </c>
      <c r="AG133">
        <v>0.32857142857142901</v>
      </c>
      <c r="AH133">
        <v>9.8611111111111094E-2</v>
      </c>
      <c r="AI133">
        <v>0.111111119389534</v>
      </c>
      <c r="AJ133">
        <v>2.2698125743599199E-2</v>
      </c>
      <c r="AK133">
        <v>2.2698125743599199E-2</v>
      </c>
      <c r="AL133">
        <v>1.92909280500521E-2</v>
      </c>
      <c r="AM133">
        <v>1.92909280500521E-2</v>
      </c>
      <c r="AN133">
        <v>9.8611111111111094E-2</v>
      </c>
      <c r="AO133">
        <v>9.8611111111111094E-2</v>
      </c>
      <c r="AP133">
        <v>0.49299031769761698</v>
      </c>
      <c r="AQ133">
        <v>2.3070882465300001E-4</v>
      </c>
      <c r="AR133">
        <v>6.1640354774438702E-2</v>
      </c>
      <c r="AS133">
        <v>0.18300653594771199</v>
      </c>
      <c r="AT133">
        <v>0</v>
      </c>
      <c r="AU133">
        <v>0</v>
      </c>
      <c r="AV133">
        <v>0</v>
      </c>
      <c r="AW133">
        <v>2.1276595744680799E-2</v>
      </c>
      <c r="AX133">
        <v>0</v>
      </c>
      <c r="AY133">
        <v>0</v>
      </c>
      <c r="AZ133">
        <v>0</v>
      </c>
      <c r="BA133">
        <v>0</v>
      </c>
    </row>
    <row r="134" spans="2:53" x14ac:dyDescent="0.2">
      <c r="B134" t="s">
        <v>371</v>
      </c>
      <c r="C134">
        <v>1E-3</v>
      </c>
      <c r="D134">
        <v>0.5</v>
      </c>
      <c r="E134">
        <v>256</v>
      </c>
      <c r="F134">
        <v>100</v>
      </c>
      <c r="G134" s="2" t="b">
        <v>0</v>
      </c>
      <c r="H134">
        <v>6</v>
      </c>
      <c r="I134">
        <v>15</v>
      </c>
      <c r="J134">
        <v>256</v>
      </c>
      <c r="K134">
        <v>1000</v>
      </c>
      <c r="L134">
        <v>3</v>
      </c>
      <c r="M134">
        <v>15</v>
      </c>
      <c r="N134">
        <v>455</v>
      </c>
      <c r="O134">
        <v>9</v>
      </c>
      <c r="P134">
        <v>15</v>
      </c>
      <c r="Q134">
        <v>115</v>
      </c>
      <c r="R134">
        <v>1</v>
      </c>
      <c r="S134">
        <v>197</v>
      </c>
      <c r="T134" s="2">
        <v>128</v>
      </c>
      <c r="U134" s="2">
        <v>128</v>
      </c>
      <c r="V134" s="2">
        <v>128</v>
      </c>
      <c r="W134" t="s">
        <v>240</v>
      </c>
      <c r="X134">
        <v>0.909420572916666</v>
      </c>
      <c r="Y134">
        <v>1.91653283499181E-2</v>
      </c>
      <c r="Z134">
        <v>0.327569230769231</v>
      </c>
      <c r="AA134">
        <v>0.33333334326744002</v>
      </c>
      <c r="AB134">
        <v>0.215735681468366</v>
      </c>
      <c r="AC134">
        <v>0.215735681468366</v>
      </c>
      <c r="AD134">
        <v>0.22611188859832801</v>
      </c>
      <c r="AE134">
        <v>0.22611188859832801</v>
      </c>
      <c r="AF134">
        <v>0.327569230769231</v>
      </c>
      <c r="AG134">
        <v>0.327569230769231</v>
      </c>
      <c r="AH134">
        <v>4.9275362318840499E-2</v>
      </c>
      <c r="AI134">
        <v>0.111111111938953</v>
      </c>
      <c r="AJ134">
        <v>1.7939327514691399E-2</v>
      </c>
      <c r="AK134">
        <v>1.7939327514691399E-2</v>
      </c>
      <c r="AL134">
        <v>1.0968771453467301E-2</v>
      </c>
      <c r="AM134">
        <v>1.0968771453467301E-2</v>
      </c>
      <c r="AN134">
        <v>4.9275362318840499E-2</v>
      </c>
      <c r="AO134">
        <v>4.9275362318840499E-2</v>
      </c>
      <c r="AP134">
        <v>0.45317927320843898</v>
      </c>
      <c r="AQ134">
        <v>1.1120854477635901E-2</v>
      </c>
      <c r="AR134">
        <v>0.18290691671902301</v>
      </c>
      <c r="AS134">
        <v>8.1699346405228704E-2</v>
      </c>
      <c r="AT134">
        <v>0</v>
      </c>
      <c r="AU134">
        <v>0</v>
      </c>
      <c r="AV134">
        <v>0</v>
      </c>
      <c r="AW134">
        <v>0</v>
      </c>
      <c r="AX134">
        <v>0</v>
      </c>
      <c r="AY134">
        <v>0</v>
      </c>
      <c r="AZ134">
        <v>7.9754601226993793E-2</v>
      </c>
      <c r="BA134">
        <v>0</v>
      </c>
    </row>
    <row r="135" spans="2:53" x14ac:dyDescent="0.2">
      <c r="B135" t="s">
        <v>372</v>
      </c>
      <c r="C135">
        <v>1E-3</v>
      </c>
      <c r="D135">
        <v>0.5</v>
      </c>
      <c r="E135">
        <v>256</v>
      </c>
      <c r="F135">
        <v>100</v>
      </c>
      <c r="G135" s="2" t="b">
        <v>0</v>
      </c>
      <c r="H135">
        <v>6</v>
      </c>
      <c r="I135">
        <v>5</v>
      </c>
      <c r="J135">
        <v>128</v>
      </c>
      <c r="K135">
        <v>1000</v>
      </c>
      <c r="L135">
        <v>3</v>
      </c>
      <c r="M135">
        <v>5</v>
      </c>
      <c r="N135">
        <v>465</v>
      </c>
      <c r="O135">
        <v>9</v>
      </c>
      <c r="P135">
        <v>5</v>
      </c>
      <c r="Q135">
        <v>125</v>
      </c>
      <c r="R135">
        <v>1</v>
      </c>
      <c r="S135">
        <v>197</v>
      </c>
      <c r="T135" s="2">
        <v>64</v>
      </c>
      <c r="U135" s="2">
        <v>64</v>
      </c>
      <c r="V135" s="2">
        <v>64</v>
      </c>
      <c r="W135" t="s">
        <v>240</v>
      </c>
      <c r="X135">
        <v>0.80584635416666595</v>
      </c>
      <c r="Y135">
        <v>4.8229687511920902E-2</v>
      </c>
      <c r="Z135">
        <v>0.32747096774193601</v>
      </c>
      <c r="AA135">
        <v>0.33333334326744002</v>
      </c>
      <c r="AB135">
        <v>0.236518576946601</v>
      </c>
      <c r="AC135">
        <v>0.236518576946601</v>
      </c>
      <c r="AD135">
        <v>0.28901267878536002</v>
      </c>
      <c r="AE135">
        <v>0.28901267878536002</v>
      </c>
      <c r="AF135">
        <v>0.32747096774193601</v>
      </c>
      <c r="AG135">
        <v>0.32747096774193601</v>
      </c>
      <c r="AH135">
        <v>0.14044444444444401</v>
      </c>
      <c r="AI135">
        <v>0.111111111938953</v>
      </c>
      <c r="AJ135">
        <v>8.7089027157882803E-2</v>
      </c>
      <c r="AK135">
        <v>8.7089027157882803E-2</v>
      </c>
      <c r="AL135">
        <v>8.6686092762569694E-2</v>
      </c>
      <c r="AM135">
        <v>8.6686092762569694E-2</v>
      </c>
      <c r="AN135">
        <v>0.14044444444444401</v>
      </c>
      <c r="AO135">
        <v>0.14044444444444401</v>
      </c>
      <c r="AP135">
        <v>0.317689017988042</v>
      </c>
      <c r="AQ135">
        <v>0.29776387322425901</v>
      </c>
      <c r="AR135">
        <v>9.4102839627502904E-2</v>
      </c>
      <c r="AS135">
        <v>0.23715415019762801</v>
      </c>
      <c r="AT135">
        <v>0</v>
      </c>
      <c r="AU135">
        <v>9.2307692307692299E-2</v>
      </c>
      <c r="AV135">
        <v>0</v>
      </c>
      <c r="AW135">
        <v>0.134751773049645</v>
      </c>
      <c r="AX135">
        <v>0</v>
      </c>
      <c r="AY135">
        <v>0.31958762886597902</v>
      </c>
      <c r="AZ135">
        <v>0</v>
      </c>
      <c r="BA135">
        <v>0</v>
      </c>
    </row>
    <row r="136" spans="2:53" x14ac:dyDescent="0.2">
      <c r="B136" t="s">
        <v>373</v>
      </c>
      <c r="C136">
        <v>1E-3</v>
      </c>
      <c r="D136">
        <v>0.5</v>
      </c>
      <c r="E136">
        <v>256</v>
      </c>
      <c r="F136">
        <v>500</v>
      </c>
      <c r="G136" s="2" t="b">
        <v>0</v>
      </c>
      <c r="H136">
        <v>6</v>
      </c>
      <c r="I136">
        <v>5</v>
      </c>
      <c r="J136">
        <v>64</v>
      </c>
      <c r="K136">
        <v>1000</v>
      </c>
      <c r="L136">
        <v>3</v>
      </c>
      <c r="M136">
        <v>20</v>
      </c>
      <c r="N136">
        <v>450</v>
      </c>
      <c r="O136">
        <v>9</v>
      </c>
      <c r="P136">
        <v>20</v>
      </c>
      <c r="Q136">
        <v>110</v>
      </c>
      <c r="R136">
        <v>1</v>
      </c>
      <c r="S136">
        <v>197</v>
      </c>
      <c r="T136" s="2">
        <v>128</v>
      </c>
      <c r="U136" s="2">
        <v>128</v>
      </c>
      <c r="V136" s="2">
        <v>128</v>
      </c>
      <c r="W136" t="s">
        <v>240</v>
      </c>
      <c r="X136">
        <v>0.91257291666666596</v>
      </c>
      <c r="Y136">
        <v>1.95245524626225E-2</v>
      </c>
      <c r="Z136">
        <v>0.326983703703703</v>
      </c>
      <c r="AA136">
        <v>0.33333334326744002</v>
      </c>
      <c r="AB136">
        <v>0.230095068102105</v>
      </c>
      <c r="AC136">
        <v>0.230095068102105</v>
      </c>
      <c r="AD136">
        <v>0.24854451634319399</v>
      </c>
      <c r="AE136">
        <v>0.24854451634319399</v>
      </c>
      <c r="AF136">
        <v>0.326983703703703</v>
      </c>
      <c r="AG136">
        <v>0.326983703703703</v>
      </c>
      <c r="AH136">
        <v>8.3838383838383795E-2</v>
      </c>
      <c r="AI136">
        <v>0.111111111938953</v>
      </c>
      <c r="AJ136">
        <v>4.2068849119328802E-2</v>
      </c>
      <c r="AK136">
        <v>4.2068849119328802E-2</v>
      </c>
      <c r="AL136">
        <v>3.5005416455226902E-2</v>
      </c>
      <c r="AM136">
        <v>3.5005416455226902E-2</v>
      </c>
      <c r="AN136">
        <v>8.3838383838383795E-2</v>
      </c>
      <c r="AO136">
        <v>8.3838383838383795E-2</v>
      </c>
      <c r="AP136">
        <v>0.35026376459278902</v>
      </c>
      <c r="AQ136">
        <v>0.25341027087042201</v>
      </c>
      <c r="AR136">
        <v>8.6611168843104894E-2</v>
      </c>
      <c r="AS136">
        <v>7.69230769230769E-2</v>
      </c>
      <c r="AT136">
        <v>0</v>
      </c>
      <c r="AU136">
        <v>0.13829787234042501</v>
      </c>
      <c r="AV136">
        <v>0</v>
      </c>
      <c r="AW136">
        <v>0</v>
      </c>
      <c r="AX136">
        <v>0</v>
      </c>
      <c r="AY136">
        <v>0.16339869281045699</v>
      </c>
      <c r="AZ136">
        <v>0</v>
      </c>
      <c r="BA136">
        <v>0</v>
      </c>
    </row>
    <row r="137" spans="2:53" x14ac:dyDescent="0.2">
      <c r="B137" t="s">
        <v>374</v>
      </c>
      <c r="C137">
        <v>1E-3</v>
      </c>
      <c r="D137">
        <v>0.5</v>
      </c>
      <c r="E137">
        <v>256</v>
      </c>
      <c r="F137">
        <v>500</v>
      </c>
      <c r="G137" s="2" t="b">
        <v>0</v>
      </c>
      <c r="H137">
        <v>6</v>
      </c>
      <c r="I137">
        <v>5</v>
      </c>
      <c r="J137">
        <v>64</v>
      </c>
      <c r="K137">
        <v>1000</v>
      </c>
      <c r="L137">
        <v>3</v>
      </c>
      <c r="M137">
        <v>5</v>
      </c>
      <c r="N137">
        <v>465</v>
      </c>
      <c r="O137">
        <v>9</v>
      </c>
      <c r="P137">
        <v>5</v>
      </c>
      <c r="Q137">
        <v>125</v>
      </c>
      <c r="R137">
        <v>1</v>
      </c>
      <c r="S137">
        <v>197</v>
      </c>
      <c r="T137" s="2">
        <v>128</v>
      </c>
      <c r="U137" s="2">
        <v>128</v>
      </c>
      <c r="V137" s="2">
        <v>64</v>
      </c>
      <c r="W137" t="s">
        <v>240</v>
      </c>
      <c r="X137">
        <v>0.90185416666666496</v>
      </c>
      <c r="Y137">
        <v>2.1905475141480502E-2</v>
      </c>
      <c r="Z137">
        <v>0.32658637992831502</v>
      </c>
      <c r="AA137">
        <v>0.34822818046808202</v>
      </c>
      <c r="AB137">
        <v>0.21344073294601801</v>
      </c>
      <c r="AC137">
        <v>0.21344073294601801</v>
      </c>
      <c r="AD137">
        <v>0.31214111305931702</v>
      </c>
      <c r="AE137">
        <v>0.31214111305931702</v>
      </c>
      <c r="AF137">
        <v>0.32658637992831502</v>
      </c>
      <c r="AG137">
        <v>0.32658637992831502</v>
      </c>
      <c r="AH137">
        <v>0.13688888888888801</v>
      </c>
      <c r="AI137">
        <v>0.16392970085144001</v>
      </c>
      <c r="AJ137">
        <v>7.1049546100812697E-2</v>
      </c>
      <c r="AK137">
        <v>7.1049546100812697E-2</v>
      </c>
      <c r="AL137">
        <v>0.13211815655096601</v>
      </c>
      <c r="AM137">
        <v>0.13211815655096601</v>
      </c>
      <c r="AN137">
        <v>0.13688888888888801</v>
      </c>
      <c r="AO137">
        <v>0.13688888888888801</v>
      </c>
      <c r="AP137">
        <v>0.13071536599479</v>
      </c>
      <c r="AQ137">
        <v>0.107706604965188</v>
      </c>
      <c r="AR137">
        <v>0.401900227878076</v>
      </c>
      <c r="AS137">
        <v>0</v>
      </c>
      <c r="AT137">
        <v>0</v>
      </c>
      <c r="AU137">
        <v>0</v>
      </c>
      <c r="AV137">
        <v>1.3157894736842099E-2</v>
      </c>
      <c r="AW137">
        <v>0</v>
      </c>
      <c r="AX137">
        <v>0.145985401459854</v>
      </c>
      <c r="AY137">
        <v>0.244784422809457</v>
      </c>
      <c r="AZ137">
        <v>3.4334763948497798E-2</v>
      </c>
      <c r="BA137">
        <v>0.201183431952662</v>
      </c>
    </row>
    <row r="138" spans="2:53" x14ac:dyDescent="0.2">
      <c r="B138" t="s">
        <v>375</v>
      </c>
      <c r="C138">
        <v>1E-3</v>
      </c>
      <c r="D138">
        <v>0.5</v>
      </c>
      <c r="E138">
        <v>144</v>
      </c>
      <c r="F138">
        <v>500</v>
      </c>
      <c r="G138" s="2" t="b">
        <v>1</v>
      </c>
      <c r="H138">
        <v>6</v>
      </c>
      <c r="I138">
        <v>15</v>
      </c>
      <c r="J138">
        <v>64</v>
      </c>
      <c r="K138">
        <v>1000</v>
      </c>
      <c r="L138">
        <v>3</v>
      </c>
      <c r="M138">
        <v>15</v>
      </c>
      <c r="N138">
        <v>455</v>
      </c>
      <c r="O138">
        <v>9</v>
      </c>
      <c r="P138">
        <v>15</v>
      </c>
      <c r="Q138">
        <v>115</v>
      </c>
      <c r="R138">
        <v>1</v>
      </c>
      <c r="S138">
        <v>197</v>
      </c>
      <c r="T138" s="2">
        <v>128</v>
      </c>
      <c r="U138" s="2">
        <v>64</v>
      </c>
      <c r="V138" s="2">
        <v>64</v>
      </c>
      <c r="W138" t="s">
        <v>240</v>
      </c>
      <c r="X138">
        <v>0.90276041666666496</v>
      </c>
      <c r="Y138">
        <v>2.0892613679170599E-2</v>
      </c>
      <c r="Z138">
        <v>0.32650549450549499</v>
      </c>
      <c r="AA138">
        <v>0.33328363507985997</v>
      </c>
      <c r="AB138">
        <v>0.24704999096196101</v>
      </c>
      <c r="AC138">
        <v>0.24704999096196101</v>
      </c>
      <c r="AD138">
        <v>0.31562062322238199</v>
      </c>
      <c r="AE138">
        <v>0.31562062322238199</v>
      </c>
      <c r="AF138">
        <v>0.32650549450549499</v>
      </c>
      <c r="AG138">
        <v>0.32650549450549499</v>
      </c>
      <c r="AH138">
        <v>0.10821256038647301</v>
      </c>
      <c r="AI138">
        <v>0.111034050583839</v>
      </c>
      <c r="AJ138">
        <v>8.0711794967162798E-2</v>
      </c>
      <c r="AK138">
        <v>8.0711794967162798E-2</v>
      </c>
      <c r="AL138">
        <v>9.94027496055893E-2</v>
      </c>
      <c r="AM138">
        <v>9.94027496055893E-2</v>
      </c>
      <c r="AN138">
        <v>0.10821256038647301</v>
      </c>
      <c r="AO138">
        <v>0.10821256038647301</v>
      </c>
      <c r="AP138">
        <v>0.45305023662719701</v>
      </c>
      <c r="AQ138">
        <v>0.14211293424215299</v>
      </c>
      <c r="AR138">
        <v>0.145986802016532</v>
      </c>
      <c r="AS138">
        <v>0.14676258992805699</v>
      </c>
      <c r="AT138">
        <v>9.6551724137931005E-2</v>
      </c>
      <c r="AU138">
        <v>0</v>
      </c>
      <c r="AV138">
        <v>0</v>
      </c>
      <c r="AW138">
        <v>5.4644808743169397E-2</v>
      </c>
      <c r="AX138">
        <v>0.32900432900432802</v>
      </c>
      <c r="AY138">
        <v>4.3887147335423198E-2</v>
      </c>
      <c r="AZ138">
        <v>0</v>
      </c>
      <c r="BA138">
        <v>5.5555555555555497E-2</v>
      </c>
    </row>
    <row r="139" spans="2:53" x14ac:dyDescent="0.2">
      <c r="B139" t="s">
        <v>376</v>
      </c>
      <c r="C139">
        <v>1E-3</v>
      </c>
      <c r="D139">
        <v>0.1</v>
      </c>
      <c r="E139">
        <v>256</v>
      </c>
      <c r="F139">
        <v>100</v>
      </c>
      <c r="G139" s="2" t="b">
        <v>0</v>
      </c>
      <c r="H139">
        <v>6</v>
      </c>
      <c r="I139">
        <v>10</v>
      </c>
      <c r="J139">
        <v>64</v>
      </c>
      <c r="K139">
        <v>1000</v>
      </c>
      <c r="L139">
        <v>3</v>
      </c>
      <c r="M139">
        <v>25</v>
      </c>
      <c r="N139">
        <v>445</v>
      </c>
      <c r="O139">
        <v>9</v>
      </c>
      <c r="P139">
        <v>25</v>
      </c>
      <c r="Q139">
        <v>105</v>
      </c>
      <c r="R139">
        <v>1</v>
      </c>
      <c r="S139">
        <v>197</v>
      </c>
      <c r="T139" s="2">
        <v>128</v>
      </c>
      <c r="U139" s="2">
        <v>128</v>
      </c>
      <c r="V139" s="2">
        <v>64</v>
      </c>
      <c r="W139" t="s">
        <v>240</v>
      </c>
      <c r="X139">
        <v>0.87322916666666595</v>
      </c>
      <c r="Y139">
        <v>2.8778090868145201E-2</v>
      </c>
      <c r="Z139">
        <v>0.32638876404494299</v>
      </c>
      <c r="AA139">
        <v>0.33333334326744002</v>
      </c>
      <c r="AB139">
        <v>0.19962296709115601</v>
      </c>
      <c r="AC139">
        <v>0.19962296709115601</v>
      </c>
      <c r="AD139">
        <v>0.28757944719877898</v>
      </c>
      <c r="AE139">
        <v>0.28757944719877898</v>
      </c>
      <c r="AF139">
        <v>0.32638876404494299</v>
      </c>
      <c r="AG139">
        <v>0.32638876404494299</v>
      </c>
      <c r="AH139">
        <v>0.158730158730158</v>
      </c>
      <c r="AI139">
        <v>0.111111111938953</v>
      </c>
      <c r="AJ139">
        <v>7.8029765696221498E-2</v>
      </c>
      <c r="AK139">
        <v>7.8029765696221498E-2</v>
      </c>
      <c r="AL139">
        <v>0.101892909933924</v>
      </c>
      <c r="AM139">
        <v>0.101892909933924</v>
      </c>
      <c r="AN139">
        <v>0.158730158730158</v>
      </c>
      <c r="AO139">
        <v>0.158730158730158</v>
      </c>
      <c r="AP139">
        <v>0.48596156180269801</v>
      </c>
      <c r="AQ139">
        <v>4.2742923744593E-2</v>
      </c>
      <c r="AR139">
        <v>7.0164415726178403E-2</v>
      </c>
      <c r="AS139">
        <v>0.226158038147138</v>
      </c>
      <c r="AT139">
        <v>0</v>
      </c>
      <c r="AU139">
        <v>0</v>
      </c>
      <c r="AV139">
        <v>1.8348623853211E-2</v>
      </c>
      <c r="AW139">
        <v>0</v>
      </c>
      <c r="AX139">
        <v>1.7391304347826E-2</v>
      </c>
      <c r="AY139">
        <v>0.36532507739938003</v>
      </c>
      <c r="AZ139">
        <v>5.7803468208092401E-2</v>
      </c>
      <c r="BA139">
        <v>1.72413793103448E-2</v>
      </c>
    </row>
    <row r="140" spans="2:53" x14ac:dyDescent="0.2">
      <c r="B140" t="s">
        <v>377</v>
      </c>
      <c r="C140">
        <v>1E-3</v>
      </c>
      <c r="D140">
        <v>0.1</v>
      </c>
      <c r="E140">
        <v>256</v>
      </c>
      <c r="F140">
        <v>500</v>
      </c>
      <c r="G140" s="2" t="b">
        <v>0</v>
      </c>
      <c r="H140">
        <v>6</v>
      </c>
      <c r="I140">
        <v>5</v>
      </c>
      <c r="J140">
        <v>128</v>
      </c>
      <c r="K140">
        <v>1000</v>
      </c>
      <c r="L140">
        <v>3</v>
      </c>
      <c r="M140">
        <v>5</v>
      </c>
      <c r="N140">
        <v>465</v>
      </c>
      <c r="O140">
        <v>9</v>
      </c>
      <c r="P140">
        <v>5</v>
      </c>
      <c r="Q140">
        <v>125</v>
      </c>
      <c r="R140">
        <v>1</v>
      </c>
      <c r="S140">
        <v>197</v>
      </c>
      <c r="T140" s="2">
        <v>64</v>
      </c>
      <c r="U140" s="2">
        <v>64</v>
      </c>
      <c r="V140" s="2">
        <v>128</v>
      </c>
      <c r="W140" t="s">
        <v>240</v>
      </c>
      <c r="X140">
        <v>0.90935156249999904</v>
      </c>
      <c r="Y140">
        <v>2.0536615092307298E-2</v>
      </c>
      <c r="Z140">
        <v>0.32588243727598498</v>
      </c>
      <c r="AA140">
        <v>0.33333192312717402</v>
      </c>
      <c r="AB140">
        <v>0.17970067937529</v>
      </c>
      <c r="AC140">
        <v>0.17970067937529</v>
      </c>
      <c r="AD140">
        <v>0.15665765664352599</v>
      </c>
      <c r="AE140">
        <v>0.15665765664352599</v>
      </c>
      <c r="AF140">
        <v>0.32588243727598498</v>
      </c>
      <c r="AG140">
        <v>0.32588243727598498</v>
      </c>
      <c r="AH140">
        <v>0.11111111111111099</v>
      </c>
      <c r="AI140">
        <v>0.111111111938953</v>
      </c>
      <c r="AJ140">
        <v>2.5431096942472101E-2</v>
      </c>
      <c r="AK140">
        <v>2.5431096942472101E-2</v>
      </c>
      <c r="AL140">
        <v>3.6992588147703599E-2</v>
      </c>
      <c r="AM140">
        <v>3.6992588147703599E-2</v>
      </c>
      <c r="AN140">
        <v>0.11111111111111099</v>
      </c>
      <c r="AO140">
        <v>0.11111111111111099</v>
      </c>
      <c r="AP140">
        <v>0.10485247708694601</v>
      </c>
      <c r="AQ140">
        <v>7.3885858602357996E-2</v>
      </c>
      <c r="AR140">
        <v>0.36036370243656701</v>
      </c>
      <c r="AS140">
        <v>0</v>
      </c>
      <c r="AT140">
        <v>0</v>
      </c>
      <c r="AU140">
        <v>0</v>
      </c>
      <c r="AV140">
        <v>0</v>
      </c>
      <c r="AW140">
        <v>0.19902912621359201</v>
      </c>
      <c r="AX140">
        <v>0</v>
      </c>
      <c r="AY140">
        <v>2.9850746268656699E-2</v>
      </c>
      <c r="AZ140">
        <v>0</v>
      </c>
      <c r="BA140">
        <v>0</v>
      </c>
    </row>
    <row r="141" spans="2:53" x14ac:dyDescent="0.2">
      <c r="B141" t="s">
        <v>378</v>
      </c>
      <c r="C141">
        <v>1E-3</v>
      </c>
      <c r="D141">
        <v>0.5</v>
      </c>
      <c r="E141">
        <v>256</v>
      </c>
      <c r="F141">
        <v>500</v>
      </c>
      <c r="G141" s="2" t="b">
        <v>0</v>
      </c>
      <c r="H141">
        <v>6</v>
      </c>
      <c r="I141">
        <v>5</v>
      </c>
      <c r="J141">
        <v>256</v>
      </c>
      <c r="K141">
        <v>1000</v>
      </c>
      <c r="L141">
        <v>3</v>
      </c>
      <c r="M141">
        <v>50</v>
      </c>
      <c r="N141">
        <v>420</v>
      </c>
      <c r="O141">
        <v>9</v>
      </c>
      <c r="P141">
        <v>50</v>
      </c>
      <c r="Q141">
        <v>80</v>
      </c>
      <c r="R141">
        <v>1</v>
      </c>
      <c r="S141">
        <v>197</v>
      </c>
      <c r="T141" s="2">
        <v>128</v>
      </c>
      <c r="U141" s="2">
        <v>64</v>
      </c>
      <c r="V141" s="2">
        <v>128</v>
      </c>
      <c r="W141" t="s">
        <v>240</v>
      </c>
      <c r="X141">
        <v>0.91439583333333296</v>
      </c>
      <c r="Y141">
        <v>1.95866783037781E-2</v>
      </c>
      <c r="Z141">
        <v>0.32584047619047501</v>
      </c>
      <c r="AA141">
        <v>0.63802007907628999</v>
      </c>
      <c r="AB141">
        <v>0.23583936175279799</v>
      </c>
      <c r="AC141">
        <v>0.23583936175279799</v>
      </c>
      <c r="AD141">
        <v>0.39446125247049402</v>
      </c>
      <c r="AE141">
        <v>0.39446125247049402</v>
      </c>
      <c r="AF141">
        <v>0.32584047619047501</v>
      </c>
      <c r="AG141">
        <v>0.32584047619047501</v>
      </c>
      <c r="AH141">
        <v>9.8611111111111094E-2</v>
      </c>
      <c r="AI141">
        <v>0.78859680891036898</v>
      </c>
      <c r="AJ141">
        <v>4.5194540054681202E-2</v>
      </c>
      <c r="AK141">
        <v>4.5194540054681202E-2</v>
      </c>
      <c r="AL141">
        <v>0.143738407166527</v>
      </c>
      <c r="AM141">
        <v>0.143738407166527</v>
      </c>
      <c r="AN141">
        <v>9.8611111111111094E-2</v>
      </c>
      <c r="AO141">
        <v>9.8611111111111094E-2</v>
      </c>
      <c r="AP141">
        <v>0.44919948677317401</v>
      </c>
      <c r="AQ141">
        <v>0.23798932412110299</v>
      </c>
      <c r="AR141">
        <v>2.0329274364117401E-2</v>
      </c>
      <c r="AS141">
        <v>0.23107569721115501</v>
      </c>
      <c r="AT141">
        <v>9.6774193548386997E-2</v>
      </c>
      <c r="AU141">
        <v>0</v>
      </c>
      <c r="AV141">
        <v>0</v>
      </c>
      <c r="AW141">
        <v>0</v>
      </c>
      <c r="AX141">
        <v>3.0120481927710802E-2</v>
      </c>
      <c r="AY141">
        <v>4.8780487804878002E-2</v>
      </c>
      <c r="AZ141">
        <v>0</v>
      </c>
      <c r="BA141">
        <v>0</v>
      </c>
    </row>
    <row r="142" spans="2:53" x14ac:dyDescent="0.2">
      <c r="B142" t="s">
        <v>379</v>
      </c>
      <c r="C142">
        <v>1E-3</v>
      </c>
      <c r="D142">
        <v>0.5</v>
      </c>
      <c r="E142">
        <v>256</v>
      </c>
      <c r="F142">
        <v>500</v>
      </c>
      <c r="G142" s="2" t="b">
        <v>0</v>
      </c>
      <c r="H142">
        <v>6</v>
      </c>
      <c r="I142">
        <v>10</v>
      </c>
      <c r="J142">
        <v>420</v>
      </c>
      <c r="K142">
        <v>1000</v>
      </c>
      <c r="L142">
        <v>3</v>
      </c>
      <c r="M142">
        <v>10</v>
      </c>
      <c r="N142">
        <v>460</v>
      </c>
      <c r="O142">
        <v>9</v>
      </c>
      <c r="P142">
        <v>10</v>
      </c>
      <c r="Q142">
        <v>120</v>
      </c>
      <c r="R142">
        <v>1</v>
      </c>
      <c r="S142">
        <v>197</v>
      </c>
      <c r="T142" s="2">
        <v>128</v>
      </c>
      <c r="U142" s="2">
        <v>64</v>
      </c>
      <c r="V142" s="2">
        <v>128</v>
      </c>
      <c r="W142" t="s">
        <v>240</v>
      </c>
      <c r="X142">
        <v>0.71605634920634798</v>
      </c>
      <c r="Y142">
        <v>6.6439794719219195E-2</v>
      </c>
      <c r="Z142">
        <v>0.32583623188405902</v>
      </c>
      <c r="AA142">
        <v>0.33318972149491299</v>
      </c>
      <c r="AB142">
        <v>0.26830239990117999</v>
      </c>
      <c r="AC142">
        <v>0.26830239990117999</v>
      </c>
      <c r="AD142">
        <v>0.32972366444790702</v>
      </c>
      <c r="AE142">
        <v>0.32972366444790702</v>
      </c>
      <c r="AF142">
        <v>0.32583623188405902</v>
      </c>
      <c r="AG142">
        <v>0.32583623188405902</v>
      </c>
      <c r="AH142">
        <v>0.15185185185185099</v>
      </c>
      <c r="AI142">
        <v>0.11097594350576399</v>
      </c>
      <c r="AJ142">
        <v>0.105017079833838</v>
      </c>
      <c r="AK142">
        <v>0.105017079833838</v>
      </c>
      <c r="AL142">
        <v>0.11830302337153201</v>
      </c>
      <c r="AM142">
        <v>0.11830302337153201</v>
      </c>
      <c r="AN142">
        <v>0.15185185185185099</v>
      </c>
      <c r="AO142">
        <v>0.15185185185185099</v>
      </c>
      <c r="AP142">
        <v>0.17046999021511</v>
      </c>
      <c r="AQ142">
        <v>0.205386511789868</v>
      </c>
      <c r="AR142">
        <v>0.42905069769856102</v>
      </c>
      <c r="AS142">
        <v>4.7904191616766401E-2</v>
      </c>
      <c r="AT142">
        <v>0</v>
      </c>
      <c r="AU142">
        <v>6.4516129032257993E-2</v>
      </c>
      <c r="AV142">
        <v>0.18732782369146</v>
      </c>
      <c r="AW142">
        <v>6.8965517241379296E-2</v>
      </c>
      <c r="AX142">
        <v>0</v>
      </c>
      <c r="AY142">
        <v>0.25269645608628599</v>
      </c>
      <c r="AZ142">
        <v>0.15458937198067599</v>
      </c>
      <c r="BA142">
        <v>0.16915422885572101</v>
      </c>
    </row>
    <row r="143" spans="2:53" x14ac:dyDescent="0.2">
      <c r="B143" t="s">
        <v>380</v>
      </c>
      <c r="C143">
        <v>1E-3</v>
      </c>
      <c r="D143">
        <v>0.5</v>
      </c>
      <c r="E143">
        <v>256</v>
      </c>
      <c r="F143">
        <v>500</v>
      </c>
      <c r="G143" s="2" t="b">
        <v>0</v>
      </c>
      <c r="H143">
        <v>6</v>
      </c>
      <c r="I143">
        <v>5</v>
      </c>
      <c r="J143">
        <v>256</v>
      </c>
      <c r="K143">
        <v>1000</v>
      </c>
      <c r="L143">
        <v>3</v>
      </c>
      <c r="M143">
        <v>10</v>
      </c>
      <c r="N143">
        <v>460</v>
      </c>
      <c r="O143">
        <v>9</v>
      </c>
      <c r="P143">
        <v>10</v>
      </c>
      <c r="Q143">
        <v>120</v>
      </c>
      <c r="R143">
        <v>1</v>
      </c>
      <c r="S143">
        <v>197</v>
      </c>
      <c r="T143" s="2">
        <v>128</v>
      </c>
      <c r="U143" s="2">
        <v>64</v>
      </c>
      <c r="V143" s="2">
        <v>128</v>
      </c>
      <c r="W143" t="s">
        <v>240</v>
      </c>
      <c r="X143">
        <v>0.93123697916666603</v>
      </c>
      <c r="Y143">
        <v>1.5731468506157399E-2</v>
      </c>
      <c r="Z143">
        <v>0.32540144927536302</v>
      </c>
      <c r="AA143">
        <v>0.33335771763324701</v>
      </c>
      <c r="AB143">
        <v>0.19816157407037499</v>
      </c>
      <c r="AC143">
        <v>0.19816157407037499</v>
      </c>
      <c r="AD143">
        <v>0.250431424455342</v>
      </c>
      <c r="AE143">
        <v>0.250431424455342</v>
      </c>
      <c r="AF143">
        <v>0.32540144927536302</v>
      </c>
      <c r="AG143">
        <v>0.32540144927536302</v>
      </c>
      <c r="AH143">
        <v>0.13703703703703701</v>
      </c>
      <c r="AI143">
        <v>0.11059314012527401</v>
      </c>
      <c r="AJ143">
        <v>7.5978650749902593E-2</v>
      </c>
      <c r="AK143">
        <v>7.5978650749902593E-2</v>
      </c>
      <c r="AL143">
        <v>8.5813007487498802E-2</v>
      </c>
      <c r="AM143">
        <v>8.5813007487498802E-2</v>
      </c>
      <c r="AN143">
        <v>0.13703703703703701</v>
      </c>
      <c r="AO143">
        <v>0.13703703703703701</v>
      </c>
      <c r="AP143">
        <v>5.6295362150810303E-2</v>
      </c>
      <c r="AQ143">
        <v>6.71633971218287E-2</v>
      </c>
      <c r="AR143">
        <v>0.47102596293848598</v>
      </c>
      <c r="AS143">
        <v>0</v>
      </c>
      <c r="AT143">
        <v>1.6129032258064498E-2</v>
      </c>
      <c r="AU143">
        <v>0</v>
      </c>
      <c r="AV143">
        <v>0</v>
      </c>
      <c r="AW143">
        <v>7.5471698113207503E-2</v>
      </c>
      <c r="AX143">
        <v>0</v>
      </c>
      <c r="AY143">
        <v>0.40425531914893598</v>
      </c>
      <c r="AZ143">
        <v>0</v>
      </c>
      <c r="BA143">
        <v>0.187951807228915</v>
      </c>
    </row>
    <row r="144" spans="2:53" x14ac:dyDescent="0.2">
      <c r="B144" t="s">
        <v>381</v>
      </c>
      <c r="C144">
        <v>1E-3</v>
      </c>
      <c r="D144">
        <v>0.1</v>
      </c>
      <c r="E144">
        <v>256</v>
      </c>
      <c r="F144">
        <v>500</v>
      </c>
      <c r="G144" s="2" t="b">
        <v>0</v>
      </c>
      <c r="H144">
        <v>6</v>
      </c>
      <c r="I144">
        <v>20</v>
      </c>
      <c r="J144">
        <v>64</v>
      </c>
      <c r="K144">
        <v>1000</v>
      </c>
      <c r="L144">
        <v>3</v>
      </c>
      <c r="M144">
        <v>20</v>
      </c>
      <c r="N144">
        <v>450</v>
      </c>
      <c r="O144">
        <v>9</v>
      </c>
      <c r="P144">
        <v>20</v>
      </c>
      <c r="Q144">
        <v>110</v>
      </c>
      <c r="R144">
        <v>1</v>
      </c>
      <c r="S144">
        <v>197</v>
      </c>
      <c r="T144" s="2">
        <v>128</v>
      </c>
      <c r="U144" s="2">
        <v>64</v>
      </c>
      <c r="V144" s="2">
        <v>64</v>
      </c>
      <c r="W144" t="s">
        <v>240</v>
      </c>
      <c r="X144">
        <v>0.91469270833333205</v>
      </c>
      <c r="Y144">
        <v>1.8164706017822E-2</v>
      </c>
      <c r="Z144">
        <v>0.323142222222222</v>
      </c>
      <c r="AA144">
        <v>0.646178732335567</v>
      </c>
      <c r="AB144">
        <v>0.21601295594952899</v>
      </c>
      <c r="AC144">
        <v>0.21601295594952899</v>
      </c>
      <c r="AD144">
        <v>0.29852248688995597</v>
      </c>
      <c r="AE144">
        <v>0.29852248688995597</v>
      </c>
      <c r="AF144">
        <v>0.323142222222222</v>
      </c>
      <c r="AG144">
        <v>0.323142222222222</v>
      </c>
      <c r="AH144">
        <v>0.109090909090909</v>
      </c>
      <c r="AI144">
        <v>0.83723658323287897</v>
      </c>
      <c r="AJ144">
        <v>4.3748344891925299E-2</v>
      </c>
      <c r="AK144">
        <v>4.3748344891925299E-2</v>
      </c>
      <c r="AL144">
        <v>0.111328105176017</v>
      </c>
      <c r="AM144">
        <v>0.111328105176017</v>
      </c>
      <c r="AN144">
        <v>0.109090909090909</v>
      </c>
      <c r="AO144">
        <v>0.109090909090909</v>
      </c>
      <c r="AP144">
        <v>0.47462740446744001</v>
      </c>
      <c r="AQ144">
        <v>8.6725786018682499E-2</v>
      </c>
      <c r="AR144">
        <v>8.6685677362465297E-2</v>
      </c>
      <c r="AS144">
        <v>0.19028340080971601</v>
      </c>
      <c r="AT144">
        <v>2.8776978417266098E-2</v>
      </c>
      <c r="AU144">
        <v>0</v>
      </c>
      <c r="AV144">
        <v>0</v>
      </c>
      <c r="AW144">
        <v>6.0975609756097497E-2</v>
      </c>
      <c r="AX144">
        <v>0</v>
      </c>
      <c r="AY144">
        <v>9.6000000000000002E-2</v>
      </c>
      <c r="AZ144">
        <v>0</v>
      </c>
      <c r="BA144">
        <v>1.7699115044247701E-2</v>
      </c>
    </row>
    <row r="145" spans="2:53" x14ac:dyDescent="0.2">
      <c r="B145" t="s">
        <v>382</v>
      </c>
      <c r="C145">
        <v>1E-3</v>
      </c>
      <c r="D145">
        <v>0.1</v>
      </c>
      <c r="E145">
        <v>256</v>
      </c>
      <c r="F145">
        <v>500</v>
      </c>
      <c r="G145" s="2" t="b">
        <v>0</v>
      </c>
      <c r="H145">
        <v>6</v>
      </c>
      <c r="I145">
        <v>10</v>
      </c>
      <c r="J145">
        <v>64</v>
      </c>
      <c r="K145">
        <v>1000</v>
      </c>
      <c r="L145">
        <v>3</v>
      </c>
      <c r="M145">
        <v>20</v>
      </c>
      <c r="N145">
        <v>450</v>
      </c>
      <c r="O145">
        <v>9</v>
      </c>
      <c r="P145">
        <v>20</v>
      </c>
      <c r="Q145">
        <v>110</v>
      </c>
      <c r="R145">
        <v>1</v>
      </c>
      <c r="S145">
        <v>197</v>
      </c>
      <c r="T145" s="2">
        <v>64</v>
      </c>
      <c r="U145" s="2">
        <v>64</v>
      </c>
      <c r="V145" s="2">
        <v>128</v>
      </c>
      <c r="W145" t="s">
        <v>240</v>
      </c>
      <c r="X145">
        <v>0.91476562500000103</v>
      </c>
      <c r="Y145">
        <v>1.8535038782283599E-2</v>
      </c>
      <c r="Z145">
        <v>0.31989111111111002</v>
      </c>
      <c r="AA145">
        <v>0.35325462821125903</v>
      </c>
      <c r="AB145">
        <v>0.195383186278726</v>
      </c>
      <c r="AC145">
        <v>0.195383186278726</v>
      </c>
      <c r="AD145">
        <v>0.27679132370721898</v>
      </c>
      <c r="AE145">
        <v>0.27679132370721898</v>
      </c>
      <c r="AF145">
        <v>0.31989111111111002</v>
      </c>
      <c r="AG145">
        <v>0.31989111111111002</v>
      </c>
      <c r="AH145">
        <v>0.108080808080808</v>
      </c>
      <c r="AI145">
        <v>0.141113385558128</v>
      </c>
      <c r="AJ145">
        <v>6.15724545839436E-2</v>
      </c>
      <c r="AK145">
        <v>6.15724545839436E-2</v>
      </c>
      <c r="AL145">
        <v>0.11630353563144</v>
      </c>
      <c r="AM145">
        <v>0.11630353563144</v>
      </c>
      <c r="AN145">
        <v>0.108080808080808</v>
      </c>
      <c r="AO145">
        <v>0.108080808080808</v>
      </c>
      <c r="AP145">
        <v>7.5482850224276102E-2</v>
      </c>
      <c r="AQ145">
        <v>3.8201026046696097E-2</v>
      </c>
      <c r="AR145">
        <v>0.47246568256520599</v>
      </c>
      <c r="AS145">
        <v>1.30718954248366E-2</v>
      </c>
      <c r="AT145">
        <v>3.2786885245901599E-2</v>
      </c>
      <c r="AU145">
        <v>3.38983050847457E-2</v>
      </c>
      <c r="AV145">
        <v>1.7543859649122799E-2</v>
      </c>
      <c r="AW145">
        <v>0.20593368237347201</v>
      </c>
      <c r="AX145">
        <v>1.5503875968992199E-2</v>
      </c>
      <c r="AY145">
        <v>7.0038910505836494E-2</v>
      </c>
      <c r="AZ145">
        <v>0.16537467700258399</v>
      </c>
      <c r="BA145">
        <v>0</v>
      </c>
    </row>
    <row r="146" spans="2:53" x14ac:dyDescent="0.2">
      <c r="B146" t="s">
        <v>383</v>
      </c>
      <c r="C146">
        <v>1E-3</v>
      </c>
      <c r="D146">
        <v>0.5</v>
      </c>
      <c r="E146">
        <v>208</v>
      </c>
      <c r="F146">
        <v>500</v>
      </c>
      <c r="G146" s="2" t="b">
        <v>1</v>
      </c>
      <c r="H146">
        <v>6</v>
      </c>
      <c r="I146">
        <v>50</v>
      </c>
      <c r="J146">
        <v>420</v>
      </c>
      <c r="K146">
        <v>1000</v>
      </c>
      <c r="L146">
        <v>3</v>
      </c>
      <c r="M146">
        <v>50</v>
      </c>
      <c r="N146">
        <v>420</v>
      </c>
      <c r="O146">
        <v>9</v>
      </c>
      <c r="P146">
        <v>50</v>
      </c>
      <c r="Q146">
        <v>80</v>
      </c>
      <c r="R146">
        <v>1</v>
      </c>
      <c r="S146">
        <v>197</v>
      </c>
      <c r="T146" s="2">
        <v>128</v>
      </c>
      <c r="U146" s="2">
        <v>64</v>
      </c>
      <c r="V146" s="2">
        <v>64</v>
      </c>
      <c r="W146" t="s">
        <v>240</v>
      </c>
      <c r="X146">
        <v>0.93680158730158702</v>
      </c>
      <c r="Y146">
        <v>1.3793638911098201E-2</v>
      </c>
      <c r="Z146">
        <v>0.31986666666666602</v>
      </c>
      <c r="AA146">
        <v>0.33358250966668102</v>
      </c>
      <c r="AB146">
        <v>0.21985575603628901</v>
      </c>
      <c r="AC146">
        <v>0.21985575603628901</v>
      </c>
      <c r="AD146">
        <v>0.21872430538414001</v>
      </c>
      <c r="AE146">
        <v>0.21872430538414001</v>
      </c>
      <c r="AF146">
        <v>0.31986666666666602</v>
      </c>
      <c r="AG146">
        <v>0.31986666666666602</v>
      </c>
      <c r="AH146">
        <v>9.7222222222222196E-2</v>
      </c>
      <c r="AI146">
        <v>0.112096332013607</v>
      </c>
      <c r="AJ146">
        <v>4.3315329530282803E-2</v>
      </c>
      <c r="AK146">
        <v>4.3315329530282803E-2</v>
      </c>
      <c r="AL146">
        <v>8.8164873321123299E-2</v>
      </c>
      <c r="AM146">
        <v>8.8164873321123299E-2</v>
      </c>
      <c r="AN146">
        <v>9.7222222222222196E-2</v>
      </c>
      <c r="AO146">
        <v>9.7222222222222196E-2</v>
      </c>
      <c r="AP146">
        <v>0.46825705261006101</v>
      </c>
      <c r="AQ146">
        <v>2.218331563016E-4</v>
      </c>
      <c r="AR146">
        <v>0.191088382342505</v>
      </c>
      <c r="AS146">
        <v>0.18691588785046701</v>
      </c>
      <c r="AT146">
        <v>0</v>
      </c>
      <c r="AU146">
        <v>0</v>
      </c>
      <c r="AV146">
        <v>0</v>
      </c>
      <c r="AW146">
        <v>8.9285714285714204E-2</v>
      </c>
      <c r="AX146">
        <v>0</v>
      </c>
      <c r="AY146">
        <v>0.11363636363636299</v>
      </c>
      <c r="AZ146">
        <v>0</v>
      </c>
      <c r="BA146">
        <v>0</v>
      </c>
    </row>
    <row r="147" spans="2:53" x14ac:dyDescent="0.2">
      <c r="B147" t="s">
        <v>384</v>
      </c>
      <c r="C147">
        <v>1E-3</v>
      </c>
      <c r="D147">
        <v>0.1</v>
      </c>
      <c r="E147">
        <v>256</v>
      </c>
      <c r="F147">
        <v>100</v>
      </c>
      <c r="G147" s="2" t="b">
        <v>0</v>
      </c>
      <c r="H147">
        <v>6</v>
      </c>
      <c r="I147">
        <v>15</v>
      </c>
      <c r="J147">
        <v>128</v>
      </c>
      <c r="K147">
        <v>1000</v>
      </c>
      <c r="L147">
        <v>3</v>
      </c>
      <c r="M147">
        <v>25</v>
      </c>
      <c r="N147">
        <v>445</v>
      </c>
      <c r="O147">
        <v>9</v>
      </c>
      <c r="P147">
        <v>25</v>
      </c>
      <c r="Q147">
        <v>105</v>
      </c>
      <c r="R147">
        <v>1</v>
      </c>
      <c r="S147">
        <v>197</v>
      </c>
      <c r="T147" s="2">
        <v>64</v>
      </c>
      <c r="U147" s="2">
        <v>64</v>
      </c>
      <c r="V147" s="2">
        <v>64</v>
      </c>
      <c r="W147" t="s">
        <v>240</v>
      </c>
      <c r="X147">
        <v>0.88540364583333298</v>
      </c>
      <c r="Y147">
        <v>2.5691083297133401E-2</v>
      </c>
      <c r="Z147">
        <v>0.31716928838951303</v>
      </c>
      <c r="AA147">
        <v>0.64797851252555805</v>
      </c>
      <c r="AB147">
        <v>0.26049251170966498</v>
      </c>
      <c r="AC147">
        <v>0.26049251170966498</v>
      </c>
      <c r="AD147">
        <v>0.32115965655873202</v>
      </c>
      <c r="AE147">
        <v>0.32115965655873202</v>
      </c>
      <c r="AF147">
        <v>0.31716928838951303</v>
      </c>
      <c r="AG147">
        <v>0.31716928838951303</v>
      </c>
      <c r="AH147">
        <v>0.17883597883597799</v>
      </c>
      <c r="AI147">
        <v>0.80555933713912897</v>
      </c>
      <c r="AJ147">
        <v>0.133156967562261</v>
      </c>
      <c r="AK147">
        <v>0.133156967562261</v>
      </c>
      <c r="AL147">
        <v>0.24659115631943901</v>
      </c>
      <c r="AM147">
        <v>0.24659115631943901</v>
      </c>
      <c r="AN147">
        <v>0.17883597883597799</v>
      </c>
      <c r="AO147">
        <v>0.17883597883597799</v>
      </c>
      <c r="AP147">
        <v>0.40024684425073098</v>
      </c>
      <c r="AQ147">
        <v>0.14017313189792299</v>
      </c>
      <c r="AR147">
        <v>0.24105755898034401</v>
      </c>
      <c r="AS147">
        <v>0.15282392026578001</v>
      </c>
      <c r="AT147">
        <v>3.6363636363636299E-2</v>
      </c>
      <c r="AU147">
        <v>0</v>
      </c>
      <c r="AV147">
        <v>6.2015503875968901E-2</v>
      </c>
      <c r="AW147">
        <v>6.25E-2</v>
      </c>
      <c r="AX147">
        <v>0.57792207792207795</v>
      </c>
      <c r="AY147">
        <v>0.220472440944881</v>
      </c>
      <c r="AZ147">
        <v>6.7796610169491497E-2</v>
      </c>
      <c r="BA147">
        <v>1.85185185185185E-2</v>
      </c>
    </row>
    <row r="148" spans="2:53" x14ac:dyDescent="0.2">
      <c r="B148" t="s">
        <v>385</v>
      </c>
      <c r="C148">
        <v>1E-3</v>
      </c>
      <c r="D148">
        <v>0.1</v>
      </c>
      <c r="E148">
        <v>199</v>
      </c>
      <c r="F148">
        <v>500</v>
      </c>
      <c r="G148" s="2" t="b">
        <v>1</v>
      </c>
      <c r="H148">
        <v>6</v>
      </c>
      <c r="I148">
        <v>25</v>
      </c>
      <c r="J148">
        <v>64</v>
      </c>
      <c r="K148">
        <v>1000</v>
      </c>
      <c r="L148">
        <v>3</v>
      </c>
      <c r="M148">
        <v>10</v>
      </c>
      <c r="N148">
        <v>460</v>
      </c>
      <c r="O148">
        <v>9</v>
      </c>
      <c r="P148">
        <v>10</v>
      </c>
      <c r="Q148">
        <v>120</v>
      </c>
      <c r="R148">
        <v>1</v>
      </c>
      <c r="S148">
        <v>197</v>
      </c>
      <c r="T148" s="2">
        <v>64</v>
      </c>
      <c r="U148" s="2">
        <v>128</v>
      </c>
      <c r="V148" s="2">
        <v>128</v>
      </c>
      <c r="W148" t="s">
        <v>240</v>
      </c>
      <c r="X148">
        <v>0.90980729166666696</v>
      </c>
      <c r="Y148">
        <v>1.9064020490273802E-2</v>
      </c>
      <c r="Z148">
        <v>0.31621521739130498</v>
      </c>
      <c r="AA148">
        <v>0.33352532002329799</v>
      </c>
      <c r="AB148">
        <v>0.22188064561593501</v>
      </c>
      <c r="AC148">
        <v>0.22188064561593501</v>
      </c>
      <c r="AD148">
        <v>0.2357703338671</v>
      </c>
      <c r="AE148">
        <v>0.2357703338671</v>
      </c>
      <c r="AF148">
        <v>0.31621521739130498</v>
      </c>
      <c r="AG148">
        <v>0.31621521739130498</v>
      </c>
      <c r="AH148">
        <v>0.100925925925925</v>
      </c>
      <c r="AI148">
        <v>0.11181658506393399</v>
      </c>
      <c r="AJ148">
        <v>4.9619407807930102E-2</v>
      </c>
      <c r="AK148">
        <v>4.9619407807930102E-2</v>
      </c>
      <c r="AL148">
        <v>3.8073126923898797E-2</v>
      </c>
      <c r="AM148">
        <v>3.8073126923898797E-2</v>
      </c>
      <c r="AN148">
        <v>0.100925925925925</v>
      </c>
      <c r="AO148">
        <v>0.100925925925925</v>
      </c>
      <c r="AP148">
        <v>0.42720217666902299</v>
      </c>
      <c r="AQ148">
        <v>1.3306239894575001E-3</v>
      </c>
      <c r="AR148">
        <v>0.237109136189326</v>
      </c>
      <c r="AS148">
        <v>0.18787878787878701</v>
      </c>
      <c r="AT148">
        <v>0</v>
      </c>
      <c r="AU148">
        <v>0</v>
      </c>
      <c r="AV148">
        <v>0</v>
      </c>
      <c r="AW148">
        <v>0.107883817427385</v>
      </c>
      <c r="AX148">
        <v>0</v>
      </c>
      <c r="AY148">
        <v>0.150812064965197</v>
      </c>
      <c r="AZ148">
        <v>0</v>
      </c>
      <c r="BA148">
        <v>0</v>
      </c>
    </row>
    <row r="149" spans="2:53" x14ac:dyDescent="0.2">
      <c r="B149" t="s">
        <v>386</v>
      </c>
      <c r="C149">
        <v>1E-3</v>
      </c>
      <c r="D149">
        <v>0.1</v>
      </c>
      <c r="E149">
        <v>256</v>
      </c>
      <c r="F149">
        <v>100</v>
      </c>
      <c r="G149" s="2" t="b">
        <v>0</v>
      </c>
      <c r="H149">
        <v>6</v>
      </c>
      <c r="I149">
        <v>15</v>
      </c>
      <c r="J149">
        <v>64</v>
      </c>
      <c r="K149">
        <v>1000</v>
      </c>
      <c r="L149">
        <v>3</v>
      </c>
      <c r="M149">
        <v>15</v>
      </c>
      <c r="N149">
        <v>455</v>
      </c>
      <c r="O149">
        <v>9</v>
      </c>
      <c r="P149">
        <v>15</v>
      </c>
      <c r="Q149">
        <v>115</v>
      </c>
      <c r="R149">
        <v>1</v>
      </c>
      <c r="S149">
        <v>197</v>
      </c>
      <c r="T149" s="2">
        <v>128</v>
      </c>
      <c r="U149" s="2">
        <v>128</v>
      </c>
      <c r="V149" s="2">
        <v>64</v>
      </c>
      <c r="W149" t="s">
        <v>240</v>
      </c>
      <c r="X149">
        <v>0.87046874999999901</v>
      </c>
      <c r="Y149">
        <v>2.91193623282015E-2</v>
      </c>
      <c r="Z149">
        <v>0.31551575091575101</v>
      </c>
      <c r="AA149">
        <v>0.33313929781317703</v>
      </c>
      <c r="AB149">
        <v>0.24444693025915101</v>
      </c>
      <c r="AC149">
        <v>0.24444693025915101</v>
      </c>
      <c r="AD149">
        <v>0.29032788690147598</v>
      </c>
      <c r="AE149">
        <v>0.29032788690147598</v>
      </c>
      <c r="AF149">
        <v>0.31551575091575101</v>
      </c>
      <c r="AG149">
        <v>0.31551575091575101</v>
      </c>
      <c r="AH149">
        <v>0.102415458937198</v>
      </c>
      <c r="AI149">
        <v>0.119217716157436</v>
      </c>
      <c r="AJ149">
        <v>5.42127071133034E-2</v>
      </c>
      <c r="AK149">
        <v>5.42127071133034E-2</v>
      </c>
      <c r="AL149">
        <v>4.0028231498285903E-2</v>
      </c>
      <c r="AM149">
        <v>4.0028231498285903E-2</v>
      </c>
      <c r="AN149">
        <v>0.102415458937198</v>
      </c>
      <c r="AO149">
        <v>0.102415458937198</v>
      </c>
      <c r="AP149">
        <v>0.20251211906164099</v>
      </c>
      <c r="AQ149">
        <v>0.161183336099151</v>
      </c>
      <c r="AR149">
        <v>0.36964533561666302</v>
      </c>
      <c r="AS149">
        <v>0</v>
      </c>
      <c r="AT149">
        <v>0</v>
      </c>
      <c r="AU149">
        <v>0</v>
      </c>
      <c r="AV149">
        <v>0</v>
      </c>
      <c r="AW149">
        <v>0</v>
      </c>
      <c r="AX149">
        <v>0.18461538461538399</v>
      </c>
      <c r="AY149">
        <v>0</v>
      </c>
      <c r="AZ149">
        <v>0.17505470459518599</v>
      </c>
      <c r="BA149">
        <v>0.12824427480916001</v>
      </c>
    </row>
    <row r="150" spans="2:53" x14ac:dyDescent="0.2">
      <c r="B150" t="s">
        <v>387</v>
      </c>
      <c r="C150">
        <v>1E-3</v>
      </c>
      <c r="D150">
        <v>0.5</v>
      </c>
      <c r="E150">
        <v>256</v>
      </c>
      <c r="F150">
        <v>500</v>
      </c>
      <c r="G150" s="2" t="b">
        <v>0</v>
      </c>
      <c r="H150">
        <v>6</v>
      </c>
      <c r="I150">
        <v>5</v>
      </c>
      <c r="J150">
        <v>256</v>
      </c>
      <c r="K150">
        <v>1000</v>
      </c>
      <c r="L150">
        <v>3</v>
      </c>
      <c r="M150">
        <v>5</v>
      </c>
      <c r="N150">
        <v>465</v>
      </c>
      <c r="O150">
        <v>9</v>
      </c>
      <c r="P150">
        <v>5</v>
      </c>
      <c r="Q150">
        <v>125</v>
      </c>
      <c r="R150">
        <v>1</v>
      </c>
      <c r="S150">
        <v>197</v>
      </c>
      <c r="T150" s="2">
        <v>128</v>
      </c>
      <c r="U150" s="2">
        <v>64</v>
      </c>
      <c r="V150" s="2">
        <v>128</v>
      </c>
      <c r="W150" t="s">
        <v>240</v>
      </c>
      <c r="X150">
        <v>0.92500911458333301</v>
      </c>
      <c r="Y150">
        <v>1.6969032837077899E-2</v>
      </c>
      <c r="Z150">
        <v>0.314921863799282</v>
      </c>
      <c r="AA150">
        <v>0.338739696145057</v>
      </c>
      <c r="AB150">
        <v>0.25024395628806401</v>
      </c>
      <c r="AC150">
        <v>0.25024395628806401</v>
      </c>
      <c r="AD150">
        <v>0.311550553090716</v>
      </c>
      <c r="AE150">
        <v>0.311550553090716</v>
      </c>
      <c r="AF150">
        <v>0.314921863799282</v>
      </c>
      <c r="AG150">
        <v>0.314921863799282</v>
      </c>
      <c r="AH150">
        <v>7.4666666666666603E-2</v>
      </c>
      <c r="AI150">
        <v>0.133105859160423</v>
      </c>
      <c r="AJ150">
        <v>4.5597621149760001E-2</v>
      </c>
      <c r="AK150">
        <v>4.5597621149760001E-2</v>
      </c>
      <c r="AL150">
        <v>9.72693656128122E-2</v>
      </c>
      <c r="AM150">
        <v>9.72693656128122E-2</v>
      </c>
      <c r="AN150">
        <v>7.4666666666666603E-2</v>
      </c>
      <c r="AO150">
        <v>7.4666666666666603E-2</v>
      </c>
      <c r="AP150">
        <v>0.172482993760885</v>
      </c>
      <c r="AQ150">
        <v>0.17585042116172001</v>
      </c>
      <c r="AR150">
        <v>0.40239845394158602</v>
      </c>
      <c r="AS150">
        <v>0</v>
      </c>
      <c r="AT150">
        <v>0</v>
      </c>
      <c r="AU150">
        <v>5.2631578947368397E-2</v>
      </c>
      <c r="AV150">
        <v>0</v>
      </c>
      <c r="AW150">
        <v>0.17582417582417501</v>
      </c>
      <c r="AX150">
        <v>4.4692737430167599E-2</v>
      </c>
      <c r="AY150">
        <v>4.5801526717557203E-2</v>
      </c>
      <c r="AZ150">
        <v>0</v>
      </c>
      <c r="BA150">
        <v>9.1428571428571401E-2</v>
      </c>
    </row>
    <row r="151" spans="2:53" x14ac:dyDescent="0.2">
      <c r="B151" t="s">
        <v>388</v>
      </c>
      <c r="C151">
        <v>1E-3</v>
      </c>
      <c r="D151">
        <v>0.1</v>
      </c>
      <c r="E151">
        <v>256</v>
      </c>
      <c r="F151">
        <v>100</v>
      </c>
      <c r="G151" s="2" t="b">
        <v>0</v>
      </c>
      <c r="H151">
        <v>6</v>
      </c>
      <c r="I151">
        <v>25</v>
      </c>
      <c r="J151">
        <v>64</v>
      </c>
      <c r="K151">
        <v>1000</v>
      </c>
      <c r="L151">
        <v>3</v>
      </c>
      <c r="M151">
        <v>5</v>
      </c>
      <c r="N151">
        <v>465</v>
      </c>
      <c r="O151">
        <v>9</v>
      </c>
      <c r="P151">
        <v>5</v>
      </c>
      <c r="Q151">
        <v>125</v>
      </c>
      <c r="R151">
        <v>1</v>
      </c>
      <c r="S151">
        <v>197</v>
      </c>
      <c r="T151" s="2">
        <v>64</v>
      </c>
      <c r="U151" s="2">
        <v>64</v>
      </c>
      <c r="V151" s="2">
        <v>128</v>
      </c>
      <c r="W151" t="s">
        <v>240</v>
      </c>
      <c r="X151">
        <v>0.89213541666666696</v>
      </c>
      <c r="Y151">
        <v>2.4011896327137901E-2</v>
      </c>
      <c r="Z151">
        <v>0.31412258064516102</v>
      </c>
      <c r="AA151">
        <v>0.45282425519823999</v>
      </c>
      <c r="AB151">
        <v>0.22323198092350299</v>
      </c>
      <c r="AC151">
        <v>0.22323198092350299</v>
      </c>
      <c r="AD151">
        <v>0.28423627318068301</v>
      </c>
      <c r="AE151">
        <v>0.28423627318068401</v>
      </c>
      <c r="AF151">
        <v>0.31412258064516102</v>
      </c>
      <c r="AG151">
        <v>0.31412258064516102</v>
      </c>
      <c r="AH151">
        <v>0.15022222222222201</v>
      </c>
      <c r="AI151">
        <v>0.445662051439285</v>
      </c>
      <c r="AJ151">
        <v>8.9380016775755397E-2</v>
      </c>
      <c r="AK151">
        <v>8.9380016775755397E-2</v>
      </c>
      <c r="AL151">
        <v>8.9522745803750206E-2</v>
      </c>
      <c r="AM151">
        <v>8.9522745803750206E-2</v>
      </c>
      <c r="AN151">
        <v>0.15022222222222201</v>
      </c>
      <c r="AO151">
        <v>0.15022222222222201</v>
      </c>
      <c r="AP151">
        <v>0.15897032685764001</v>
      </c>
      <c r="AQ151">
        <v>0.26462082544974902</v>
      </c>
      <c r="AR151">
        <v>0.24610479046311901</v>
      </c>
      <c r="AS151">
        <v>6.9364161849710906E-2</v>
      </c>
      <c r="AT151">
        <v>6.6985645933014301E-2</v>
      </c>
      <c r="AU151">
        <v>3.6697247706422E-2</v>
      </c>
      <c r="AV151">
        <v>0</v>
      </c>
      <c r="AW151">
        <v>0.22053231939163401</v>
      </c>
      <c r="AX151">
        <v>0.293193717277486</v>
      </c>
      <c r="AY151">
        <v>0</v>
      </c>
      <c r="AZ151">
        <v>0</v>
      </c>
      <c r="BA151">
        <v>0.11764705882352899</v>
      </c>
    </row>
    <row r="152" spans="2:53" x14ac:dyDescent="0.2">
      <c r="B152" t="s">
        <v>389</v>
      </c>
      <c r="C152">
        <v>1E-3</v>
      </c>
      <c r="D152">
        <v>0.5</v>
      </c>
      <c r="E152">
        <v>82</v>
      </c>
      <c r="F152">
        <v>500</v>
      </c>
      <c r="G152" s="2" t="b">
        <v>1</v>
      </c>
      <c r="H152">
        <v>6</v>
      </c>
      <c r="I152">
        <v>20</v>
      </c>
      <c r="J152">
        <v>128</v>
      </c>
      <c r="K152">
        <v>1000</v>
      </c>
      <c r="L152">
        <v>3</v>
      </c>
      <c r="M152">
        <v>20</v>
      </c>
      <c r="N152">
        <v>450</v>
      </c>
      <c r="O152">
        <v>9</v>
      </c>
      <c r="P152">
        <v>20</v>
      </c>
      <c r="Q152">
        <v>110</v>
      </c>
      <c r="R152">
        <v>1</v>
      </c>
      <c r="S152">
        <v>197</v>
      </c>
      <c r="T152" s="2">
        <v>128</v>
      </c>
      <c r="U152" s="2">
        <v>64</v>
      </c>
      <c r="V152" s="2">
        <v>64</v>
      </c>
      <c r="W152" t="s">
        <v>240</v>
      </c>
      <c r="X152">
        <v>0.90105989583333301</v>
      </c>
      <c r="Y152">
        <v>2.13834434635937E-2</v>
      </c>
      <c r="Z152">
        <v>0.31295851851851803</v>
      </c>
      <c r="AA152">
        <v>0.33333334326744002</v>
      </c>
      <c r="AB152">
        <v>0.25395726051608503</v>
      </c>
      <c r="AC152">
        <v>0.25395726051608503</v>
      </c>
      <c r="AD152">
        <v>0.30179427866013597</v>
      </c>
      <c r="AE152">
        <v>0.30179427866013597</v>
      </c>
      <c r="AF152">
        <v>0.31295851851851803</v>
      </c>
      <c r="AG152">
        <v>0.31295851851851803</v>
      </c>
      <c r="AH152">
        <v>0.15959595959595901</v>
      </c>
      <c r="AI152">
        <v>0.111111111938953</v>
      </c>
      <c r="AJ152">
        <v>0.108652042889051</v>
      </c>
      <c r="AK152">
        <v>0.108652042889051</v>
      </c>
      <c r="AL152">
        <v>0.106316425166363</v>
      </c>
      <c r="AM152">
        <v>0.106316425166363</v>
      </c>
      <c r="AN152">
        <v>0.15959595959595901</v>
      </c>
      <c r="AO152">
        <v>0.15959595959595901</v>
      </c>
      <c r="AP152">
        <v>0.32303442162789697</v>
      </c>
      <c r="AQ152">
        <v>4.0423703596145097E-2</v>
      </c>
      <c r="AR152">
        <v>0.39841365632421399</v>
      </c>
      <c r="AS152">
        <v>0.124542124542124</v>
      </c>
      <c r="AT152">
        <v>0</v>
      </c>
      <c r="AU152">
        <v>0</v>
      </c>
      <c r="AV152">
        <v>1.7094017094016999E-2</v>
      </c>
      <c r="AW152">
        <v>8.8495575221238895E-2</v>
      </c>
      <c r="AX152">
        <v>0.35616438356164298</v>
      </c>
      <c r="AY152">
        <v>0.182741116751269</v>
      </c>
      <c r="AZ152">
        <v>0.182857142857142</v>
      </c>
      <c r="BA152">
        <v>2.5974025974025899E-2</v>
      </c>
    </row>
    <row r="153" spans="2:53" x14ac:dyDescent="0.2">
      <c r="B153" t="s">
        <v>390</v>
      </c>
      <c r="C153">
        <v>1E-3</v>
      </c>
      <c r="D153">
        <v>0.1</v>
      </c>
      <c r="E153">
        <v>256</v>
      </c>
      <c r="F153">
        <v>100</v>
      </c>
      <c r="G153" s="2" t="b">
        <v>0</v>
      </c>
      <c r="H153">
        <v>6</v>
      </c>
      <c r="I153">
        <v>5</v>
      </c>
      <c r="J153">
        <v>64</v>
      </c>
      <c r="K153">
        <v>1000</v>
      </c>
      <c r="L153">
        <v>3</v>
      </c>
      <c r="M153">
        <v>15</v>
      </c>
      <c r="N153">
        <v>455</v>
      </c>
      <c r="O153">
        <v>9</v>
      </c>
      <c r="P153">
        <v>15</v>
      </c>
      <c r="Q153">
        <v>115</v>
      </c>
      <c r="R153">
        <v>1</v>
      </c>
      <c r="S153">
        <v>197</v>
      </c>
      <c r="T153" s="2">
        <v>64</v>
      </c>
      <c r="U153" s="2">
        <v>64</v>
      </c>
      <c r="V153" s="2">
        <v>64</v>
      </c>
      <c r="W153" t="s">
        <v>240</v>
      </c>
      <c r="X153">
        <v>0.80377604166666605</v>
      </c>
      <c r="Y153">
        <v>4.8139152526855397E-2</v>
      </c>
      <c r="Z153">
        <v>0.30796483516483503</v>
      </c>
      <c r="AA153">
        <v>0.33333334326744002</v>
      </c>
      <c r="AB153">
        <v>0.196333558815178</v>
      </c>
      <c r="AC153">
        <v>0.196333558815178</v>
      </c>
      <c r="AD153">
        <v>0.240205778577079</v>
      </c>
      <c r="AE153">
        <v>0.240205778577079</v>
      </c>
      <c r="AF153">
        <v>0.30796483516483503</v>
      </c>
      <c r="AG153">
        <v>0.30796483516483503</v>
      </c>
      <c r="AH153">
        <v>7.2463768115942004E-2</v>
      </c>
      <c r="AI153">
        <v>0.111111111938953</v>
      </c>
      <c r="AJ153">
        <v>4.24605487996624E-2</v>
      </c>
      <c r="AK153">
        <v>4.24605487996624E-2</v>
      </c>
      <c r="AL153">
        <v>4.3590005334639401E-2</v>
      </c>
      <c r="AM153">
        <v>4.3590005334639401E-2</v>
      </c>
      <c r="AN153">
        <v>7.2463768115942004E-2</v>
      </c>
      <c r="AO153">
        <v>7.2463768115942004E-2</v>
      </c>
      <c r="AP153">
        <v>8.70718796558166E-2</v>
      </c>
      <c r="AQ153">
        <v>8.6934181922535395E-2</v>
      </c>
      <c r="AR153">
        <v>0.41499461486718298</v>
      </c>
      <c r="AS153">
        <v>0</v>
      </c>
      <c r="AT153">
        <v>0</v>
      </c>
      <c r="AU153">
        <v>0</v>
      </c>
      <c r="AV153">
        <v>0.15028901734104</v>
      </c>
      <c r="AW153">
        <v>0.176666666666666</v>
      </c>
      <c r="AX153">
        <v>2.2222222222222199E-2</v>
      </c>
      <c r="AY153">
        <v>3.2967032967032898E-2</v>
      </c>
      <c r="AZ153">
        <v>0</v>
      </c>
      <c r="BA153">
        <v>0</v>
      </c>
    </row>
    <row r="154" spans="2:53" x14ac:dyDescent="0.2">
      <c r="B154" t="s">
        <v>391</v>
      </c>
      <c r="C154">
        <v>1E-3</v>
      </c>
      <c r="D154">
        <v>0.1</v>
      </c>
      <c r="E154">
        <v>256</v>
      </c>
      <c r="F154">
        <v>100</v>
      </c>
      <c r="G154" s="2" t="b">
        <v>0</v>
      </c>
      <c r="H154">
        <v>6</v>
      </c>
      <c r="I154">
        <v>5</v>
      </c>
      <c r="J154">
        <v>128</v>
      </c>
      <c r="K154">
        <v>1000</v>
      </c>
      <c r="L154">
        <v>3</v>
      </c>
      <c r="M154">
        <v>50</v>
      </c>
      <c r="N154">
        <v>420</v>
      </c>
      <c r="O154">
        <v>9</v>
      </c>
      <c r="P154">
        <v>50</v>
      </c>
      <c r="Q154">
        <v>80</v>
      </c>
      <c r="R154">
        <v>1</v>
      </c>
      <c r="S154">
        <v>197</v>
      </c>
      <c r="T154" s="2">
        <v>128</v>
      </c>
      <c r="U154" s="2">
        <v>64</v>
      </c>
      <c r="V154" s="2">
        <v>128</v>
      </c>
      <c r="W154" t="s">
        <v>240</v>
      </c>
      <c r="X154">
        <v>0.84253906249999999</v>
      </c>
      <c r="Y154">
        <v>3.7870264239609201E-2</v>
      </c>
      <c r="Z154">
        <v>0.30362222222222202</v>
      </c>
      <c r="AA154">
        <v>0.31940269267559002</v>
      </c>
      <c r="AB154">
        <v>0.18414642493927</v>
      </c>
      <c r="AC154">
        <v>0.18414642493927</v>
      </c>
      <c r="AD154">
        <v>0.215793775194316</v>
      </c>
      <c r="AE154">
        <v>0.215793775194316</v>
      </c>
      <c r="AF154">
        <v>0.30362222222222202</v>
      </c>
      <c r="AG154">
        <v>0.30362222222222202</v>
      </c>
      <c r="AH154">
        <v>0.12777777777777699</v>
      </c>
      <c r="AI154">
        <v>0.115434780716896</v>
      </c>
      <c r="AJ154">
        <v>5.4844423298318498E-2</v>
      </c>
      <c r="AK154">
        <v>5.4844423298318498E-2</v>
      </c>
      <c r="AL154">
        <v>0.29082053822024101</v>
      </c>
      <c r="AM154">
        <v>0.29082053822024101</v>
      </c>
      <c r="AN154">
        <v>0.12777777777777699</v>
      </c>
      <c r="AO154">
        <v>0.12777777777777699</v>
      </c>
      <c r="AP154">
        <v>2.2334052666808501E-2</v>
      </c>
      <c r="AQ154">
        <v>8.0285465094519406E-2</v>
      </c>
      <c r="AR154">
        <v>0.44981975705648097</v>
      </c>
      <c r="AS154">
        <v>2.3809523809523801E-2</v>
      </c>
      <c r="AT154">
        <v>0</v>
      </c>
      <c r="AU154">
        <v>0</v>
      </c>
      <c r="AV154">
        <v>7.2289156626505993E-2</v>
      </c>
      <c r="AW154">
        <v>0.115384615384615</v>
      </c>
      <c r="AX154">
        <v>0</v>
      </c>
      <c r="AY154">
        <v>0.20982735723771501</v>
      </c>
      <c r="AZ154">
        <v>7.2289156626505993E-2</v>
      </c>
      <c r="BA154">
        <v>0</v>
      </c>
    </row>
    <row r="155" spans="2:53" x14ac:dyDescent="0.2">
      <c r="B155" t="s">
        <v>392</v>
      </c>
      <c r="C155">
        <v>1E-3</v>
      </c>
      <c r="D155">
        <v>0.1</v>
      </c>
      <c r="E155">
        <v>256</v>
      </c>
      <c r="F155">
        <v>100</v>
      </c>
      <c r="G155" s="2" t="b">
        <v>0</v>
      </c>
      <c r="H155">
        <v>6</v>
      </c>
      <c r="I155">
        <v>20</v>
      </c>
      <c r="J155">
        <v>64</v>
      </c>
      <c r="K155">
        <v>1000</v>
      </c>
      <c r="L155">
        <v>3</v>
      </c>
      <c r="M155">
        <v>10</v>
      </c>
      <c r="N155">
        <v>460</v>
      </c>
      <c r="O155">
        <v>9</v>
      </c>
      <c r="P155">
        <v>10</v>
      </c>
      <c r="Q155">
        <v>120</v>
      </c>
      <c r="R155">
        <v>1</v>
      </c>
      <c r="S155">
        <v>197</v>
      </c>
      <c r="T155" s="2">
        <v>64</v>
      </c>
      <c r="U155" s="2">
        <v>64</v>
      </c>
      <c r="V155" s="2">
        <v>128</v>
      </c>
      <c r="W155" t="s">
        <v>240</v>
      </c>
      <c r="X155">
        <v>0.858515625</v>
      </c>
      <c r="Y155">
        <v>3.2584182769060097E-2</v>
      </c>
      <c r="Z155">
        <v>0.30337753623188402</v>
      </c>
      <c r="AA155">
        <v>0.33333331537246702</v>
      </c>
      <c r="AB155">
        <v>0.232789009557093</v>
      </c>
      <c r="AC155">
        <v>0.232789009557093</v>
      </c>
      <c r="AD155">
        <v>0.28317407169082498</v>
      </c>
      <c r="AE155">
        <v>0.28317407169082498</v>
      </c>
      <c r="AF155">
        <v>0.30337753623188402</v>
      </c>
      <c r="AG155">
        <v>0.30337753623188402</v>
      </c>
      <c r="AH155">
        <v>8.0555555555555505E-2</v>
      </c>
      <c r="AI155">
        <v>0.111195340752601</v>
      </c>
      <c r="AJ155">
        <v>3.7419950890630702E-2</v>
      </c>
      <c r="AK155">
        <v>3.7419950890630702E-2</v>
      </c>
      <c r="AL155">
        <v>2.4754011351304499E-2</v>
      </c>
      <c r="AM155">
        <v>2.4754011351304499E-2</v>
      </c>
      <c r="AN155">
        <v>8.0555555555555505E-2</v>
      </c>
      <c r="AO155">
        <v>8.0555555555555505E-2</v>
      </c>
      <c r="AP155">
        <v>0.36666196931963801</v>
      </c>
      <c r="AQ155">
        <v>0.235294054822381</v>
      </c>
      <c r="AR155">
        <v>9.6411004529259006E-2</v>
      </c>
      <c r="AS155">
        <v>8.9979550102249395E-2</v>
      </c>
      <c r="AT155">
        <v>0</v>
      </c>
      <c r="AU155">
        <v>0</v>
      </c>
      <c r="AV155">
        <v>0</v>
      </c>
      <c r="AW155">
        <v>0</v>
      </c>
      <c r="AX155">
        <v>0</v>
      </c>
      <c r="AY155">
        <v>0.18932874354561099</v>
      </c>
      <c r="AZ155">
        <v>5.7471264367816001E-2</v>
      </c>
      <c r="BA155">
        <v>0</v>
      </c>
    </row>
    <row r="156" spans="2:53" x14ac:dyDescent="0.2">
      <c r="B156" t="s">
        <v>393</v>
      </c>
      <c r="C156">
        <v>1E-3</v>
      </c>
      <c r="D156">
        <v>0.5</v>
      </c>
      <c r="E156">
        <v>175</v>
      </c>
      <c r="F156">
        <v>500</v>
      </c>
      <c r="G156" s="2" t="b">
        <v>1</v>
      </c>
      <c r="H156">
        <v>6</v>
      </c>
      <c r="I156">
        <v>25</v>
      </c>
      <c r="J156">
        <v>420</v>
      </c>
      <c r="K156">
        <v>1000</v>
      </c>
      <c r="L156">
        <v>3</v>
      </c>
      <c r="M156">
        <v>25</v>
      </c>
      <c r="N156">
        <v>445</v>
      </c>
      <c r="O156">
        <v>9</v>
      </c>
      <c r="P156">
        <v>25</v>
      </c>
      <c r="Q156">
        <v>105</v>
      </c>
      <c r="R156">
        <v>1</v>
      </c>
      <c r="S156">
        <v>197</v>
      </c>
      <c r="T156" s="2">
        <v>64</v>
      </c>
      <c r="U156" s="2">
        <v>64</v>
      </c>
      <c r="V156" s="2">
        <v>128</v>
      </c>
      <c r="W156" t="s">
        <v>240</v>
      </c>
      <c r="X156">
        <v>0.93231587301587304</v>
      </c>
      <c r="Y156">
        <v>1.41339985541999E-2</v>
      </c>
      <c r="Z156">
        <v>0.30227041198501903</v>
      </c>
      <c r="AA156">
        <v>0.33333330360054902</v>
      </c>
      <c r="AB156">
        <v>0.18072663724049601</v>
      </c>
      <c r="AC156">
        <v>0.18072663724049601</v>
      </c>
      <c r="AD156">
        <v>0.18508677693485201</v>
      </c>
      <c r="AE156">
        <v>0.18508677693485201</v>
      </c>
      <c r="AF156">
        <v>0.30227041198501903</v>
      </c>
      <c r="AG156">
        <v>0.30227041198501903</v>
      </c>
      <c r="AH156">
        <v>6.6666666666666596E-2</v>
      </c>
      <c r="AI156">
        <v>0.111113108694553</v>
      </c>
      <c r="AJ156">
        <v>3.85122998719944E-2</v>
      </c>
      <c r="AK156">
        <v>3.85122998719944E-2</v>
      </c>
      <c r="AL156">
        <v>2.8013993454359901E-2</v>
      </c>
      <c r="AM156">
        <v>2.8013993454359901E-2</v>
      </c>
      <c r="AN156">
        <v>6.6666666666666596E-2</v>
      </c>
      <c r="AO156">
        <v>6.6666666666666596E-2</v>
      </c>
      <c r="AP156">
        <v>0.45888143174176699</v>
      </c>
      <c r="AQ156">
        <v>6.1454842296453996E-3</v>
      </c>
      <c r="AR156">
        <v>7.7152995750078293E-2</v>
      </c>
      <c r="AS156">
        <v>9.5032397408207306E-2</v>
      </c>
      <c r="AT156">
        <v>0</v>
      </c>
      <c r="AU156">
        <v>0</v>
      </c>
      <c r="AV156">
        <v>8.4967320261437898E-2</v>
      </c>
      <c r="AW156">
        <v>3.6529680365296802E-2</v>
      </c>
      <c r="AX156">
        <v>0</v>
      </c>
      <c r="AY156">
        <v>0.13008130081300801</v>
      </c>
      <c r="AZ156">
        <v>0</v>
      </c>
      <c r="BA156">
        <v>0</v>
      </c>
    </row>
    <row r="157" spans="2:53" x14ac:dyDescent="0.2">
      <c r="B157" t="s">
        <v>394</v>
      </c>
      <c r="C157">
        <v>1E-3</v>
      </c>
      <c r="D157">
        <v>0.5</v>
      </c>
      <c r="E157">
        <v>256</v>
      </c>
      <c r="F157">
        <v>500</v>
      </c>
      <c r="G157" s="2" t="b">
        <v>0</v>
      </c>
      <c r="H157">
        <v>6</v>
      </c>
      <c r="I157">
        <v>5</v>
      </c>
      <c r="J157">
        <v>128</v>
      </c>
      <c r="K157">
        <v>1000</v>
      </c>
      <c r="L157">
        <v>3</v>
      </c>
      <c r="M157">
        <v>20</v>
      </c>
      <c r="N157">
        <v>450</v>
      </c>
      <c r="O157">
        <v>9</v>
      </c>
      <c r="P157">
        <v>20</v>
      </c>
      <c r="Q157">
        <v>110</v>
      </c>
      <c r="R157">
        <v>1</v>
      </c>
      <c r="S157">
        <v>197</v>
      </c>
      <c r="T157" s="2">
        <v>128</v>
      </c>
      <c r="U157" s="2">
        <v>64</v>
      </c>
      <c r="V157" s="2">
        <v>128</v>
      </c>
      <c r="W157" t="s">
        <v>240</v>
      </c>
      <c r="X157">
        <v>0.92128385416666703</v>
      </c>
      <c r="Y157">
        <v>1.75984862037003E-2</v>
      </c>
      <c r="Z157">
        <v>0.300792592592592</v>
      </c>
      <c r="AA157">
        <v>0.43386460310220698</v>
      </c>
      <c r="AB157">
        <v>0.22516369159268501</v>
      </c>
      <c r="AC157">
        <v>0.22516369159268501</v>
      </c>
      <c r="AD157">
        <v>0.294100225300642</v>
      </c>
      <c r="AE157">
        <v>0.294100225300642</v>
      </c>
      <c r="AF157">
        <v>0.300792592592592</v>
      </c>
      <c r="AG157">
        <v>0.300792592592592</v>
      </c>
      <c r="AH157">
        <v>0.13030303030303</v>
      </c>
      <c r="AI157">
        <v>0.38862398266792297</v>
      </c>
      <c r="AJ157">
        <v>6.9785038823958506E-2</v>
      </c>
      <c r="AK157">
        <v>6.9785038823958506E-2</v>
      </c>
      <c r="AL157">
        <v>7.3754292540645E-2</v>
      </c>
      <c r="AM157">
        <v>7.3754292540645E-2</v>
      </c>
      <c r="AN157">
        <v>0.13030303030303</v>
      </c>
      <c r="AO157">
        <v>0.13030303030303</v>
      </c>
      <c r="AP157">
        <v>0.228254464987377</v>
      </c>
      <c r="AQ157">
        <v>0.25821149854039099</v>
      </c>
      <c r="AR157">
        <v>0.18902511125028801</v>
      </c>
      <c r="AS157">
        <v>5.3333333333333302E-2</v>
      </c>
      <c r="AT157">
        <v>5.8394160583941597E-2</v>
      </c>
      <c r="AU157">
        <v>7.3059360730593603E-2</v>
      </c>
      <c r="AV157">
        <v>0</v>
      </c>
      <c r="AW157">
        <v>0</v>
      </c>
      <c r="AX157">
        <v>0</v>
      </c>
      <c r="AY157">
        <v>0.268256333830104</v>
      </c>
      <c r="AZ157">
        <v>0.14685314685314599</v>
      </c>
      <c r="BA157">
        <v>2.8169014084507001E-2</v>
      </c>
    </row>
    <row r="158" spans="2:53" x14ac:dyDescent="0.2">
      <c r="B158" t="s">
        <v>395</v>
      </c>
      <c r="C158">
        <v>1E-3</v>
      </c>
      <c r="D158">
        <v>0.5</v>
      </c>
      <c r="E158">
        <v>256</v>
      </c>
      <c r="F158">
        <v>100</v>
      </c>
      <c r="G158" s="2" t="b">
        <v>0</v>
      </c>
      <c r="H158">
        <v>6</v>
      </c>
      <c r="I158">
        <v>50</v>
      </c>
      <c r="J158">
        <v>128</v>
      </c>
      <c r="K158">
        <v>1000</v>
      </c>
      <c r="L158">
        <v>3</v>
      </c>
      <c r="M158">
        <v>50</v>
      </c>
      <c r="N158">
        <v>420</v>
      </c>
      <c r="O158">
        <v>9</v>
      </c>
      <c r="P158">
        <v>50</v>
      </c>
      <c r="Q158">
        <v>80</v>
      </c>
      <c r="R158">
        <v>1</v>
      </c>
      <c r="S158">
        <v>197</v>
      </c>
      <c r="T158" s="2">
        <v>128</v>
      </c>
      <c r="U158" s="2">
        <v>128</v>
      </c>
      <c r="V158" s="2">
        <v>64</v>
      </c>
      <c r="W158" t="s">
        <v>240</v>
      </c>
      <c r="X158">
        <v>0.888424479166666</v>
      </c>
      <c r="Y158">
        <v>2.44797739200294E-2</v>
      </c>
      <c r="Z158">
        <v>0.300539682539683</v>
      </c>
      <c r="AA158">
        <v>0.33241506308317098</v>
      </c>
      <c r="AB158">
        <v>0.27443047227745898</v>
      </c>
      <c r="AC158">
        <v>0.27443047227745898</v>
      </c>
      <c r="AD158">
        <v>0.29410064491628801</v>
      </c>
      <c r="AE158">
        <v>0.29410064491628801</v>
      </c>
      <c r="AF158">
        <v>0.300539682539683</v>
      </c>
      <c r="AG158">
        <v>0.300539682539683</v>
      </c>
      <c r="AH158">
        <v>0.15</v>
      </c>
      <c r="AI158">
        <v>0.135965570807456</v>
      </c>
      <c r="AJ158">
        <v>0.114350814295685</v>
      </c>
      <c r="AK158">
        <v>0.114350814295685</v>
      </c>
      <c r="AL158">
        <v>0.122640558811274</v>
      </c>
      <c r="AM158">
        <v>0.122640558811274</v>
      </c>
      <c r="AN158">
        <v>0.15</v>
      </c>
      <c r="AO158">
        <v>0.15</v>
      </c>
      <c r="AP158">
        <v>0.18154564789247801</v>
      </c>
      <c r="AQ158">
        <v>0.25889040805206198</v>
      </c>
      <c r="AR158">
        <v>0.382855360887838</v>
      </c>
      <c r="AS158">
        <v>2.27272727272727E-2</v>
      </c>
      <c r="AT158">
        <v>0.15827338129496399</v>
      </c>
      <c r="AU158">
        <v>0.17679558011049701</v>
      </c>
      <c r="AV158">
        <v>7.3298429319371694E-2</v>
      </c>
      <c r="AW158">
        <v>9.4674556213017694E-2</v>
      </c>
      <c r="AX158">
        <v>4.7337278106508798E-2</v>
      </c>
      <c r="AY158">
        <v>0.37999999999999901</v>
      </c>
      <c r="AZ158">
        <v>2.1505376344085999E-2</v>
      </c>
      <c r="BA158">
        <v>5.4545454545454501E-2</v>
      </c>
    </row>
    <row r="159" spans="2:53" x14ac:dyDescent="0.2">
      <c r="B159" t="s">
        <v>396</v>
      </c>
      <c r="C159">
        <v>1E-3</v>
      </c>
      <c r="D159">
        <v>0.1</v>
      </c>
      <c r="E159">
        <v>154</v>
      </c>
      <c r="F159">
        <v>500</v>
      </c>
      <c r="G159" s="2" t="b">
        <v>1</v>
      </c>
      <c r="H159">
        <v>6</v>
      </c>
      <c r="I159">
        <v>15</v>
      </c>
      <c r="J159">
        <v>420</v>
      </c>
      <c r="K159">
        <v>1000</v>
      </c>
      <c r="L159">
        <v>3</v>
      </c>
      <c r="M159">
        <v>10</v>
      </c>
      <c r="N159">
        <v>460</v>
      </c>
      <c r="O159">
        <v>9</v>
      </c>
      <c r="P159">
        <v>10</v>
      </c>
      <c r="Q159">
        <v>120</v>
      </c>
      <c r="R159">
        <v>1</v>
      </c>
      <c r="S159">
        <v>197</v>
      </c>
      <c r="T159" s="2">
        <v>64</v>
      </c>
      <c r="U159" s="2">
        <v>128</v>
      </c>
      <c r="V159" s="2">
        <v>64</v>
      </c>
      <c r="W159" t="s">
        <v>240</v>
      </c>
      <c r="X159">
        <v>0.141064285714285</v>
      </c>
      <c r="Y159">
        <v>0.16666667163372001</v>
      </c>
      <c r="Z159">
        <v>0.29604492753623302</v>
      </c>
      <c r="AA159">
        <v>0.33333331346511802</v>
      </c>
      <c r="AB159">
        <v>0.19837733046296899</v>
      </c>
      <c r="AC159">
        <v>0.19837733046296899</v>
      </c>
      <c r="AD159">
        <v>0.21456040916514099</v>
      </c>
      <c r="AE159">
        <v>0.21456040916514099</v>
      </c>
      <c r="AF159">
        <v>0.29604492753623302</v>
      </c>
      <c r="AG159">
        <v>0.29604492753623302</v>
      </c>
      <c r="AH159">
        <v>9.2592592592592504E-2</v>
      </c>
      <c r="AI159">
        <v>0.111111111938953</v>
      </c>
      <c r="AJ159">
        <v>5.7958387763050297E-2</v>
      </c>
      <c r="AK159">
        <v>5.7958387763050297E-2</v>
      </c>
      <c r="AL159">
        <v>0.234137373570632</v>
      </c>
      <c r="AM159">
        <v>0.234137373570632</v>
      </c>
      <c r="AN159">
        <v>9.2592592592592504E-2</v>
      </c>
      <c r="AO159">
        <v>9.2592592592592504E-2</v>
      </c>
      <c r="AP159">
        <v>0.20192661518701399</v>
      </c>
      <c r="AQ159">
        <v>2.1783156087652199E-2</v>
      </c>
      <c r="AR159">
        <v>0.37142222011423998</v>
      </c>
      <c r="AS159">
        <v>6.1016949152542299E-2</v>
      </c>
      <c r="AT159">
        <v>0</v>
      </c>
      <c r="AU159">
        <v>0</v>
      </c>
      <c r="AV159">
        <v>1.63934426229508E-2</v>
      </c>
      <c r="AW159">
        <v>0.15028901734104</v>
      </c>
      <c r="AX159">
        <v>1.6528925619834701E-2</v>
      </c>
      <c r="AY159">
        <v>7.6433121019108194E-2</v>
      </c>
      <c r="AZ159">
        <v>0.114942528735632</v>
      </c>
      <c r="BA159">
        <v>8.6021505376343996E-2</v>
      </c>
    </row>
    <row r="160" spans="2:53" x14ac:dyDescent="0.2">
      <c r="B160" t="s">
        <v>397</v>
      </c>
      <c r="C160">
        <v>1E-3</v>
      </c>
      <c r="D160">
        <v>0.1</v>
      </c>
      <c r="E160">
        <v>115</v>
      </c>
      <c r="F160">
        <v>500</v>
      </c>
      <c r="G160" s="2" t="b">
        <v>1</v>
      </c>
      <c r="H160">
        <v>6</v>
      </c>
      <c r="I160">
        <v>25</v>
      </c>
      <c r="J160">
        <v>64</v>
      </c>
      <c r="K160">
        <v>1000</v>
      </c>
      <c r="L160">
        <v>3</v>
      </c>
      <c r="M160">
        <v>25</v>
      </c>
      <c r="N160">
        <v>445</v>
      </c>
      <c r="O160">
        <v>9</v>
      </c>
      <c r="P160">
        <v>25</v>
      </c>
      <c r="Q160">
        <v>105</v>
      </c>
      <c r="R160">
        <v>1</v>
      </c>
      <c r="S160">
        <v>197</v>
      </c>
      <c r="T160" s="2">
        <v>64</v>
      </c>
      <c r="U160" s="2">
        <v>128</v>
      </c>
      <c r="V160" s="2">
        <v>128</v>
      </c>
      <c r="W160" t="s">
        <v>240</v>
      </c>
      <c r="X160">
        <v>0.90463020833333296</v>
      </c>
      <c r="Y160">
        <v>2.04293491151183E-2</v>
      </c>
      <c r="Z160">
        <v>0.29480599250936501</v>
      </c>
      <c r="AA160">
        <v>0.33508940416574401</v>
      </c>
      <c r="AB160">
        <v>0.21804449939589901</v>
      </c>
      <c r="AC160">
        <v>0.21804449939589901</v>
      </c>
      <c r="AD160">
        <v>0.271580011331986</v>
      </c>
      <c r="AE160">
        <v>0.271580011331986</v>
      </c>
      <c r="AF160">
        <v>0.29480599250936501</v>
      </c>
      <c r="AG160">
        <v>0.29480599250936501</v>
      </c>
      <c r="AH160">
        <v>0.162962962962962</v>
      </c>
      <c r="AI160">
        <v>0.18052423000335599</v>
      </c>
      <c r="AJ160">
        <v>9.3725074461103494E-2</v>
      </c>
      <c r="AK160">
        <v>9.3725074461103494E-2</v>
      </c>
      <c r="AL160">
        <v>0.122012248468941</v>
      </c>
      <c r="AM160">
        <v>0.122012248468941</v>
      </c>
      <c r="AN160">
        <v>0.162962962962962</v>
      </c>
      <c r="AO160">
        <v>0.162962962962962</v>
      </c>
      <c r="AP160">
        <v>0.115495931919227</v>
      </c>
      <c r="AQ160">
        <v>0.12548505559147299</v>
      </c>
      <c r="AR160">
        <v>0.41315251067699699</v>
      </c>
      <c r="AS160">
        <v>0</v>
      </c>
      <c r="AT160">
        <v>0</v>
      </c>
      <c r="AU160">
        <v>0</v>
      </c>
      <c r="AV160">
        <v>0</v>
      </c>
      <c r="AW160">
        <v>0</v>
      </c>
      <c r="AX160">
        <v>0.63225806451612898</v>
      </c>
      <c r="AY160">
        <v>0.21126760563380201</v>
      </c>
      <c r="AZ160">
        <v>0</v>
      </c>
      <c r="BA160">
        <v>0</v>
      </c>
    </row>
    <row r="161" spans="2:53" x14ac:dyDescent="0.2">
      <c r="B161" t="s">
        <v>398</v>
      </c>
      <c r="C161">
        <v>1E-3</v>
      </c>
      <c r="D161">
        <v>0.1</v>
      </c>
      <c r="E161">
        <v>256</v>
      </c>
      <c r="F161">
        <v>500</v>
      </c>
      <c r="G161" s="2" t="b">
        <v>0</v>
      </c>
      <c r="H161">
        <v>6</v>
      </c>
      <c r="I161">
        <v>5</v>
      </c>
      <c r="J161">
        <v>64</v>
      </c>
      <c r="K161">
        <v>1000</v>
      </c>
      <c r="L161">
        <v>3</v>
      </c>
      <c r="M161">
        <v>5</v>
      </c>
      <c r="N161">
        <v>465</v>
      </c>
      <c r="O161">
        <v>9</v>
      </c>
      <c r="P161">
        <v>5</v>
      </c>
      <c r="Q161">
        <v>125</v>
      </c>
      <c r="R161">
        <v>1</v>
      </c>
      <c r="S161">
        <v>197</v>
      </c>
      <c r="T161" s="2">
        <v>128</v>
      </c>
      <c r="U161" s="2">
        <v>64</v>
      </c>
      <c r="V161" s="2">
        <v>64</v>
      </c>
      <c r="W161" t="s">
        <v>240</v>
      </c>
      <c r="X161">
        <v>0.90726041666666701</v>
      </c>
      <c r="Y161">
        <v>2.0647627975791599E-2</v>
      </c>
      <c r="Z161">
        <v>0.27731899641577001</v>
      </c>
      <c r="AA161">
        <v>0.49389012500643698</v>
      </c>
      <c r="AB161">
        <v>0.23630788897400301</v>
      </c>
      <c r="AC161">
        <v>0.23630788897400301</v>
      </c>
      <c r="AD161">
        <v>0.263420390983306</v>
      </c>
      <c r="AE161">
        <v>0.263420390983306</v>
      </c>
      <c r="AF161">
        <v>0.27731899641577001</v>
      </c>
      <c r="AG161">
        <v>0.27731899641577001</v>
      </c>
      <c r="AH161">
        <v>0.14933333333333301</v>
      </c>
      <c r="AI161">
        <v>0.46074149012565602</v>
      </c>
      <c r="AJ161">
        <v>9.8960466487898899E-2</v>
      </c>
      <c r="AK161">
        <v>9.8960466487898899E-2</v>
      </c>
      <c r="AL161">
        <v>7.7093494336127194E-2</v>
      </c>
      <c r="AM161">
        <v>7.7093494336127194E-2</v>
      </c>
      <c r="AN161">
        <v>0.14933333333333301</v>
      </c>
      <c r="AO161">
        <v>0.14933333333333301</v>
      </c>
      <c r="AP161">
        <v>0.23280367757297199</v>
      </c>
      <c r="AQ161">
        <v>0.16087263318262501</v>
      </c>
      <c r="AR161">
        <v>0.31524735616641197</v>
      </c>
      <c r="AS161">
        <v>0.10695187165775399</v>
      </c>
      <c r="AT161">
        <v>0.133333333333333</v>
      </c>
      <c r="AU161">
        <v>0</v>
      </c>
      <c r="AV161">
        <v>0</v>
      </c>
      <c r="AW161">
        <v>0.116182572614107</v>
      </c>
      <c r="AX161">
        <v>0.40362811791383202</v>
      </c>
      <c r="AY161">
        <v>0</v>
      </c>
      <c r="AZ161">
        <v>0</v>
      </c>
      <c r="BA161">
        <v>0.13054830287206201</v>
      </c>
    </row>
    <row r="162" spans="2:53" x14ac:dyDescent="0.2">
      <c r="B162" t="s">
        <v>399</v>
      </c>
      <c r="C162">
        <v>1E-3</v>
      </c>
      <c r="D162">
        <v>0.5</v>
      </c>
      <c r="E162">
        <v>256</v>
      </c>
      <c r="F162">
        <v>100</v>
      </c>
      <c r="G162" s="2" t="b">
        <v>0</v>
      </c>
      <c r="H162">
        <v>6</v>
      </c>
      <c r="I162">
        <v>10</v>
      </c>
      <c r="J162">
        <v>64</v>
      </c>
      <c r="K162">
        <v>1000</v>
      </c>
      <c r="L162">
        <v>3</v>
      </c>
      <c r="M162">
        <v>10</v>
      </c>
      <c r="N162">
        <v>460</v>
      </c>
      <c r="O162">
        <v>9</v>
      </c>
      <c r="P162">
        <v>10</v>
      </c>
      <c r="Q162">
        <v>120</v>
      </c>
      <c r="R162">
        <v>1</v>
      </c>
      <c r="S162">
        <v>197</v>
      </c>
      <c r="T162" s="2">
        <v>64</v>
      </c>
      <c r="U162" s="2">
        <v>64</v>
      </c>
      <c r="V162" s="2">
        <v>64</v>
      </c>
      <c r="W162" t="s">
        <v>240</v>
      </c>
      <c r="X162">
        <v>0.83802083333333299</v>
      </c>
      <c r="Y162">
        <v>3.8570058159530102E-2</v>
      </c>
      <c r="Z162">
        <v>0.27536449275362301</v>
      </c>
      <c r="AA162">
        <v>0.333270697265863</v>
      </c>
      <c r="AB162">
        <v>0.21811599234662399</v>
      </c>
      <c r="AC162">
        <v>0.21811599234662399</v>
      </c>
      <c r="AD162">
        <v>0.24954019862181201</v>
      </c>
      <c r="AE162">
        <v>0.24954019862181201</v>
      </c>
      <c r="AF162">
        <v>0.27536449275362301</v>
      </c>
      <c r="AG162">
        <v>0.27536449275362301</v>
      </c>
      <c r="AH162">
        <v>0.11111111111111099</v>
      </c>
      <c r="AI162">
        <v>0.18183998763561199</v>
      </c>
      <c r="AJ162">
        <v>2.2408963585434101E-2</v>
      </c>
      <c r="AK162">
        <v>2.2408963585434101E-2</v>
      </c>
      <c r="AL162">
        <v>1.24610591900311E-2</v>
      </c>
      <c r="AM162">
        <v>1.24610591900311E-2</v>
      </c>
      <c r="AN162">
        <v>0.11111111111111099</v>
      </c>
      <c r="AO162">
        <v>0.11111111111111099</v>
      </c>
      <c r="AP162">
        <v>0.17601748830305999</v>
      </c>
      <c r="AQ162">
        <v>0.23489141955651699</v>
      </c>
      <c r="AR162">
        <v>0.24343906918029501</v>
      </c>
      <c r="AS162">
        <v>0</v>
      </c>
      <c r="AT162">
        <v>0</v>
      </c>
      <c r="AU162">
        <v>0</v>
      </c>
      <c r="AV162">
        <v>0</v>
      </c>
      <c r="AW162">
        <v>0</v>
      </c>
      <c r="AX162">
        <v>0</v>
      </c>
      <c r="AY162">
        <v>0.20168067226890701</v>
      </c>
      <c r="AZ162">
        <v>0</v>
      </c>
      <c r="BA162">
        <v>0</v>
      </c>
    </row>
    <row r="163" spans="2:53" x14ac:dyDescent="0.2">
      <c r="B163" t="s">
        <v>400</v>
      </c>
      <c r="C163">
        <v>1E-3</v>
      </c>
      <c r="D163">
        <v>0.1</v>
      </c>
      <c r="E163">
        <v>256</v>
      </c>
      <c r="F163">
        <v>100</v>
      </c>
      <c r="G163" s="2" t="b">
        <v>0</v>
      </c>
      <c r="H163">
        <v>6</v>
      </c>
      <c r="I163">
        <v>50</v>
      </c>
      <c r="J163">
        <v>256</v>
      </c>
      <c r="K163">
        <v>1000</v>
      </c>
      <c r="L163">
        <v>3</v>
      </c>
      <c r="M163">
        <v>50</v>
      </c>
      <c r="N163">
        <v>420</v>
      </c>
      <c r="O163">
        <v>9</v>
      </c>
      <c r="P163">
        <v>50</v>
      </c>
      <c r="Q163">
        <v>80</v>
      </c>
      <c r="R163">
        <v>1</v>
      </c>
      <c r="S163">
        <v>197</v>
      </c>
      <c r="T163" s="2">
        <v>128</v>
      </c>
      <c r="U163" s="2">
        <v>128</v>
      </c>
      <c r="V163" s="2">
        <v>128</v>
      </c>
      <c r="W163" t="s">
        <v>240</v>
      </c>
      <c r="X163">
        <v>0.90994140624999997</v>
      </c>
      <c r="Y163">
        <v>1.9385741446167198E-2</v>
      </c>
      <c r="Z163">
        <v>0.27512063492063499</v>
      </c>
      <c r="AA163">
        <v>0.33333334326744002</v>
      </c>
      <c r="AB163">
        <v>0.24556158725678601</v>
      </c>
      <c r="AC163">
        <v>0.24556158725678601</v>
      </c>
      <c r="AD163">
        <v>0.266720813408584</v>
      </c>
      <c r="AE163">
        <v>0.266720813408584</v>
      </c>
      <c r="AF163">
        <v>0.27512063492063499</v>
      </c>
      <c r="AG163">
        <v>0.27512063492063499</v>
      </c>
      <c r="AH163">
        <v>0.113888888888888</v>
      </c>
      <c r="AI163">
        <v>0.111111119389534</v>
      </c>
      <c r="AJ163">
        <v>3.8924306820481598E-2</v>
      </c>
      <c r="AK163">
        <v>3.8924306820481598E-2</v>
      </c>
      <c r="AL163">
        <v>3.6483134920634902E-2</v>
      </c>
      <c r="AM163">
        <v>3.6483134920634902E-2</v>
      </c>
      <c r="AN163">
        <v>0.113888888888888</v>
      </c>
      <c r="AO163">
        <v>0.113888888888888</v>
      </c>
      <c r="AP163">
        <v>0.266260978795957</v>
      </c>
      <c r="AQ163">
        <v>0.128192858845669</v>
      </c>
      <c r="AR163">
        <v>0.34223092412873302</v>
      </c>
      <c r="AS163">
        <v>0</v>
      </c>
      <c r="AT163">
        <v>0</v>
      </c>
      <c r="AU163">
        <v>0</v>
      </c>
      <c r="AV163">
        <v>0</v>
      </c>
      <c r="AW163">
        <v>0.14754098360655701</v>
      </c>
      <c r="AX163">
        <v>0</v>
      </c>
      <c r="AY163">
        <v>0.202777777777777</v>
      </c>
      <c r="AZ163">
        <v>0</v>
      </c>
      <c r="BA163">
        <v>0</v>
      </c>
    </row>
    <row r="164" spans="2:53" x14ac:dyDescent="0.2">
      <c r="B164" t="s">
        <v>401</v>
      </c>
      <c r="C164">
        <v>1E-3</v>
      </c>
      <c r="D164">
        <v>0.5</v>
      </c>
      <c r="E164">
        <v>256</v>
      </c>
      <c r="F164">
        <v>500</v>
      </c>
      <c r="G164" s="2" t="b">
        <v>0</v>
      </c>
      <c r="H164">
        <v>6</v>
      </c>
      <c r="I164">
        <v>25</v>
      </c>
      <c r="J164">
        <v>64</v>
      </c>
      <c r="K164">
        <v>1000</v>
      </c>
      <c r="L164">
        <v>3</v>
      </c>
      <c r="M164">
        <v>25</v>
      </c>
      <c r="N164">
        <v>445</v>
      </c>
      <c r="O164">
        <v>9</v>
      </c>
      <c r="P164">
        <v>25</v>
      </c>
      <c r="Q164">
        <v>105</v>
      </c>
      <c r="R164">
        <v>1</v>
      </c>
      <c r="S164">
        <v>197</v>
      </c>
      <c r="T164" s="2">
        <v>64</v>
      </c>
      <c r="U164" s="2">
        <v>64</v>
      </c>
      <c r="V164" s="2">
        <v>64</v>
      </c>
      <c r="W164" t="s">
        <v>240</v>
      </c>
      <c r="X164">
        <v>0.91521874999999897</v>
      </c>
      <c r="Y164">
        <v>1.8212750125676299E-2</v>
      </c>
      <c r="Z164">
        <v>0.265726591760303</v>
      </c>
      <c r="AA164">
        <v>0.33334522619843399</v>
      </c>
      <c r="AB164">
        <v>0.20804926680055399</v>
      </c>
      <c r="AC164">
        <v>0.20804926680055399</v>
      </c>
      <c r="AD164">
        <v>0.19659746616308099</v>
      </c>
      <c r="AE164">
        <v>0.19659746616308099</v>
      </c>
      <c r="AF164">
        <v>0.265726591760303</v>
      </c>
      <c r="AG164">
        <v>0.265726591760303</v>
      </c>
      <c r="AH164">
        <v>0.13968253968253899</v>
      </c>
      <c r="AI164">
        <v>0.111111126840114</v>
      </c>
      <c r="AJ164">
        <v>0.112499819637721</v>
      </c>
      <c r="AK164">
        <v>0.112499819637721</v>
      </c>
      <c r="AL164">
        <v>0.124882572059712</v>
      </c>
      <c r="AM164">
        <v>0.124882572059712</v>
      </c>
      <c r="AN164">
        <v>0.13968253968253899</v>
      </c>
      <c r="AO164">
        <v>0.13968253968253899</v>
      </c>
      <c r="AP164">
        <v>0.27363660011312602</v>
      </c>
      <c r="AQ164">
        <v>1.46641485157754E-2</v>
      </c>
      <c r="AR164">
        <v>0.33584705177275997</v>
      </c>
      <c r="AS164">
        <v>7.8239608801955907E-2</v>
      </c>
      <c r="AT164">
        <v>0</v>
      </c>
      <c r="AU164">
        <v>0</v>
      </c>
      <c r="AV164">
        <v>0</v>
      </c>
      <c r="AW164">
        <v>0.11003236245954599</v>
      </c>
      <c r="AX164">
        <v>0.53475935828876997</v>
      </c>
      <c r="AY164">
        <v>3.2786885245901599E-2</v>
      </c>
      <c r="AZ164">
        <v>0.21052631578947301</v>
      </c>
      <c r="BA164">
        <v>4.6153846153846101E-2</v>
      </c>
    </row>
    <row r="165" spans="2:53" x14ac:dyDescent="0.2">
      <c r="B165" t="s">
        <v>402</v>
      </c>
      <c r="C165">
        <v>1E-3</v>
      </c>
      <c r="D165">
        <v>0.1</v>
      </c>
      <c r="E165">
        <v>256</v>
      </c>
      <c r="F165">
        <v>500</v>
      </c>
      <c r="G165" s="2" t="b">
        <v>1</v>
      </c>
      <c r="H165">
        <v>6</v>
      </c>
      <c r="I165">
        <v>20</v>
      </c>
      <c r="J165">
        <v>420</v>
      </c>
      <c r="K165">
        <v>1000</v>
      </c>
      <c r="L165">
        <v>3</v>
      </c>
      <c r="M165">
        <v>20</v>
      </c>
      <c r="N165">
        <v>450</v>
      </c>
      <c r="O165">
        <v>9</v>
      </c>
      <c r="P165">
        <v>20</v>
      </c>
      <c r="Q165">
        <v>110</v>
      </c>
      <c r="R165">
        <v>1</v>
      </c>
      <c r="S165">
        <v>197</v>
      </c>
      <c r="T165" s="2">
        <v>128</v>
      </c>
      <c r="U165" s="2">
        <v>128</v>
      </c>
      <c r="V165" s="2">
        <v>128</v>
      </c>
      <c r="W165" t="s">
        <v>240</v>
      </c>
      <c r="X165">
        <v>7.9261904761904603E-2</v>
      </c>
      <c r="Y165">
        <v>0.16666667163372001</v>
      </c>
      <c r="Z165">
        <v>0.25133333333333302</v>
      </c>
      <c r="AA165">
        <v>0.33333334326744002</v>
      </c>
      <c r="AB165">
        <v>0.20462370761627399</v>
      </c>
      <c r="AC165">
        <v>0.20462370761627399</v>
      </c>
      <c r="AD165">
        <v>0.25201789920200002</v>
      </c>
      <c r="AE165">
        <v>0.25201789920200002</v>
      </c>
      <c r="AF165">
        <v>0.25133333333333302</v>
      </c>
      <c r="AG165">
        <v>0.25133333333333302</v>
      </c>
      <c r="AH165">
        <v>6.2626262626262599E-2</v>
      </c>
      <c r="AI165">
        <v>0.111111111938953</v>
      </c>
      <c r="AJ165">
        <v>3.3633077175711998E-2</v>
      </c>
      <c r="AK165">
        <v>3.3633077175711998E-2</v>
      </c>
      <c r="AL165">
        <v>0.109336254354851</v>
      </c>
      <c r="AM165">
        <v>0.109336254354851</v>
      </c>
      <c r="AN165">
        <v>6.2626262626262599E-2</v>
      </c>
      <c r="AO165">
        <v>6.2626262626262599E-2</v>
      </c>
      <c r="AP165">
        <v>0.19102857858042499</v>
      </c>
      <c r="AQ165">
        <v>0.102165546795369</v>
      </c>
      <c r="AR165">
        <v>0.32067699747302603</v>
      </c>
      <c r="AS165">
        <v>6.6225165562913899E-2</v>
      </c>
      <c r="AT165">
        <v>0</v>
      </c>
      <c r="AU165">
        <v>1.7094017094016999E-2</v>
      </c>
      <c r="AV165">
        <v>0.12693935119887101</v>
      </c>
      <c r="AW165">
        <v>3.3613445378151197E-2</v>
      </c>
      <c r="AX165">
        <v>7.2463768115942004E-3</v>
      </c>
      <c r="AY165">
        <v>3.4188034188034101E-2</v>
      </c>
      <c r="AZ165">
        <v>0</v>
      </c>
      <c r="BA165">
        <v>1.7391304347826E-2</v>
      </c>
    </row>
    <row r="166" spans="2:53" x14ac:dyDescent="0.2">
      <c r="G166" s="2"/>
    </row>
    <row r="167" spans="2:53" x14ac:dyDescent="0.2">
      <c r="G167" s="2"/>
    </row>
    <row r="168" spans="2:53" x14ac:dyDescent="0.2">
      <c r="G168" s="2"/>
    </row>
    <row r="169" spans="2:53" x14ac:dyDescent="0.2">
      <c r="G169" s="2"/>
    </row>
    <row r="170" spans="2:53" x14ac:dyDescent="0.2">
      <c r="G170" s="2"/>
    </row>
    <row r="171" spans="2:53" x14ac:dyDescent="0.2">
      <c r="G171" s="2"/>
    </row>
    <row r="172" spans="2:53" x14ac:dyDescent="0.2">
      <c r="G172" s="2"/>
    </row>
    <row r="173" spans="2:53" x14ac:dyDescent="0.2">
      <c r="G173" s="2"/>
    </row>
    <row r="174" spans="2:53" x14ac:dyDescent="0.2">
      <c r="G174" s="2"/>
    </row>
    <row r="175" spans="2:53" x14ac:dyDescent="0.2">
      <c r="G175" s="2"/>
    </row>
    <row r="176" spans="2:53"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row r="350" spans="7:7" x14ac:dyDescent="0.2">
      <c r="G350" s="2"/>
    </row>
    <row r="351" spans="7:7" x14ac:dyDescent="0.2">
      <c r="G351" s="2"/>
    </row>
    <row r="352" spans="7:7" x14ac:dyDescent="0.2">
      <c r="G352" s="2"/>
    </row>
    <row r="353" spans="7:7" x14ac:dyDescent="0.2">
      <c r="G353" s="2"/>
    </row>
    <row r="354" spans="7:7" x14ac:dyDescent="0.2">
      <c r="G354" s="2"/>
    </row>
    <row r="355" spans="7:7" x14ac:dyDescent="0.2">
      <c r="G355" s="2"/>
    </row>
    <row r="356" spans="7:7" x14ac:dyDescent="0.2">
      <c r="G356" s="2"/>
    </row>
    <row r="357" spans="7:7" x14ac:dyDescent="0.2">
      <c r="G357" s="2"/>
    </row>
    <row r="358" spans="7:7" x14ac:dyDescent="0.2">
      <c r="G358" s="2"/>
    </row>
    <row r="359" spans="7:7" x14ac:dyDescent="0.2">
      <c r="G359" s="2"/>
    </row>
    <row r="360" spans="7:7" x14ac:dyDescent="0.2">
      <c r="G360" s="2"/>
    </row>
    <row r="361" spans="7:7" x14ac:dyDescent="0.2">
      <c r="G361" s="2"/>
    </row>
    <row r="362" spans="7:7" x14ac:dyDescent="0.2">
      <c r="G362" s="2"/>
    </row>
    <row r="363" spans="7:7" x14ac:dyDescent="0.2">
      <c r="G363" s="2"/>
    </row>
    <row r="364" spans="7:7" x14ac:dyDescent="0.2">
      <c r="G364" s="2"/>
    </row>
    <row r="365" spans="7:7" x14ac:dyDescent="0.2">
      <c r="G365" s="2"/>
    </row>
    <row r="366" spans="7:7" x14ac:dyDescent="0.2">
      <c r="G366" s="2"/>
    </row>
    <row r="367" spans="7:7" x14ac:dyDescent="0.2">
      <c r="G367" s="2"/>
    </row>
    <row r="368" spans="7:7" x14ac:dyDescent="0.2">
      <c r="G368" s="2"/>
    </row>
    <row r="369" spans="7:7" x14ac:dyDescent="0.2">
      <c r="G369" s="2"/>
    </row>
    <row r="370" spans="7:7" x14ac:dyDescent="0.2">
      <c r="G370" s="2"/>
    </row>
    <row r="371" spans="7:7" x14ac:dyDescent="0.2">
      <c r="G371" s="2"/>
    </row>
    <row r="372" spans="7:7" x14ac:dyDescent="0.2">
      <c r="G372" s="2"/>
    </row>
    <row r="373" spans="7:7" x14ac:dyDescent="0.2">
      <c r="G373" s="2"/>
    </row>
    <row r="374" spans="7:7" x14ac:dyDescent="0.2">
      <c r="G374" s="2"/>
    </row>
    <row r="375" spans="7:7" x14ac:dyDescent="0.2">
      <c r="G375" s="2"/>
    </row>
    <row r="376" spans="7:7" x14ac:dyDescent="0.2">
      <c r="G376" s="2"/>
    </row>
    <row r="377" spans="7:7" x14ac:dyDescent="0.2">
      <c r="G377" s="2"/>
    </row>
    <row r="378" spans="7:7" x14ac:dyDescent="0.2">
      <c r="G378" s="2"/>
    </row>
    <row r="379" spans="7:7" x14ac:dyDescent="0.2">
      <c r="G379" s="2"/>
    </row>
    <row r="380" spans="7:7" x14ac:dyDescent="0.2">
      <c r="G380" s="2"/>
    </row>
    <row r="381" spans="7:7" x14ac:dyDescent="0.2">
      <c r="G381" s="2"/>
    </row>
    <row r="382" spans="7:7" x14ac:dyDescent="0.2">
      <c r="G382" s="2"/>
    </row>
    <row r="383" spans="7:7" x14ac:dyDescent="0.2">
      <c r="G383" s="2"/>
    </row>
    <row r="384" spans="7: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row r="404" spans="7:7" x14ac:dyDescent="0.2">
      <c r="G404" s="2"/>
    </row>
    <row r="405" spans="7:7" x14ac:dyDescent="0.2">
      <c r="G405" s="2"/>
    </row>
    <row r="406" spans="7:7" x14ac:dyDescent="0.2">
      <c r="G406" s="2"/>
    </row>
    <row r="407" spans="7:7" x14ac:dyDescent="0.2">
      <c r="G407" s="2"/>
    </row>
    <row r="408" spans="7:7" x14ac:dyDescent="0.2">
      <c r="G408" s="2"/>
    </row>
    <row r="409" spans="7:7" x14ac:dyDescent="0.2">
      <c r="G409" s="2"/>
    </row>
    <row r="410" spans="7:7" x14ac:dyDescent="0.2">
      <c r="G410" s="2"/>
    </row>
    <row r="411" spans="7:7" x14ac:dyDescent="0.2">
      <c r="G411" s="2"/>
    </row>
    <row r="412" spans="7:7" x14ac:dyDescent="0.2">
      <c r="G412" s="2"/>
    </row>
    <row r="413" spans="7:7" x14ac:dyDescent="0.2">
      <c r="G413" s="2"/>
    </row>
    <row r="414" spans="7:7" x14ac:dyDescent="0.2">
      <c r="G414" s="2"/>
    </row>
    <row r="415" spans="7:7" x14ac:dyDescent="0.2">
      <c r="G415" s="2"/>
    </row>
    <row r="416" spans="7:7" x14ac:dyDescent="0.2">
      <c r="G416" s="2"/>
    </row>
    <row r="417" spans="7:7" x14ac:dyDescent="0.2">
      <c r="G417" s="2"/>
    </row>
    <row r="418" spans="7:7" x14ac:dyDescent="0.2">
      <c r="G418" s="2"/>
    </row>
    <row r="419" spans="7:7" x14ac:dyDescent="0.2">
      <c r="G419" s="2"/>
    </row>
    <row r="420" spans="7:7" x14ac:dyDescent="0.2">
      <c r="G420" s="2"/>
    </row>
    <row r="421" spans="7:7" x14ac:dyDescent="0.2">
      <c r="G421" s="2"/>
    </row>
    <row r="422" spans="7:7" x14ac:dyDescent="0.2">
      <c r="G422" s="2"/>
    </row>
    <row r="423" spans="7:7" x14ac:dyDescent="0.2">
      <c r="G423" s="2"/>
    </row>
    <row r="424" spans="7:7" x14ac:dyDescent="0.2">
      <c r="G424" s="2"/>
    </row>
    <row r="425" spans="7:7" x14ac:dyDescent="0.2">
      <c r="G425" s="2"/>
    </row>
    <row r="426" spans="7:7" x14ac:dyDescent="0.2">
      <c r="G426" s="2"/>
    </row>
    <row r="427" spans="7:7" x14ac:dyDescent="0.2">
      <c r="G427" s="2"/>
    </row>
    <row r="428" spans="7:7" x14ac:dyDescent="0.2">
      <c r="G428" s="2"/>
    </row>
    <row r="429" spans="7:7" x14ac:dyDescent="0.2">
      <c r="G429" s="2"/>
    </row>
    <row r="430" spans="7:7" x14ac:dyDescent="0.2">
      <c r="G430" s="2"/>
    </row>
    <row r="431" spans="7:7" x14ac:dyDescent="0.2">
      <c r="G431" s="2"/>
    </row>
    <row r="432" spans="7:7" x14ac:dyDescent="0.2">
      <c r="G432" s="2"/>
    </row>
    <row r="433" spans="7:7" x14ac:dyDescent="0.2">
      <c r="G433" s="2"/>
    </row>
    <row r="434" spans="7:7" x14ac:dyDescent="0.2">
      <c r="G434" s="2"/>
    </row>
    <row r="435" spans="7:7" x14ac:dyDescent="0.2">
      <c r="G435" s="2"/>
    </row>
    <row r="436" spans="7:7" x14ac:dyDescent="0.2">
      <c r="G436" s="2"/>
    </row>
    <row r="437" spans="7:7" x14ac:dyDescent="0.2">
      <c r="G437" s="2"/>
    </row>
    <row r="438" spans="7:7" x14ac:dyDescent="0.2">
      <c r="G438" s="2"/>
    </row>
    <row r="439" spans="7:7" x14ac:dyDescent="0.2">
      <c r="G439" s="2"/>
    </row>
    <row r="440" spans="7:7" x14ac:dyDescent="0.2">
      <c r="G440" s="2"/>
    </row>
    <row r="441" spans="7:7" x14ac:dyDescent="0.2">
      <c r="G441" s="2"/>
    </row>
    <row r="442" spans="7:7" x14ac:dyDescent="0.2">
      <c r="G442" s="2"/>
    </row>
    <row r="443" spans="7:7" x14ac:dyDescent="0.2">
      <c r="G443" s="2"/>
    </row>
    <row r="444" spans="7:7" x14ac:dyDescent="0.2">
      <c r="G444" s="2"/>
    </row>
    <row r="445" spans="7:7" x14ac:dyDescent="0.2">
      <c r="G445" s="2"/>
    </row>
    <row r="446" spans="7:7" x14ac:dyDescent="0.2">
      <c r="G446" s="2"/>
    </row>
    <row r="447" spans="7:7" x14ac:dyDescent="0.2">
      <c r="G447" s="2"/>
    </row>
    <row r="448" spans="7:7" x14ac:dyDescent="0.2">
      <c r="G448" s="2"/>
    </row>
    <row r="449" spans="7:7" x14ac:dyDescent="0.2">
      <c r="G449" s="2"/>
    </row>
    <row r="450" spans="7:7" x14ac:dyDescent="0.2">
      <c r="G450" s="2"/>
    </row>
    <row r="451" spans="7:7" x14ac:dyDescent="0.2">
      <c r="G451" s="2"/>
    </row>
    <row r="452" spans="7:7" x14ac:dyDescent="0.2">
      <c r="G452" s="2"/>
    </row>
    <row r="453" spans="7:7" x14ac:dyDescent="0.2">
      <c r="G453" s="2"/>
    </row>
    <row r="454" spans="7:7" x14ac:dyDescent="0.2">
      <c r="G454" s="2"/>
    </row>
    <row r="455" spans="7:7" x14ac:dyDescent="0.2">
      <c r="G455" s="2"/>
    </row>
    <row r="456" spans="7:7" x14ac:dyDescent="0.2">
      <c r="G456" s="2"/>
    </row>
    <row r="457" spans="7:7" x14ac:dyDescent="0.2">
      <c r="G457" s="2"/>
    </row>
    <row r="458" spans="7:7" x14ac:dyDescent="0.2">
      <c r="G458" s="2"/>
    </row>
    <row r="459" spans="7:7" x14ac:dyDescent="0.2">
      <c r="G459" s="2"/>
    </row>
    <row r="460" spans="7:7" x14ac:dyDescent="0.2">
      <c r="G460" s="2"/>
    </row>
    <row r="461" spans="7:7" x14ac:dyDescent="0.2">
      <c r="G461" s="2"/>
    </row>
    <row r="462" spans="7:7" x14ac:dyDescent="0.2">
      <c r="G462" s="2"/>
    </row>
    <row r="463" spans="7:7" x14ac:dyDescent="0.2">
      <c r="G463" s="2"/>
    </row>
    <row r="464" spans="7:7" x14ac:dyDescent="0.2">
      <c r="G464" s="2"/>
    </row>
    <row r="465" spans="7:7" x14ac:dyDescent="0.2">
      <c r="G465" s="2"/>
    </row>
    <row r="466" spans="7:7" x14ac:dyDescent="0.2">
      <c r="G466" s="2"/>
    </row>
    <row r="467" spans="7:7" x14ac:dyDescent="0.2">
      <c r="G467" s="2"/>
    </row>
    <row r="468" spans="7:7" x14ac:dyDescent="0.2">
      <c r="G468" s="2"/>
    </row>
    <row r="469" spans="7:7" x14ac:dyDescent="0.2">
      <c r="G469" s="2"/>
    </row>
    <row r="470" spans="7:7" x14ac:dyDescent="0.2">
      <c r="G470" s="2"/>
    </row>
    <row r="471" spans="7:7" x14ac:dyDescent="0.2">
      <c r="G471" s="2"/>
    </row>
    <row r="472" spans="7:7" x14ac:dyDescent="0.2">
      <c r="G472" s="2"/>
    </row>
    <row r="473" spans="7:7" x14ac:dyDescent="0.2">
      <c r="G473" s="2"/>
    </row>
    <row r="474" spans="7:7" x14ac:dyDescent="0.2">
      <c r="G474" s="2"/>
    </row>
    <row r="475" spans="7:7" x14ac:dyDescent="0.2">
      <c r="G475" s="2"/>
    </row>
    <row r="476" spans="7:7" x14ac:dyDescent="0.2">
      <c r="G476" s="2"/>
    </row>
    <row r="477" spans="7:7" x14ac:dyDescent="0.2">
      <c r="G477" s="2"/>
    </row>
    <row r="478" spans="7:7" x14ac:dyDescent="0.2">
      <c r="G478" s="2"/>
    </row>
    <row r="479" spans="7:7" x14ac:dyDescent="0.2">
      <c r="G479" s="2"/>
    </row>
    <row r="480" spans="7:7" x14ac:dyDescent="0.2">
      <c r="G480" s="2"/>
    </row>
    <row r="481" spans="7:7" x14ac:dyDescent="0.2">
      <c r="G481" s="2"/>
    </row>
    <row r="482" spans="7:7" x14ac:dyDescent="0.2">
      <c r="G482" s="2"/>
    </row>
    <row r="483" spans="7:7" x14ac:dyDescent="0.2">
      <c r="G483" s="2"/>
    </row>
    <row r="484" spans="7:7" x14ac:dyDescent="0.2">
      <c r="G484" s="2"/>
    </row>
    <row r="485" spans="7:7" x14ac:dyDescent="0.2">
      <c r="G485" s="2"/>
    </row>
    <row r="486" spans="7:7" x14ac:dyDescent="0.2">
      <c r="G486" s="2"/>
    </row>
    <row r="487" spans="7:7" x14ac:dyDescent="0.2">
      <c r="G487" s="2"/>
    </row>
    <row r="488" spans="7:7" x14ac:dyDescent="0.2">
      <c r="G488" s="2"/>
    </row>
    <row r="489" spans="7:7" x14ac:dyDescent="0.2">
      <c r="G489" s="2"/>
    </row>
    <row r="490" spans="7:7" x14ac:dyDescent="0.2">
      <c r="G490" s="2"/>
    </row>
    <row r="491" spans="7:7" x14ac:dyDescent="0.2">
      <c r="G491" s="2"/>
    </row>
    <row r="492" spans="7:7" x14ac:dyDescent="0.2">
      <c r="G492" s="2"/>
    </row>
    <row r="493" spans="7:7" x14ac:dyDescent="0.2">
      <c r="G493" s="2"/>
    </row>
    <row r="494" spans="7:7" x14ac:dyDescent="0.2">
      <c r="G494" s="2"/>
    </row>
    <row r="495" spans="7:7" x14ac:dyDescent="0.2">
      <c r="G495" s="2"/>
    </row>
    <row r="496" spans="7:7" x14ac:dyDescent="0.2">
      <c r="G496" s="2"/>
    </row>
    <row r="497" spans="7:7" x14ac:dyDescent="0.2">
      <c r="G497" s="2"/>
    </row>
    <row r="498" spans="7:7" x14ac:dyDescent="0.2">
      <c r="G498" s="2"/>
    </row>
    <row r="499" spans="7:7" x14ac:dyDescent="0.2">
      <c r="G499" s="2"/>
    </row>
    <row r="500" spans="7:7" x14ac:dyDescent="0.2">
      <c r="G500" s="2"/>
    </row>
    <row r="501" spans="7:7" x14ac:dyDescent="0.2">
      <c r="G501" s="2"/>
    </row>
    <row r="502" spans="7:7" x14ac:dyDescent="0.2">
      <c r="G502" s="2"/>
    </row>
    <row r="503" spans="7:7" x14ac:dyDescent="0.2">
      <c r="G503" s="2"/>
    </row>
    <row r="504" spans="7:7" x14ac:dyDescent="0.2">
      <c r="G504" s="2"/>
    </row>
    <row r="505" spans="7:7" x14ac:dyDescent="0.2">
      <c r="G505" s="2"/>
    </row>
    <row r="506" spans="7:7" x14ac:dyDescent="0.2">
      <c r="G506" s="2"/>
    </row>
    <row r="507" spans="7:7" x14ac:dyDescent="0.2">
      <c r="G507" s="2"/>
    </row>
    <row r="508" spans="7:7" x14ac:dyDescent="0.2">
      <c r="G508" s="2"/>
    </row>
    <row r="509" spans="7:7" x14ac:dyDescent="0.2">
      <c r="G509" s="2"/>
    </row>
    <row r="510" spans="7:7" x14ac:dyDescent="0.2">
      <c r="G510" s="2"/>
    </row>
    <row r="511" spans="7:7" x14ac:dyDescent="0.2">
      <c r="G511" s="2"/>
    </row>
    <row r="512" spans="7:7" x14ac:dyDescent="0.2">
      <c r="G512" s="2"/>
    </row>
    <row r="513" spans="7:7" x14ac:dyDescent="0.2">
      <c r="G513" s="2"/>
    </row>
    <row r="514" spans="7:7" x14ac:dyDescent="0.2">
      <c r="G514" s="2"/>
    </row>
    <row r="515" spans="7:7" x14ac:dyDescent="0.2">
      <c r="G515" s="2"/>
    </row>
    <row r="516" spans="7:7" x14ac:dyDescent="0.2">
      <c r="G516" s="2"/>
    </row>
    <row r="517" spans="7:7" x14ac:dyDescent="0.2">
      <c r="G517" s="2"/>
    </row>
    <row r="518" spans="7:7" x14ac:dyDescent="0.2">
      <c r="G518" s="2"/>
    </row>
    <row r="519" spans="7:7" x14ac:dyDescent="0.2">
      <c r="G519" s="2"/>
    </row>
    <row r="520" spans="7:7" x14ac:dyDescent="0.2">
      <c r="G520" s="2"/>
    </row>
    <row r="521" spans="7:7" x14ac:dyDescent="0.2">
      <c r="G521" s="2"/>
    </row>
    <row r="522" spans="7:7" x14ac:dyDescent="0.2">
      <c r="G522" s="2"/>
    </row>
    <row r="523" spans="7:7" x14ac:dyDescent="0.2">
      <c r="G523" s="2"/>
    </row>
    <row r="524" spans="7:7" x14ac:dyDescent="0.2">
      <c r="G524" s="2"/>
    </row>
    <row r="525" spans="7:7" x14ac:dyDescent="0.2">
      <c r="G525" s="2"/>
    </row>
    <row r="526" spans="7:7" x14ac:dyDescent="0.2">
      <c r="G526" s="2"/>
    </row>
    <row r="527" spans="7:7" x14ac:dyDescent="0.2">
      <c r="G527" s="2"/>
    </row>
    <row r="528" spans="7:7" x14ac:dyDescent="0.2">
      <c r="G528" s="2"/>
    </row>
    <row r="529" spans="7:7" x14ac:dyDescent="0.2">
      <c r="G529" s="2"/>
    </row>
    <row r="530" spans="7:7" x14ac:dyDescent="0.2">
      <c r="G530" s="2"/>
    </row>
    <row r="531" spans="7:7" x14ac:dyDescent="0.2">
      <c r="G531" s="2"/>
    </row>
    <row r="532" spans="7:7" x14ac:dyDescent="0.2">
      <c r="G532" s="2"/>
    </row>
    <row r="533" spans="7:7" x14ac:dyDescent="0.2">
      <c r="G533" s="2"/>
    </row>
    <row r="534" spans="7:7" x14ac:dyDescent="0.2">
      <c r="G534" s="2"/>
    </row>
    <row r="535" spans="7:7" x14ac:dyDescent="0.2">
      <c r="G535" s="2"/>
    </row>
    <row r="536" spans="7:7" x14ac:dyDescent="0.2">
      <c r="G536" s="2"/>
    </row>
    <row r="537" spans="7:7" x14ac:dyDescent="0.2">
      <c r="G537" s="2"/>
    </row>
    <row r="538" spans="7:7" x14ac:dyDescent="0.2">
      <c r="G538" s="2"/>
    </row>
    <row r="539" spans="7:7" x14ac:dyDescent="0.2">
      <c r="G539" s="2"/>
    </row>
    <row r="540" spans="7:7" x14ac:dyDescent="0.2">
      <c r="G540" s="2"/>
    </row>
    <row r="541" spans="7:7" x14ac:dyDescent="0.2">
      <c r="G541" s="2"/>
    </row>
    <row r="542" spans="7:7" x14ac:dyDescent="0.2">
      <c r="G542" s="2"/>
    </row>
    <row r="543" spans="7:7" x14ac:dyDescent="0.2">
      <c r="G543" s="2"/>
    </row>
    <row r="544" spans="7:7" x14ac:dyDescent="0.2">
      <c r="G544" s="2"/>
    </row>
    <row r="545" spans="7:7" x14ac:dyDescent="0.2">
      <c r="G545" s="2"/>
    </row>
    <row r="546" spans="7:7" x14ac:dyDescent="0.2">
      <c r="G546" s="2"/>
    </row>
    <row r="547" spans="7:7" x14ac:dyDescent="0.2">
      <c r="G547" s="2"/>
    </row>
    <row r="548" spans="7:7" x14ac:dyDescent="0.2">
      <c r="G548" s="2"/>
    </row>
    <row r="549" spans="7:7" x14ac:dyDescent="0.2">
      <c r="G549" s="2"/>
    </row>
    <row r="550" spans="7:7" x14ac:dyDescent="0.2">
      <c r="G550" s="2"/>
    </row>
    <row r="551" spans="7:7" x14ac:dyDescent="0.2">
      <c r="G551" s="2"/>
    </row>
    <row r="552" spans="7:7" x14ac:dyDescent="0.2">
      <c r="G552" s="2"/>
    </row>
    <row r="553" spans="7:7" x14ac:dyDescent="0.2">
      <c r="G553" s="2"/>
    </row>
    <row r="554" spans="7:7" x14ac:dyDescent="0.2">
      <c r="G554" s="2"/>
    </row>
    <row r="555" spans="7:7" x14ac:dyDescent="0.2">
      <c r="G555" s="2"/>
    </row>
    <row r="556" spans="7:7" x14ac:dyDescent="0.2">
      <c r="G556" s="2"/>
    </row>
    <row r="557" spans="7:7" x14ac:dyDescent="0.2">
      <c r="G557" s="2"/>
    </row>
    <row r="558" spans="7:7" x14ac:dyDescent="0.2">
      <c r="G558" s="2"/>
    </row>
    <row r="559" spans="7:7" x14ac:dyDescent="0.2">
      <c r="G559" s="2"/>
    </row>
    <row r="560" spans="7:7" x14ac:dyDescent="0.2">
      <c r="G560" s="2"/>
    </row>
    <row r="561" spans="7:7" x14ac:dyDescent="0.2">
      <c r="G561" s="2"/>
    </row>
    <row r="562" spans="7:7" x14ac:dyDescent="0.2">
      <c r="G562" s="2"/>
    </row>
    <row r="563" spans="7:7" x14ac:dyDescent="0.2">
      <c r="G563" s="2"/>
    </row>
    <row r="564" spans="7:7" x14ac:dyDescent="0.2">
      <c r="G564" s="2"/>
    </row>
    <row r="565" spans="7:7" x14ac:dyDescent="0.2">
      <c r="G565" s="2"/>
    </row>
    <row r="566" spans="7:7" x14ac:dyDescent="0.2">
      <c r="G566" s="2"/>
    </row>
    <row r="567" spans="7:7" x14ac:dyDescent="0.2">
      <c r="G567" s="2"/>
    </row>
    <row r="568" spans="7:7" x14ac:dyDescent="0.2">
      <c r="G568" s="2"/>
    </row>
    <row r="569" spans="7:7" x14ac:dyDescent="0.2">
      <c r="G569" s="2"/>
    </row>
    <row r="570" spans="7:7" x14ac:dyDescent="0.2">
      <c r="G570" s="2"/>
    </row>
    <row r="571" spans="7:7" x14ac:dyDescent="0.2">
      <c r="G571" s="2"/>
    </row>
    <row r="572" spans="7:7" x14ac:dyDescent="0.2">
      <c r="G572" s="2"/>
    </row>
    <row r="573" spans="7:7" x14ac:dyDescent="0.2">
      <c r="G573" s="2"/>
    </row>
    <row r="574" spans="7:7" x14ac:dyDescent="0.2">
      <c r="G574" s="2"/>
    </row>
    <row r="575" spans="7:7" x14ac:dyDescent="0.2">
      <c r="G575" s="2"/>
    </row>
    <row r="576" spans="7:7" x14ac:dyDescent="0.2">
      <c r="G576" s="2"/>
    </row>
    <row r="577" spans="7:7" x14ac:dyDescent="0.2">
      <c r="G577" s="2"/>
    </row>
    <row r="578" spans="7:7" x14ac:dyDescent="0.2">
      <c r="G578" s="2"/>
    </row>
    <row r="579" spans="7:7" x14ac:dyDescent="0.2">
      <c r="G579" s="2"/>
    </row>
    <row r="580" spans="7:7" x14ac:dyDescent="0.2">
      <c r="G580" s="2"/>
    </row>
    <row r="581" spans="7:7" x14ac:dyDescent="0.2">
      <c r="G581" s="2"/>
    </row>
    <row r="582" spans="7:7" x14ac:dyDescent="0.2">
      <c r="G582" s="2"/>
    </row>
    <row r="583" spans="7:7" x14ac:dyDescent="0.2">
      <c r="G583" s="2"/>
    </row>
    <row r="584" spans="7:7" x14ac:dyDescent="0.2">
      <c r="G584" s="2"/>
    </row>
    <row r="585" spans="7:7" x14ac:dyDescent="0.2">
      <c r="G585" s="2"/>
    </row>
    <row r="586" spans="7:7" x14ac:dyDescent="0.2">
      <c r="G586" s="2"/>
    </row>
    <row r="587" spans="7:7" x14ac:dyDescent="0.2">
      <c r="G587" s="2"/>
    </row>
    <row r="588" spans="7:7" x14ac:dyDescent="0.2">
      <c r="G588" s="2"/>
    </row>
    <row r="589" spans="7:7" x14ac:dyDescent="0.2">
      <c r="G589" s="2"/>
    </row>
    <row r="590" spans="7:7" x14ac:dyDescent="0.2">
      <c r="G590" s="2"/>
    </row>
    <row r="591" spans="7:7" x14ac:dyDescent="0.2">
      <c r="G591" s="2"/>
    </row>
    <row r="592" spans="7:7" x14ac:dyDescent="0.2">
      <c r="G592" s="2"/>
    </row>
    <row r="593" spans="7:7" x14ac:dyDescent="0.2">
      <c r="G593" s="2"/>
    </row>
    <row r="594" spans="7:7" x14ac:dyDescent="0.2">
      <c r="G594" s="2"/>
    </row>
    <row r="595" spans="7:7" x14ac:dyDescent="0.2">
      <c r="G595" s="2"/>
    </row>
    <row r="596" spans="7:7" x14ac:dyDescent="0.2">
      <c r="G596" s="2"/>
    </row>
    <row r="597" spans="7:7" x14ac:dyDescent="0.2">
      <c r="G597" s="2"/>
    </row>
    <row r="598" spans="7:7" x14ac:dyDescent="0.2">
      <c r="G598" s="2"/>
    </row>
    <row r="599" spans="7:7" x14ac:dyDescent="0.2">
      <c r="G599" s="2"/>
    </row>
    <row r="600" spans="7:7" x14ac:dyDescent="0.2">
      <c r="G600" s="2"/>
    </row>
    <row r="601" spans="7:7" x14ac:dyDescent="0.2">
      <c r="G601" s="2"/>
    </row>
    <row r="602" spans="7:7" x14ac:dyDescent="0.2">
      <c r="G602" s="2"/>
    </row>
    <row r="603" spans="7:7" x14ac:dyDescent="0.2">
      <c r="G603" s="2"/>
    </row>
    <row r="604" spans="7:7" x14ac:dyDescent="0.2">
      <c r="G604" s="2"/>
    </row>
    <row r="605" spans="7:7" x14ac:dyDescent="0.2">
      <c r="G605" s="2"/>
    </row>
    <row r="606" spans="7:7" x14ac:dyDescent="0.2">
      <c r="G606" s="2"/>
    </row>
    <row r="607" spans="7:7" x14ac:dyDescent="0.2">
      <c r="G607" s="2"/>
    </row>
    <row r="608" spans="7:7" x14ac:dyDescent="0.2">
      <c r="G608" s="2"/>
    </row>
    <row r="609" spans="7:7" x14ac:dyDescent="0.2">
      <c r="G609" s="2"/>
    </row>
    <row r="610" spans="7:7" x14ac:dyDescent="0.2">
      <c r="G610" s="2"/>
    </row>
    <row r="611" spans="7:7" x14ac:dyDescent="0.2">
      <c r="G611" s="2"/>
    </row>
    <row r="612" spans="7:7" x14ac:dyDescent="0.2">
      <c r="G612" s="2"/>
    </row>
    <row r="613" spans="7:7" x14ac:dyDescent="0.2">
      <c r="G613" s="2"/>
    </row>
    <row r="614" spans="7:7" x14ac:dyDescent="0.2">
      <c r="G614" s="2"/>
    </row>
    <row r="615" spans="7:7" x14ac:dyDescent="0.2">
      <c r="G615" s="2"/>
    </row>
    <row r="616" spans="7:7" x14ac:dyDescent="0.2">
      <c r="G616" s="2"/>
    </row>
    <row r="617" spans="7:7" x14ac:dyDescent="0.2">
      <c r="G617" s="2"/>
    </row>
    <row r="618" spans="7:7" x14ac:dyDescent="0.2">
      <c r="G618" s="2"/>
    </row>
    <row r="619" spans="7:7" x14ac:dyDescent="0.2">
      <c r="G619" s="2"/>
    </row>
    <row r="620" spans="7:7" x14ac:dyDescent="0.2">
      <c r="G620" s="2"/>
    </row>
    <row r="621" spans="7:7" x14ac:dyDescent="0.2">
      <c r="G621" s="2"/>
    </row>
    <row r="622" spans="7:7" x14ac:dyDescent="0.2">
      <c r="G622" s="2"/>
    </row>
    <row r="623" spans="7:7" x14ac:dyDescent="0.2">
      <c r="G623" s="2"/>
    </row>
    <row r="624" spans="7:7" x14ac:dyDescent="0.2">
      <c r="G624" s="2"/>
    </row>
    <row r="625" spans="7:7" x14ac:dyDescent="0.2">
      <c r="G625" s="2"/>
    </row>
    <row r="626" spans="7:7" x14ac:dyDescent="0.2">
      <c r="G626" s="2"/>
    </row>
    <row r="627" spans="7:7" x14ac:dyDescent="0.2">
      <c r="G627" s="2"/>
    </row>
    <row r="628" spans="7:7" x14ac:dyDescent="0.2">
      <c r="G628" s="2"/>
    </row>
    <row r="629" spans="7:7" x14ac:dyDescent="0.2">
      <c r="G629" s="2"/>
    </row>
    <row r="630" spans="7:7" x14ac:dyDescent="0.2">
      <c r="G630" s="2"/>
    </row>
    <row r="631" spans="7:7" x14ac:dyDescent="0.2">
      <c r="G631" s="2"/>
    </row>
    <row r="632" spans="7:7" x14ac:dyDescent="0.2">
      <c r="G632" s="2"/>
    </row>
    <row r="633" spans="7:7" x14ac:dyDescent="0.2">
      <c r="G633" s="2"/>
    </row>
    <row r="634" spans="7:7" x14ac:dyDescent="0.2">
      <c r="G634" s="2"/>
    </row>
    <row r="635" spans="7:7" x14ac:dyDescent="0.2">
      <c r="G635" s="2"/>
    </row>
    <row r="636" spans="7:7" x14ac:dyDescent="0.2">
      <c r="G636" s="2"/>
    </row>
    <row r="637" spans="7:7" x14ac:dyDescent="0.2">
      <c r="G637" s="2"/>
    </row>
    <row r="638" spans="7:7" x14ac:dyDescent="0.2">
      <c r="G638" s="2"/>
    </row>
    <row r="639" spans="7:7" x14ac:dyDescent="0.2">
      <c r="G639" s="2"/>
    </row>
    <row r="640" spans="7:7" x14ac:dyDescent="0.2">
      <c r="G640" s="2"/>
    </row>
    <row r="641" spans="7:45" x14ac:dyDescent="0.2">
      <c r="G641" s="2"/>
    </row>
    <row r="642" spans="7:45" x14ac:dyDescent="0.2">
      <c r="G642" s="2"/>
    </row>
    <row r="643" spans="7:45" x14ac:dyDescent="0.2">
      <c r="G643" s="2"/>
    </row>
    <row r="644" spans="7:45" x14ac:dyDescent="0.2">
      <c r="G644" s="2"/>
    </row>
    <row r="645" spans="7:45" x14ac:dyDescent="0.2">
      <c r="G645" s="2"/>
    </row>
    <row r="646" spans="7:45" x14ac:dyDescent="0.2">
      <c r="G646" s="2"/>
    </row>
    <row r="647" spans="7:45" x14ac:dyDescent="0.2">
      <c r="G647" s="2"/>
    </row>
    <row r="648" spans="7:45" x14ac:dyDescent="0.2">
      <c r="G648" s="2"/>
    </row>
    <row r="649" spans="7:45" x14ac:dyDescent="0.2">
      <c r="G649" s="2"/>
    </row>
    <row r="650" spans="7:45" x14ac:dyDescent="0.2">
      <c r="G650" s="2"/>
    </row>
    <row r="651" spans="7:45" x14ac:dyDescent="0.2">
      <c r="G651" s="2"/>
    </row>
    <row r="652" spans="7:45" x14ac:dyDescent="0.2">
      <c r="G652" s="2"/>
      <c r="AS652" s="15"/>
    </row>
    <row r="653" spans="7:45" x14ac:dyDescent="0.2">
      <c r="G653" s="2"/>
    </row>
    <row r="654" spans="7:45" x14ac:dyDescent="0.2">
      <c r="G654" s="2"/>
    </row>
    <row r="655" spans="7:45" x14ac:dyDescent="0.2">
      <c r="G655" s="2"/>
    </row>
    <row r="656" spans="7:45" x14ac:dyDescent="0.2">
      <c r="G656" s="2"/>
    </row>
    <row r="657" spans="7:7" x14ac:dyDescent="0.2">
      <c r="G657" s="2"/>
    </row>
    <row r="658" spans="7:7" x14ac:dyDescent="0.2">
      <c r="G658" s="2"/>
    </row>
    <row r="659" spans="7:7" x14ac:dyDescent="0.2">
      <c r="G659" s="2"/>
    </row>
    <row r="660" spans="7:7" x14ac:dyDescent="0.2">
      <c r="G660" s="2"/>
    </row>
    <row r="661" spans="7:7" x14ac:dyDescent="0.2">
      <c r="G661" s="2"/>
    </row>
    <row r="662" spans="7:7" x14ac:dyDescent="0.2">
      <c r="G662" s="2"/>
    </row>
    <row r="663" spans="7:7" x14ac:dyDescent="0.2">
      <c r="G663" s="2"/>
    </row>
    <row r="664" spans="7:7" x14ac:dyDescent="0.2">
      <c r="G664" s="2"/>
    </row>
    <row r="665" spans="7:7" x14ac:dyDescent="0.2">
      <c r="G665" s="2"/>
    </row>
    <row r="666" spans="7:7" x14ac:dyDescent="0.2">
      <c r="G666" s="2"/>
    </row>
    <row r="667" spans="7:7" x14ac:dyDescent="0.2">
      <c r="G667" s="2"/>
    </row>
    <row r="668" spans="7:7" x14ac:dyDescent="0.2">
      <c r="G668" s="2"/>
    </row>
    <row r="669" spans="7:7" x14ac:dyDescent="0.2">
      <c r="G669" s="2"/>
    </row>
    <row r="670" spans="7:7" x14ac:dyDescent="0.2">
      <c r="G670" s="2"/>
    </row>
    <row r="671" spans="7:7" x14ac:dyDescent="0.2">
      <c r="G671" s="2"/>
    </row>
    <row r="672" spans="7:7" x14ac:dyDescent="0.2">
      <c r="G672" s="2"/>
    </row>
    <row r="673" spans="7:7" x14ac:dyDescent="0.2">
      <c r="G673" s="2"/>
    </row>
    <row r="674" spans="7:7" x14ac:dyDescent="0.2">
      <c r="G674" s="2"/>
    </row>
    <row r="675" spans="7:7" x14ac:dyDescent="0.2">
      <c r="G675" s="2"/>
    </row>
    <row r="676" spans="7:7" x14ac:dyDescent="0.2">
      <c r="G676" s="2"/>
    </row>
    <row r="677" spans="7:7" x14ac:dyDescent="0.2">
      <c r="G677" s="2"/>
    </row>
    <row r="678" spans="7:7" x14ac:dyDescent="0.2">
      <c r="G678" s="2"/>
    </row>
    <row r="679" spans="7:7" x14ac:dyDescent="0.2">
      <c r="G679" s="2"/>
    </row>
    <row r="680" spans="7:7" x14ac:dyDescent="0.2">
      <c r="G680" s="2"/>
    </row>
    <row r="681" spans="7:7" x14ac:dyDescent="0.2">
      <c r="G681" s="2"/>
    </row>
    <row r="682" spans="7:7" x14ac:dyDescent="0.2">
      <c r="G682" s="2"/>
    </row>
    <row r="683" spans="7:7" x14ac:dyDescent="0.2">
      <c r="G683" s="2"/>
    </row>
    <row r="684" spans="7:7" x14ac:dyDescent="0.2">
      <c r="G684" s="2"/>
    </row>
    <row r="685" spans="7:7" x14ac:dyDescent="0.2">
      <c r="G685" s="2"/>
    </row>
    <row r="686" spans="7:7" x14ac:dyDescent="0.2">
      <c r="G686" s="2"/>
    </row>
    <row r="687" spans="7:7" x14ac:dyDescent="0.2">
      <c r="G687" s="2"/>
    </row>
    <row r="688" spans="7:7" x14ac:dyDescent="0.2">
      <c r="G688" s="2"/>
    </row>
    <row r="689" spans="7:7" x14ac:dyDescent="0.2">
      <c r="G689" s="2"/>
    </row>
    <row r="690" spans="7:7" x14ac:dyDescent="0.2">
      <c r="G690" s="2"/>
    </row>
    <row r="691" spans="7:7" x14ac:dyDescent="0.2">
      <c r="G691" s="2"/>
    </row>
    <row r="692" spans="7:7" x14ac:dyDescent="0.2">
      <c r="G692" s="2"/>
    </row>
    <row r="693" spans="7:7" x14ac:dyDescent="0.2">
      <c r="G693" s="2"/>
    </row>
    <row r="694" spans="7:7" x14ac:dyDescent="0.2">
      <c r="G694" s="2"/>
    </row>
    <row r="695" spans="7:7" x14ac:dyDescent="0.2">
      <c r="G695" s="2"/>
    </row>
    <row r="696" spans="7:7" x14ac:dyDescent="0.2">
      <c r="G696" s="2"/>
    </row>
    <row r="697" spans="7:7" x14ac:dyDescent="0.2">
      <c r="G697" s="2"/>
    </row>
    <row r="698" spans="7:7" x14ac:dyDescent="0.2">
      <c r="G698" s="2"/>
    </row>
    <row r="699" spans="7:7" x14ac:dyDescent="0.2">
      <c r="G699" s="2"/>
    </row>
    <row r="700" spans="7:7" x14ac:dyDescent="0.2">
      <c r="G700" s="2"/>
    </row>
    <row r="701" spans="7:7" x14ac:dyDescent="0.2">
      <c r="G701" s="2"/>
    </row>
    <row r="702" spans="7:7" x14ac:dyDescent="0.2">
      <c r="G702" s="2"/>
    </row>
    <row r="703" spans="7:7" x14ac:dyDescent="0.2">
      <c r="G703" s="2"/>
    </row>
    <row r="704" spans="7:7" x14ac:dyDescent="0.2">
      <c r="G704" s="2"/>
    </row>
    <row r="705" spans="7:7" x14ac:dyDescent="0.2">
      <c r="G705" s="2"/>
    </row>
    <row r="706" spans="7:7" x14ac:dyDescent="0.2">
      <c r="G706" s="2"/>
    </row>
    <row r="707" spans="7:7" x14ac:dyDescent="0.2">
      <c r="G707" s="2"/>
    </row>
    <row r="708" spans="7:7" x14ac:dyDescent="0.2">
      <c r="G708" s="2"/>
    </row>
    <row r="709" spans="7:7" x14ac:dyDescent="0.2">
      <c r="G709" s="2"/>
    </row>
    <row r="710" spans="7:7" x14ac:dyDescent="0.2">
      <c r="G710" s="2"/>
    </row>
    <row r="711" spans="7:7" x14ac:dyDescent="0.2">
      <c r="G711" s="2"/>
    </row>
    <row r="712" spans="7:7" x14ac:dyDescent="0.2">
      <c r="G712" s="2"/>
    </row>
    <row r="713" spans="7:7" x14ac:dyDescent="0.2">
      <c r="G713" s="2"/>
    </row>
    <row r="714" spans="7:7" x14ac:dyDescent="0.2">
      <c r="G714" s="2"/>
    </row>
    <row r="715" spans="7:7" x14ac:dyDescent="0.2">
      <c r="G715" s="2"/>
    </row>
    <row r="716" spans="7:7" x14ac:dyDescent="0.2">
      <c r="G716" s="2"/>
    </row>
    <row r="717" spans="7:7" x14ac:dyDescent="0.2">
      <c r="G717" s="2"/>
    </row>
    <row r="718" spans="7:7" x14ac:dyDescent="0.2">
      <c r="G718" s="2"/>
    </row>
    <row r="719" spans="7:7" x14ac:dyDescent="0.2">
      <c r="G719" s="2"/>
    </row>
    <row r="720" spans="7:7" x14ac:dyDescent="0.2">
      <c r="G720" s="2"/>
    </row>
    <row r="721" spans="7:7" x14ac:dyDescent="0.2">
      <c r="G721" s="2"/>
    </row>
    <row r="722" spans="7:7" x14ac:dyDescent="0.2">
      <c r="G722" s="2"/>
    </row>
    <row r="723" spans="7:7" x14ac:dyDescent="0.2">
      <c r="G723" s="2"/>
    </row>
    <row r="724" spans="7:7" x14ac:dyDescent="0.2">
      <c r="G724" s="2"/>
    </row>
    <row r="725" spans="7:7" x14ac:dyDescent="0.2">
      <c r="G725" s="2"/>
    </row>
    <row r="726" spans="7:7" x14ac:dyDescent="0.2">
      <c r="G726" s="2"/>
    </row>
    <row r="727" spans="7:7" x14ac:dyDescent="0.2">
      <c r="G727" s="2"/>
    </row>
    <row r="728" spans="7:7" x14ac:dyDescent="0.2">
      <c r="G728" s="2"/>
    </row>
    <row r="729" spans="7:7" x14ac:dyDescent="0.2">
      <c r="G729" s="2"/>
    </row>
    <row r="730" spans="7:7" x14ac:dyDescent="0.2">
      <c r="G730" s="2"/>
    </row>
    <row r="731" spans="7:7" x14ac:dyDescent="0.2">
      <c r="G731" s="2"/>
    </row>
    <row r="732" spans="7:7" x14ac:dyDescent="0.2">
      <c r="G732" s="2"/>
    </row>
    <row r="733" spans="7:7" x14ac:dyDescent="0.2">
      <c r="G733" s="2"/>
    </row>
    <row r="734" spans="7:7" x14ac:dyDescent="0.2">
      <c r="G734" s="2"/>
    </row>
    <row r="735" spans="7:7" x14ac:dyDescent="0.2">
      <c r="G735" s="2"/>
    </row>
    <row r="736" spans="7:7" x14ac:dyDescent="0.2">
      <c r="G736" s="2"/>
    </row>
    <row r="737" spans="7:7" x14ac:dyDescent="0.2">
      <c r="G737" s="2"/>
    </row>
    <row r="738" spans="7:7" x14ac:dyDescent="0.2">
      <c r="G738" s="2"/>
    </row>
    <row r="739" spans="7:7" x14ac:dyDescent="0.2">
      <c r="G739" s="2"/>
    </row>
    <row r="740" spans="7:7" x14ac:dyDescent="0.2">
      <c r="G740" s="2"/>
    </row>
    <row r="741" spans="7:7" x14ac:dyDescent="0.2">
      <c r="G741" s="2"/>
    </row>
    <row r="742" spans="7:7" x14ac:dyDescent="0.2">
      <c r="G742" s="2"/>
    </row>
    <row r="743" spans="7:7" x14ac:dyDescent="0.2">
      <c r="G743" s="2"/>
    </row>
    <row r="744" spans="7:7" x14ac:dyDescent="0.2">
      <c r="G744" s="2"/>
    </row>
    <row r="745" spans="7:7" x14ac:dyDescent="0.2">
      <c r="G745" s="2"/>
    </row>
    <row r="746" spans="7:7" x14ac:dyDescent="0.2">
      <c r="G746" s="2"/>
    </row>
    <row r="747" spans="7:7" x14ac:dyDescent="0.2">
      <c r="G747" s="2"/>
    </row>
    <row r="748" spans="7:7" x14ac:dyDescent="0.2">
      <c r="G748" s="2"/>
    </row>
    <row r="749" spans="7:7" x14ac:dyDescent="0.2">
      <c r="G749" s="2"/>
    </row>
    <row r="750" spans="7:7" x14ac:dyDescent="0.2">
      <c r="G750" s="2"/>
    </row>
    <row r="751" spans="7:7" x14ac:dyDescent="0.2">
      <c r="G751" s="2"/>
    </row>
    <row r="752" spans="7:7" x14ac:dyDescent="0.2">
      <c r="G752" s="2"/>
    </row>
    <row r="753" spans="7:7" x14ac:dyDescent="0.2">
      <c r="G753" s="2"/>
    </row>
    <row r="754" spans="7:7" x14ac:dyDescent="0.2">
      <c r="G754" s="2"/>
    </row>
    <row r="755" spans="7:7" x14ac:dyDescent="0.2">
      <c r="G755" s="2"/>
    </row>
    <row r="756" spans="7:7" x14ac:dyDescent="0.2">
      <c r="G756" s="2"/>
    </row>
    <row r="757" spans="7:7" x14ac:dyDescent="0.2">
      <c r="G757" s="2"/>
    </row>
    <row r="758" spans="7:7" x14ac:dyDescent="0.2">
      <c r="G758" s="2"/>
    </row>
    <row r="759" spans="7:7" x14ac:dyDescent="0.2">
      <c r="G759" s="2"/>
    </row>
    <row r="760" spans="7:7" x14ac:dyDescent="0.2">
      <c r="G760" s="2"/>
    </row>
    <row r="761" spans="7:7" x14ac:dyDescent="0.2">
      <c r="G761" s="2"/>
    </row>
    <row r="762" spans="7:7" x14ac:dyDescent="0.2">
      <c r="G762" s="2"/>
    </row>
    <row r="763" spans="7:7" x14ac:dyDescent="0.2">
      <c r="G763" s="2"/>
    </row>
    <row r="764" spans="7:7" x14ac:dyDescent="0.2">
      <c r="G764" s="2"/>
    </row>
    <row r="765" spans="7:7" x14ac:dyDescent="0.2">
      <c r="G765" s="2"/>
    </row>
    <row r="766" spans="7:7" x14ac:dyDescent="0.2">
      <c r="G766" s="2"/>
    </row>
    <row r="767" spans="7:7" x14ac:dyDescent="0.2">
      <c r="G767" s="2"/>
    </row>
    <row r="768" spans="7:7" x14ac:dyDescent="0.2">
      <c r="G768" s="2"/>
    </row>
    <row r="769" spans="7:7" x14ac:dyDescent="0.2">
      <c r="G769" s="2"/>
    </row>
    <row r="770" spans="7:7" x14ac:dyDescent="0.2">
      <c r="G770" s="2"/>
    </row>
    <row r="771" spans="7:7" x14ac:dyDescent="0.2">
      <c r="G771" s="2"/>
    </row>
    <row r="772" spans="7:7" x14ac:dyDescent="0.2">
      <c r="G772" s="2"/>
    </row>
    <row r="773" spans="7:7" x14ac:dyDescent="0.2">
      <c r="G773" s="2"/>
    </row>
    <row r="774" spans="7:7" x14ac:dyDescent="0.2">
      <c r="G774" s="2"/>
    </row>
    <row r="775" spans="7:7" x14ac:dyDescent="0.2">
      <c r="G775" s="2"/>
    </row>
    <row r="776" spans="7:7" x14ac:dyDescent="0.2">
      <c r="G776" s="2"/>
    </row>
    <row r="777" spans="7:7" x14ac:dyDescent="0.2">
      <c r="G777" s="2"/>
    </row>
    <row r="778" spans="7:7" x14ac:dyDescent="0.2">
      <c r="G778" s="2"/>
    </row>
    <row r="779" spans="7:7" x14ac:dyDescent="0.2">
      <c r="G779" s="2"/>
    </row>
    <row r="780" spans="7:7" x14ac:dyDescent="0.2">
      <c r="G780" s="2"/>
    </row>
    <row r="781" spans="7:7" x14ac:dyDescent="0.2">
      <c r="G781" s="2"/>
    </row>
    <row r="782" spans="7:7" x14ac:dyDescent="0.2">
      <c r="G782" s="2"/>
    </row>
    <row r="783" spans="7:7" x14ac:dyDescent="0.2">
      <c r="G783" s="2"/>
    </row>
    <row r="784" spans="7:7" x14ac:dyDescent="0.2">
      <c r="G784" s="2"/>
    </row>
    <row r="785" spans="7:7" x14ac:dyDescent="0.2">
      <c r="G785" s="2"/>
    </row>
    <row r="786" spans="7:7" x14ac:dyDescent="0.2">
      <c r="G786" s="2"/>
    </row>
    <row r="787" spans="7:7" x14ac:dyDescent="0.2">
      <c r="G787" s="2"/>
    </row>
    <row r="788" spans="7:7" x14ac:dyDescent="0.2">
      <c r="G788" s="2"/>
    </row>
    <row r="789" spans="7:7" x14ac:dyDescent="0.2">
      <c r="G789" s="2"/>
    </row>
    <row r="790" spans="7:7" x14ac:dyDescent="0.2">
      <c r="G790" s="2"/>
    </row>
    <row r="791" spans="7:7" x14ac:dyDescent="0.2">
      <c r="G791" s="2"/>
    </row>
    <row r="792" spans="7:7" x14ac:dyDescent="0.2">
      <c r="G792" s="2"/>
    </row>
    <row r="793" spans="7:7" x14ac:dyDescent="0.2">
      <c r="G793" s="2"/>
    </row>
    <row r="794" spans="7:7" x14ac:dyDescent="0.2">
      <c r="G794" s="2"/>
    </row>
    <row r="795" spans="7:7" x14ac:dyDescent="0.2">
      <c r="G795" s="2"/>
    </row>
    <row r="796" spans="7:7" x14ac:dyDescent="0.2">
      <c r="G796" s="2"/>
    </row>
    <row r="797" spans="7:7" x14ac:dyDescent="0.2">
      <c r="G797" s="2"/>
    </row>
    <row r="798" spans="7:7" x14ac:dyDescent="0.2">
      <c r="G798" s="2"/>
    </row>
    <row r="799" spans="7:7" x14ac:dyDescent="0.2">
      <c r="G799" s="2"/>
    </row>
    <row r="800" spans="7:7" x14ac:dyDescent="0.2">
      <c r="G800" s="2"/>
    </row>
    <row r="801" spans="7:7" x14ac:dyDescent="0.2">
      <c r="G801" s="2"/>
    </row>
    <row r="802" spans="7:7" x14ac:dyDescent="0.2">
      <c r="G802" s="2"/>
    </row>
    <row r="803" spans="7:7" x14ac:dyDescent="0.2">
      <c r="G803" s="2"/>
    </row>
    <row r="804" spans="7:7" x14ac:dyDescent="0.2">
      <c r="G804" s="2"/>
    </row>
    <row r="805" spans="7:7" x14ac:dyDescent="0.2">
      <c r="G805" s="2"/>
    </row>
    <row r="806" spans="7:7" x14ac:dyDescent="0.2">
      <c r="G806" s="2"/>
    </row>
    <row r="807" spans="7:7" x14ac:dyDescent="0.2">
      <c r="G807" s="2"/>
    </row>
    <row r="808" spans="7:7" x14ac:dyDescent="0.2">
      <c r="G808" s="2"/>
    </row>
    <row r="809" spans="7:7" x14ac:dyDescent="0.2">
      <c r="G809" s="2"/>
    </row>
    <row r="810" spans="7:7" x14ac:dyDescent="0.2">
      <c r="G810" s="2"/>
    </row>
    <row r="811" spans="7:7" x14ac:dyDescent="0.2">
      <c r="G811" s="2"/>
    </row>
    <row r="812" spans="7:7" x14ac:dyDescent="0.2">
      <c r="G812" s="2"/>
    </row>
    <row r="813" spans="7:7" x14ac:dyDescent="0.2">
      <c r="G813" s="2"/>
    </row>
    <row r="814" spans="7:7" x14ac:dyDescent="0.2">
      <c r="G814" s="2"/>
    </row>
    <row r="815" spans="7:7" x14ac:dyDescent="0.2">
      <c r="G815" s="2"/>
    </row>
    <row r="816" spans="7:7" x14ac:dyDescent="0.2">
      <c r="G816" s="2"/>
    </row>
    <row r="817" spans="7:7" x14ac:dyDescent="0.2">
      <c r="G817" s="2"/>
    </row>
    <row r="818" spans="7:7" x14ac:dyDescent="0.2">
      <c r="G818" s="2"/>
    </row>
    <row r="819" spans="7:7" x14ac:dyDescent="0.2">
      <c r="G819" s="2"/>
    </row>
    <row r="820" spans="7:7" x14ac:dyDescent="0.2">
      <c r="G820" s="2"/>
    </row>
    <row r="821" spans="7:7" x14ac:dyDescent="0.2">
      <c r="G821" s="2"/>
    </row>
    <row r="822" spans="7:7" x14ac:dyDescent="0.2">
      <c r="G822" s="2"/>
    </row>
    <row r="823" spans="7:7" x14ac:dyDescent="0.2">
      <c r="G823" s="2"/>
    </row>
    <row r="824" spans="7:7" x14ac:dyDescent="0.2">
      <c r="G824" s="2"/>
    </row>
    <row r="825" spans="7:7" x14ac:dyDescent="0.2">
      <c r="G825" s="2"/>
    </row>
    <row r="826" spans="7:7" x14ac:dyDescent="0.2">
      <c r="G826" s="2"/>
    </row>
    <row r="827" spans="7:7" x14ac:dyDescent="0.2">
      <c r="G827" s="2"/>
    </row>
    <row r="828" spans="7:7" x14ac:dyDescent="0.2">
      <c r="G828" s="2"/>
    </row>
    <row r="829" spans="7:7" x14ac:dyDescent="0.2">
      <c r="G829" s="2"/>
    </row>
    <row r="830" spans="7:7" x14ac:dyDescent="0.2">
      <c r="G830" s="2"/>
    </row>
    <row r="831" spans="7:7" x14ac:dyDescent="0.2">
      <c r="G831" s="2"/>
    </row>
    <row r="832" spans="7:7" x14ac:dyDescent="0.2">
      <c r="G832" s="2"/>
    </row>
    <row r="833" spans="7:7" x14ac:dyDescent="0.2">
      <c r="G833" s="2"/>
    </row>
    <row r="834" spans="7:7" x14ac:dyDescent="0.2">
      <c r="G834" s="2"/>
    </row>
    <row r="835" spans="7:7" x14ac:dyDescent="0.2">
      <c r="G835" s="2"/>
    </row>
    <row r="836" spans="7:7" x14ac:dyDescent="0.2">
      <c r="G836" s="2"/>
    </row>
    <row r="837" spans="7:7" x14ac:dyDescent="0.2">
      <c r="G837" s="2"/>
    </row>
    <row r="838" spans="7:7" x14ac:dyDescent="0.2">
      <c r="G838" s="2"/>
    </row>
    <row r="839" spans="7:7" x14ac:dyDescent="0.2">
      <c r="G839" s="2"/>
    </row>
    <row r="840" spans="7:7" x14ac:dyDescent="0.2">
      <c r="G840" s="2"/>
    </row>
    <row r="841" spans="7:7" x14ac:dyDescent="0.2">
      <c r="G841" s="2"/>
    </row>
    <row r="842" spans="7:7" x14ac:dyDescent="0.2">
      <c r="G842" s="2"/>
    </row>
    <row r="843" spans="7:7" x14ac:dyDescent="0.2">
      <c r="G843" s="2"/>
    </row>
    <row r="844" spans="7:7" x14ac:dyDescent="0.2">
      <c r="G844" s="2"/>
    </row>
    <row r="845" spans="7:7" x14ac:dyDescent="0.2">
      <c r="G845" s="2"/>
    </row>
    <row r="846" spans="7:7" x14ac:dyDescent="0.2">
      <c r="G846" s="2"/>
    </row>
    <row r="847" spans="7:7" x14ac:dyDescent="0.2">
      <c r="G847" s="2"/>
    </row>
    <row r="848" spans="7:7" x14ac:dyDescent="0.2">
      <c r="G848" s="2"/>
    </row>
    <row r="849" spans="7:7" x14ac:dyDescent="0.2">
      <c r="G849" s="2"/>
    </row>
    <row r="850" spans="7:7" x14ac:dyDescent="0.2">
      <c r="G850" s="2"/>
    </row>
    <row r="851" spans="7:7" x14ac:dyDescent="0.2">
      <c r="G851" s="2"/>
    </row>
    <row r="852" spans="7:7" x14ac:dyDescent="0.2">
      <c r="G852" s="2"/>
    </row>
    <row r="853" spans="7:7" x14ac:dyDescent="0.2">
      <c r="G853" s="2"/>
    </row>
    <row r="854" spans="7:7" x14ac:dyDescent="0.2">
      <c r="G854" s="2"/>
    </row>
    <row r="855" spans="7:7" x14ac:dyDescent="0.2">
      <c r="G855" s="2"/>
    </row>
    <row r="856" spans="7:7" x14ac:dyDescent="0.2">
      <c r="G856" s="2"/>
    </row>
    <row r="857" spans="7:7" x14ac:dyDescent="0.2">
      <c r="G857" s="2"/>
    </row>
    <row r="858" spans="7:7" x14ac:dyDescent="0.2">
      <c r="G858" s="2"/>
    </row>
    <row r="859" spans="7:7" x14ac:dyDescent="0.2">
      <c r="G859" s="2"/>
    </row>
    <row r="860" spans="7:7" x14ac:dyDescent="0.2">
      <c r="G860" s="2"/>
    </row>
    <row r="861" spans="7:7" x14ac:dyDescent="0.2">
      <c r="G861" s="2"/>
    </row>
    <row r="862" spans="7:7" x14ac:dyDescent="0.2">
      <c r="G862" s="2"/>
    </row>
    <row r="863" spans="7:7" x14ac:dyDescent="0.2">
      <c r="G863" s="2"/>
    </row>
    <row r="864" spans="7:7" x14ac:dyDescent="0.2">
      <c r="G864" s="2"/>
    </row>
    <row r="865" spans="7:7" x14ac:dyDescent="0.2">
      <c r="G865" s="2"/>
    </row>
    <row r="866" spans="7:7" x14ac:dyDescent="0.2">
      <c r="G866" s="2"/>
    </row>
    <row r="867" spans="7:7" x14ac:dyDescent="0.2">
      <c r="G867" s="2"/>
    </row>
    <row r="868" spans="7:7" x14ac:dyDescent="0.2">
      <c r="G868" s="2"/>
    </row>
    <row r="869" spans="7:7" x14ac:dyDescent="0.2">
      <c r="G869" s="2"/>
    </row>
    <row r="870" spans="7:7" x14ac:dyDescent="0.2">
      <c r="G870" s="2"/>
    </row>
    <row r="871" spans="7:7" x14ac:dyDescent="0.2">
      <c r="G871" s="2"/>
    </row>
    <row r="872" spans="7:7" x14ac:dyDescent="0.2">
      <c r="G872" s="2"/>
    </row>
    <row r="873" spans="7:7" x14ac:dyDescent="0.2">
      <c r="G873" s="2"/>
    </row>
    <row r="874" spans="7:7" x14ac:dyDescent="0.2">
      <c r="G874" s="2"/>
    </row>
    <row r="875" spans="7:7" x14ac:dyDescent="0.2">
      <c r="G875" s="2"/>
    </row>
    <row r="876" spans="7:7" x14ac:dyDescent="0.2">
      <c r="G876" s="2"/>
    </row>
    <row r="877" spans="7:7" x14ac:dyDescent="0.2">
      <c r="G877" s="2"/>
    </row>
    <row r="878" spans="7:7" x14ac:dyDescent="0.2">
      <c r="G878" s="2"/>
    </row>
    <row r="879" spans="7:7" x14ac:dyDescent="0.2">
      <c r="G879" s="2"/>
    </row>
    <row r="880" spans="7:7" x14ac:dyDescent="0.2">
      <c r="G880" s="2"/>
    </row>
    <row r="881" spans="7:7" x14ac:dyDescent="0.2">
      <c r="G881" s="2"/>
    </row>
    <row r="882" spans="7:7" x14ac:dyDescent="0.2">
      <c r="G882" s="2"/>
    </row>
    <row r="883" spans="7:7" x14ac:dyDescent="0.2">
      <c r="G883" s="2"/>
    </row>
    <row r="884" spans="7:7" x14ac:dyDescent="0.2">
      <c r="G884" s="2"/>
    </row>
    <row r="885" spans="7:7" x14ac:dyDescent="0.2">
      <c r="G885" s="2"/>
    </row>
    <row r="886" spans="7:7" x14ac:dyDescent="0.2">
      <c r="G886" s="2"/>
    </row>
    <row r="887" spans="7:7" x14ac:dyDescent="0.2">
      <c r="G887" s="2"/>
    </row>
    <row r="888" spans="7:7" x14ac:dyDescent="0.2">
      <c r="G888" s="2"/>
    </row>
    <row r="889" spans="7:7" x14ac:dyDescent="0.2">
      <c r="G889" s="2"/>
    </row>
    <row r="890" spans="7:7" x14ac:dyDescent="0.2">
      <c r="G890" s="2"/>
    </row>
    <row r="891" spans="7:7" x14ac:dyDescent="0.2">
      <c r="G891" s="2"/>
    </row>
    <row r="892" spans="7:7" x14ac:dyDescent="0.2">
      <c r="G892" s="2"/>
    </row>
    <row r="893" spans="7:7" x14ac:dyDescent="0.2">
      <c r="G893" s="2"/>
    </row>
    <row r="894" spans="7:7" x14ac:dyDescent="0.2">
      <c r="G894" s="2"/>
    </row>
    <row r="895" spans="7:7" x14ac:dyDescent="0.2">
      <c r="G895" s="2"/>
    </row>
    <row r="896" spans="7:7" x14ac:dyDescent="0.2">
      <c r="G896" s="2"/>
    </row>
    <row r="897" spans="7:7" x14ac:dyDescent="0.2">
      <c r="G897" s="2"/>
    </row>
    <row r="898" spans="7:7" x14ac:dyDescent="0.2">
      <c r="G898" s="2"/>
    </row>
    <row r="899" spans="7:7" x14ac:dyDescent="0.2">
      <c r="G899" s="2"/>
    </row>
    <row r="900" spans="7:7" x14ac:dyDescent="0.2">
      <c r="G900" s="2"/>
    </row>
    <row r="901" spans="7:7" x14ac:dyDescent="0.2">
      <c r="G901" s="2"/>
    </row>
    <row r="902" spans="7:7" x14ac:dyDescent="0.2">
      <c r="G902" s="2"/>
    </row>
    <row r="903" spans="7:7" x14ac:dyDescent="0.2">
      <c r="G903" s="2"/>
    </row>
    <row r="904" spans="7:7" x14ac:dyDescent="0.2">
      <c r="G904" s="2"/>
    </row>
    <row r="905" spans="7:7" x14ac:dyDescent="0.2">
      <c r="G905" s="2"/>
    </row>
    <row r="906" spans="7:7" x14ac:dyDescent="0.2">
      <c r="G906" s="2"/>
    </row>
    <row r="907" spans="7:7" x14ac:dyDescent="0.2">
      <c r="G907" s="2"/>
    </row>
    <row r="908" spans="7:7" x14ac:dyDescent="0.2">
      <c r="G908" s="2"/>
    </row>
    <row r="909" spans="7:7" x14ac:dyDescent="0.2">
      <c r="G909" s="2"/>
    </row>
    <row r="910" spans="7:7" x14ac:dyDescent="0.2">
      <c r="G910" s="2"/>
    </row>
    <row r="911" spans="7:7" x14ac:dyDescent="0.2">
      <c r="G911" s="2"/>
    </row>
    <row r="912" spans="7:7" x14ac:dyDescent="0.2">
      <c r="G912" s="2"/>
    </row>
    <row r="913" spans="7:7" x14ac:dyDescent="0.2">
      <c r="G913" s="2"/>
    </row>
    <row r="914" spans="7:7" x14ac:dyDescent="0.2">
      <c r="G914" s="2"/>
    </row>
    <row r="915" spans="7:7" x14ac:dyDescent="0.2">
      <c r="G915" s="2"/>
    </row>
    <row r="916" spans="7:7" x14ac:dyDescent="0.2">
      <c r="G916" s="2"/>
    </row>
    <row r="917" spans="7:7" x14ac:dyDescent="0.2">
      <c r="G917" s="2"/>
    </row>
    <row r="918" spans="7:7" x14ac:dyDescent="0.2">
      <c r="G918" s="2"/>
    </row>
    <row r="919" spans="7:7" x14ac:dyDescent="0.2">
      <c r="G919" s="2"/>
    </row>
    <row r="920" spans="7:7" x14ac:dyDescent="0.2">
      <c r="G920" s="2"/>
    </row>
    <row r="921" spans="7:7" x14ac:dyDescent="0.2">
      <c r="G921" s="2"/>
    </row>
    <row r="922" spans="7:7" x14ac:dyDescent="0.2">
      <c r="G922" s="2"/>
    </row>
    <row r="923" spans="7:7" x14ac:dyDescent="0.2">
      <c r="G923" s="2"/>
    </row>
    <row r="924" spans="7:7" x14ac:dyDescent="0.2">
      <c r="G924" s="2"/>
    </row>
    <row r="925" spans="7:7" x14ac:dyDescent="0.2">
      <c r="G925" s="2"/>
    </row>
    <row r="926" spans="7:7" x14ac:dyDescent="0.2">
      <c r="G926" s="2"/>
    </row>
    <row r="927" spans="7:7" x14ac:dyDescent="0.2">
      <c r="G927" s="2"/>
    </row>
    <row r="928" spans="7:7" x14ac:dyDescent="0.2">
      <c r="G928" s="2"/>
    </row>
    <row r="929" spans="7:7" x14ac:dyDescent="0.2">
      <c r="G929" s="2"/>
    </row>
    <row r="930" spans="7:7" x14ac:dyDescent="0.2">
      <c r="G930" s="2"/>
    </row>
    <row r="931" spans="7:7" x14ac:dyDescent="0.2">
      <c r="G931" s="2"/>
    </row>
    <row r="932" spans="7:7" x14ac:dyDescent="0.2">
      <c r="G932" s="2"/>
    </row>
    <row r="933" spans="7:7" x14ac:dyDescent="0.2">
      <c r="G933" s="2"/>
    </row>
    <row r="934" spans="7:7" x14ac:dyDescent="0.2">
      <c r="G934" s="2"/>
    </row>
    <row r="935" spans="7:7" x14ac:dyDescent="0.2">
      <c r="G935" s="2"/>
    </row>
    <row r="936" spans="7:7" x14ac:dyDescent="0.2">
      <c r="G936" s="2"/>
    </row>
    <row r="937" spans="7:7" x14ac:dyDescent="0.2">
      <c r="G937" s="2"/>
    </row>
    <row r="938" spans="7:7" x14ac:dyDescent="0.2">
      <c r="G938" s="2"/>
    </row>
    <row r="939" spans="7:7" x14ac:dyDescent="0.2">
      <c r="G939" s="2"/>
    </row>
    <row r="940" spans="7:7" x14ac:dyDescent="0.2">
      <c r="G940" s="2"/>
    </row>
    <row r="941" spans="7:7" x14ac:dyDescent="0.2">
      <c r="G941" s="2"/>
    </row>
    <row r="942" spans="7:7" x14ac:dyDescent="0.2">
      <c r="G942" s="2"/>
    </row>
    <row r="943" spans="7:7" x14ac:dyDescent="0.2">
      <c r="G943" s="2"/>
    </row>
    <row r="944" spans="7:7" x14ac:dyDescent="0.2">
      <c r="G944" s="2"/>
    </row>
    <row r="945" spans="7:7" x14ac:dyDescent="0.2">
      <c r="G945" s="2"/>
    </row>
    <row r="946" spans="7:7" x14ac:dyDescent="0.2">
      <c r="G946" s="2"/>
    </row>
    <row r="947" spans="7:7" x14ac:dyDescent="0.2">
      <c r="G947" s="2"/>
    </row>
    <row r="948" spans="7:7" x14ac:dyDescent="0.2">
      <c r="G948" s="2"/>
    </row>
    <row r="949" spans="7:7" x14ac:dyDescent="0.2">
      <c r="G949" s="2"/>
    </row>
    <row r="950" spans="7:7" x14ac:dyDescent="0.2">
      <c r="G950" s="2"/>
    </row>
    <row r="951" spans="7:7" x14ac:dyDescent="0.2">
      <c r="G951" s="2"/>
    </row>
    <row r="952" spans="7:7" x14ac:dyDescent="0.2">
      <c r="G952" s="2"/>
    </row>
    <row r="953" spans="7:7" x14ac:dyDescent="0.2">
      <c r="G953" s="2"/>
    </row>
    <row r="954" spans="7:7" x14ac:dyDescent="0.2">
      <c r="G954" s="2"/>
    </row>
    <row r="955" spans="7:7" x14ac:dyDescent="0.2">
      <c r="G955" s="2"/>
    </row>
    <row r="956" spans="7:7" x14ac:dyDescent="0.2">
      <c r="G956" s="2"/>
    </row>
    <row r="957" spans="7:7" x14ac:dyDescent="0.2">
      <c r="G957" s="2"/>
    </row>
    <row r="958" spans="7:7" x14ac:dyDescent="0.2">
      <c r="G958" s="2"/>
    </row>
    <row r="959" spans="7:7" x14ac:dyDescent="0.2">
      <c r="G959" s="2"/>
    </row>
    <row r="960" spans="7:7" x14ac:dyDescent="0.2">
      <c r="G960" s="2"/>
    </row>
    <row r="961" spans="7:7" x14ac:dyDescent="0.2">
      <c r="G961" s="2"/>
    </row>
    <row r="962" spans="7:7" x14ac:dyDescent="0.2">
      <c r="G962" s="2"/>
    </row>
    <row r="963" spans="7:7" x14ac:dyDescent="0.2">
      <c r="G963" s="2"/>
    </row>
    <row r="964" spans="7:7" x14ac:dyDescent="0.2">
      <c r="G964" s="2"/>
    </row>
    <row r="965" spans="7:7" x14ac:dyDescent="0.2">
      <c r="G965" s="2"/>
    </row>
    <row r="966" spans="7:7" x14ac:dyDescent="0.2">
      <c r="G966" s="2"/>
    </row>
    <row r="967" spans="7:7" x14ac:dyDescent="0.2">
      <c r="G967" s="2"/>
    </row>
    <row r="968" spans="7:7" x14ac:dyDescent="0.2">
      <c r="G968" s="2"/>
    </row>
    <row r="969" spans="7:7" x14ac:dyDescent="0.2">
      <c r="G969" s="2"/>
    </row>
    <row r="970" spans="7:7" x14ac:dyDescent="0.2">
      <c r="G970" s="2"/>
    </row>
    <row r="971" spans="7:7" x14ac:dyDescent="0.2">
      <c r="G971" s="2"/>
    </row>
    <row r="972" spans="7:7" x14ac:dyDescent="0.2">
      <c r="G972" s="2"/>
    </row>
    <row r="973" spans="7:7" x14ac:dyDescent="0.2">
      <c r="G973" s="2"/>
    </row>
    <row r="974" spans="7:7" x14ac:dyDescent="0.2">
      <c r="G974" s="2"/>
    </row>
    <row r="975" spans="7:7" x14ac:dyDescent="0.2">
      <c r="G975" s="2"/>
    </row>
    <row r="976" spans="7:7" x14ac:dyDescent="0.2">
      <c r="G976" s="2"/>
    </row>
    <row r="977" spans="7:7" x14ac:dyDescent="0.2">
      <c r="G977" s="2"/>
    </row>
    <row r="978" spans="7:7" x14ac:dyDescent="0.2">
      <c r="G978" s="2"/>
    </row>
    <row r="979" spans="7:7" x14ac:dyDescent="0.2">
      <c r="G979" s="2"/>
    </row>
    <row r="980" spans="7:7" x14ac:dyDescent="0.2">
      <c r="G980" s="2"/>
    </row>
    <row r="981" spans="7:7" x14ac:dyDescent="0.2">
      <c r="G981" s="2"/>
    </row>
    <row r="982" spans="7:7" x14ac:dyDescent="0.2">
      <c r="G982" s="2"/>
    </row>
    <row r="983" spans="7:7" x14ac:dyDescent="0.2">
      <c r="G983" s="2"/>
    </row>
    <row r="984" spans="7:7" x14ac:dyDescent="0.2">
      <c r="G984" s="2"/>
    </row>
    <row r="985" spans="7:7" x14ac:dyDescent="0.2">
      <c r="G985" s="2"/>
    </row>
    <row r="986" spans="7:7" x14ac:dyDescent="0.2">
      <c r="G986" s="2"/>
    </row>
    <row r="987" spans="7:7" x14ac:dyDescent="0.2">
      <c r="G987" s="2"/>
    </row>
    <row r="988" spans="7:7" x14ac:dyDescent="0.2">
      <c r="G988" s="2"/>
    </row>
    <row r="989" spans="7:7" x14ac:dyDescent="0.2">
      <c r="G989" s="2"/>
    </row>
    <row r="990" spans="7:7" x14ac:dyDescent="0.2">
      <c r="G990" s="2"/>
    </row>
    <row r="991" spans="7:7" x14ac:dyDescent="0.2">
      <c r="G991" s="2"/>
    </row>
    <row r="992" spans="7:7" x14ac:dyDescent="0.2">
      <c r="G992" s="2"/>
    </row>
    <row r="993" spans="7:7" x14ac:dyDescent="0.2">
      <c r="G993" s="2"/>
    </row>
    <row r="994" spans="7:7" x14ac:dyDescent="0.2">
      <c r="G994" s="2"/>
    </row>
    <row r="995" spans="7:7" x14ac:dyDescent="0.2">
      <c r="G995" s="2"/>
    </row>
    <row r="996" spans="7:7" x14ac:dyDescent="0.2">
      <c r="G996" s="2"/>
    </row>
    <row r="997" spans="7:7" x14ac:dyDescent="0.2">
      <c r="G997" s="2"/>
    </row>
    <row r="998" spans="7:7" x14ac:dyDescent="0.2">
      <c r="G998" s="2"/>
    </row>
    <row r="999" spans="7:7" x14ac:dyDescent="0.2">
      <c r="G999" s="2"/>
    </row>
    <row r="1000" spans="7:7" x14ac:dyDescent="0.2">
      <c r="G1000" s="2"/>
    </row>
    <row r="1001" spans="7:7" x14ac:dyDescent="0.2">
      <c r="G1001" s="2"/>
    </row>
    <row r="1002" spans="7:7" x14ac:dyDescent="0.2">
      <c r="G1002" s="2"/>
    </row>
    <row r="1003" spans="7:7" x14ac:dyDescent="0.2">
      <c r="G1003" s="2"/>
    </row>
    <row r="1004" spans="7:7" x14ac:dyDescent="0.2">
      <c r="G1004" s="2"/>
    </row>
    <row r="1005" spans="7:7" x14ac:dyDescent="0.2">
      <c r="G1005" s="2"/>
    </row>
    <row r="1006" spans="7:7" x14ac:dyDescent="0.2">
      <c r="G1006" s="2"/>
    </row>
    <row r="1007" spans="7:7" x14ac:dyDescent="0.2">
      <c r="G1007" s="2"/>
    </row>
    <row r="1008" spans="7:7" x14ac:dyDescent="0.2">
      <c r="G1008" s="2"/>
    </row>
    <row r="1009" spans="7:7" x14ac:dyDescent="0.2">
      <c r="G1009" s="2"/>
    </row>
    <row r="1010" spans="7:7" x14ac:dyDescent="0.2">
      <c r="G1010" s="2"/>
    </row>
    <row r="1011" spans="7:7" x14ac:dyDescent="0.2">
      <c r="G1011" s="2"/>
    </row>
    <row r="1012" spans="7:7" x14ac:dyDescent="0.2">
      <c r="G1012" s="2"/>
    </row>
    <row r="1013" spans="7:7" x14ac:dyDescent="0.2">
      <c r="G1013" s="2"/>
    </row>
    <row r="1014" spans="7:7" x14ac:dyDescent="0.2">
      <c r="G1014" s="2"/>
    </row>
    <row r="1015" spans="7:7" x14ac:dyDescent="0.2">
      <c r="G1015" s="2"/>
    </row>
    <row r="1016" spans="7:7" x14ac:dyDescent="0.2">
      <c r="G1016" s="2"/>
    </row>
    <row r="1017" spans="7:7" x14ac:dyDescent="0.2">
      <c r="G1017" s="2"/>
    </row>
    <row r="1018" spans="7:7" x14ac:dyDescent="0.2">
      <c r="G1018" s="2"/>
    </row>
    <row r="1019" spans="7:7" x14ac:dyDescent="0.2">
      <c r="G1019" s="2"/>
    </row>
    <row r="1020" spans="7:7" x14ac:dyDescent="0.2">
      <c r="G1020" s="2"/>
    </row>
    <row r="1021" spans="7:7" x14ac:dyDescent="0.2">
      <c r="G1021" s="2"/>
    </row>
    <row r="1022" spans="7:7" x14ac:dyDescent="0.2">
      <c r="G1022" s="2"/>
    </row>
    <row r="1023" spans="7:7" x14ac:dyDescent="0.2">
      <c r="G1023" s="2"/>
    </row>
    <row r="1024" spans="7:7" x14ac:dyDescent="0.2">
      <c r="G1024" s="2"/>
    </row>
    <row r="1025" spans="7:7" x14ac:dyDescent="0.2">
      <c r="G1025" s="2"/>
    </row>
    <row r="1026" spans="7:7" x14ac:dyDescent="0.2">
      <c r="G1026" s="2"/>
    </row>
    <row r="1027" spans="7:7" x14ac:dyDescent="0.2">
      <c r="G1027" s="2"/>
    </row>
    <row r="1028" spans="7:7" x14ac:dyDescent="0.2">
      <c r="G1028" s="2"/>
    </row>
    <row r="1029" spans="7:7" x14ac:dyDescent="0.2">
      <c r="G1029" s="2"/>
    </row>
    <row r="1030" spans="7:7" x14ac:dyDescent="0.2">
      <c r="G1030" s="2"/>
    </row>
    <row r="1031" spans="7:7" x14ac:dyDescent="0.2">
      <c r="G1031" s="2"/>
    </row>
    <row r="1032" spans="7:7" x14ac:dyDescent="0.2">
      <c r="G1032" s="2"/>
    </row>
    <row r="1033" spans="7:7" x14ac:dyDescent="0.2">
      <c r="G1033" s="2"/>
    </row>
    <row r="1034" spans="7:7" x14ac:dyDescent="0.2">
      <c r="G1034" s="2"/>
    </row>
    <row r="1035" spans="7:7" x14ac:dyDescent="0.2">
      <c r="G1035" s="2"/>
    </row>
    <row r="1036" spans="7:7" x14ac:dyDescent="0.2">
      <c r="G1036" s="2"/>
    </row>
    <row r="1037" spans="7:7" x14ac:dyDescent="0.2">
      <c r="G1037" s="2"/>
    </row>
    <row r="1038" spans="7:7" x14ac:dyDescent="0.2">
      <c r="G1038" s="2"/>
    </row>
    <row r="1039" spans="7:7" x14ac:dyDescent="0.2">
      <c r="G1039" s="2"/>
    </row>
    <row r="1040" spans="7:7" x14ac:dyDescent="0.2">
      <c r="G1040" s="2"/>
    </row>
    <row r="1041" spans="7:7" x14ac:dyDescent="0.2">
      <c r="G1041" s="2"/>
    </row>
    <row r="1042" spans="7:7" x14ac:dyDescent="0.2">
      <c r="G1042" s="2"/>
    </row>
    <row r="1043" spans="7:7" x14ac:dyDescent="0.2">
      <c r="G1043" s="2"/>
    </row>
    <row r="1044" spans="7:7" x14ac:dyDescent="0.2">
      <c r="G1044" s="2"/>
    </row>
    <row r="1045" spans="7:7" x14ac:dyDescent="0.2">
      <c r="G1045" s="2"/>
    </row>
    <row r="1046" spans="7:7" x14ac:dyDescent="0.2">
      <c r="G1046" s="2"/>
    </row>
    <row r="1047" spans="7:7" x14ac:dyDescent="0.2">
      <c r="G1047" s="2"/>
    </row>
    <row r="1048" spans="7:7" x14ac:dyDescent="0.2">
      <c r="G1048" s="2"/>
    </row>
    <row r="1049" spans="7:7" x14ac:dyDescent="0.2">
      <c r="G1049" s="2"/>
    </row>
    <row r="1050" spans="7:7" x14ac:dyDescent="0.2">
      <c r="G1050" s="2"/>
    </row>
    <row r="1051" spans="7:7" x14ac:dyDescent="0.2">
      <c r="G1051" s="2"/>
    </row>
    <row r="1052" spans="7:7" x14ac:dyDescent="0.2">
      <c r="G1052" s="2"/>
    </row>
    <row r="1053" spans="7:7" x14ac:dyDescent="0.2">
      <c r="G1053" s="2"/>
    </row>
    <row r="1054" spans="7:7" x14ac:dyDescent="0.2">
      <c r="G1054" s="2"/>
    </row>
    <row r="1055" spans="7:7" x14ac:dyDescent="0.2">
      <c r="G1055" s="2"/>
    </row>
    <row r="1056" spans="7:7" x14ac:dyDescent="0.2">
      <c r="G1056" s="2"/>
    </row>
    <row r="1057" spans="7:7" x14ac:dyDescent="0.2">
      <c r="G1057" s="2"/>
    </row>
    <row r="1058" spans="7:7" x14ac:dyDescent="0.2">
      <c r="G1058" s="2"/>
    </row>
    <row r="1059" spans="7:7" x14ac:dyDescent="0.2">
      <c r="G1059" s="2"/>
    </row>
    <row r="1060" spans="7:7" x14ac:dyDescent="0.2">
      <c r="G1060" s="2"/>
    </row>
    <row r="1061" spans="7:7" x14ac:dyDescent="0.2">
      <c r="G1061" s="2"/>
    </row>
    <row r="1062" spans="7:7" x14ac:dyDescent="0.2">
      <c r="G1062" s="2"/>
    </row>
  </sheetData>
  <conditionalFormatting sqref="T1:T1048576 V1:V1048576">
    <cfRule type="colorScale" priority="74">
      <colorScale>
        <cfvo type="min"/>
        <cfvo type="max"/>
        <color rgb="FFFF7128"/>
        <color rgb="FFFFEF9C"/>
      </colorScale>
    </cfRule>
  </conditionalFormatting>
  <conditionalFormatting sqref="U1:U1048576">
    <cfRule type="colorScale" priority="73">
      <colorScale>
        <cfvo type="min"/>
        <cfvo type="max"/>
        <color rgb="FFFF7128"/>
        <color rgb="FFFFEF9C"/>
      </colorScale>
    </cfRule>
  </conditionalFormatting>
  <conditionalFormatting sqref="G1:G1048576">
    <cfRule type="containsText" dxfId="57" priority="71" operator="containsText" text="True">
      <formula>NOT(ISERROR(SEARCH("True",G1)))</formula>
    </cfRule>
    <cfRule type="containsText" dxfId="56" priority="72" operator="containsText" text="FALSE">
      <formula>NOT(ISERROR(SEARCH("FALSE",G1)))</formula>
    </cfRule>
  </conditionalFormatting>
  <conditionalFormatting sqref="X1:X1048576">
    <cfRule type="top10" dxfId="55" priority="69" rank="10"/>
    <cfRule type="dataBar" priority="70">
      <dataBar>
        <cfvo type="min"/>
        <cfvo type="max"/>
        <color theme="9"/>
      </dataBar>
      <extLst>
        <ext xmlns:x14="http://schemas.microsoft.com/office/spreadsheetml/2009/9/main" uri="{B025F937-C7B1-47D3-B67F-A62EFF666E3E}">
          <x14:id>{5EDA6CE1-420B-DF40-BF59-8C943E09C008}</x14:id>
        </ext>
      </extLst>
    </cfRule>
  </conditionalFormatting>
  <conditionalFormatting sqref="AB1:AB1048576">
    <cfRule type="top10" dxfId="54" priority="67" rank="10"/>
    <cfRule type="dataBar" priority="68">
      <dataBar>
        <cfvo type="min"/>
        <cfvo type="max"/>
        <color theme="9"/>
      </dataBar>
      <extLst>
        <ext xmlns:x14="http://schemas.microsoft.com/office/spreadsheetml/2009/9/main" uri="{B025F937-C7B1-47D3-B67F-A62EFF666E3E}">
          <x14:id>{6CA7A5C2-5225-3A42-8C8F-6DB14C025DF4}</x14:id>
        </ext>
      </extLst>
    </cfRule>
  </conditionalFormatting>
  <conditionalFormatting sqref="Y1:Y1048576">
    <cfRule type="top10" dxfId="53" priority="65" bottom="1" rank="10"/>
    <cfRule type="dataBar" priority="66">
      <dataBar>
        <cfvo type="min"/>
        <cfvo type="max"/>
        <color rgb="FFFF0000"/>
      </dataBar>
      <extLst>
        <ext xmlns:x14="http://schemas.microsoft.com/office/spreadsheetml/2009/9/main" uri="{B025F937-C7B1-47D3-B67F-A62EFF666E3E}">
          <x14:id>{A4831BC4-3C72-BF45-83D1-14FDE57EB878}</x14:id>
        </ext>
      </extLst>
    </cfRule>
  </conditionalFormatting>
  <conditionalFormatting sqref="Z1:Z1048576">
    <cfRule type="top10" dxfId="52" priority="63" rank="10"/>
    <cfRule type="dataBar" priority="64">
      <dataBar>
        <cfvo type="min"/>
        <cfvo type="max"/>
        <color theme="9"/>
      </dataBar>
      <extLst>
        <ext xmlns:x14="http://schemas.microsoft.com/office/spreadsheetml/2009/9/main" uri="{B025F937-C7B1-47D3-B67F-A62EFF666E3E}">
          <x14:id>{AB2BB6D4-6A30-CF43-BEA3-841C28BFEC41}</x14:id>
        </ext>
      </extLst>
    </cfRule>
  </conditionalFormatting>
  <conditionalFormatting sqref="AC1:AC1048576">
    <cfRule type="top10" dxfId="51" priority="61" rank="10"/>
    <cfRule type="dataBar" priority="62">
      <dataBar>
        <cfvo type="min"/>
        <cfvo type="max"/>
        <color theme="9"/>
      </dataBar>
      <extLst>
        <ext xmlns:x14="http://schemas.microsoft.com/office/spreadsheetml/2009/9/main" uri="{B025F937-C7B1-47D3-B67F-A62EFF666E3E}">
          <x14:id>{77E48977-FED2-434A-9CC5-EE28017F616C}</x14:id>
        </ext>
      </extLst>
    </cfRule>
  </conditionalFormatting>
  <conditionalFormatting sqref="AD1:AD1048576">
    <cfRule type="top10" dxfId="50" priority="59" rank="10"/>
    <cfRule type="dataBar" priority="60">
      <dataBar>
        <cfvo type="min"/>
        <cfvo type="max"/>
        <color theme="9"/>
      </dataBar>
      <extLst>
        <ext xmlns:x14="http://schemas.microsoft.com/office/spreadsheetml/2009/9/main" uri="{B025F937-C7B1-47D3-B67F-A62EFF666E3E}">
          <x14:id>{E93F21FF-F4D4-2B47-A500-4ABB73083F95}</x14:id>
        </ext>
      </extLst>
    </cfRule>
  </conditionalFormatting>
  <conditionalFormatting sqref="AE1:AE1048576">
    <cfRule type="top10" dxfId="49" priority="57" rank="10"/>
    <cfRule type="dataBar" priority="58">
      <dataBar>
        <cfvo type="min"/>
        <cfvo type="max"/>
        <color theme="9"/>
      </dataBar>
      <extLst>
        <ext xmlns:x14="http://schemas.microsoft.com/office/spreadsheetml/2009/9/main" uri="{B025F937-C7B1-47D3-B67F-A62EFF666E3E}">
          <x14:id>{73A18AA0-0688-1243-8A6B-8A34E87F53E1}</x14:id>
        </ext>
      </extLst>
    </cfRule>
  </conditionalFormatting>
  <conditionalFormatting sqref="AF1:AF1048576">
    <cfRule type="top10" dxfId="48" priority="55" rank="10"/>
    <cfRule type="dataBar" priority="56">
      <dataBar>
        <cfvo type="min"/>
        <cfvo type="max"/>
        <color theme="9"/>
      </dataBar>
      <extLst>
        <ext xmlns:x14="http://schemas.microsoft.com/office/spreadsheetml/2009/9/main" uri="{B025F937-C7B1-47D3-B67F-A62EFF666E3E}">
          <x14:id>{E97AB2B4-7B67-F545-B878-6F8C19E575BD}</x14:id>
        </ext>
      </extLst>
    </cfRule>
  </conditionalFormatting>
  <conditionalFormatting sqref="AG1:AG1048576">
    <cfRule type="top10" dxfId="47" priority="53" rank="10"/>
    <cfRule type="dataBar" priority="54">
      <dataBar>
        <cfvo type="min"/>
        <cfvo type="max"/>
        <color theme="9"/>
      </dataBar>
      <extLst>
        <ext xmlns:x14="http://schemas.microsoft.com/office/spreadsheetml/2009/9/main" uri="{B025F937-C7B1-47D3-B67F-A62EFF666E3E}">
          <x14:id>{AB3AC373-0764-2D46-A9CB-9635589A2C80}</x14:id>
        </ext>
      </extLst>
    </cfRule>
  </conditionalFormatting>
  <conditionalFormatting sqref="AH1:AH1048576">
    <cfRule type="top10" dxfId="46" priority="51" rank="10"/>
    <cfRule type="dataBar" priority="52">
      <dataBar>
        <cfvo type="min"/>
        <cfvo type="max"/>
        <color theme="9"/>
      </dataBar>
      <extLst>
        <ext xmlns:x14="http://schemas.microsoft.com/office/spreadsheetml/2009/9/main" uri="{B025F937-C7B1-47D3-B67F-A62EFF666E3E}">
          <x14:id>{083028BC-85C8-1549-A9BA-AF1362F041F7}</x14:id>
        </ext>
      </extLst>
    </cfRule>
  </conditionalFormatting>
  <conditionalFormatting sqref="AJ1:AJ1048576">
    <cfRule type="top10" dxfId="45" priority="49" rank="10"/>
    <cfRule type="dataBar" priority="50">
      <dataBar>
        <cfvo type="min"/>
        <cfvo type="max"/>
        <color theme="9"/>
      </dataBar>
      <extLst>
        <ext xmlns:x14="http://schemas.microsoft.com/office/spreadsheetml/2009/9/main" uri="{B025F937-C7B1-47D3-B67F-A62EFF666E3E}">
          <x14:id>{8F600EAB-257E-0646-84DC-FF07B4FBF2FB}</x14:id>
        </ext>
      </extLst>
    </cfRule>
  </conditionalFormatting>
  <conditionalFormatting sqref="AK1:AK1048576">
    <cfRule type="top10" dxfId="44" priority="47" rank="10"/>
    <cfRule type="dataBar" priority="48">
      <dataBar>
        <cfvo type="min"/>
        <cfvo type="max"/>
        <color theme="9"/>
      </dataBar>
      <extLst>
        <ext xmlns:x14="http://schemas.microsoft.com/office/spreadsheetml/2009/9/main" uri="{B025F937-C7B1-47D3-B67F-A62EFF666E3E}">
          <x14:id>{4F6C69F8-793A-A941-B163-A745CD64D09C}</x14:id>
        </ext>
      </extLst>
    </cfRule>
  </conditionalFormatting>
  <conditionalFormatting sqref="AL1:AL1048576">
    <cfRule type="top10" dxfId="43" priority="45" rank="10"/>
    <cfRule type="dataBar" priority="46">
      <dataBar>
        <cfvo type="min"/>
        <cfvo type="max"/>
        <color theme="9"/>
      </dataBar>
      <extLst>
        <ext xmlns:x14="http://schemas.microsoft.com/office/spreadsheetml/2009/9/main" uri="{B025F937-C7B1-47D3-B67F-A62EFF666E3E}">
          <x14:id>{D1F1B576-7A62-FF41-BF0E-E14F458981F1}</x14:id>
        </ext>
      </extLst>
    </cfRule>
  </conditionalFormatting>
  <conditionalFormatting sqref="AM1:AM1048576">
    <cfRule type="top10" dxfId="42" priority="43" rank="10"/>
    <cfRule type="dataBar" priority="44">
      <dataBar>
        <cfvo type="min"/>
        <cfvo type="max"/>
        <color theme="9"/>
      </dataBar>
      <extLst>
        <ext xmlns:x14="http://schemas.microsoft.com/office/spreadsheetml/2009/9/main" uri="{B025F937-C7B1-47D3-B67F-A62EFF666E3E}">
          <x14:id>{2597EA7C-DCFC-BB40-B8D5-8BF1AC9BE45F}</x14:id>
        </ext>
      </extLst>
    </cfRule>
  </conditionalFormatting>
  <conditionalFormatting sqref="AN1:AN1048576">
    <cfRule type="top10" dxfId="41" priority="41" rank="10"/>
    <cfRule type="dataBar" priority="42">
      <dataBar>
        <cfvo type="min"/>
        <cfvo type="max"/>
        <color theme="9"/>
      </dataBar>
      <extLst>
        <ext xmlns:x14="http://schemas.microsoft.com/office/spreadsheetml/2009/9/main" uri="{B025F937-C7B1-47D3-B67F-A62EFF666E3E}">
          <x14:id>{8EE7F421-58DF-0744-86F5-6458A8C51546}</x14:id>
        </ext>
      </extLst>
    </cfRule>
  </conditionalFormatting>
  <conditionalFormatting sqref="AA1:AA1048576">
    <cfRule type="top10" dxfId="40" priority="37" bottom="1" rank="10"/>
    <cfRule type="dataBar" priority="38">
      <dataBar>
        <cfvo type="min"/>
        <cfvo type="max"/>
        <color rgb="FFFF0000"/>
      </dataBar>
      <extLst>
        <ext xmlns:x14="http://schemas.microsoft.com/office/spreadsheetml/2009/9/main" uri="{B025F937-C7B1-47D3-B67F-A62EFF666E3E}">
          <x14:id>{18CC3551-0739-814A-AC18-60205C4F8872}</x14:id>
        </ext>
      </extLst>
    </cfRule>
  </conditionalFormatting>
  <conditionalFormatting sqref="AI1:AI1048576">
    <cfRule type="top10" dxfId="39" priority="35" bottom="1" rank="10"/>
    <cfRule type="dataBar" priority="36">
      <dataBar>
        <cfvo type="min"/>
        <cfvo type="max"/>
        <color rgb="FFFF0000"/>
      </dataBar>
      <extLst>
        <ext xmlns:x14="http://schemas.microsoft.com/office/spreadsheetml/2009/9/main" uri="{B025F937-C7B1-47D3-B67F-A62EFF666E3E}">
          <x14:id>{15A790BF-D4A8-CD4F-B39D-BD5893A38C3D}</x14:id>
        </ext>
      </extLst>
    </cfRule>
  </conditionalFormatting>
  <conditionalFormatting sqref="AP2:AP1048576">
    <cfRule type="top10" dxfId="38" priority="31" rank="10"/>
    <cfRule type="dataBar" priority="32">
      <dataBar>
        <cfvo type="min"/>
        <cfvo type="max"/>
        <color theme="9"/>
      </dataBar>
      <extLst>
        <ext xmlns:x14="http://schemas.microsoft.com/office/spreadsheetml/2009/9/main" uri="{B025F937-C7B1-47D3-B67F-A62EFF666E3E}">
          <x14:id>{B8416303-E538-E544-B444-3BD12D8CDE59}</x14:id>
        </ext>
      </extLst>
    </cfRule>
  </conditionalFormatting>
  <conditionalFormatting sqref="AQ2:AQ1048576">
    <cfRule type="top10" dxfId="37" priority="29" rank="10"/>
    <cfRule type="dataBar" priority="30">
      <dataBar>
        <cfvo type="min"/>
        <cfvo type="max"/>
        <color theme="9"/>
      </dataBar>
      <extLst>
        <ext xmlns:x14="http://schemas.microsoft.com/office/spreadsheetml/2009/9/main" uri="{B025F937-C7B1-47D3-B67F-A62EFF666E3E}">
          <x14:id>{8B07D5CE-A884-7C4A-BD16-3724FDB9626E}</x14:id>
        </ext>
      </extLst>
    </cfRule>
  </conditionalFormatting>
  <conditionalFormatting sqref="AR2:AR1048576">
    <cfRule type="top10" dxfId="36" priority="27" rank="10"/>
    <cfRule type="dataBar" priority="28">
      <dataBar>
        <cfvo type="min"/>
        <cfvo type="max"/>
        <color theme="9"/>
      </dataBar>
      <extLst>
        <ext xmlns:x14="http://schemas.microsoft.com/office/spreadsheetml/2009/9/main" uri="{B025F937-C7B1-47D3-B67F-A62EFF666E3E}">
          <x14:id>{404AE189-F2B9-F246-9F86-4CB7993AA6A5}</x14:id>
        </ext>
      </extLst>
    </cfRule>
  </conditionalFormatting>
  <conditionalFormatting sqref="AS2:AS1048576">
    <cfRule type="top10" dxfId="35" priority="25" rank="10"/>
    <cfRule type="dataBar" priority="26">
      <dataBar>
        <cfvo type="min"/>
        <cfvo type="max"/>
        <color theme="9"/>
      </dataBar>
      <extLst>
        <ext xmlns:x14="http://schemas.microsoft.com/office/spreadsheetml/2009/9/main" uri="{B025F937-C7B1-47D3-B67F-A62EFF666E3E}">
          <x14:id>{7B25DF71-1957-764D-A313-5D73E23F510F}</x14:id>
        </ext>
      </extLst>
    </cfRule>
  </conditionalFormatting>
  <conditionalFormatting sqref="AT2:AT1048576">
    <cfRule type="top10" dxfId="34" priority="23" rank="10"/>
    <cfRule type="dataBar" priority="24">
      <dataBar>
        <cfvo type="min"/>
        <cfvo type="max"/>
        <color theme="9"/>
      </dataBar>
      <extLst>
        <ext xmlns:x14="http://schemas.microsoft.com/office/spreadsheetml/2009/9/main" uri="{B025F937-C7B1-47D3-B67F-A62EFF666E3E}">
          <x14:id>{66088CDA-61D6-C84F-9A91-2C87833304BC}</x14:id>
        </ext>
      </extLst>
    </cfRule>
  </conditionalFormatting>
  <conditionalFormatting sqref="AU2:AU1048576">
    <cfRule type="top10" dxfId="33" priority="21" rank="10"/>
    <cfRule type="dataBar" priority="22">
      <dataBar>
        <cfvo type="min"/>
        <cfvo type="max"/>
        <color theme="9"/>
      </dataBar>
      <extLst>
        <ext xmlns:x14="http://schemas.microsoft.com/office/spreadsheetml/2009/9/main" uri="{B025F937-C7B1-47D3-B67F-A62EFF666E3E}">
          <x14:id>{BF28FE6A-B096-014C-B41E-6C66DB3BFC5D}</x14:id>
        </ext>
      </extLst>
    </cfRule>
  </conditionalFormatting>
  <conditionalFormatting sqref="AV2:AV1048576">
    <cfRule type="top10" dxfId="32" priority="19" rank="10"/>
    <cfRule type="dataBar" priority="20">
      <dataBar>
        <cfvo type="min"/>
        <cfvo type="max"/>
        <color theme="9"/>
      </dataBar>
      <extLst>
        <ext xmlns:x14="http://schemas.microsoft.com/office/spreadsheetml/2009/9/main" uri="{B025F937-C7B1-47D3-B67F-A62EFF666E3E}">
          <x14:id>{9763ABA2-74CA-3D4C-B3DA-7C0A147C27B3}</x14:id>
        </ext>
      </extLst>
    </cfRule>
  </conditionalFormatting>
  <conditionalFormatting sqref="AW2:AW1048576">
    <cfRule type="top10" dxfId="31" priority="17" rank="10"/>
    <cfRule type="dataBar" priority="18">
      <dataBar>
        <cfvo type="min"/>
        <cfvo type="max"/>
        <color theme="9"/>
      </dataBar>
      <extLst>
        <ext xmlns:x14="http://schemas.microsoft.com/office/spreadsheetml/2009/9/main" uri="{B025F937-C7B1-47D3-B67F-A62EFF666E3E}">
          <x14:id>{47E3B818-8EFC-8C4E-A69D-FB4C0BF256C6}</x14:id>
        </ext>
      </extLst>
    </cfRule>
  </conditionalFormatting>
  <conditionalFormatting sqref="AX2:AX1048576">
    <cfRule type="top10" dxfId="30" priority="15" rank="10"/>
    <cfRule type="dataBar" priority="16">
      <dataBar>
        <cfvo type="min"/>
        <cfvo type="max"/>
        <color theme="9"/>
      </dataBar>
      <extLst>
        <ext xmlns:x14="http://schemas.microsoft.com/office/spreadsheetml/2009/9/main" uri="{B025F937-C7B1-47D3-B67F-A62EFF666E3E}">
          <x14:id>{197C757B-CBFA-DA48-8016-11F29B2F26E8}</x14:id>
        </ext>
      </extLst>
    </cfRule>
  </conditionalFormatting>
  <conditionalFormatting sqref="AY2:AY1048576">
    <cfRule type="top10" dxfId="29" priority="13" rank="10"/>
    <cfRule type="dataBar" priority="14">
      <dataBar>
        <cfvo type="min"/>
        <cfvo type="max"/>
        <color theme="9"/>
      </dataBar>
      <extLst>
        <ext xmlns:x14="http://schemas.microsoft.com/office/spreadsheetml/2009/9/main" uri="{B025F937-C7B1-47D3-B67F-A62EFF666E3E}">
          <x14:id>{668389DA-D4F2-CE4A-942A-AA992017B232}</x14:id>
        </ext>
      </extLst>
    </cfRule>
  </conditionalFormatting>
  <conditionalFormatting sqref="AZ2:AZ1048576">
    <cfRule type="top10" dxfId="28" priority="11" rank="10"/>
    <cfRule type="dataBar" priority="12">
      <dataBar>
        <cfvo type="min"/>
        <cfvo type="max"/>
        <color theme="9"/>
      </dataBar>
      <extLst>
        <ext xmlns:x14="http://schemas.microsoft.com/office/spreadsheetml/2009/9/main" uri="{B025F937-C7B1-47D3-B67F-A62EFF666E3E}">
          <x14:id>{0D5C7BC6-16EC-D04F-BBBD-C83FEE0FAC8E}</x14:id>
        </ext>
      </extLst>
    </cfRule>
  </conditionalFormatting>
  <conditionalFormatting sqref="BA2:BA1048576">
    <cfRule type="top10" dxfId="27" priority="9" rank="10"/>
    <cfRule type="dataBar" priority="10">
      <dataBar>
        <cfvo type="min"/>
        <cfvo type="max"/>
        <color theme="9"/>
      </dataBar>
      <extLst>
        <ext xmlns:x14="http://schemas.microsoft.com/office/spreadsheetml/2009/9/main" uri="{B025F937-C7B1-47D3-B67F-A62EFF666E3E}">
          <x14:id>{480B6E08-B80B-8C4C-9A8F-62DAA83B6129}</x14:id>
        </ext>
      </extLst>
    </cfRule>
  </conditionalFormatting>
  <conditionalFormatting sqref="AO1:AO1048576 AP1:BA1">
    <cfRule type="top10" dxfId="26" priority="81" rank="10"/>
    <cfRule type="dataBar" priority="82">
      <dataBar>
        <cfvo type="min"/>
        <cfvo type="max"/>
        <color theme="9"/>
      </dataBar>
      <extLst>
        <ext xmlns:x14="http://schemas.microsoft.com/office/spreadsheetml/2009/9/main" uri="{B025F937-C7B1-47D3-B67F-A62EFF666E3E}">
          <x14:id>{51E465B8-4146-CA47-A7C9-7CA1998B5386}</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EDA6CE1-420B-DF40-BF59-8C943E09C008}">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6CA7A5C2-5225-3A42-8C8F-6DB14C025DF4}">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A4831BC4-3C72-BF45-83D1-14FDE57EB878}">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AB2BB6D4-6A30-CF43-BEA3-841C28BFEC41}">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77E48977-FED2-434A-9CC5-EE28017F616C}">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E93F21FF-F4D4-2B47-A500-4ABB73083F95}">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73A18AA0-0688-1243-8A6B-8A34E87F53E1}">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E97AB2B4-7B67-F545-B878-6F8C19E575BD}">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AB3AC373-0764-2D46-A9CB-9635589A2C80}">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083028BC-85C8-1549-A9BA-AF1362F041F7}">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8F600EAB-257E-0646-84DC-FF07B4FBF2FB}">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4F6C69F8-793A-A941-B163-A745CD64D09C}">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D1F1B576-7A62-FF41-BF0E-E14F458981F1}">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2597EA7C-DCFC-BB40-B8D5-8BF1AC9BE45F}">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8EE7F421-58DF-0744-86F5-6458A8C51546}">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18CC3551-0739-814A-AC18-60205C4F8872}">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15A790BF-D4A8-CD4F-B39D-BD5893A38C3D}">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B8416303-E538-E544-B444-3BD12D8CDE59}">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8B07D5CE-A884-7C4A-BD16-3724FDB9626E}">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404AE189-F2B9-F246-9F86-4CB7993AA6A5}">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7B25DF71-1957-764D-A313-5D73E23F510F}">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66088CDA-61D6-C84F-9A91-2C87833304BC}">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BF28FE6A-B096-014C-B41E-6C66DB3BFC5D}">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9763ABA2-74CA-3D4C-B3DA-7C0A147C27B3}">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47E3B818-8EFC-8C4E-A69D-FB4C0BF256C6}">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197C757B-CBFA-DA48-8016-11F29B2F26E8}">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668389DA-D4F2-CE4A-942A-AA992017B232}">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0D5C7BC6-16EC-D04F-BBBD-C83FEE0FAC8E}">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480B6E08-B80B-8C4C-9A8F-62DAA83B6129}">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51E465B8-4146-CA47-A7C9-7CA1998B5386}">
            <x14:dataBar minLength="0" maxLength="100" gradient="0" direction="leftToRight">
              <x14:cfvo type="min"/>
              <x14:cfvo type="max"/>
              <x14:negativeFillColor rgb="FFFF0000"/>
              <x14:axisColor rgb="FF000000"/>
            </x14:dataBar>
          </x14:cfRule>
          <xm:sqref>AO1:AO1048576 AP1:BA1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7D76-29FC-8B42-B9BB-217C73280569}">
  <dimension ref="A1:BX82"/>
  <sheetViews>
    <sheetView zoomScale="140" zoomScaleNormal="140" workbookViewId="0">
      <selection activeCell="AA2" sqref="AA2"/>
    </sheetView>
  </sheetViews>
  <sheetFormatPr baseColWidth="10" defaultRowHeight="16" x14ac:dyDescent="0.2"/>
  <cols>
    <col min="1" max="1" width="13.6640625" bestFit="1" customWidth="1"/>
    <col min="2" max="2" width="14.6640625" customWidth="1"/>
    <col min="3" max="3" width="14.33203125" bestFit="1" customWidth="1"/>
    <col min="4" max="4" width="12.1640625" bestFit="1" customWidth="1"/>
    <col min="5" max="5" width="18" bestFit="1" customWidth="1"/>
    <col min="6" max="6" width="23.5" bestFit="1" customWidth="1"/>
    <col min="7" max="7" width="11" customWidth="1"/>
    <col min="8" max="22" width="15.6640625" customWidth="1"/>
    <col min="23" max="23" width="19.83203125" customWidth="1"/>
  </cols>
  <sheetData>
    <row r="1" spans="1:76" s="1" customFormat="1" ht="34" x14ac:dyDescent="0.2">
      <c r="A1" s="1" t="s">
        <v>50</v>
      </c>
      <c r="B1" s="1" t="s">
        <v>61</v>
      </c>
      <c r="C1" s="1" t="s">
        <v>62</v>
      </c>
      <c r="D1" s="1" t="s">
        <v>403</v>
      </c>
      <c r="E1" s="1" t="s">
        <v>404</v>
      </c>
      <c r="F1" s="1" t="s">
        <v>405</v>
      </c>
      <c r="H1" s="14" t="s">
        <v>57</v>
      </c>
      <c r="I1" s="14" t="s">
        <v>58</v>
      </c>
      <c r="J1" s="14" t="s">
        <v>406</v>
      </c>
      <c r="K1" s="14" t="s">
        <v>409</v>
      </c>
      <c r="L1" s="14" t="s">
        <v>412</v>
      </c>
      <c r="M1" s="1" t="s">
        <v>59</v>
      </c>
      <c r="N1" s="1" t="s">
        <v>60</v>
      </c>
      <c r="O1" s="1" t="s">
        <v>407</v>
      </c>
      <c r="P1" s="1" t="s">
        <v>410</v>
      </c>
      <c r="Q1" s="1" t="s">
        <v>413</v>
      </c>
      <c r="R1" s="13" t="s">
        <v>63</v>
      </c>
      <c r="S1" s="13" t="s">
        <v>64</v>
      </c>
      <c r="T1" s="13" t="s">
        <v>408</v>
      </c>
      <c r="U1" s="13" t="s">
        <v>411</v>
      </c>
      <c r="V1" s="13" t="s">
        <v>414</v>
      </c>
      <c r="X1" s="1" t="s">
        <v>51</v>
      </c>
      <c r="AG1" s="1" t="s">
        <v>52</v>
      </c>
      <c r="AP1" s="1" t="s">
        <v>53</v>
      </c>
      <c r="AY1" s="1" t="s">
        <v>54</v>
      </c>
      <c r="BH1" s="1" t="s">
        <v>55</v>
      </c>
      <c r="BQ1" s="1" t="s">
        <v>56</v>
      </c>
    </row>
    <row r="2" spans="1:76" x14ac:dyDescent="0.2">
      <c r="A2">
        <v>5</v>
      </c>
      <c r="B2">
        <f>AVERAGE(Y3:Y82)</f>
        <v>0.63825268817204284</v>
      </c>
      <c r="C2">
        <f>AVERAGE(Z3:Z82)</f>
        <v>0.62463635536446149</v>
      </c>
      <c r="D2">
        <f>AVERAGE(AB3:AB82)</f>
        <v>0.80970334587813864</v>
      </c>
      <c r="E2">
        <f>AVERAGE(AC3:AC82)</f>
        <v>0.80557753749692418</v>
      </c>
      <c r="F2">
        <f>AVERAGE(AD3:AD82)</f>
        <v>0.41833694656415571</v>
      </c>
      <c r="H2" cm="1">
        <f t="array" ref="H2">MAX((Table7[MetaTest/k]=Table96[[#This Row],[Test Name]])*Table7[MetaTest/AvgAccuracy])</f>
        <v>0.41420430107526901</v>
      </c>
      <c r="I2" cm="1">
        <f t="array" ref="I2">MAX((Table7[MetaTest/k]=Table96[[#This Row],[Test Name]])*Table7[MetaTest/f1-score_macro_avg])</f>
        <v>0.392195154103475</v>
      </c>
      <c r="J2" cm="1">
        <f t="array" ref="J2">MAX((Table7[MetaTest/k]=Table96[[#This Row],[Test Name]])*Table7[MetaTest/Analysis_f1-score])</f>
        <v>0.34422687153507597</v>
      </c>
      <c r="K2" cm="1">
        <f t="array" ref="K2">MAX((Table7[MetaTest/k]=Table96[[#This Row],[Test Name]])*Table7[MetaTest/Backdoor_f1-score])</f>
        <v>0.383071689055411</v>
      </c>
      <c r="L2" cm="1">
        <f t="array" ref="L2">MAX((Table7[MetaTest/k]=Table96[[#This Row],[Test Name]])*Table7[MetaTest/Shellcode_f1-score])</f>
        <v>0.477374333000189</v>
      </c>
      <c r="M2" cm="1">
        <f t="array" ref="M2">MAX((Table8[MetaTest/k]=Table96[[#This Row],[Test Name]])*Table8[MetaTest/AvgAccuracy])</f>
        <v>0.41007455197132597</v>
      </c>
      <c r="N2" cm="1">
        <f t="array" ref="N2">MAX((Table8[MetaTest/k]=Table96[[#This Row],[Test Name]])*Table8[MetaTest/f1-score_macro_avg])</f>
        <v>0.38308600768891599</v>
      </c>
      <c r="O2" cm="1">
        <f t="array" ref="O2">MAX((Table8[MetaTest/k]=Table96[[#This Row],[Test Name]])*Table8[MetaTest/Analysis_f1-score])</f>
        <v>0.51478250069477405</v>
      </c>
      <c r="P2" cm="1">
        <f t="array" ref="P2">MAX((Table8[MetaTest/k]=Table96[[#This Row],[Test Name]])*Table8[MetaTest/Backdoor_f1-score])</f>
        <v>0.36638557381012699</v>
      </c>
      <c r="Q2" cm="1">
        <f t="array" ref="Q2">MAX((Table8[MetaTest/k]=Table96[[#This Row],[Test Name]])*Table8[MetaTest/Shellcode_f1-score])</f>
        <v>0.48131343576521302</v>
      </c>
      <c r="R2" cm="1">
        <f t="array" ref="R2">MAX((Table10[MetaTest/k]=Table96[[#This Row],[Test Name]])*Table10[MetaTest/AvgAccuracy])</f>
        <v>0.42201218637992799</v>
      </c>
      <c r="S2" cm="1">
        <f t="array" ref="S2">MAX((Table10[MetaTest/k]=Table96[[#This Row],[Test Name]])*Table10[MetaTest/f1-score_macro_avg])</f>
        <v>0.37485025357058599</v>
      </c>
      <c r="T2" cm="1">
        <f t="array" ref="T2">MAX((Table10[MetaTest/k]=Table96[[#This Row],[Test Name]])*Table10[MetaTest/Analysis_f1-score])</f>
        <v>0.28018516203377802</v>
      </c>
      <c r="U2" cm="1">
        <f t="array" ref="U2">MAX((Table10[MetaTest/k]=Table96[[#This Row],[Test Name]])*Table10[MetaTest/Backdoor_f1-score])</f>
        <v>0.39033233507729997</v>
      </c>
      <c r="V2" cm="1">
        <f t="array" ref="V2">MAX((Table10[MetaTest/k]=Table96[[#This Row],[Test Name]])*Table10[MetaTest/Shellcode_f1-score])</f>
        <v>0.46832516724835199</v>
      </c>
      <c r="Y2" t="s">
        <v>48</v>
      </c>
      <c r="Z2" t="s">
        <v>49</v>
      </c>
      <c r="AB2" t="s">
        <v>43</v>
      </c>
      <c r="AC2" t="s">
        <v>44</v>
      </c>
      <c r="AD2" t="s">
        <v>46</v>
      </c>
      <c r="AE2" t="s">
        <v>47</v>
      </c>
      <c r="AH2" t="s">
        <v>48</v>
      </c>
      <c r="AI2" t="s">
        <v>49</v>
      </c>
      <c r="AK2" t="s">
        <v>43</v>
      </c>
      <c r="AL2" t="s">
        <v>44</v>
      </c>
      <c r="AM2" t="s">
        <v>46</v>
      </c>
      <c r="AN2" t="s">
        <v>47</v>
      </c>
      <c r="AQ2" t="s">
        <v>48</v>
      </c>
      <c r="AR2" t="s">
        <v>49</v>
      </c>
      <c r="AT2" t="s">
        <v>43</v>
      </c>
      <c r="AU2" t="s">
        <v>44</v>
      </c>
      <c r="AV2" t="s">
        <v>46</v>
      </c>
      <c r="AW2" t="s">
        <v>47</v>
      </c>
      <c r="AZ2" t="s">
        <v>48</v>
      </c>
      <c r="BA2" t="s">
        <v>49</v>
      </c>
      <c r="BC2" t="s">
        <v>43</v>
      </c>
      <c r="BD2" t="s">
        <v>44</v>
      </c>
      <c r="BE2" t="s">
        <v>46</v>
      </c>
      <c r="BF2" t="s">
        <v>47</v>
      </c>
      <c r="BI2" t="s">
        <v>48</v>
      </c>
      <c r="BJ2" t="s">
        <v>49</v>
      </c>
      <c r="BL2" t="s">
        <v>43</v>
      </c>
      <c r="BM2" t="s">
        <v>44</v>
      </c>
      <c r="BN2" t="s">
        <v>46</v>
      </c>
      <c r="BO2" t="s">
        <v>47</v>
      </c>
      <c r="BR2" t="s">
        <v>48</v>
      </c>
      <c r="BS2" t="s">
        <v>49</v>
      </c>
      <c r="BU2" t="s">
        <v>43</v>
      </c>
      <c r="BV2" t="s">
        <v>44</v>
      </c>
      <c r="BW2" t="s">
        <v>46</v>
      </c>
      <c r="BX2" t="s">
        <v>47</v>
      </c>
    </row>
    <row r="3" spans="1:76" x14ac:dyDescent="0.2">
      <c r="A3">
        <v>10</v>
      </c>
      <c r="B3">
        <f>AVERAGE(AH3:AH82)</f>
        <v>0.6894429347826081</v>
      </c>
      <c r="C3">
        <f>AVERAGE(AI3:AI82)</f>
        <v>0.66826487427915615</v>
      </c>
      <c r="D3">
        <f>AVERAGE(AK3:AK82)</f>
        <v>0.8844740828840193</v>
      </c>
      <c r="E3">
        <f>AVERAGE(AL3:AL82)</f>
        <v>0.86805648947378078</v>
      </c>
      <c r="F3">
        <f>AVERAGE(AM3:AM82)</f>
        <v>0.4122193451819281</v>
      </c>
      <c r="H3" cm="1">
        <f t="array" ref="H3">MAX((Table7[MetaTest/k]=Table96[[#This Row],[Test Name]])*Table7[MetaTest/AvgAccuracy])</f>
        <v>0.43986956521738901</v>
      </c>
      <c r="I3" cm="1">
        <f t="array" ref="I3">MAX((Table7[MetaTest/k]=Table96[[#This Row],[Test Name]])*Table7[MetaTest/f1-score_macro_avg])</f>
        <v>0.41742443319722999</v>
      </c>
      <c r="J3" cm="1">
        <f t="array" ref="J3">MAX((Table7[MetaTest/k]=Table96[[#This Row],[Test Name]])*Table7[MetaTest/Analysis_f1-score])</f>
        <v>0.32980932268146901</v>
      </c>
      <c r="K3" cm="1">
        <f t="array" ref="K3">MAX((Table7[MetaTest/k]=Table96[[#This Row],[Test Name]])*Table7[MetaTest/Backdoor_f1-score])</f>
        <v>0.41305156634000001</v>
      </c>
      <c r="L3" cm="1">
        <f t="array" ref="L3">MAX((Table7[MetaTest/k]=Table96[[#This Row],[Test Name]])*Table7[MetaTest/Shellcode_f1-score])</f>
        <v>0.53009143355185595</v>
      </c>
      <c r="M3" cm="1">
        <f t="array" ref="M3">MAX((Table8[MetaTest/k]=Table96[[#This Row],[Test Name]])*Table8[MetaTest/AvgAccuracy])</f>
        <v>0.39541014492753601</v>
      </c>
      <c r="N3" cm="1">
        <f t="array" ref="N3">MAX((Table8[MetaTest/k]=Table96[[#This Row],[Test Name]])*Table8[MetaTest/f1-score_macro_avg])</f>
        <v>0.33930525668682998</v>
      </c>
      <c r="O3" cm="1">
        <f t="array" ref="O3">MAX((Table8[MetaTest/k]=Table96[[#This Row],[Test Name]])*Table8[MetaTest/Analysis_f1-score])</f>
        <v>0.5</v>
      </c>
      <c r="P3" cm="1">
        <f t="array" ref="P3">MAX((Table8[MetaTest/k]=Table96[[#This Row],[Test Name]])*Table8[MetaTest/Backdoor_f1-score])</f>
        <v>0.406324685333524</v>
      </c>
      <c r="Q3" cm="1">
        <f t="array" ref="Q3">MAX((Table8[MetaTest/k]=Table96[[#This Row],[Test Name]])*Table8[MetaTest/Shellcode_f1-score])</f>
        <v>0.47167055930759599</v>
      </c>
      <c r="R3" s="12" cm="1">
        <f t="array" ref="R3">MAX((Table10[MetaTest/k]=Table96[[#This Row],[Test Name]])*Table10[MetaTest/AvgAccuracy])</f>
        <v>0.43805869565217098</v>
      </c>
      <c r="S3" s="12" cm="1">
        <f t="array" ref="S3">MAX((Table10[MetaTest/k]=Table96[[#This Row],[Test Name]])*Table10[MetaTest/f1-score_macro_avg])</f>
        <v>0.37566758489785201</v>
      </c>
      <c r="T3" s="12" cm="1">
        <f t="array" ref="T3">MAX((Table10[MetaTest/k]=Table96[[#This Row],[Test Name]])*Table10[MetaTest/Analysis_f1-score])</f>
        <v>0.26248916217768897</v>
      </c>
      <c r="U3" s="12" cm="1">
        <f t="array" ref="U3">MAX((Table10[MetaTest/k]=Table96[[#This Row],[Test Name]])*Table10[MetaTest/Backdoor_f1-score])</f>
        <v>0.407148324354552</v>
      </c>
      <c r="V3" s="12" cm="1">
        <f t="array" ref="V3">MAX((Table10[MetaTest/k]=Table96[[#This Row],[Test Name]])*Table10[MetaTest/Shellcode_f1-score])</f>
        <v>0.51517513998660602</v>
      </c>
      <c r="X3">
        <v>1</v>
      </c>
      <c r="Y3">
        <v>0.59462365591397803</v>
      </c>
      <c r="Z3">
        <v>0.58452735576568104</v>
      </c>
      <c r="AA3">
        <v>0</v>
      </c>
      <c r="AB3">
        <v>0.96566523605150201</v>
      </c>
      <c r="AC3">
        <v>0.35978835978835899</v>
      </c>
      <c r="AD3">
        <v>0.58951533135509304</v>
      </c>
      <c r="AE3">
        <v>0.42314049586776797</v>
      </c>
      <c r="AG3">
        <v>1</v>
      </c>
      <c r="AH3">
        <v>0.65163043478260796</v>
      </c>
      <c r="AI3">
        <v>0.637574297239488</v>
      </c>
      <c r="AJ3">
        <v>0</v>
      </c>
      <c r="AK3">
        <v>0.90948275862068895</v>
      </c>
      <c r="AL3">
        <v>0.80371660859465699</v>
      </c>
      <c r="AM3">
        <v>0.53397282174260596</v>
      </c>
      <c r="AN3">
        <v>0.30312499999999998</v>
      </c>
      <c r="AP3">
        <v>1</v>
      </c>
      <c r="AQ3">
        <v>0.73791208791208796</v>
      </c>
      <c r="AR3">
        <v>0.70143549277811901</v>
      </c>
      <c r="AS3">
        <v>0</v>
      </c>
      <c r="AT3">
        <v>0.97320471596998903</v>
      </c>
      <c r="AU3">
        <v>0.90758293838862503</v>
      </c>
      <c r="AV3">
        <v>0.267399267399267</v>
      </c>
      <c r="AW3">
        <v>0.65755504935459297</v>
      </c>
      <c r="AY3">
        <v>1</v>
      </c>
      <c r="AZ3">
        <v>0.70777777777777695</v>
      </c>
      <c r="BA3">
        <v>0.70715517650834303</v>
      </c>
      <c r="BB3">
        <v>0</v>
      </c>
      <c r="BC3">
        <v>0.94933920704845798</v>
      </c>
      <c r="BD3">
        <v>0.86279069767441796</v>
      </c>
      <c r="BE3">
        <v>0.55672068636796901</v>
      </c>
      <c r="BF3">
        <v>0.45977011494252801</v>
      </c>
      <c r="BH3">
        <v>1</v>
      </c>
      <c r="BI3">
        <v>0.72247191011235901</v>
      </c>
      <c r="BJ3">
        <v>0.71660178550734999</v>
      </c>
      <c r="BK3">
        <v>0</v>
      </c>
      <c r="BL3">
        <v>0.94938132733408298</v>
      </c>
      <c r="BM3">
        <v>0.91319857312722896</v>
      </c>
      <c r="BN3">
        <v>0.61848124428179296</v>
      </c>
      <c r="BO3">
        <v>0.38534599728629498</v>
      </c>
      <c r="BQ3">
        <v>1</v>
      </c>
      <c r="BR3">
        <v>0.71428571428571397</v>
      </c>
      <c r="BS3">
        <v>0.720443307240346</v>
      </c>
      <c r="BT3">
        <v>0</v>
      </c>
      <c r="BU3">
        <v>0.99406880189798297</v>
      </c>
      <c r="BV3">
        <v>0.936708860759493</v>
      </c>
      <c r="BW3">
        <v>0.464328899637243</v>
      </c>
      <c r="BX3">
        <v>0.48666666666666603</v>
      </c>
    </row>
    <row r="4" spans="1:76" x14ac:dyDescent="0.2">
      <c r="A4">
        <v>15</v>
      </c>
      <c r="B4">
        <f>AVERAGE(AQ3:AQ82)</f>
        <v>0.70862637362637315</v>
      </c>
      <c r="C4">
        <f>AVERAGE(AR3:AR82)</f>
        <v>0.68325237101147485</v>
      </c>
      <c r="D4">
        <f>AVERAGE(AT3:AT82)</f>
        <v>0.91426012519031263</v>
      </c>
      <c r="E4">
        <f>AVERAGE(AU3:AU82)</f>
        <v>0.89860541751833289</v>
      </c>
      <c r="F4">
        <f>AVERAGE(AV3:AV82)</f>
        <v>0.39945247227857911</v>
      </c>
      <c r="H4" cm="1">
        <f t="array" ref="H4">MAX((Table7[MetaTest/k]=Table96[[#This Row],[Test Name]])*Table7[MetaTest/AvgAccuracy])</f>
        <v>0.44349304029303999</v>
      </c>
      <c r="I4" cm="1">
        <f t="array" ref="I4">MAX((Table7[MetaTest/k]=Table96[[#This Row],[Test Name]])*Table7[MetaTest/f1-score_macro_avg])</f>
        <v>0.42025134860413599</v>
      </c>
      <c r="J4" cm="1">
        <f t="array" ref="J4">MAX((Table7[MetaTest/k]=Table96[[#This Row],[Test Name]])*Table7[MetaTest/Analysis_f1-score])</f>
        <v>0.32444850479390502</v>
      </c>
      <c r="K4" cm="1">
        <f t="array" ref="K4">MAX((Table7[MetaTest/k]=Table96[[#This Row],[Test Name]])*Table7[MetaTest/Backdoor_f1-score])</f>
        <v>0.43548076985550199</v>
      </c>
      <c r="L4" cm="1">
        <f t="array" ref="L4">MAX((Table7[MetaTest/k]=Table96[[#This Row],[Test Name]])*Table7[MetaTest/Shellcode_f1-score])</f>
        <v>0.54680805893998796</v>
      </c>
      <c r="M4" cm="1">
        <f t="array" ref="M4">MAX((Table8[MetaTest/k]=Table96[[#This Row],[Test Name]])*Table8[MetaTest/AvgAccuracy])</f>
        <v>0.39075677655677599</v>
      </c>
      <c r="N4" cm="1">
        <f t="array" ref="N4">MAX((Table8[MetaTest/k]=Table96[[#This Row],[Test Name]])*Table8[MetaTest/f1-score_macro_avg])</f>
        <v>0.35270677910741099</v>
      </c>
      <c r="O4" cm="1">
        <f t="array" ref="O4">MAX((Table8[MetaTest/k]=Table96[[#This Row],[Test Name]])*Table8[MetaTest/Analysis_f1-score])</f>
        <v>0.50103956970599095</v>
      </c>
      <c r="P4" cm="1">
        <f t="array" ref="P4">MAX((Table8[MetaTest/k]=Table96[[#This Row],[Test Name]])*Table8[MetaTest/Backdoor_f1-score])</f>
        <v>0.406616147350991</v>
      </c>
      <c r="Q4" cm="1">
        <f t="array" ref="Q4">MAX((Table8[MetaTest/k]=Table96[[#This Row],[Test Name]])*Table8[MetaTest/Shellcode_f1-score])</f>
        <v>0.50615824528147901</v>
      </c>
      <c r="R4" s="12" cm="1">
        <f t="array" ref="R4">MAX((Table10[MetaTest/k]=Table96[[#This Row],[Test Name]])*Table10[MetaTest/AvgAccuracy])</f>
        <v>0.44351721611721601</v>
      </c>
      <c r="S4" s="12" cm="1">
        <f t="array" ref="S4">MAX((Table10[MetaTest/k]=Table96[[#This Row],[Test Name]])*Table10[MetaTest/f1-score_macro_avg])</f>
        <v>0.38067175823704602</v>
      </c>
      <c r="T4" s="12" cm="1">
        <f t="array" ref="T4">MAX((Table10[MetaTest/k]=Table96[[#This Row],[Test Name]])*Table10[MetaTest/Analysis_f1-score])</f>
        <v>0.241387415255337</v>
      </c>
      <c r="U4" s="12" cm="1">
        <f t="array" ref="U4">MAX((Table10[MetaTest/k]=Table96[[#This Row],[Test Name]])*Table10[MetaTest/Backdoor_f1-score])</f>
        <v>0.41769659221522998</v>
      </c>
      <c r="V4" s="12" cm="1">
        <f t="array" ref="V4">MAX((Table10[MetaTest/k]=Table96[[#This Row],[Test Name]])*Table10[MetaTest/Shellcode_f1-score])</f>
        <v>0.53446904925138305</v>
      </c>
      <c r="X4">
        <v>2</v>
      </c>
      <c r="Y4">
        <v>0.52741935483870905</v>
      </c>
      <c r="Z4">
        <v>0.45531512291874299</v>
      </c>
      <c r="AA4">
        <v>0</v>
      </c>
      <c r="AB4">
        <v>0.67263843648208399</v>
      </c>
      <c r="AC4">
        <v>0.47770700636942598</v>
      </c>
      <c r="AD4">
        <v>0.61715160796324597</v>
      </c>
      <c r="AE4">
        <v>5.3763440860214999E-2</v>
      </c>
      <c r="AG4">
        <v>2</v>
      </c>
      <c r="AH4">
        <v>0.70108695652173902</v>
      </c>
      <c r="AI4">
        <v>0.70215221015361096</v>
      </c>
      <c r="AJ4">
        <v>0</v>
      </c>
      <c r="AK4">
        <v>0.91521961184882505</v>
      </c>
      <c r="AL4">
        <v>0.89737470167064404</v>
      </c>
      <c r="AM4">
        <v>0.45629965947786599</v>
      </c>
      <c r="AN4">
        <v>0.53971486761710796</v>
      </c>
      <c r="AP4">
        <v>2</v>
      </c>
      <c r="AQ4">
        <v>0.71703296703296704</v>
      </c>
      <c r="AR4">
        <v>0.65842390485755597</v>
      </c>
      <c r="AS4">
        <v>0</v>
      </c>
      <c r="AT4">
        <v>0.88178294573643401</v>
      </c>
      <c r="AU4">
        <v>0.93778801843317905</v>
      </c>
      <c r="AV4">
        <v>0.14800759013282699</v>
      </c>
      <c r="AW4">
        <v>0.66611706512778202</v>
      </c>
      <c r="AY4">
        <v>2</v>
      </c>
      <c r="AZ4">
        <v>0.73499999999999999</v>
      </c>
      <c r="BA4">
        <v>0.73380599675870295</v>
      </c>
      <c r="BB4">
        <v>0</v>
      </c>
      <c r="BC4">
        <v>0.926004228329809</v>
      </c>
      <c r="BD4">
        <v>0.85012285012285005</v>
      </c>
      <c r="BE4">
        <v>0.52853598014888303</v>
      </c>
      <c r="BF4">
        <v>0.63056092843326805</v>
      </c>
      <c r="BH4">
        <v>2</v>
      </c>
      <c r="BI4">
        <v>0.76235955056179705</v>
      </c>
      <c r="BJ4">
        <v>0.75883580307597898</v>
      </c>
      <c r="BK4">
        <v>0</v>
      </c>
      <c r="BL4">
        <v>0.93662728249194405</v>
      </c>
      <c r="BM4">
        <v>0.96228571428571397</v>
      </c>
      <c r="BN4">
        <v>0.59322033898305004</v>
      </c>
      <c r="BO4">
        <v>0.54320987654320896</v>
      </c>
      <c r="BQ4">
        <v>2</v>
      </c>
      <c r="BR4">
        <v>0.79583333333333295</v>
      </c>
      <c r="BS4">
        <v>0.78121828788216796</v>
      </c>
      <c r="BT4">
        <v>0</v>
      </c>
      <c r="BU4">
        <v>0.99280575539568305</v>
      </c>
      <c r="BV4">
        <v>0.98701298701298701</v>
      </c>
      <c r="BW4">
        <v>0.46203554119547602</v>
      </c>
      <c r="BX4">
        <v>0.68301886792452804</v>
      </c>
    </row>
    <row r="5" spans="1:76" x14ac:dyDescent="0.2">
      <c r="A5">
        <v>20</v>
      </c>
      <c r="B5">
        <f>AVERAGE(AZ3:AZ82)</f>
        <v>0.72687499999999949</v>
      </c>
      <c r="C5">
        <f>AVERAGE(BA3:BA82)</f>
        <v>0.70107932258849526</v>
      </c>
      <c r="D5">
        <f>AVERAGE(BC3:BC82)</f>
        <v>0.93024407078754623</v>
      </c>
      <c r="E5">
        <f>AVERAGE(BD3:BD82)</f>
        <v>0.91713260318885725</v>
      </c>
      <c r="F5">
        <f>AVERAGE(BE3:BE82)</f>
        <v>0.410994535418442</v>
      </c>
      <c r="H5" cm="1">
        <f t="array" ref="H5">MAX((Table7[MetaTest/k]=Table96[[#This Row],[Test Name]])*Table7[MetaTest/AvgAccuracy])</f>
        <v>0.44860074074074002</v>
      </c>
      <c r="I5" cm="1">
        <f t="array" ref="I5">MAX((Table7[MetaTest/k]=Table96[[#This Row],[Test Name]])*Table7[MetaTest/f1-score_macro_avg])</f>
        <v>0.42628748494699997</v>
      </c>
      <c r="J5" cm="1">
        <f t="array" ref="J5">MAX((Table7[MetaTest/k]=Table96[[#This Row],[Test Name]])*Table7[MetaTest/Analysis_f1-score])</f>
        <v>0.33024992285593802</v>
      </c>
      <c r="K5" cm="1">
        <f t="array" ref="K5">MAX((Table7[MetaTest/k]=Table96[[#This Row],[Test Name]])*Table7[MetaTest/Backdoor_f1-score])</f>
        <v>0.40850057210447699</v>
      </c>
      <c r="L5" cm="1">
        <f t="array" ref="L5">MAX((Table7[MetaTest/k]=Table96[[#This Row],[Test Name]])*Table7[MetaTest/Shellcode_f1-score])</f>
        <v>0.55445519558043699</v>
      </c>
      <c r="M5" cm="1">
        <f t="array" ref="M5">MAX((Table8[MetaTest/k]=Table96[[#This Row],[Test Name]])*Table8[MetaTest/AvgAccuracy])</f>
        <v>0.46427999999999903</v>
      </c>
      <c r="N5" cm="1">
        <f t="array" ref="N5">MAX((Table8[MetaTest/k]=Table96[[#This Row],[Test Name]])*Table8[MetaTest/f1-score_macro_avg])</f>
        <v>0.42910172511113598</v>
      </c>
      <c r="O5" cm="1">
        <f t="array" ref="O5">MAX((Table8[MetaTest/k]=Table96[[#This Row],[Test Name]])*Table8[MetaTest/Analysis_f1-score])</f>
        <v>0.51852820943016797</v>
      </c>
      <c r="P5" cm="1">
        <f t="array" ref="P5">MAX((Table8[MetaTest/k]=Table96[[#This Row],[Test Name]])*Table8[MetaTest/Backdoor_f1-score])</f>
        <v>0.42367619644000998</v>
      </c>
      <c r="Q5" cm="1">
        <f t="array" ref="Q5">MAX((Table8[MetaTest/k]=Table96[[#This Row],[Test Name]])*Table8[MetaTest/Shellcode_f1-score])</f>
        <v>0.60113550121153803</v>
      </c>
      <c r="R5" s="12" cm="1">
        <f t="array" ref="R5">MAX((Table10[MetaTest/k]=Table96[[#This Row],[Test Name]])*Table10[MetaTest/AvgAccuracy])</f>
        <v>0.44794296296296299</v>
      </c>
      <c r="S5" s="12" cm="1">
        <f t="array" ref="S5">MAX((Table10[MetaTest/k]=Table96[[#This Row],[Test Name]])*Table10[MetaTest/f1-score_macro_avg])</f>
        <v>0.389364850471829</v>
      </c>
      <c r="T5" s="12" cm="1">
        <f t="array" ref="T5">MAX((Table10[MetaTest/k]=Table96[[#This Row],[Test Name]])*Table10[MetaTest/Analysis_f1-score])</f>
        <v>0.23783352098268901</v>
      </c>
      <c r="U5" s="12" cm="1">
        <f t="array" ref="U5">MAX((Table10[MetaTest/k]=Table96[[#This Row],[Test Name]])*Table10[MetaTest/Backdoor_f1-score])</f>
        <v>0.42563033920627102</v>
      </c>
      <c r="V5" s="12" cm="1">
        <f t="array" ref="V5">MAX((Table10[MetaTest/k]=Table96[[#This Row],[Test Name]])*Table10[MetaTest/Shellcode_f1-score])</f>
        <v>0.54201518097210299</v>
      </c>
      <c r="X5">
        <v>3</v>
      </c>
      <c r="Y5">
        <v>0.64193548387096699</v>
      </c>
      <c r="Z5">
        <v>0.64275574300071603</v>
      </c>
      <c r="AA5">
        <v>0</v>
      </c>
      <c r="AB5">
        <v>0.83411433926897804</v>
      </c>
      <c r="AC5">
        <v>0.73641304347825998</v>
      </c>
      <c r="AD5">
        <v>0.48587570621468901</v>
      </c>
      <c r="AE5">
        <v>0.51461988304093498</v>
      </c>
      <c r="AG5">
        <v>3</v>
      </c>
      <c r="AH5">
        <v>0.62010869565217297</v>
      </c>
      <c r="AI5">
        <v>0.60393533763977703</v>
      </c>
      <c r="AJ5">
        <v>0</v>
      </c>
      <c r="AK5">
        <v>0.89938398357289495</v>
      </c>
      <c r="AL5">
        <v>0.85779816513761398</v>
      </c>
      <c r="AM5">
        <v>0.47549909255898298</v>
      </c>
      <c r="AN5">
        <v>0.183060109289617</v>
      </c>
      <c r="AP5">
        <v>3</v>
      </c>
      <c r="AQ5">
        <v>0.66373626373626304</v>
      </c>
      <c r="AR5">
        <v>0.63061509085821899</v>
      </c>
      <c r="AS5">
        <v>0</v>
      </c>
      <c r="AT5">
        <v>0.85714285714285698</v>
      </c>
      <c r="AU5">
        <v>0.92325581395348799</v>
      </c>
      <c r="AV5">
        <v>0.113902847571189</v>
      </c>
      <c r="AW5">
        <v>0.62815884476534301</v>
      </c>
      <c r="AY5">
        <v>3</v>
      </c>
      <c r="AZ5">
        <v>0.72277777777777696</v>
      </c>
      <c r="BA5">
        <v>0.680478026370127</v>
      </c>
      <c r="BB5">
        <v>0</v>
      </c>
      <c r="BC5">
        <v>0.93811074918566695</v>
      </c>
      <c r="BD5">
        <v>0.92729439809296699</v>
      </c>
      <c r="BE5">
        <v>0.20715630885122399</v>
      </c>
      <c r="BF5">
        <v>0.64935064935064901</v>
      </c>
      <c r="BH5">
        <v>3</v>
      </c>
      <c r="BI5">
        <v>0.68820224719101097</v>
      </c>
      <c r="BJ5">
        <v>0.62867608478854298</v>
      </c>
      <c r="BK5">
        <v>0</v>
      </c>
      <c r="BL5">
        <v>0.92789968652037602</v>
      </c>
      <c r="BM5">
        <v>0.88190954773869301</v>
      </c>
      <c r="BN5">
        <v>0.643356643356643</v>
      </c>
      <c r="BO5">
        <v>6.15384615384615E-2</v>
      </c>
      <c r="BQ5">
        <v>3</v>
      </c>
      <c r="BR5">
        <v>0.75714285714285701</v>
      </c>
      <c r="BS5">
        <v>0.694938140531974</v>
      </c>
      <c r="BT5">
        <v>0</v>
      </c>
      <c r="BU5">
        <v>0.98113207547169801</v>
      </c>
      <c r="BV5">
        <v>0.98317307692307698</v>
      </c>
      <c r="BW5">
        <v>0.136263736263736</v>
      </c>
      <c r="BX5">
        <v>0.67918367346938702</v>
      </c>
    </row>
    <row r="6" spans="1:76" x14ac:dyDescent="0.2">
      <c r="A6">
        <v>25</v>
      </c>
      <c r="B6">
        <f>AVERAGE(BI3:BI82)</f>
        <v>0.73199438202247191</v>
      </c>
      <c r="C6">
        <f>AVERAGE(BJ3:BJ82)</f>
        <v>0.70694064303867443</v>
      </c>
      <c r="D6">
        <f>AVERAGE(BL3:BL82)</f>
        <v>0.94884703599414499</v>
      </c>
      <c r="E6">
        <f>AVERAGE(BM3:BM82)</f>
        <v>0.93008418947529559</v>
      </c>
      <c r="F6">
        <f>AVERAGE(BN3:BN82)</f>
        <v>0.44087120968690596</v>
      </c>
      <c r="H6" cm="1">
        <f t="array" ref="H6">MAX((Table7[MetaTest/k]=Table96[[#This Row],[Test Name]])*Table7[MetaTest/AvgAccuracy])</f>
        <v>0.45672059925092601</v>
      </c>
      <c r="I6" cm="1">
        <f t="array" ref="I6">MAX((Table7[MetaTest/k]=Table96[[#This Row],[Test Name]])*Table7[MetaTest/f1-score_macro_avg])</f>
        <v>0.43063741344079598</v>
      </c>
      <c r="J6" cm="1">
        <f t="array" ref="J6">MAX((Table7[MetaTest/k]=Table96[[#This Row],[Test Name]])*Table7[MetaTest/Analysis_f1-score])</f>
        <v>0.32272382532551103</v>
      </c>
      <c r="K6" cm="1">
        <f t="array" ref="K6">MAX((Table7[MetaTest/k]=Table96[[#This Row],[Test Name]])*Table7[MetaTest/Backdoor_f1-score])</f>
        <v>0.428317832838435</v>
      </c>
      <c r="L6" cm="1">
        <f t="array" ref="L6">MAX((Table7[MetaTest/k]=Table96[[#This Row],[Test Name]])*Table7[MetaTest/Shellcode_f1-score])</f>
        <v>0.57723254920751899</v>
      </c>
      <c r="M6" cm="1">
        <f t="array" ref="M6">MAX((Table8[MetaTest/k]=Table96[[#This Row],[Test Name]])*Table8[MetaTest/AvgAccuracy])</f>
        <v>0.40608988764044301</v>
      </c>
      <c r="N6" cm="1">
        <f t="array" ref="N6">MAX((Table8[MetaTest/k]=Table96[[#This Row],[Test Name]])*Table8[MetaTest/f1-score_macro_avg])</f>
        <v>0.38189885756220798</v>
      </c>
      <c r="O6" cm="1">
        <f t="array" ref="O6">MAX((Table8[MetaTest/k]=Table96[[#This Row],[Test Name]])*Table8[MetaTest/Analysis_f1-score])</f>
        <v>0.50033939855810805</v>
      </c>
      <c r="P6" cm="1">
        <f t="array" ref="P6">MAX((Table8[MetaTest/k]=Table96[[#This Row],[Test Name]])*Table8[MetaTest/Backdoor_f1-score])</f>
        <v>0.372910769208536</v>
      </c>
      <c r="Q6" cm="1">
        <f t="array" ref="Q6">MAX((Table8[MetaTest/k]=Table96[[#This Row],[Test Name]])*Table8[MetaTest/Shellcode_f1-score])</f>
        <v>0.532153487727691</v>
      </c>
      <c r="R6" s="12" cm="1">
        <f t="array" ref="R6">MAX((Table10[MetaTest/k]=Table96[[#This Row],[Test Name]])*Table10[MetaTest/AvgAccuracy])</f>
        <v>0.44948089887639397</v>
      </c>
      <c r="S6" s="12" cm="1">
        <f t="array" ref="S6">MAX((Table10[MetaTest/k]=Table96[[#This Row],[Test Name]])*Table10[MetaTest/f1-score_macro_avg])</f>
        <v>0.38659666179576402</v>
      </c>
      <c r="T6" s="12" cm="1">
        <f t="array" ref="T6">MAX((Table10[MetaTest/k]=Table96[[#This Row],[Test Name]])*Table10[MetaTest/Analysis_f1-score])</f>
        <v>0.17439435833220601</v>
      </c>
      <c r="U6" s="12" cm="1">
        <f t="array" ref="U6">MAX((Table10[MetaTest/k]=Table96[[#This Row],[Test Name]])*Table10[MetaTest/Backdoor_f1-score])</f>
        <v>0.443151937049866</v>
      </c>
      <c r="V6" s="12" cm="1">
        <f t="array" ref="V6">MAX((Table10[MetaTest/k]=Table96[[#This Row],[Test Name]])*Table10[MetaTest/Shellcode_f1-score])</f>
        <v>0.54803408670047005</v>
      </c>
      <c r="X6">
        <v>4</v>
      </c>
      <c r="Y6">
        <v>0.57956989247311796</v>
      </c>
      <c r="Z6">
        <v>0.59979690620498005</v>
      </c>
      <c r="AA6">
        <v>0</v>
      </c>
      <c r="AB6">
        <v>0.698162729658792</v>
      </c>
      <c r="AC6">
        <v>0.82427307206068201</v>
      </c>
      <c r="AD6">
        <v>0.40533333333333299</v>
      </c>
      <c r="AE6">
        <v>0.47141848976711298</v>
      </c>
      <c r="AG6">
        <v>4</v>
      </c>
      <c r="AH6">
        <v>0.72880434782608605</v>
      </c>
      <c r="AI6">
        <v>0.72572848713563598</v>
      </c>
      <c r="AJ6">
        <v>0</v>
      </c>
      <c r="AK6">
        <v>0.96336206896551702</v>
      </c>
      <c r="AL6">
        <v>0.93107344632768296</v>
      </c>
      <c r="AM6">
        <v>0.58636788048552702</v>
      </c>
      <c r="AN6">
        <v>0.42211055276381898</v>
      </c>
      <c r="AP6">
        <v>4</v>
      </c>
      <c r="AQ6">
        <v>0.67912087912087904</v>
      </c>
      <c r="AR6">
        <v>0.65457692090684605</v>
      </c>
      <c r="AS6">
        <v>0</v>
      </c>
      <c r="AT6">
        <v>0.90413943355119797</v>
      </c>
      <c r="AU6">
        <v>0.89485458612975299</v>
      </c>
      <c r="AV6">
        <v>0.58474576271186396</v>
      </c>
      <c r="AW6">
        <v>0.234567901234567</v>
      </c>
      <c r="AY6">
        <v>4</v>
      </c>
      <c r="AZ6">
        <v>0.75333333333333297</v>
      </c>
      <c r="BA6">
        <v>0.75270282970074898</v>
      </c>
      <c r="BB6">
        <v>0</v>
      </c>
      <c r="BC6">
        <v>0.91782283884738503</v>
      </c>
      <c r="BD6">
        <v>0.962025316455696</v>
      </c>
      <c r="BE6">
        <v>0.53917050691244195</v>
      </c>
      <c r="BF6">
        <v>0.59179265658747304</v>
      </c>
      <c r="BH6">
        <v>4</v>
      </c>
      <c r="BI6">
        <v>0.72752808988763995</v>
      </c>
      <c r="BJ6">
        <v>0.68582003743402398</v>
      </c>
      <c r="BK6">
        <v>0</v>
      </c>
      <c r="BL6">
        <v>0.90871369294605797</v>
      </c>
      <c r="BM6">
        <v>0.911729141475211</v>
      </c>
      <c r="BN6">
        <v>0.249084249084249</v>
      </c>
      <c r="BO6">
        <v>0.67375306623057996</v>
      </c>
      <c r="BQ6">
        <v>4</v>
      </c>
      <c r="BR6">
        <v>0.81011904761904696</v>
      </c>
      <c r="BS6">
        <v>0.80454342025272096</v>
      </c>
      <c r="BT6">
        <v>0</v>
      </c>
      <c r="BU6">
        <v>0.98820754716981096</v>
      </c>
      <c r="BV6">
        <v>0.985611510791366</v>
      </c>
      <c r="BW6">
        <v>0.55793991416308997</v>
      </c>
      <c r="BX6">
        <v>0.68641470888661904</v>
      </c>
    </row>
    <row r="7" spans="1:76" x14ac:dyDescent="0.2">
      <c r="A7">
        <v>50</v>
      </c>
      <c r="B7">
        <f>AVERAGE(BR3:BR82)</f>
        <v>0.75816220238095178</v>
      </c>
      <c r="C7">
        <f>AVERAGE(BS3:BS82)</f>
        <v>0.72736814347921297</v>
      </c>
      <c r="D7">
        <f>AVERAGE(BU3:BU82)</f>
        <v>0.9691320481486525</v>
      </c>
      <c r="E7">
        <f>AVERAGE(BV3:BV82)</f>
        <v>0.96202380259551745</v>
      </c>
      <c r="F7">
        <f>AVERAGE(BW3:BW82)</f>
        <v>0.4641332574149673</v>
      </c>
      <c r="H7" cm="1">
        <f t="array" ref="H7">MAX((Table7[MetaTest/k]=Table96[[#This Row],[Test Name]])*Table7[MetaTest/AvgAccuracy])</f>
        <v>0.468640476190475</v>
      </c>
      <c r="I7" cm="1">
        <f t="array" ref="I7">MAX((Table7[MetaTest/k]=Table96[[#This Row],[Test Name]])*Table7[MetaTest/f1-score_macro_avg])</f>
        <v>0.43740749959653602</v>
      </c>
      <c r="J7" cm="1">
        <f t="array" ref="J7">MAX((Table7[MetaTest/k]=Table96[[#This Row],[Test Name]])*Table7[MetaTest/Analysis_f1-score])</f>
        <v>0.33880002974045398</v>
      </c>
      <c r="K7" cm="1">
        <f t="array" ref="K7">MAX((Table7[MetaTest/k]=Table96[[#This Row],[Test Name]])*Table7[MetaTest/Backdoor_f1-score])</f>
        <v>0.44582476438471202</v>
      </c>
      <c r="L7" cm="1">
        <f t="array" ref="L7">MAX((Table7[MetaTest/k]=Table96[[#This Row],[Test Name]])*Table7[MetaTest/Shellcode_f1-score])</f>
        <v>0.59313471555149999</v>
      </c>
      <c r="M7" cm="1">
        <f t="array" ref="M7">MAX((Table8[MetaTest/k]=Table96[[#This Row],[Test Name]])*Table8[MetaTest/AvgAccuracy])</f>
        <v>0.48062142857142798</v>
      </c>
      <c r="N7" cm="1">
        <f t="array" ref="N7">MAX((Table8[MetaTest/k]=Table96[[#This Row],[Test Name]])*Table8[MetaTest/f1-score_macro_avg])</f>
        <v>0.46250137978711697</v>
      </c>
      <c r="O7" cm="1">
        <f t="array" ref="O7">MAX((Table8[MetaTest/k]=Table96[[#This Row],[Test Name]])*Table8[MetaTest/Analysis_f1-score])</f>
        <v>0.5</v>
      </c>
      <c r="P7" cm="1">
        <f t="array" ref="P7">MAX((Table8[MetaTest/k]=Table96[[#This Row],[Test Name]])*Table8[MetaTest/Backdoor_f1-score])</f>
        <v>0.46332506881388702</v>
      </c>
      <c r="Q7" cm="1">
        <f t="array" ref="Q7">MAX((Table8[MetaTest/k]=Table96[[#This Row],[Test Name]])*Table8[MetaTest/Shellcode_f1-score])</f>
        <v>0.63439044826879198</v>
      </c>
      <c r="R7" s="12" cm="1">
        <f t="array" ref="R7">MAX((Table10[MetaTest/k]=Table96[[#This Row],[Test Name]])*Table10[MetaTest/AvgAccuracy])</f>
        <v>0.452703174603173</v>
      </c>
      <c r="S7" s="12" cm="1">
        <f t="array" ref="S7">MAX((Table10[MetaTest/k]=Table96[[#This Row],[Test Name]])*Table10[MetaTest/f1-score_macro_avg])</f>
        <v>0.38351296491425002</v>
      </c>
      <c r="T7" s="12" cm="1">
        <f t="array" ref="T7">MAX((Table10[MetaTest/k]=Table96[[#This Row],[Test Name]])*Table10[MetaTest/Analysis_f1-score])</f>
        <v>0.18129087891052101</v>
      </c>
      <c r="U7" s="12" cm="1">
        <f t="array" ref="U7">MAX((Table10[MetaTest/k]=Table96[[#This Row],[Test Name]])*Table10[MetaTest/Backdoor_f1-score])</f>
        <v>0.47842812309993898</v>
      </c>
      <c r="V7" s="12" cm="1">
        <f t="array" ref="V7">MAX((Table10[MetaTest/k]=Table96[[#This Row],[Test Name]])*Table10[MetaTest/Shellcode_f1-score])</f>
        <v>0.55035824628986296</v>
      </c>
      <c r="X7">
        <v>5</v>
      </c>
      <c r="Y7">
        <v>0.60645161290322502</v>
      </c>
      <c r="Z7">
        <v>0.53813920046563102</v>
      </c>
      <c r="AA7">
        <v>0</v>
      </c>
      <c r="AB7">
        <v>0.80688336520076398</v>
      </c>
      <c r="AC7">
        <v>0.73264781491002495</v>
      </c>
      <c r="AD7">
        <v>0.59699355762347805</v>
      </c>
      <c r="AE7">
        <v>1.6032064128256501E-2</v>
      </c>
      <c r="AG7">
        <v>5</v>
      </c>
      <c r="AH7">
        <v>0.74945652173913002</v>
      </c>
      <c r="AI7">
        <v>0.74487978930350396</v>
      </c>
      <c r="AJ7">
        <v>0</v>
      </c>
      <c r="AK7">
        <v>0.905349794238683</v>
      </c>
      <c r="AL7">
        <v>0.88174512055109</v>
      </c>
      <c r="AM7">
        <v>0.53787878787878796</v>
      </c>
      <c r="AN7">
        <v>0.65454545454545399</v>
      </c>
      <c r="AP7">
        <v>5</v>
      </c>
      <c r="AQ7">
        <v>0.696703296703296</v>
      </c>
      <c r="AR7">
        <v>0.63554630971746995</v>
      </c>
      <c r="AS7">
        <v>0</v>
      </c>
      <c r="AT7">
        <v>0.88955823293172598</v>
      </c>
      <c r="AU7">
        <v>0.89073634204275498</v>
      </c>
      <c r="AV7">
        <v>0.105058365758754</v>
      </c>
      <c r="AW7">
        <v>0.65683229813664501</v>
      </c>
      <c r="AY7">
        <v>5</v>
      </c>
      <c r="AZ7">
        <v>0.70333333333333303</v>
      </c>
      <c r="BA7">
        <v>0.65707983619844901</v>
      </c>
      <c r="BB7">
        <v>0</v>
      </c>
      <c r="BC7">
        <v>0.87608695652173896</v>
      </c>
      <c r="BD7">
        <v>0.89824561403508696</v>
      </c>
      <c r="BE7">
        <v>0.183150183150183</v>
      </c>
      <c r="BF7">
        <v>0.67083659108678595</v>
      </c>
      <c r="BH7">
        <v>5</v>
      </c>
      <c r="BI7">
        <v>0.68539325842696597</v>
      </c>
      <c r="BJ7">
        <v>0.66724634867925803</v>
      </c>
      <c r="BK7">
        <v>0</v>
      </c>
      <c r="BL7">
        <v>0.89725330620549304</v>
      </c>
      <c r="BM7">
        <v>0.88</v>
      </c>
      <c r="BN7">
        <v>0.59597806215722104</v>
      </c>
      <c r="BO7">
        <v>0.29575402635431902</v>
      </c>
      <c r="BQ7">
        <v>5</v>
      </c>
      <c r="BR7">
        <v>0.75059523809523798</v>
      </c>
      <c r="BS7">
        <v>0.73682049523245197</v>
      </c>
      <c r="BT7">
        <v>0</v>
      </c>
      <c r="BU7">
        <v>0.97316219369894896</v>
      </c>
      <c r="BV7">
        <v>0.96560196560196498</v>
      </c>
      <c r="BW7">
        <v>0.62786259541984701</v>
      </c>
      <c r="BX7">
        <v>0.38065522620904801</v>
      </c>
    </row>
    <row r="8" spans="1:76" x14ac:dyDescent="0.2">
      <c r="X8">
        <v>6</v>
      </c>
      <c r="Y8">
        <v>0.67795698924731096</v>
      </c>
      <c r="Z8">
        <v>0.65197685895023805</v>
      </c>
      <c r="AA8">
        <v>0</v>
      </c>
      <c r="AB8">
        <v>0.84350721420643704</v>
      </c>
      <c r="AC8">
        <v>0.91228070175438503</v>
      </c>
      <c r="AD8">
        <v>0.180758017492711</v>
      </c>
      <c r="AE8">
        <v>0.67136150234741698</v>
      </c>
      <c r="AG8">
        <v>6</v>
      </c>
      <c r="AH8">
        <v>0.60271739130434698</v>
      </c>
      <c r="AI8">
        <v>0.56925994882821296</v>
      </c>
      <c r="AJ8">
        <v>0</v>
      </c>
      <c r="AK8">
        <v>0.806110458284371</v>
      </c>
      <c r="AL8">
        <v>0.84222222222222198</v>
      </c>
      <c r="AM8">
        <v>0.51556842867487296</v>
      </c>
      <c r="AN8">
        <v>0.113138686131386</v>
      </c>
      <c r="AP8">
        <v>6</v>
      </c>
      <c r="AQ8">
        <v>0.72857142857142798</v>
      </c>
      <c r="AR8">
        <v>0.72809187325535696</v>
      </c>
      <c r="AS8">
        <v>0</v>
      </c>
      <c r="AT8">
        <v>0.91196388261851002</v>
      </c>
      <c r="AU8">
        <v>0.82298850574712601</v>
      </c>
      <c r="AV8">
        <v>0.53008962868117704</v>
      </c>
      <c r="AW8">
        <v>0.64732547597461398</v>
      </c>
      <c r="AY8">
        <v>6</v>
      </c>
      <c r="AZ8">
        <v>0.74611111111111095</v>
      </c>
      <c r="BA8">
        <v>0.72774706689789703</v>
      </c>
      <c r="BB8">
        <v>0</v>
      </c>
      <c r="BC8">
        <v>0.94656488549618301</v>
      </c>
      <c r="BD8">
        <v>0.89965397923875401</v>
      </c>
      <c r="BE8">
        <v>0.40705128205128199</v>
      </c>
      <c r="BF8">
        <v>0.65771812080536896</v>
      </c>
      <c r="BH8">
        <v>6</v>
      </c>
      <c r="BI8">
        <v>0.72247191011235901</v>
      </c>
      <c r="BJ8">
        <v>0.72449593048081595</v>
      </c>
      <c r="BK8">
        <v>0</v>
      </c>
      <c r="BL8">
        <v>0.95302013422818799</v>
      </c>
      <c r="BM8">
        <v>0.88786127167630002</v>
      </c>
      <c r="BN8">
        <v>0.52894211576846295</v>
      </c>
      <c r="BO8">
        <v>0.52816020025031296</v>
      </c>
      <c r="BQ8">
        <v>6</v>
      </c>
      <c r="BR8">
        <v>0.74761904761904696</v>
      </c>
      <c r="BS8">
        <v>0.71676490115573399</v>
      </c>
      <c r="BT8">
        <v>0</v>
      </c>
      <c r="BU8">
        <v>0.94634146341463399</v>
      </c>
      <c r="BV8">
        <v>0.96217494089834499</v>
      </c>
      <c r="BW8">
        <v>0.30337078651685301</v>
      </c>
      <c r="BX8">
        <v>0.65517241379310298</v>
      </c>
    </row>
    <row r="9" spans="1:76" x14ac:dyDescent="0.2">
      <c r="X9">
        <v>7</v>
      </c>
      <c r="Y9">
        <v>0.65268817204301</v>
      </c>
      <c r="Z9">
        <v>0.60200281758215601</v>
      </c>
      <c r="AA9">
        <v>0</v>
      </c>
      <c r="AB9">
        <v>0.86376811594202896</v>
      </c>
      <c r="AC9">
        <v>0.86778846153846101</v>
      </c>
      <c r="AD9">
        <v>0.59953161592505799</v>
      </c>
      <c r="AE9">
        <v>7.69230769230769E-2</v>
      </c>
      <c r="AG9">
        <v>7</v>
      </c>
      <c r="AH9">
        <v>0.70652173913043403</v>
      </c>
      <c r="AI9">
        <v>0.66060297779208199</v>
      </c>
      <c r="AJ9">
        <v>0</v>
      </c>
      <c r="AK9">
        <v>0.97475301866081199</v>
      </c>
      <c r="AL9">
        <v>0.86504424778761002</v>
      </c>
      <c r="AM9">
        <v>0.150877192982456</v>
      </c>
      <c r="AN9">
        <v>0.65173745173745101</v>
      </c>
      <c r="AP9">
        <v>7</v>
      </c>
      <c r="AQ9">
        <v>0.71538461538461495</v>
      </c>
      <c r="AR9">
        <v>0.65473943460537398</v>
      </c>
      <c r="AS9">
        <v>0</v>
      </c>
      <c r="AT9">
        <v>0.92427616926503298</v>
      </c>
      <c r="AU9">
        <v>0.95217391304347798</v>
      </c>
      <c r="AV9">
        <v>8.8631984585741799E-2</v>
      </c>
      <c r="AW9">
        <v>0.65387567152724402</v>
      </c>
      <c r="AY9">
        <v>7</v>
      </c>
      <c r="AZ9">
        <v>0.76111111111111096</v>
      </c>
      <c r="BA9">
        <v>0.758707663499253</v>
      </c>
      <c r="BB9">
        <v>0</v>
      </c>
      <c r="BC9">
        <v>0.97469746974697402</v>
      </c>
      <c r="BD9">
        <v>0.97098214285714202</v>
      </c>
      <c r="BE9">
        <v>0.58486707566462104</v>
      </c>
      <c r="BF9">
        <v>0.50428396572827405</v>
      </c>
      <c r="BH9">
        <v>7</v>
      </c>
      <c r="BI9">
        <v>0.71853932584269598</v>
      </c>
      <c r="BJ9">
        <v>0.72826667444794702</v>
      </c>
      <c r="BK9">
        <v>0</v>
      </c>
      <c r="BL9">
        <v>0.97935779816513702</v>
      </c>
      <c r="BM9">
        <v>0.89705882352941102</v>
      </c>
      <c r="BN9">
        <v>0.54658385093167705</v>
      </c>
      <c r="BO9">
        <v>0.49006622516556297</v>
      </c>
      <c r="BQ9">
        <v>7</v>
      </c>
      <c r="BR9">
        <v>0.75833333333333297</v>
      </c>
      <c r="BS9">
        <v>0.71254311991424202</v>
      </c>
      <c r="BT9">
        <v>0</v>
      </c>
      <c r="BU9">
        <v>0.97454545454545405</v>
      </c>
      <c r="BV9">
        <v>0.98557692307692302</v>
      </c>
      <c r="BW9">
        <v>0.21900826446280899</v>
      </c>
      <c r="BX9">
        <v>0.67104183757178004</v>
      </c>
    </row>
    <row r="10" spans="1:76" x14ac:dyDescent="0.2">
      <c r="X10">
        <v>8</v>
      </c>
      <c r="Y10">
        <v>0.72580645161290303</v>
      </c>
      <c r="Z10">
        <v>0.71703655142020695</v>
      </c>
      <c r="AA10">
        <v>0</v>
      </c>
      <c r="AB10">
        <v>0.94519131334022699</v>
      </c>
      <c r="AC10">
        <v>0.86157024793388404</v>
      </c>
      <c r="AD10">
        <v>0.46783625730994099</v>
      </c>
      <c r="AE10">
        <v>0.59354838709677404</v>
      </c>
      <c r="AG10">
        <v>8</v>
      </c>
      <c r="AH10">
        <v>0.67663043478260798</v>
      </c>
      <c r="AI10">
        <v>0.61561170445216495</v>
      </c>
      <c r="AJ10">
        <v>0</v>
      </c>
      <c r="AK10">
        <v>0.89039767216294796</v>
      </c>
      <c r="AL10">
        <v>0.76777251184834105</v>
      </c>
      <c r="AM10">
        <v>0.1484375</v>
      </c>
      <c r="AN10">
        <v>0.65583913379737002</v>
      </c>
      <c r="AP10">
        <v>8</v>
      </c>
      <c r="AQ10">
        <v>0.69230769230769196</v>
      </c>
      <c r="AR10">
        <v>0.63693202833658202</v>
      </c>
      <c r="AS10">
        <v>0</v>
      </c>
      <c r="AT10">
        <v>0.91959229898074701</v>
      </c>
      <c r="AU10">
        <v>0.85776330076004303</v>
      </c>
      <c r="AV10">
        <v>0.13121272365805101</v>
      </c>
      <c r="AW10">
        <v>0.63915978994748601</v>
      </c>
      <c r="AY10">
        <v>8</v>
      </c>
      <c r="AZ10">
        <v>0.74944444444444402</v>
      </c>
      <c r="BA10">
        <v>0.70221866291981805</v>
      </c>
      <c r="BB10">
        <v>0</v>
      </c>
      <c r="BC10">
        <v>0.95321001088139201</v>
      </c>
      <c r="BD10">
        <v>0.967741935483871</v>
      </c>
      <c r="BE10">
        <v>0.21481481481481399</v>
      </c>
      <c r="BF10">
        <v>0.67310789049919495</v>
      </c>
      <c r="BH10">
        <v>8</v>
      </c>
      <c r="BI10">
        <v>0.68089887640449398</v>
      </c>
      <c r="BJ10">
        <v>0.66945583702769595</v>
      </c>
      <c r="BK10">
        <v>0</v>
      </c>
      <c r="BL10">
        <v>0.87830687830687804</v>
      </c>
      <c r="BM10">
        <v>0.87286063569682104</v>
      </c>
      <c r="BN10">
        <v>0.33055555555555499</v>
      </c>
      <c r="BO10">
        <v>0.59610027855153203</v>
      </c>
      <c r="BQ10">
        <v>8</v>
      </c>
      <c r="BR10">
        <v>0.72678571428571404</v>
      </c>
      <c r="BS10">
        <v>0.66962299162010597</v>
      </c>
      <c r="BT10">
        <v>0</v>
      </c>
      <c r="BU10">
        <v>0.95767835550181302</v>
      </c>
      <c r="BV10">
        <v>0.97964071856287405</v>
      </c>
      <c r="BW10">
        <v>0.63947797716150001</v>
      </c>
      <c r="BX10">
        <v>0.101694915254237</v>
      </c>
    </row>
    <row r="11" spans="1:76" x14ac:dyDescent="0.2">
      <c r="H11">
        <f t="shared" ref="H11:L16" si="0">H2-B2</f>
        <v>-0.22404838709677383</v>
      </c>
      <c r="I11">
        <f t="shared" si="0"/>
        <v>-0.2324412012609865</v>
      </c>
      <c r="J11">
        <f t="shared" si="0"/>
        <v>-0.46547647434306266</v>
      </c>
      <c r="K11">
        <f t="shared" si="0"/>
        <v>-0.42250584844151318</v>
      </c>
      <c r="L11">
        <f t="shared" si="0"/>
        <v>5.903738643603329E-2</v>
      </c>
      <c r="M11">
        <f t="shared" ref="M11:Q16" si="1">M2-B2</f>
        <v>-0.22817813620071686</v>
      </c>
      <c r="N11">
        <f t="shared" si="1"/>
        <v>-0.24155034767554551</v>
      </c>
      <c r="O11">
        <f t="shared" si="1"/>
        <v>-0.29492084518336459</v>
      </c>
      <c r="P11">
        <f t="shared" si="1"/>
        <v>-0.43919196368679719</v>
      </c>
      <c r="Q11">
        <f t="shared" si="1"/>
        <v>6.2976489201057306E-2</v>
      </c>
      <c r="R11">
        <f t="shared" ref="R11:V16" si="2">R2-B2</f>
        <v>-0.21624050179211485</v>
      </c>
      <c r="S11">
        <f t="shared" si="2"/>
        <v>-0.2497861017938755</v>
      </c>
      <c r="T11">
        <f t="shared" si="2"/>
        <v>-0.52951818384436056</v>
      </c>
      <c r="U11">
        <f t="shared" si="2"/>
        <v>-0.4152452024196242</v>
      </c>
      <c r="V11">
        <f t="shared" si="2"/>
        <v>4.9988220684196283E-2</v>
      </c>
      <c r="X11">
        <v>9</v>
      </c>
      <c r="Y11">
        <v>0.72688172043010701</v>
      </c>
      <c r="Z11">
        <v>0.72364295225260999</v>
      </c>
      <c r="AA11">
        <v>0</v>
      </c>
      <c r="AB11">
        <v>0.88403041825094997</v>
      </c>
      <c r="AC11">
        <v>0.89492325855962196</v>
      </c>
      <c r="AD11">
        <v>0.56170212765957395</v>
      </c>
      <c r="AE11">
        <v>0.55391600454029499</v>
      </c>
      <c r="AG11">
        <v>9</v>
      </c>
      <c r="AH11">
        <v>0.66793478260869499</v>
      </c>
      <c r="AI11">
        <v>0.66139207888602403</v>
      </c>
      <c r="AJ11">
        <v>0</v>
      </c>
      <c r="AK11">
        <v>0.94549499443826401</v>
      </c>
      <c r="AL11">
        <v>0.70370370370370305</v>
      </c>
      <c r="AM11">
        <v>0.32563791008505399</v>
      </c>
      <c r="AN11">
        <v>0.67073170731707299</v>
      </c>
      <c r="AP11">
        <v>9</v>
      </c>
      <c r="AQ11">
        <v>0.696703296703296</v>
      </c>
      <c r="AR11">
        <v>0.66647648043599805</v>
      </c>
      <c r="AS11">
        <v>0</v>
      </c>
      <c r="AT11">
        <v>0.91005291005291</v>
      </c>
      <c r="AU11">
        <v>0.85784313725490102</v>
      </c>
      <c r="AV11">
        <v>0.234548335974643</v>
      </c>
      <c r="AW11">
        <v>0.66346153846153799</v>
      </c>
      <c r="AY11">
        <v>9</v>
      </c>
      <c r="AZ11">
        <v>0.75444444444444403</v>
      </c>
      <c r="BA11">
        <v>0.72927139109816497</v>
      </c>
      <c r="BB11">
        <v>0</v>
      </c>
      <c r="BC11">
        <v>0.89866939611054197</v>
      </c>
      <c r="BD11">
        <v>0.95</v>
      </c>
      <c r="BE11">
        <v>0.39102564102564102</v>
      </c>
      <c r="BF11">
        <v>0.67739052725647897</v>
      </c>
      <c r="BH11">
        <v>9</v>
      </c>
      <c r="BI11">
        <v>0.73932584269662904</v>
      </c>
      <c r="BJ11">
        <v>0.67728853879321704</v>
      </c>
      <c r="BK11">
        <v>0</v>
      </c>
      <c r="BL11">
        <v>0.928950159066808</v>
      </c>
      <c r="BM11">
        <v>0.95722543352601097</v>
      </c>
      <c r="BN11">
        <v>0.142566191446028</v>
      </c>
      <c r="BO11">
        <v>0.68041237113401998</v>
      </c>
      <c r="BQ11">
        <v>9</v>
      </c>
      <c r="BR11">
        <v>0.76904761904761898</v>
      </c>
      <c r="BS11">
        <v>0.77089149321597505</v>
      </c>
      <c r="BT11">
        <v>0</v>
      </c>
      <c r="BU11">
        <v>0.980815347721822</v>
      </c>
      <c r="BV11">
        <v>0.95180722891566205</v>
      </c>
      <c r="BW11">
        <v>0.58726415094339601</v>
      </c>
      <c r="BX11">
        <v>0.56367924528301805</v>
      </c>
    </row>
    <row r="12" spans="1:76" x14ac:dyDescent="0.2">
      <c r="A12" s="16" t="s">
        <v>71</v>
      </c>
      <c r="B12" s="17"/>
      <c r="C12" s="17"/>
      <c r="D12" s="17"/>
      <c r="E12" s="17"/>
      <c r="F12" s="17"/>
      <c r="H12">
        <f t="shared" si="0"/>
        <v>-0.24957336956521908</v>
      </c>
      <c r="I12">
        <f t="shared" si="0"/>
        <v>-0.25084044108192616</v>
      </c>
      <c r="J12">
        <f t="shared" si="0"/>
        <v>-0.55466476020255029</v>
      </c>
      <c r="K12">
        <f t="shared" si="0"/>
        <v>-0.45500492313378077</v>
      </c>
      <c r="L12">
        <f t="shared" si="0"/>
        <v>0.11787208836992785</v>
      </c>
      <c r="M12">
        <f t="shared" si="1"/>
        <v>-0.29403278985507209</v>
      </c>
      <c r="N12">
        <f t="shared" si="1"/>
        <v>-0.32895961759232617</v>
      </c>
      <c r="O12">
        <f t="shared" si="1"/>
        <v>-0.3844740828840193</v>
      </c>
      <c r="P12">
        <f t="shared" si="1"/>
        <v>-0.46173180414025677</v>
      </c>
      <c r="Q12">
        <f t="shared" si="1"/>
        <v>5.9451214125667895E-2</v>
      </c>
      <c r="R12">
        <f t="shared" si="2"/>
        <v>-0.25138423913043711</v>
      </c>
      <c r="S12">
        <f t="shared" si="2"/>
        <v>-0.29259728938130414</v>
      </c>
      <c r="T12">
        <f t="shared" si="2"/>
        <v>-0.62198492070633038</v>
      </c>
      <c r="U12">
        <f t="shared" si="2"/>
        <v>-0.46090816511922877</v>
      </c>
      <c r="V12">
        <f t="shared" si="2"/>
        <v>0.10295579480467792</v>
      </c>
      <c r="X12">
        <v>10</v>
      </c>
      <c r="Y12">
        <v>0.684408602150537</v>
      </c>
      <c r="Z12">
        <v>0.63340457912618098</v>
      </c>
      <c r="AA12">
        <v>0</v>
      </c>
      <c r="AB12">
        <v>0.88423153692614698</v>
      </c>
      <c r="AC12">
        <v>0.86563614744351902</v>
      </c>
      <c r="AD12">
        <v>0.12676056338028099</v>
      </c>
      <c r="AE12">
        <v>0.65699006875477395</v>
      </c>
      <c r="AG12">
        <v>10</v>
      </c>
      <c r="AH12">
        <v>0.67065217391304299</v>
      </c>
      <c r="AI12">
        <v>0.63579761638018095</v>
      </c>
      <c r="AJ12">
        <v>0</v>
      </c>
      <c r="AK12">
        <v>0.93764434180138501</v>
      </c>
      <c r="AL12">
        <v>0.82159624413145504</v>
      </c>
      <c r="AM12">
        <v>0.13658536585365799</v>
      </c>
      <c r="AN12">
        <v>0.64736451373422399</v>
      </c>
      <c r="AP12">
        <v>10</v>
      </c>
      <c r="AQ12">
        <v>0.72197802197802197</v>
      </c>
      <c r="AR12">
        <v>0.67974627047777603</v>
      </c>
      <c r="AS12">
        <v>0</v>
      </c>
      <c r="AT12">
        <v>0.92163009404388696</v>
      </c>
      <c r="AU12">
        <v>0.88705882352941101</v>
      </c>
      <c r="AV12">
        <v>0.228873239436619</v>
      </c>
      <c r="AW12">
        <v>0.68142292490118495</v>
      </c>
      <c r="AY12">
        <v>10</v>
      </c>
      <c r="AZ12">
        <v>0.67055555555555502</v>
      </c>
      <c r="BA12">
        <v>0.623623747690638</v>
      </c>
      <c r="BB12">
        <v>0</v>
      </c>
      <c r="BC12">
        <v>0.97186147186147098</v>
      </c>
      <c r="BD12">
        <v>0.86506935687263498</v>
      </c>
      <c r="BE12">
        <v>0.59077380952380898</v>
      </c>
      <c r="BF12">
        <v>6.6790352504638204E-2</v>
      </c>
      <c r="BH12">
        <v>10</v>
      </c>
      <c r="BI12">
        <v>0.74719101123595499</v>
      </c>
      <c r="BJ12">
        <v>0.75564935613628204</v>
      </c>
      <c r="BK12">
        <v>0</v>
      </c>
      <c r="BL12">
        <v>0.95662100456621002</v>
      </c>
      <c r="BM12">
        <v>0.91064871481028098</v>
      </c>
      <c r="BN12">
        <v>0.60389610389610304</v>
      </c>
      <c r="BO12">
        <v>0.55143160127253399</v>
      </c>
      <c r="BQ12">
        <v>10</v>
      </c>
      <c r="BR12">
        <v>0.68988095238095204</v>
      </c>
      <c r="BS12">
        <v>0.67395757183427796</v>
      </c>
      <c r="BT12">
        <v>0</v>
      </c>
      <c r="BU12">
        <v>0.95058823529411696</v>
      </c>
      <c r="BV12">
        <v>0.95042321644498096</v>
      </c>
      <c r="BW12">
        <v>0.53705486044273298</v>
      </c>
      <c r="BX12">
        <v>0.25776397515527899</v>
      </c>
    </row>
    <row r="13" spans="1:76" x14ac:dyDescent="0.2">
      <c r="A13" s="17"/>
      <c r="B13" s="17"/>
      <c r="C13" s="17"/>
      <c r="D13" s="17"/>
      <c r="E13" s="17"/>
      <c r="F13" s="17"/>
      <c r="H13">
        <f t="shared" si="0"/>
        <v>-0.26513333333333317</v>
      </c>
      <c r="I13">
        <f t="shared" si="0"/>
        <v>-0.26300102240733886</v>
      </c>
      <c r="J13">
        <f t="shared" si="0"/>
        <v>-0.58981162039640767</v>
      </c>
      <c r="K13">
        <f t="shared" si="0"/>
        <v>-0.4631246476628309</v>
      </c>
      <c r="L13">
        <f t="shared" si="0"/>
        <v>0.14735558666140885</v>
      </c>
      <c r="M13">
        <f t="shared" si="1"/>
        <v>-0.31786959706959717</v>
      </c>
      <c r="N13">
        <f t="shared" si="1"/>
        <v>-0.33054559190406385</v>
      </c>
      <c r="O13">
        <f t="shared" si="1"/>
        <v>-0.41322055548432168</v>
      </c>
      <c r="P13">
        <f t="shared" si="1"/>
        <v>-0.4919892701673419</v>
      </c>
      <c r="Q13">
        <f t="shared" si="1"/>
        <v>0.10670577300289991</v>
      </c>
      <c r="R13">
        <f t="shared" si="2"/>
        <v>-0.26510915750915715</v>
      </c>
      <c r="S13">
        <f t="shared" si="2"/>
        <v>-0.30258061277442883</v>
      </c>
      <c r="T13">
        <f t="shared" si="2"/>
        <v>-0.67287270993497561</v>
      </c>
      <c r="U13">
        <f t="shared" si="2"/>
        <v>-0.48090882530310292</v>
      </c>
      <c r="V13">
        <f t="shared" si="2"/>
        <v>0.13501657697280395</v>
      </c>
      <c r="X13">
        <v>11</v>
      </c>
      <c r="Y13">
        <v>0.67473118279569799</v>
      </c>
      <c r="Z13">
        <v>0.68030786515658703</v>
      </c>
      <c r="AA13">
        <v>0</v>
      </c>
      <c r="AB13">
        <v>0.81785283474065096</v>
      </c>
      <c r="AC13">
        <v>0.83798882681564202</v>
      </c>
      <c r="AD13">
        <v>0.48560700876095098</v>
      </c>
      <c r="AE13">
        <v>0.57978279030910596</v>
      </c>
      <c r="AG13">
        <v>11</v>
      </c>
      <c r="AH13">
        <v>0.71467391304347805</v>
      </c>
      <c r="AI13">
        <v>0.71189823735350699</v>
      </c>
      <c r="AJ13">
        <v>0</v>
      </c>
      <c r="AK13">
        <v>0.88732394366197098</v>
      </c>
      <c r="AL13">
        <v>0.92626728110598999</v>
      </c>
      <c r="AM13">
        <v>0.46828143021914598</v>
      </c>
      <c r="AN13">
        <v>0.56572029442691896</v>
      </c>
      <c r="AP13">
        <v>11</v>
      </c>
      <c r="AQ13">
        <v>0.734615384615384</v>
      </c>
      <c r="AR13">
        <v>0.73621431372214496</v>
      </c>
      <c r="AS13">
        <v>0</v>
      </c>
      <c r="AT13">
        <v>0.95756256800870498</v>
      </c>
      <c r="AU13">
        <v>0.86735870818915795</v>
      </c>
      <c r="AV13">
        <v>0.52704257767548901</v>
      </c>
      <c r="AW13">
        <v>0.59289340101522803</v>
      </c>
      <c r="AY13">
        <v>11</v>
      </c>
      <c r="AZ13">
        <v>0.76222222222222202</v>
      </c>
      <c r="BA13">
        <v>0.76035326124543801</v>
      </c>
      <c r="BB13">
        <v>0</v>
      </c>
      <c r="BC13">
        <v>0.994462901439645</v>
      </c>
      <c r="BD13">
        <v>0.94</v>
      </c>
      <c r="BE13">
        <v>0.58207452165156004</v>
      </c>
      <c r="BF13">
        <v>0.52487562189054704</v>
      </c>
      <c r="BH13">
        <v>11</v>
      </c>
      <c r="BI13">
        <v>0.73595505617977497</v>
      </c>
      <c r="BJ13">
        <v>0.73043363180365695</v>
      </c>
      <c r="BK13">
        <v>0</v>
      </c>
      <c r="BL13">
        <v>0.96027241770715099</v>
      </c>
      <c r="BM13">
        <v>0.94823529411764695</v>
      </c>
      <c r="BN13">
        <v>0.40336134453781503</v>
      </c>
      <c r="BO13">
        <v>0.60986547085201703</v>
      </c>
      <c r="BQ13">
        <v>11</v>
      </c>
      <c r="BR13">
        <v>0.8</v>
      </c>
      <c r="BS13">
        <v>0.78998273855615497</v>
      </c>
      <c r="BT13">
        <v>0</v>
      </c>
      <c r="BU13">
        <v>0.971830985915493</v>
      </c>
      <c r="BV13">
        <v>0.97212121212121205</v>
      </c>
      <c r="BW13">
        <v>0.51771956856702595</v>
      </c>
      <c r="BX13">
        <v>0.69825918762088901</v>
      </c>
    </row>
    <row r="14" spans="1:76" x14ac:dyDescent="0.2">
      <c r="A14" s="17"/>
      <c r="B14" s="17"/>
      <c r="C14" s="17"/>
      <c r="D14" s="17"/>
      <c r="E14" s="17"/>
      <c r="F14" s="17"/>
      <c r="H14">
        <f t="shared" si="0"/>
        <v>-0.27827425925925947</v>
      </c>
      <c r="I14">
        <f t="shared" si="0"/>
        <v>-0.27479183764149528</v>
      </c>
      <c r="J14">
        <f t="shared" si="0"/>
        <v>-0.59999414793160821</v>
      </c>
      <c r="K14">
        <f t="shared" si="0"/>
        <v>-0.50863203108438027</v>
      </c>
      <c r="L14">
        <f t="shared" si="0"/>
        <v>0.14346066016199499</v>
      </c>
      <c r="M14">
        <f t="shared" si="1"/>
        <v>-0.26259500000000047</v>
      </c>
      <c r="N14">
        <f t="shared" si="1"/>
        <v>-0.27197759747735928</v>
      </c>
      <c r="O14">
        <f t="shared" si="1"/>
        <v>-0.41171586135737825</v>
      </c>
      <c r="P14">
        <f t="shared" si="1"/>
        <v>-0.49345640674884728</v>
      </c>
      <c r="Q14">
        <f t="shared" si="1"/>
        <v>0.19014096579309603</v>
      </c>
      <c r="R14">
        <f t="shared" si="2"/>
        <v>-0.27893203703703651</v>
      </c>
      <c r="S14">
        <f t="shared" si="2"/>
        <v>-0.31171447211666625</v>
      </c>
      <c r="T14">
        <f t="shared" si="2"/>
        <v>-0.69241054980485717</v>
      </c>
      <c r="U14">
        <f t="shared" si="2"/>
        <v>-0.49150226398258623</v>
      </c>
      <c r="V14">
        <f t="shared" si="2"/>
        <v>0.131020645553661</v>
      </c>
      <c r="X14">
        <v>12</v>
      </c>
      <c r="Y14">
        <v>0.64301075268817198</v>
      </c>
      <c r="Z14">
        <v>0.64156015285676604</v>
      </c>
      <c r="AA14">
        <v>0</v>
      </c>
      <c r="AB14">
        <v>0.71391752577319501</v>
      </c>
      <c r="AC14">
        <v>0.886075949367088</v>
      </c>
      <c r="AD14">
        <v>0.31205673758865199</v>
      </c>
      <c r="AE14">
        <v>0.65419039869812801</v>
      </c>
      <c r="AG14">
        <v>12</v>
      </c>
      <c r="AH14">
        <v>0.62336956521739095</v>
      </c>
      <c r="AI14">
        <v>0.57298407486013303</v>
      </c>
      <c r="AJ14">
        <v>0</v>
      </c>
      <c r="AK14">
        <v>0.81933256616800898</v>
      </c>
      <c r="AL14">
        <v>0.79318181818181799</v>
      </c>
      <c r="AM14">
        <v>0.59447983014861905</v>
      </c>
      <c r="AN14">
        <v>8.4942084942084897E-2</v>
      </c>
      <c r="AP14">
        <v>12</v>
      </c>
      <c r="AQ14">
        <v>0.70934065934065904</v>
      </c>
      <c r="AR14">
        <v>0.70569041146701095</v>
      </c>
      <c r="AS14">
        <v>0</v>
      </c>
      <c r="AT14">
        <v>0.86129970902036801</v>
      </c>
      <c r="AU14">
        <v>0.83354192740926103</v>
      </c>
      <c r="AV14">
        <v>0.51442307692307698</v>
      </c>
      <c r="AW14">
        <v>0.61349693251533699</v>
      </c>
      <c r="AY14">
        <v>12</v>
      </c>
      <c r="AZ14">
        <v>0.73277777777777697</v>
      </c>
      <c r="BA14">
        <v>0.69402576762730395</v>
      </c>
      <c r="BB14">
        <v>0</v>
      </c>
      <c r="BC14">
        <v>0.93042575285565898</v>
      </c>
      <c r="BD14">
        <v>0.895960832313341</v>
      </c>
      <c r="BE14">
        <v>0.27573529411764702</v>
      </c>
      <c r="BF14">
        <v>0.67398119122257005</v>
      </c>
      <c r="BH14">
        <v>12</v>
      </c>
      <c r="BI14">
        <v>0.739887640449438</v>
      </c>
      <c r="BJ14">
        <v>0.68795960993667604</v>
      </c>
      <c r="BK14">
        <v>0</v>
      </c>
      <c r="BL14">
        <v>0.929824561403508</v>
      </c>
      <c r="BM14">
        <v>0.93393057110862199</v>
      </c>
      <c r="BN14">
        <v>0.20582524271844599</v>
      </c>
      <c r="BO14">
        <v>0.68225806451612903</v>
      </c>
      <c r="BQ14">
        <v>12</v>
      </c>
      <c r="BR14">
        <v>0.75654761904761902</v>
      </c>
      <c r="BS14">
        <v>0.715751438629463</v>
      </c>
      <c r="BT14">
        <v>0</v>
      </c>
      <c r="BU14">
        <v>0.96977025392986604</v>
      </c>
      <c r="BV14">
        <v>0.96018735362997598</v>
      </c>
      <c r="BW14">
        <v>0.2578125</v>
      </c>
      <c r="BX14">
        <v>0.67523564695801197</v>
      </c>
    </row>
    <row r="15" spans="1:76" x14ac:dyDescent="0.2">
      <c r="A15" s="17"/>
      <c r="B15" s="17"/>
      <c r="C15" s="17"/>
      <c r="D15" s="17"/>
      <c r="E15" s="17"/>
      <c r="F15" s="17"/>
      <c r="H15">
        <f t="shared" si="0"/>
        <v>-0.27527378277154591</v>
      </c>
      <c r="I15">
        <f t="shared" si="0"/>
        <v>-0.27630322959787845</v>
      </c>
      <c r="J15">
        <f t="shared" si="0"/>
        <v>-0.62612321066863397</v>
      </c>
      <c r="K15">
        <f t="shared" si="0"/>
        <v>-0.50176635663686064</v>
      </c>
      <c r="L15">
        <f t="shared" si="0"/>
        <v>0.13636133952061302</v>
      </c>
      <c r="M15">
        <f t="shared" si="1"/>
        <v>-0.3259044943820289</v>
      </c>
      <c r="N15">
        <f t="shared" si="1"/>
        <v>-0.32504178547646645</v>
      </c>
      <c r="O15">
        <f t="shared" si="1"/>
        <v>-0.44850763743603694</v>
      </c>
      <c r="P15">
        <f t="shared" si="1"/>
        <v>-0.55717342026675953</v>
      </c>
      <c r="Q15">
        <f t="shared" si="1"/>
        <v>9.1282278040785036E-2</v>
      </c>
      <c r="R15">
        <f t="shared" si="2"/>
        <v>-0.28251348314607794</v>
      </c>
      <c r="S15">
        <f t="shared" si="2"/>
        <v>-0.32034398124291041</v>
      </c>
      <c r="T15">
        <f t="shared" si="2"/>
        <v>-0.77445267766193893</v>
      </c>
      <c r="U15">
        <f t="shared" si="2"/>
        <v>-0.48693225242542959</v>
      </c>
      <c r="V15">
        <f t="shared" si="2"/>
        <v>0.10716287701356408</v>
      </c>
      <c r="X15">
        <v>13</v>
      </c>
      <c r="Y15">
        <v>0.61881720430107501</v>
      </c>
      <c r="Z15">
        <v>0.56487710565101801</v>
      </c>
      <c r="AA15">
        <v>0</v>
      </c>
      <c r="AB15">
        <v>0.79306358381502795</v>
      </c>
      <c r="AC15">
        <v>0.79098360655737698</v>
      </c>
      <c r="AD15">
        <v>0.60179640718562799</v>
      </c>
      <c r="AE15">
        <v>7.3664825046040494E-2</v>
      </c>
      <c r="AG15">
        <v>13</v>
      </c>
      <c r="AH15">
        <v>0.73967391304347796</v>
      </c>
      <c r="AI15">
        <v>0.73598097901086301</v>
      </c>
      <c r="AJ15">
        <v>0</v>
      </c>
      <c r="AK15">
        <v>0.87740628166160095</v>
      </c>
      <c r="AL15">
        <v>0.89752650176678395</v>
      </c>
      <c r="AM15">
        <v>0.52075471698113196</v>
      </c>
      <c r="AN15">
        <v>0.64823641563393697</v>
      </c>
      <c r="AP15">
        <v>13</v>
      </c>
      <c r="AQ15">
        <v>0.64010989010988995</v>
      </c>
      <c r="AR15">
        <v>0.63856405416156004</v>
      </c>
      <c r="AS15">
        <v>0</v>
      </c>
      <c r="AT15">
        <v>0.93965517241379304</v>
      </c>
      <c r="AU15">
        <v>0.84632516703786198</v>
      </c>
      <c r="AV15">
        <v>0.397476340694006</v>
      </c>
      <c r="AW15">
        <v>0.37079953650057901</v>
      </c>
      <c r="AY15">
        <v>13</v>
      </c>
      <c r="AZ15">
        <v>0.70111111111111102</v>
      </c>
      <c r="BA15">
        <v>0.65181080515984802</v>
      </c>
      <c r="BB15">
        <v>0</v>
      </c>
      <c r="BC15">
        <v>0.89924160346695503</v>
      </c>
      <c r="BD15">
        <v>0.89781021897810198</v>
      </c>
      <c r="BE15">
        <v>0.140480591497227</v>
      </c>
      <c r="BF15">
        <v>0.66971080669710803</v>
      </c>
      <c r="BH15">
        <v>13</v>
      </c>
      <c r="BI15">
        <v>0.77359550561797696</v>
      </c>
      <c r="BJ15">
        <v>0.77102109757289905</v>
      </c>
      <c r="BK15">
        <v>0</v>
      </c>
      <c r="BL15">
        <v>0.96412556053811604</v>
      </c>
      <c r="BM15">
        <v>0.95702671312427401</v>
      </c>
      <c r="BN15">
        <v>0.509752925877763</v>
      </c>
      <c r="BO15">
        <v>0.65317919075144504</v>
      </c>
      <c r="BQ15">
        <v>13</v>
      </c>
      <c r="BR15">
        <v>0.764880952380952</v>
      </c>
      <c r="BS15">
        <v>0.72741042597215699</v>
      </c>
      <c r="BT15">
        <v>0</v>
      </c>
      <c r="BU15">
        <v>0.97584541062801899</v>
      </c>
      <c r="BV15">
        <v>0.97448359659781303</v>
      </c>
      <c r="BW15">
        <v>0.26615969581748999</v>
      </c>
      <c r="BX15">
        <v>0.69315300084530795</v>
      </c>
    </row>
    <row r="16" spans="1:76" x14ac:dyDescent="0.2">
      <c r="A16" s="17"/>
      <c r="B16" s="17"/>
      <c r="C16" s="17"/>
      <c r="D16" s="17"/>
      <c r="E16" s="17"/>
      <c r="F16" s="17"/>
      <c r="H16">
        <f t="shared" si="0"/>
        <v>-0.28952172619047678</v>
      </c>
      <c r="I16">
        <f t="shared" si="0"/>
        <v>-0.28996064388267695</v>
      </c>
      <c r="J16">
        <f t="shared" si="0"/>
        <v>-0.63033201840819852</v>
      </c>
      <c r="K16">
        <f t="shared" si="0"/>
        <v>-0.51619903821080548</v>
      </c>
      <c r="L16">
        <f t="shared" si="0"/>
        <v>0.12900145813653269</v>
      </c>
      <c r="M16">
        <f t="shared" si="1"/>
        <v>-0.2775407738095238</v>
      </c>
      <c r="N16">
        <f t="shared" si="1"/>
        <v>-0.264866763692096</v>
      </c>
      <c r="O16">
        <f t="shared" si="1"/>
        <v>-0.4691320481486525</v>
      </c>
      <c r="P16">
        <f t="shared" si="1"/>
        <v>-0.49869873378163043</v>
      </c>
      <c r="Q16">
        <f t="shared" si="1"/>
        <v>0.17025719085382468</v>
      </c>
      <c r="R16">
        <f t="shared" si="2"/>
        <v>-0.30545902777777878</v>
      </c>
      <c r="S16">
        <f t="shared" si="2"/>
        <v>-0.34385517856496295</v>
      </c>
      <c r="T16">
        <f t="shared" si="2"/>
        <v>-0.78784116923813152</v>
      </c>
      <c r="U16">
        <f t="shared" si="2"/>
        <v>-0.48359567949557847</v>
      </c>
      <c r="V16">
        <f t="shared" si="2"/>
        <v>8.6224988874895658E-2</v>
      </c>
      <c r="X16">
        <v>14</v>
      </c>
      <c r="Y16">
        <v>0.608602150537634</v>
      </c>
      <c r="Z16">
        <v>0.63075189792236797</v>
      </c>
      <c r="AA16">
        <v>0</v>
      </c>
      <c r="AB16">
        <v>0.82614056720098605</v>
      </c>
      <c r="AC16">
        <v>0.71177266576454601</v>
      </c>
      <c r="AD16">
        <v>0.50239693192713297</v>
      </c>
      <c r="AE16">
        <v>0.482697426796805</v>
      </c>
      <c r="AG16">
        <v>14</v>
      </c>
      <c r="AH16">
        <v>0.71521739130434703</v>
      </c>
      <c r="AI16">
        <v>0.70058758069655203</v>
      </c>
      <c r="AJ16">
        <v>0</v>
      </c>
      <c r="AK16">
        <v>0.87401574803149595</v>
      </c>
      <c r="AL16">
        <v>0.844542447629548</v>
      </c>
      <c r="AM16">
        <v>0.452316076294277</v>
      </c>
      <c r="AN16">
        <v>0.63147605083088898</v>
      </c>
      <c r="AP16">
        <v>14</v>
      </c>
      <c r="AQ16">
        <v>0.72527472527472503</v>
      </c>
      <c r="AR16">
        <v>0.68440603634409902</v>
      </c>
      <c r="AS16">
        <v>0</v>
      </c>
      <c r="AT16">
        <v>0.940932642487046</v>
      </c>
      <c r="AU16">
        <v>0.89150943396226401</v>
      </c>
      <c r="AV16">
        <v>0.23426573426573399</v>
      </c>
      <c r="AW16">
        <v>0.67091633466135403</v>
      </c>
      <c r="AY16">
        <v>14</v>
      </c>
      <c r="AZ16">
        <v>0.70555555555555505</v>
      </c>
      <c r="BA16">
        <v>0.65510514487942995</v>
      </c>
      <c r="BB16">
        <v>0</v>
      </c>
      <c r="BC16">
        <v>0.93153526970954303</v>
      </c>
      <c r="BD16">
        <v>0.91060786650774705</v>
      </c>
      <c r="BE16">
        <v>0.63701350277998403</v>
      </c>
      <c r="BF16">
        <v>0.141263940520446</v>
      </c>
      <c r="BH16">
        <v>14</v>
      </c>
      <c r="BI16">
        <v>0.72359550561797703</v>
      </c>
      <c r="BJ16">
        <v>0.65581539920003395</v>
      </c>
      <c r="BK16">
        <v>0</v>
      </c>
      <c r="BL16">
        <v>0.97237569060773399</v>
      </c>
      <c r="BM16">
        <v>0.96678121420389396</v>
      </c>
      <c r="BN16">
        <v>0.63846153846153797</v>
      </c>
      <c r="BO16">
        <v>4.5643153526970903E-2</v>
      </c>
      <c r="BQ16">
        <v>14</v>
      </c>
      <c r="BR16">
        <v>0.78571428571428503</v>
      </c>
      <c r="BS16">
        <v>0.78333910743127599</v>
      </c>
      <c r="BT16">
        <v>0</v>
      </c>
      <c r="BU16">
        <v>0.94911242603550205</v>
      </c>
      <c r="BV16">
        <v>0.95555555555555505</v>
      </c>
      <c r="BW16">
        <v>0.55462184873949505</v>
      </c>
      <c r="BX16">
        <v>0.67406659939455005</v>
      </c>
    </row>
    <row r="17" spans="1:76" x14ac:dyDescent="0.2">
      <c r="A17" s="17"/>
      <c r="B17" s="17"/>
      <c r="C17" s="17"/>
      <c r="D17" s="17"/>
      <c r="E17" s="17"/>
      <c r="F17" s="17"/>
      <c r="X17">
        <v>15</v>
      </c>
      <c r="Y17">
        <v>0.66774193548387095</v>
      </c>
      <c r="Z17">
        <v>0.67534731311957497</v>
      </c>
      <c r="AA17">
        <v>0</v>
      </c>
      <c r="AB17">
        <v>0.90172239108409302</v>
      </c>
      <c r="AC17">
        <v>0.76657824933686902</v>
      </c>
      <c r="AD17">
        <v>0.46227316141356201</v>
      </c>
      <c r="AE17">
        <v>0.57081545064377603</v>
      </c>
      <c r="AG17">
        <v>15</v>
      </c>
      <c r="AH17">
        <v>0.73695652173912995</v>
      </c>
      <c r="AI17">
        <v>0.73568323646213696</v>
      </c>
      <c r="AJ17">
        <v>0</v>
      </c>
      <c r="AK17">
        <v>0.91563786008230397</v>
      </c>
      <c r="AL17">
        <v>0.90846681922196804</v>
      </c>
      <c r="AM17">
        <v>0.57637474541751499</v>
      </c>
      <c r="AN17">
        <v>0.54225352112675995</v>
      </c>
      <c r="AP17">
        <v>15</v>
      </c>
      <c r="AQ17">
        <v>0.71703296703296704</v>
      </c>
      <c r="AR17">
        <v>0.72080361632477397</v>
      </c>
      <c r="AS17">
        <v>0</v>
      </c>
      <c r="AT17">
        <v>0.91858037578287999</v>
      </c>
      <c r="AU17">
        <v>0.88343558282208501</v>
      </c>
      <c r="AV17">
        <v>0.54994850669412898</v>
      </c>
      <c r="AW17">
        <v>0.53125</v>
      </c>
      <c r="AY17">
        <v>15</v>
      </c>
      <c r="AZ17">
        <v>0.72722222222222199</v>
      </c>
      <c r="BA17">
        <v>0.72400108187107903</v>
      </c>
      <c r="BB17">
        <v>0</v>
      </c>
      <c r="BC17">
        <v>0.90890688259109298</v>
      </c>
      <c r="BD17">
        <v>0.90276110444177604</v>
      </c>
      <c r="BE17">
        <v>0.57354497354497302</v>
      </c>
      <c r="BF17">
        <v>0.51079136690647398</v>
      </c>
      <c r="BH17">
        <v>15</v>
      </c>
      <c r="BI17">
        <v>0.71123595505617898</v>
      </c>
      <c r="BJ17">
        <v>0.70998942212540195</v>
      </c>
      <c r="BK17">
        <v>0</v>
      </c>
      <c r="BL17">
        <v>0.88489968321013701</v>
      </c>
      <c r="BM17">
        <v>0.91557669441141498</v>
      </c>
      <c r="BN17">
        <v>0.54070981210855895</v>
      </c>
      <c r="BO17">
        <v>0.49877149877149801</v>
      </c>
      <c r="BQ17">
        <v>15</v>
      </c>
      <c r="BR17">
        <v>0.72857142857142798</v>
      </c>
      <c r="BS17">
        <v>0.66259915393991398</v>
      </c>
      <c r="BT17">
        <v>0</v>
      </c>
      <c r="BU17">
        <v>0.94628571428571395</v>
      </c>
      <c r="BV17">
        <v>0.96560196560196498</v>
      </c>
      <c r="BW17">
        <v>0.649223221586263</v>
      </c>
      <c r="BX17">
        <v>8.9285714285714204E-2</v>
      </c>
    </row>
    <row r="18" spans="1:76" x14ac:dyDescent="0.2">
      <c r="A18" s="17"/>
      <c r="B18" s="17"/>
      <c r="C18" s="17"/>
      <c r="D18" s="17"/>
      <c r="E18" s="17"/>
      <c r="F18" s="17"/>
      <c r="X18">
        <v>16</v>
      </c>
      <c r="Y18">
        <v>0.609139784946236</v>
      </c>
      <c r="Z18">
        <v>0.56367290873166098</v>
      </c>
      <c r="AA18">
        <v>0</v>
      </c>
      <c r="AB18">
        <v>0.835023041474654</v>
      </c>
      <c r="AC18">
        <v>0.73124147339699797</v>
      </c>
      <c r="AD18">
        <v>0.59766536964980499</v>
      </c>
      <c r="AE18">
        <v>9.0761750405186303E-2</v>
      </c>
      <c r="AG18">
        <v>16</v>
      </c>
      <c r="AH18">
        <v>0.72336956521739104</v>
      </c>
      <c r="AI18">
        <v>0.73185309550611</v>
      </c>
      <c r="AJ18">
        <v>0</v>
      </c>
      <c r="AK18">
        <v>0.90950226244343801</v>
      </c>
      <c r="AL18">
        <v>0.91369390103567305</v>
      </c>
      <c r="AM18">
        <v>0.56463288521199595</v>
      </c>
      <c r="AN18">
        <v>0.53958333333333297</v>
      </c>
      <c r="AP18">
        <v>16</v>
      </c>
      <c r="AQ18">
        <v>0.75109890109890098</v>
      </c>
      <c r="AR18">
        <v>0.74972222000566802</v>
      </c>
      <c r="AS18">
        <v>0</v>
      </c>
      <c r="AT18">
        <v>0.93220338983050799</v>
      </c>
      <c r="AU18">
        <v>0.92710706150341604</v>
      </c>
      <c r="AV18">
        <v>0.60102564102564104</v>
      </c>
      <c r="AW18">
        <v>0.53855278766310699</v>
      </c>
      <c r="AY18">
        <v>16</v>
      </c>
      <c r="AZ18">
        <v>0.72333333333333305</v>
      </c>
      <c r="BA18">
        <v>0.71536588184129102</v>
      </c>
      <c r="BB18">
        <v>0</v>
      </c>
      <c r="BC18">
        <v>0.865079365079365</v>
      </c>
      <c r="BD18">
        <v>0.93714285714285706</v>
      </c>
      <c r="BE18">
        <v>0.54978354978354904</v>
      </c>
      <c r="BF18">
        <v>0.50945775535939397</v>
      </c>
      <c r="BH18">
        <v>16</v>
      </c>
      <c r="BI18">
        <v>0.72865168539325798</v>
      </c>
      <c r="BJ18">
        <v>0.66442010389832995</v>
      </c>
      <c r="BK18">
        <v>0</v>
      </c>
      <c r="BL18">
        <v>0.95485327313769697</v>
      </c>
      <c r="BM18">
        <v>0.99099099099099097</v>
      </c>
      <c r="BN18">
        <v>0.64705882352941102</v>
      </c>
      <c r="BO18">
        <v>6.4777327935222603E-2</v>
      </c>
      <c r="BQ18">
        <v>16</v>
      </c>
      <c r="BR18">
        <v>0.74880952380952304</v>
      </c>
      <c r="BS18">
        <v>0.67972601147177503</v>
      </c>
      <c r="BT18">
        <v>0</v>
      </c>
      <c r="BU18">
        <v>0.97668997668997604</v>
      </c>
      <c r="BV18">
        <v>0.97826086956521696</v>
      </c>
      <c r="BW18">
        <v>0.674267100977198</v>
      </c>
      <c r="BX18">
        <v>8.9686098654708502E-2</v>
      </c>
    </row>
    <row r="19" spans="1:76" x14ac:dyDescent="0.2">
      <c r="A19" s="17"/>
      <c r="B19" s="17"/>
      <c r="C19" s="17"/>
      <c r="D19" s="17"/>
      <c r="E19" s="17"/>
      <c r="F19" s="17"/>
      <c r="X19">
        <v>17</v>
      </c>
      <c r="Y19">
        <v>0.68602150537634399</v>
      </c>
      <c r="Z19">
        <v>0.68325865822645304</v>
      </c>
      <c r="AA19">
        <v>0</v>
      </c>
      <c r="AB19">
        <v>0.82255083179297594</v>
      </c>
      <c r="AC19">
        <v>0.79601990049751203</v>
      </c>
      <c r="AD19">
        <v>0.55592469545957901</v>
      </c>
      <c r="AE19">
        <v>0.55853920515574595</v>
      </c>
      <c r="AG19">
        <v>17</v>
      </c>
      <c r="AH19">
        <v>0.70923913043478204</v>
      </c>
      <c r="AI19">
        <v>0.66758485039506299</v>
      </c>
      <c r="AJ19">
        <v>0</v>
      </c>
      <c r="AK19">
        <v>0.96432432432432402</v>
      </c>
      <c r="AL19">
        <v>0.85034013605442105</v>
      </c>
      <c r="AM19">
        <v>0.208258527827648</v>
      </c>
      <c r="AN19">
        <v>0.64741641337386002</v>
      </c>
      <c r="AP19">
        <v>17</v>
      </c>
      <c r="AQ19">
        <v>0.69340659340659305</v>
      </c>
      <c r="AR19">
        <v>0.649620587638291</v>
      </c>
      <c r="AS19">
        <v>0</v>
      </c>
      <c r="AT19">
        <v>0.96703296703296704</v>
      </c>
      <c r="AU19">
        <v>0.93122886133032601</v>
      </c>
      <c r="AV19">
        <v>0.58970358814352497</v>
      </c>
      <c r="AW19">
        <v>0.11051693404634499</v>
      </c>
      <c r="AY19">
        <v>17</v>
      </c>
      <c r="AZ19">
        <v>0.693888888888888</v>
      </c>
      <c r="BA19">
        <v>0.657218197949476</v>
      </c>
      <c r="BB19">
        <v>0</v>
      </c>
      <c r="BC19">
        <v>0.94414019715224495</v>
      </c>
      <c r="BD19">
        <v>0.847631241997439</v>
      </c>
      <c r="BE19">
        <v>0.16013071895424799</v>
      </c>
      <c r="BF19">
        <v>0.67697063369397203</v>
      </c>
      <c r="BH19">
        <v>17</v>
      </c>
      <c r="BI19">
        <v>0.73314606741572996</v>
      </c>
      <c r="BJ19">
        <v>0.686352245304515</v>
      </c>
      <c r="BK19">
        <v>0</v>
      </c>
      <c r="BL19">
        <v>0.94545454545454499</v>
      </c>
      <c r="BM19">
        <v>0.91304347826086896</v>
      </c>
      <c r="BN19">
        <v>0.205992509363295</v>
      </c>
      <c r="BO19">
        <v>0.68091844813934999</v>
      </c>
      <c r="BQ19">
        <v>17</v>
      </c>
      <c r="BR19">
        <v>0.72797619047619</v>
      </c>
      <c r="BS19">
        <v>0.65588896582074596</v>
      </c>
      <c r="BT19">
        <v>0</v>
      </c>
      <c r="BU19">
        <v>0.96199524940617498</v>
      </c>
      <c r="BV19">
        <v>0.97772567409144195</v>
      </c>
      <c r="BW19">
        <v>0.64851485148514798</v>
      </c>
      <c r="BX19">
        <v>3.5320088300220702E-2</v>
      </c>
    </row>
    <row r="20" spans="1:76" x14ac:dyDescent="0.2">
      <c r="A20" s="17"/>
      <c r="B20" s="17"/>
      <c r="C20" s="17"/>
      <c r="D20" s="17"/>
      <c r="E20" s="17"/>
      <c r="F20" s="17"/>
      <c r="X20">
        <v>18</v>
      </c>
      <c r="Y20">
        <v>0.63978494623655902</v>
      </c>
      <c r="Z20">
        <v>0.63058281550194495</v>
      </c>
      <c r="AA20">
        <v>0</v>
      </c>
      <c r="AB20">
        <v>0.78816568047337199</v>
      </c>
      <c r="AC20">
        <v>0.83941605839416</v>
      </c>
      <c r="AD20">
        <v>0.314285714285714</v>
      </c>
      <c r="AE20">
        <v>0.58046380885453197</v>
      </c>
      <c r="AG20">
        <v>18</v>
      </c>
      <c r="AH20">
        <v>0.68804347826086898</v>
      </c>
      <c r="AI20">
        <v>0.65641426681151005</v>
      </c>
      <c r="AJ20">
        <v>0</v>
      </c>
      <c r="AK20">
        <v>0.92375690607734795</v>
      </c>
      <c r="AL20">
        <v>0.87816646562123002</v>
      </c>
      <c r="AM20">
        <v>0.167721518987341</v>
      </c>
      <c r="AN20">
        <v>0.65601217656012101</v>
      </c>
      <c r="AP20">
        <v>18</v>
      </c>
      <c r="AQ20">
        <v>0.757692307692307</v>
      </c>
      <c r="AR20">
        <v>0.733755800860312</v>
      </c>
      <c r="AS20">
        <v>0</v>
      </c>
      <c r="AT20">
        <v>0.95965103598691304</v>
      </c>
      <c r="AU20">
        <v>0.95216400911161703</v>
      </c>
      <c r="AV20">
        <v>0.35761589403973498</v>
      </c>
      <c r="AW20">
        <v>0.66559226430298102</v>
      </c>
      <c r="AY20">
        <v>18</v>
      </c>
      <c r="AZ20">
        <v>0.74444444444444402</v>
      </c>
      <c r="BA20">
        <v>0.700210326247513</v>
      </c>
      <c r="BB20">
        <v>0</v>
      </c>
      <c r="BC20">
        <v>0.94294940796555404</v>
      </c>
      <c r="BD20">
        <v>0.95270270270270196</v>
      </c>
      <c r="BE20">
        <v>0.23529411764705799</v>
      </c>
      <c r="BF20">
        <v>0.66989507667473702</v>
      </c>
      <c r="BH20">
        <v>18</v>
      </c>
      <c r="BI20">
        <v>0.74382022471910103</v>
      </c>
      <c r="BJ20">
        <v>0.74062347438239595</v>
      </c>
      <c r="BK20">
        <v>0</v>
      </c>
      <c r="BL20">
        <v>0.93797606093579899</v>
      </c>
      <c r="BM20">
        <v>0.95051783659378597</v>
      </c>
      <c r="BN20">
        <v>0.57399999999999995</v>
      </c>
      <c r="BO20">
        <v>0.5</v>
      </c>
      <c r="BQ20">
        <v>18</v>
      </c>
      <c r="BR20">
        <v>0.75297619047619002</v>
      </c>
      <c r="BS20">
        <v>0.71376042027827502</v>
      </c>
      <c r="BT20">
        <v>0</v>
      </c>
      <c r="BU20">
        <v>0.94638694638694598</v>
      </c>
      <c r="BV20">
        <v>0.94074969770253902</v>
      </c>
      <c r="BW20">
        <v>0.28460038986354702</v>
      </c>
      <c r="BX20">
        <v>0.683304647160068</v>
      </c>
    </row>
    <row r="21" spans="1:76" x14ac:dyDescent="0.2">
      <c r="A21" s="17"/>
      <c r="B21" s="17"/>
      <c r="C21" s="17"/>
      <c r="D21" s="17"/>
      <c r="E21" s="17"/>
      <c r="F21" s="17"/>
      <c r="X21">
        <v>19</v>
      </c>
      <c r="Y21">
        <v>0.55645161290322498</v>
      </c>
      <c r="Z21">
        <v>0.55964620939986298</v>
      </c>
      <c r="AA21">
        <v>0</v>
      </c>
      <c r="AB21">
        <v>0.68767377201112101</v>
      </c>
      <c r="AC21">
        <v>0.786082474226804</v>
      </c>
      <c r="AD21">
        <v>0.303769401330376</v>
      </c>
      <c r="AE21">
        <v>0.46105919003115198</v>
      </c>
      <c r="AG21">
        <v>19</v>
      </c>
      <c r="AH21">
        <v>0.69510869565217304</v>
      </c>
      <c r="AI21">
        <v>0.63511441525398005</v>
      </c>
      <c r="AJ21">
        <v>0</v>
      </c>
      <c r="AK21">
        <v>0.84911550468262198</v>
      </c>
      <c r="AL21">
        <v>0.87346024636058195</v>
      </c>
      <c r="AM21">
        <v>0.13435700575815701</v>
      </c>
      <c r="AN21">
        <v>0.68352490421455903</v>
      </c>
      <c r="AP21">
        <v>19</v>
      </c>
      <c r="AQ21">
        <v>0.68681318681318604</v>
      </c>
      <c r="AR21">
        <v>0.61866032763249501</v>
      </c>
      <c r="AS21">
        <v>0</v>
      </c>
      <c r="AT21">
        <v>0.88754534461910495</v>
      </c>
      <c r="AU21">
        <v>0.93520518358531302</v>
      </c>
      <c r="AV21">
        <v>0.63532763532763503</v>
      </c>
      <c r="AW21">
        <v>1.6563146997929601E-2</v>
      </c>
      <c r="AY21">
        <v>19</v>
      </c>
      <c r="AZ21">
        <v>0.72888888888888803</v>
      </c>
      <c r="BA21">
        <v>0.71747461859127903</v>
      </c>
      <c r="BB21">
        <v>0</v>
      </c>
      <c r="BC21">
        <v>0.94067796610169496</v>
      </c>
      <c r="BD21">
        <v>0.94226327944572696</v>
      </c>
      <c r="BE21">
        <v>0.391608391608391</v>
      </c>
      <c r="BF21">
        <v>0.59534883720930198</v>
      </c>
      <c r="BH21">
        <v>19</v>
      </c>
      <c r="BI21">
        <v>0.75786516853932495</v>
      </c>
      <c r="BJ21">
        <v>0.75876822432650703</v>
      </c>
      <c r="BK21">
        <v>0</v>
      </c>
      <c r="BL21">
        <v>0.97249724972497198</v>
      </c>
      <c r="BM21">
        <v>0.95560747663551404</v>
      </c>
      <c r="BN21">
        <v>0.57411273486430003</v>
      </c>
      <c r="BO21">
        <v>0.53285543608124197</v>
      </c>
      <c r="BQ21">
        <v>19</v>
      </c>
      <c r="BR21">
        <v>0.75833333333333297</v>
      </c>
      <c r="BS21">
        <v>0.70938929729498501</v>
      </c>
      <c r="BT21">
        <v>0</v>
      </c>
      <c r="BU21">
        <v>0.94871794871794801</v>
      </c>
      <c r="BV21">
        <v>0.95942720763723099</v>
      </c>
      <c r="BW21">
        <v>0.24016563146997899</v>
      </c>
      <c r="BX21">
        <v>0.68924640135478399</v>
      </c>
    </row>
    <row r="22" spans="1:76" x14ac:dyDescent="0.2">
      <c r="A22" s="17"/>
      <c r="B22" s="17"/>
      <c r="C22" s="17"/>
      <c r="D22" s="17"/>
      <c r="E22" s="17"/>
      <c r="F22" s="17"/>
      <c r="X22">
        <v>20</v>
      </c>
      <c r="Y22">
        <v>0.65</v>
      </c>
      <c r="Z22">
        <v>0.60169205665662795</v>
      </c>
      <c r="AA22">
        <v>0</v>
      </c>
      <c r="AB22">
        <v>0.800942285041225</v>
      </c>
      <c r="AC22">
        <v>0.81489141675284305</v>
      </c>
      <c r="AD22">
        <v>0.16257088846880899</v>
      </c>
      <c r="AE22">
        <v>0.62836363636363601</v>
      </c>
      <c r="AG22">
        <v>20</v>
      </c>
      <c r="AH22">
        <v>0.70217391304347798</v>
      </c>
      <c r="AI22">
        <v>0.69602023845343797</v>
      </c>
      <c r="AJ22">
        <v>0</v>
      </c>
      <c r="AK22">
        <v>0.85853658536585298</v>
      </c>
      <c r="AL22">
        <v>0.84841075794621001</v>
      </c>
      <c r="AM22">
        <v>0.46291560102301699</v>
      </c>
      <c r="AN22">
        <v>0.614218009478673</v>
      </c>
      <c r="AP22">
        <v>20</v>
      </c>
      <c r="AQ22">
        <v>0.74890109890109802</v>
      </c>
      <c r="AR22">
        <v>0.71532367237873995</v>
      </c>
      <c r="AS22">
        <v>0</v>
      </c>
      <c r="AT22">
        <v>0.95680345572354197</v>
      </c>
      <c r="AU22">
        <v>0.93485714285714205</v>
      </c>
      <c r="AV22">
        <v>0.29929577464788698</v>
      </c>
      <c r="AW22">
        <v>0.67033831628638796</v>
      </c>
      <c r="AY22">
        <v>20</v>
      </c>
      <c r="AZ22">
        <v>0.71444444444444399</v>
      </c>
      <c r="BA22">
        <v>0.65646912964272397</v>
      </c>
      <c r="BB22">
        <v>0</v>
      </c>
      <c r="BC22">
        <v>0.95424836601307195</v>
      </c>
      <c r="BD22">
        <v>0.93131548311990597</v>
      </c>
      <c r="BE22">
        <v>0.64090909090908998</v>
      </c>
      <c r="BF22">
        <v>9.9403578528827002E-2</v>
      </c>
      <c r="BH22">
        <v>20</v>
      </c>
      <c r="BI22">
        <v>0.74887640449438198</v>
      </c>
      <c r="BJ22">
        <v>0.68324392612960405</v>
      </c>
      <c r="BK22">
        <v>0</v>
      </c>
      <c r="BL22">
        <v>0.98994413407821202</v>
      </c>
      <c r="BM22">
        <v>0.97949886104783601</v>
      </c>
      <c r="BN22">
        <v>0.67281105990783396</v>
      </c>
      <c r="BO22">
        <v>9.0721649484536093E-2</v>
      </c>
      <c r="BQ22">
        <v>20</v>
      </c>
      <c r="BR22">
        <v>0.75952380952380905</v>
      </c>
      <c r="BS22">
        <v>0.72339348946062398</v>
      </c>
      <c r="BT22">
        <v>0</v>
      </c>
      <c r="BU22">
        <v>0.96834701055099603</v>
      </c>
      <c r="BV22">
        <v>0.96260554885404104</v>
      </c>
      <c r="BW22">
        <v>0.28842504743832997</v>
      </c>
      <c r="BX22">
        <v>0.674196350999131</v>
      </c>
    </row>
    <row r="23" spans="1:76" x14ac:dyDescent="0.2">
      <c r="X23">
        <v>21</v>
      </c>
      <c r="Y23">
        <v>0.58602150537634401</v>
      </c>
      <c r="Z23">
        <v>0.55283886683766303</v>
      </c>
      <c r="AA23">
        <v>0</v>
      </c>
      <c r="AB23">
        <v>0.60680272108843503</v>
      </c>
      <c r="AC23">
        <v>0.88783943329397796</v>
      </c>
      <c r="AD23">
        <v>0.12012987012987</v>
      </c>
      <c r="AE23">
        <v>0.59658344283836995</v>
      </c>
      <c r="AG23">
        <v>21</v>
      </c>
      <c r="AH23">
        <v>0.70217391304347798</v>
      </c>
      <c r="AI23">
        <v>0.68790842667349295</v>
      </c>
      <c r="AJ23">
        <v>0</v>
      </c>
      <c r="AK23">
        <v>0.91991786447638602</v>
      </c>
      <c r="AL23">
        <v>0.93483146067415701</v>
      </c>
      <c r="AM23">
        <v>0.33150684931506802</v>
      </c>
      <c r="AN23">
        <v>0.56537753222836096</v>
      </c>
      <c r="AP23">
        <v>21</v>
      </c>
      <c r="AQ23">
        <v>0.72637362637362601</v>
      </c>
      <c r="AR23">
        <v>0.73135784090406397</v>
      </c>
      <c r="AS23">
        <v>0</v>
      </c>
      <c r="AT23">
        <v>0.93662728249194405</v>
      </c>
      <c r="AU23">
        <v>0.89588377723970902</v>
      </c>
      <c r="AV23">
        <v>0.57314629258517003</v>
      </c>
      <c r="AW23">
        <v>0.51977401129943401</v>
      </c>
      <c r="AY23">
        <v>21</v>
      </c>
      <c r="AZ23">
        <v>0.73444444444444401</v>
      </c>
      <c r="BA23">
        <v>0.72880954758081495</v>
      </c>
      <c r="BB23">
        <v>0</v>
      </c>
      <c r="BC23">
        <v>0.89821615949632705</v>
      </c>
      <c r="BD23">
        <v>0.91428571428571404</v>
      </c>
      <c r="BE23">
        <v>0.45994832041343597</v>
      </c>
      <c r="BF23">
        <v>0.64278799612778303</v>
      </c>
      <c r="BH23">
        <v>21</v>
      </c>
      <c r="BI23">
        <v>0.76797752808988695</v>
      </c>
      <c r="BJ23">
        <v>0.76457771189024903</v>
      </c>
      <c r="BK23">
        <v>0</v>
      </c>
      <c r="BL23">
        <v>0.925081433224755</v>
      </c>
      <c r="BM23">
        <v>0.94437869822485199</v>
      </c>
      <c r="BN23">
        <v>0.53245033112582696</v>
      </c>
      <c r="BO23">
        <v>0.65640038498556297</v>
      </c>
      <c r="BQ23">
        <v>21</v>
      </c>
      <c r="BR23">
        <v>0.772023809523809</v>
      </c>
      <c r="BS23">
        <v>0.72672328000975395</v>
      </c>
      <c r="BT23">
        <v>0</v>
      </c>
      <c r="BU23">
        <v>0.99171597633135999</v>
      </c>
      <c r="BV23">
        <v>0.98800959232613905</v>
      </c>
      <c r="BW23">
        <v>0.241935483870967</v>
      </c>
      <c r="BX23">
        <v>0.68523206751054799</v>
      </c>
    </row>
    <row r="24" spans="1:76" x14ac:dyDescent="0.2">
      <c r="X24">
        <v>22</v>
      </c>
      <c r="Y24">
        <v>0.51774193548387004</v>
      </c>
      <c r="Z24">
        <v>0.51361862609058495</v>
      </c>
      <c r="AA24">
        <v>0</v>
      </c>
      <c r="AB24">
        <v>0.62159214830970499</v>
      </c>
      <c r="AC24">
        <v>0.85714285714285698</v>
      </c>
      <c r="AD24">
        <v>0.41131498470948002</v>
      </c>
      <c r="AE24">
        <v>0.16442451420029799</v>
      </c>
      <c r="AG24">
        <v>22</v>
      </c>
      <c r="AH24">
        <v>0.71956521739130397</v>
      </c>
      <c r="AI24">
        <v>0.64847932961612198</v>
      </c>
      <c r="AJ24">
        <v>0</v>
      </c>
      <c r="AK24">
        <v>0.88461538461538403</v>
      </c>
      <c r="AL24">
        <v>0.94988610478359903</v>
      </c>
      <c r="AM24">
        <v>8.9068825910931099E-2</v>
      </c>
      <c r="AN24">
        <v>0.67034700315457396</v>
      </c>
      <c r="AP24">
        <v>22</v>
      </c>
      <c r="AQ24">
        <v>0.66483516483516403</v>
      </c>
      <c r="AR24">
        <v>0.60573197200552198</v>
      </c>
      <c r="AS24">
        <v>0</v>
      </c>
      <c r="AT24">
        <v>0.91647331786542896</v>
      </c>
      <c r="AU24">
        <v>0.86788154897494296</v>
      </c>
      <c r="AV24">
        <v>0.623188405797101</v>
      </c>
      <c r="AW24">
        <v>1.53846153846153E-2</v>
      </c>
      <c r="AY24">
        <v>22</v>
      </c>
      <c r="AZ24">
        <v>0.74888888888888805</v>
      </c>
      <c r="BA24">
        <v>0.74924599249733703</v>
      </c>
      <c r="BB24">
        <v>0</v>
      </c>
      <c r="BC24">
        <v>0.95947426067908004</v>
      </c>
      <c r="BD24">
        <v>0.94677236693091704</v>
      </c>
      <c r="BE24">
        <v>0.54214123006833703</v>
      </c>
      <c r="BF24">
        <v>0.54859611231101502</v>
      </c>
      <c r="BH24">
        <v>22</v>
      </c>
      <c r="BI24">
        <v>0.74269662921348301</v>
      </c>
      <c r="BJ24">
        <v>0.704465366984249</v>
      </c>
      <c r="BK24">
        <v>0</v>
      </c>
      <c r="BL24">
        <v>0.94967177242888401</v>
      </c>
      <c r="BM24">
        <v>0.94299287410926302</v>
      </c>
      <c r="BN24">
        <v>0.26168224299065401</v>
      </c>
      <c r="BO24">
        <v>0.66351457840819505</v>
      </c>
      <c r="BQ24">
        <v>22</v>
      </c>
      <c r="BR24">
        <v>0.73452380952380902</v>
      </c>
      <c r="BS24">
        <v>0.69353531427841597</v>
      </c>
      <c r="BT24">
        <v>0</v>
      </c>
      <c r="BU24">
        <v>0.96867469879517998</v>
      </c>
      <c r="BV24">
        <v>0.96933962264150897</v>
      </c>
      <c r="BW24">
        <v>0.63840830449826902</v>
      </c>
      <c r="BX24">
        <v>0.197718631178707</v>
      </c>
    </row>
    <row r="25" spans="1:76" x14ac:dyDescent="0.2">
      <c r="X25">
        <v>23</v>
      </c>
      <c r="Y25">
        <v>0.60430107526881705</v>
      </c>
      <c r="Z25">
        <v>0.59831453658053402</v>
      </c>
      <c r="AA25">
        <v>0</v>
      </c>
      <c r="AB25">
        <v>0.74233825198637904</v>
      </c>
      <c r="AC25">
        <v>0.70550847457627097</v>
      </c>
      <c r="AD25">
        <v>0.37984496124030998</v>
      </c>
      <c r="AE25">
        <v>0.56556645851917897</v>
      </c>
      <c r="AG25">
        <v>23</v>
      </c>
      <c r="AH25">
        <v>0.68967391304347803</v>
      </c>
      <c r="AI25">
        <v>0.69362818486797395</v>
      </c>
      <c r="AJ25">
        <v>0</v>
      </c>
      <c r="AK25">
        <v>0.83015075376884395</v>
      </c>
      <c r="AL25">
        <v>0.86279357231149501</v>
      </c>
      <c r="AM25">
        <v>0.55240174672488995</v>
      </c>
      <c r="AN25">
        <v>0.52916666666666601</v>
      </c>
      <c r="AP25">
        <v>23</v>
      </c>
      <c r="AQ25">
        <v>0.69450549450549404</v>
      </c>
      <c r="AR25">
        <v>0.62371059956181096</v>
      </c>
      <c r="AS25">
        <v>0</v>
      </c>
      <c r="AT25">
        <v>0.87733071638861604</v>
      </c>
      <c r="AU25">
        <v>0.90238095238095195</v>
      </c>
      <c r="AV25">
        <v>5.2104208416833601E-2</v>
      </c>
      <c r="AW25">
        <v>0.66302652106084203</v>
      </c>
      <c r="AY25">
        <v>23</v>
      </c>
      <c r="AZ25">
        <v>0.71611111111111103</v>
      </c>
      <c r="BA25">
        <v>0.65347463383040905</v>
      </c>
      <c r="BB25">
        <v>0</v>
      </c>
      <c r="BC25">
        <v>0.90070210631895697</v>
      </c>
      <c r="BD25">
        <v>0.90909090909090895</v>
      </c>
      <c r="BE25">
        <v>0.13849287169042701</v>
      </c>
      <c r="BF25">
        <v>0.66561264822134303</v>
      </c>
      <c r="BH25">
        <v>23</v>
      </c>
      <c r="BI25">
        <v>0.72752808988763995</v>
      </c>
      <c r="BJ25">
        <v>0.72502191782668801</v>
      </c>
      <c r="BK25">
        <v>0</v>
      </c>
      <c r="BL25">
        <v>0.98008849557522104</v>
      </c>
      <c r="BM25">
        <v>0.97505668934240297</v>
      </c>
      <c r="BN25">
        <v>0.51356993736951895</v>
      </c>
      <c r="BO25">
        <v>0.43137254901960698</v>
      </c>
      <c r="BQ25">
        <v>23</v>
      </c>
      <c r="BR25">
        <v>0.78630952380952301</v>
      </c>
      <c r="BS25">
        <v>0.778765666623771</v>
      </c>
      <c r="BT25">
        <v>0</v>
      </c>
      <c r="BU25">
        <v>0.99401197604790403</v>
      </c>
      <c r="BV25">
        <v>0.94174757281553401</v>
      </c>
      <c r="BW25">
        <v>0.50303030303030305</v>
      </c>
      <c r="BX25">
        <v>0.67627281460134403</v>
      </c>
    </row>
    <row r="26" spans="1:76" x14ac:dyDescent="0.2">
      <c r="X26">
        <v>24</v>
      </c>
      <c r="Y26">
        <v>0.57204301075268804</v>
      </c>
      <c r="Z26">
        <v>0.588039910144177</v>
      </c>
      <c r="AA26">
        <v>0</v>
      </c>
      <c r="AB26">
        <v>0.66422466422466397</v>
      </c>
      <c r="AC26">
        <v>0.90241102181400601</v>
      </c>
      <c r="AD26">
        <v>0.37625754527162902</v>
      </c>
      <c r="AE26">
        <v>0.409266409266409</v>
      </c>
      <c r="AG26">
        <v>24</v>
      </c>
      <c r="AH26">
        <v>0.70054347826086905</v>
      </c>
      <c r="AI26">
        <v>0.68968447305966096</v>
      </c>
      <c r="AJ26">
        <v>0</v>
      </c>
      <c r="AK26">
        <v>0.929399367755532</v>
      </c>
      <c r="AL26">
        <v>0.81210592686002503</v>
      </c>
      <c r="AM26">
        <v>0.35</v>
      </c>
      <c r="AN26">
        <v>0.66723259762308895</v>
      </c>
      <c r="AP26">
        <v>24</v>
      </c>
      <c r="AQ26">
        <v>0.64230769230769202</v>
      </c>
      <c r="AR26">
        <v>0.60203889414862599</v>
      </c>
      <c r="AS26">
        <v>0</v>
      </c>
      <c r="AT26">
        <v>0.84615384615384603</v>
      </c>
      <c r="AU26">
        <v>0.88835534213685396</v>
      </c>
      <c r="AV26">
        <v>0.53078924544665995</v>
      </c>
      <c r="AW26">
        <v>0.14285714285714199</v>
      </c>
      <c r="AY26">
        <v>24</v>
      </c>
      <c r="AZ26">
        <v>0.77277777777777701</v>
      </c>
      <c r="BA26">
        <v>0.77115260107744599</v>
      </c>
      <c r="BB26">
        <v>0</v>
      </c>
      <c r="BC26">
        <v>0.98547486033519505</v>
      </c>
      <c r="BD26">
        <v>0.97368421052631504</v>
      </c>
      <c r="BE26">
        <v>0.53635280095351601</v>
      </c>
      <c r="BF26">
        <v>0.58909853249475796</v>
      </c>
      <c r="BH26">
        <v>24</v>
      </c>
      <c r="BI26">
        <v>0.73764044943820195</v>
      </c>
      <c r="BJ26">
        <v>0.74573633670575601</v>
      </c>
      <c r="BK26">
        <v>0</v>
      </c>
      <c r="BL26">
        <v>0.96027241770715099</v>
      </c>
      <c r="BM26">
        <v>0.88169364881693602</v>
      </c>
      <c r="BN26">
        <v>0.53787047200878102</v>
      </c>
      <c r="BO26">
        <v>0.60310880829015501</v>
      </c>
      <c r="BQ26">
        <v>24</v>
      </c>
      <c r="BR26">
        <v>0.78392857142857097</v>
      </c>
      <c r="BS26">
        <v>0.78306766889568702</v>
      </c>
      <c r="BT26">
        <v>0</v>
      </c>
      <c r="BU26">
        <v>0.97271648873072303</v>
      </c>
      <c r="BV26">
        <v>0.96852300242130696</v>
      </c>
      <c r="BW26">
        <v>0.55776892430278802</v>
      </c>
      <c r="BX26">
        <v>0.63326226012793096</v>
      </c>
    </row>
    <row r="27" spans="1:76" x14ac:dyDescent="0.2">
      <c r="X27">
        <v>25</v>
      </c>
      <c r="Y27">
        <v>0.50483870967741895</v>
      </c>
      <c r="Z27">
        <v>0.53465451102894301</v>
      </c>
      <c r="AA27">
        <v>0</v>
      </c>
      <c r="AB27">
        <v>0.67490729295426399</v>
      </c>
      <c r="AC27">
        <v>0.79689521345407499</v>
      </c>
      <c r="AD27">
        <v>0.33993902439024298</v>
      </c>
      <c r="AE27">
        <v>0.32687651331719098</v>
      </c>
      <c r="AG27">
        <v>25</v>
      </c>
      <c r="AH27">
        <v>0.72391304347826002</v>
      </c>
      <c r="AI27">
        <v>0.723194486553417</v>
      </c>
      <c r="AJ27">
        <v>0</v>
      </c>
      <c r="AK27">
        <v>0.89989888776541904</v>
      </c>
      <c r="AL27">
        <v>0.88075560802833497</v>
      </c>
      <c r="AM27">
        <v>0.59352142110762796</v>
      </c>
      <c r="AN27">
        <v>0.51860202931228805</v>
      </c>
      <c r="AP27">
        <v>25</v>
      </c>
      <c r="AQ27">
        <v>0.765384615384615</v>
      </c>
      <c r="AR27">
        <v>0.72712730447474905</v>
      </c>
      <c r="AS27">
        <v>0</v>
      </c>
      <c r="AT27">
        <v>0.99234972677595601</v>
      </c>
      <c r="AU27">
        <v>0.97412823397075299</v>
      </c>
      <c r="AV27">
        <v>0.26010544815465703</v>
      </c>
      <c r="AW27">
        <v>0.681925808997632</v>
      </c>
      <c r="AY27">
        <v>25</v>
      </c>
      <c r="AZ27">
        <v>0.75666666666666604</v>
      </c>
      <c r="BA27">
        <v>0.75624532181981297</v>
      </c>
      <c r="BB27">
        <v>0</v>
      </c>
      <c r="BC27">
        <v>0.91647855530473998</v>
      </c>
      <c r="BD27">
        <v>0.93901035673187505</v>
      </c>
      <c r="BE27">
        <v>0.51053283767038404</v>
      </c>
      <c r="BF27">
        <v>0.65895953757225401</v>
      </c>
      <c r="BH27">
        <v>25</v>
      </c>
      <c r="BI27">
        <v>0.76292134831460601</v>
      </c>
      <c r="BJ27">
        <v>0.74818877082604096</v>
      </c>
      <c r="BK27">
        <v>0</v>
      </c>
      <c r="BL27">
        <v>0.95875139353400196</v>
      </c>
      <c r="BM27">
        <v>0.94063926940639198</v>
      </c>
      <c r="BN27">
        <v>0.41459854014598502</v>
      </c>
      <c r="BO27">
        <v>0.67876588021778494</v>
      </c>
      <c r="BQ27">
        <v>25</v>
      </c>
      <c r="BR27">
        <v>0.75178571428571395</v>
      </c>
      <c r="BS27">
        <v>0.71983516629227795</v>
      </c>
      <c r="BT27">
        <v>0</v>
      </c>
      <c r="BU27">
        <v>0.93656286043829196</v>
      </c>
      <c r="BV27">
        <v>0.95421686746987899</v>
      </c>
      <c r="BW27">
        <v>0.314079422382671</v>
      </c>
      <c r="BX27">
        <v>0.67448151487826802</v>
      </c>
    </row>
    <row r="28" spans="1:76" x14ac:dyDescent="0.2">
      <c r="X28">
        <v>26</v>
      </c>
      <c r="Y28">
        <v>0.71451612903225803</v>
      </c>
      <c r="Z28">
        <v>0.69320906371692304</v>
      </c>
      <c r="AA28">
        <v>0</v>
      </c>
      <c r="AB28">
        <v>0.90868596881959895</v>
      </c>
      <c r="AC28">
        <v>0.86965589155370104</v>
      </c>
      <c r="AD28">
        <v>0.32611832611832597</v>
      </c>
      <c r="AE28">
        <v>0.668376068376068</v>
      </c>
      <c r="AG28">
        <v>26</v>
      </c>
      <c r="AH28">
        <v>0.72228260869565197</v>
      </c>
      <c r="AI28">
        <v>0.71142059633605803</v>
      </c>
      <c r="AJ28">
        <v>0</v>
      </c>
      <c r="AK28">
        <v>0.83203125</v>
      </c>
      <c r="AL28">
        <v>0.94900221729489997</v>
      </c>
      <c r="AM28">
        <v>0.44274809160305301</v>
      </c>
      <c r="AN28">
        <v>0.62190082644628097</v>
      </c>
      <c r="AP28">
        <v>26</v>
      </c>
      <c r="AQ28">
        <v>0.71758241758241703</v>
      </c>
      <c r="AR28">
        <v>0.68396823457753997</v>
      </c>
      <c r="AS28">
        <v>0</v>
      </c>
      <c r="AT28">
        <v>0.92682926829268297</v>
      </c>
      <c r="AU28">
        <v>0.92631578947368398</v>
      </c>
      <c r="AV28">
        <v>0.25714285714285701</v>
      </c>
      <c r="AW28">
        <v>0.62558502340093602</v>
      </c>
      <c r="AY28">
        <v>26</v>
      </c>
      <c r="AZ28">
        <v>0.73833333333333295</v>
      </c>
      <c r="BA28">
        <v>0.705575609535538</v>
      </c>
      <c r="BB28">
        <v>0</v>
      </c>
      <c r="BC28">
        <v>0.95299145299145305</v>
      </c>
      <c r="BD28">
        <v>0.887185104052573</v>
      </c>
      <c r="BE28">
        <v>0.31719532554257002</v>
      </c>
      <c r="BF28">
        <v>0.66493055555555503</v>
      </c>
      <c r="BH28">
        <v>26</v>
      </c>
      <c r="BI28">
        <v>0.75674157303370704</v>
      </c>
      <c r="BJ28">
        <v>0.75814792730099401</v>
      </c>
      <c r="BK28">
        <v>0</v>
      </c>
      <c r="BL28">
        <v>0.92513966480446896</v>
      </c>
      <c r="BM28">
        <v>0.96449026345933497</v>
      </c>
      <c r="BN28">
        <v>0.57817772778402698</v>
      </c>
      <c r="BO28">
        <v>0.56478405315614599</v>
      </c>
      <c r="BQ28">
        <v>26</v>
      </c>
      <c r="BR28">
        <v>0.77023809523809506</v>
      </c>
      <c r="BS28">
        <v>0.75786061886872702</v>
      </c>
      <c r="BT28">
        <v>0</v>
      </c>
      <c r="BU28">
        <v>0.98698224852071004</v>
      </c>
      <c r="BV28">
        <v>0.98581560283687897</v>
      </c>
      <c r="BW28">
        <v>0.63116370808678501</v>
      </c>
      <c r="BX28">
        <v>0.42748091603053401</v>
      </c>
    </row>
    <row r="29" spans="1:76" x14ac:dyDescent="0.2">
      <c r="X29">
        <v>27</v>
      </c>
      <c r="Y29">
        <v>0.69354838709677402</v>
      </c>
      <c r="Z29">
        <v>0.69908803890970495</v>
      </c>
      <c r="AA29">
        <v>0</v>
      </c>
      <c r="AB29">
        <v>0.91034482758620605</v>
      </c>
      <c r="AC29">
        <v>0.82953311617806702</v>
      </c>
      <c r="AD29">
        <v>0.54812098991750602</v>
      </c>
      <c r="AE29">
        <v>0.50835322195704002</v>
      </c>
      <c r="AG29">
        <v>27</v>
      </c>
      <c r="AH29">
        <v>0.61684782608695599</v>
      </c>
      <c r="AI29">
        <v>0.60762031600134303</v>
      </c>
      <c r="AJ29">
        <v>0</v>
      </c>
      <c r="AK29">
        <v>0.698162729658792</v>
      </c>
      <c r="AL29">
        <v>0.88057901085645296</v>
      </c>
      <c r="AM29">
        <v>0.18867924528301799</v>
      </c>
      <c r="AN29">
        <v>0.663060278207109</v>
      </c>
      <c r="AP29">
        <v>27</v>
      </c>
      <c r="AQ29">
        <v>0.70769230769230695</v>
      </c>
      <c r="AR29">
        <v>0.69808855843311501</v>
      </c>
      <c r="AS29">
        <v>0</v>
      </c>
      <c r="AT29">
        <v>0.93581780538302195</v>
      </c>
      <c r="AU29">
        <v>0.93953488372092997</v>
      </c>
      <c r="AV29">
        <v>0.56468366383380497</v>
      </c>
      <c r="AW29">
        <v>0.352317880794701</v>
      </c>
      <c r="AY29">
        <v>27</v>
      </c>
      <c r="AZ29">
        <v>0.73</v>
      </c>
      <c r="BA29">
        <v>0.68033258259103602</v>
      </c>
      <c r="BB29">
        <v>0</v>
      </c>
      <c r="BC29">
        <v>0.95528898582333699</v>
      </c>
      <c r="BD29">
        <v>0.94226327944572696</v>
      </c>
      <c r="BE29">
        <v>0.16793893129770901</v>
      </c>
      <c r="BF29">
        <v>0.65583913379737002</v>
      </c>
      <c r="BH29">
        <v>27</v>
      </c>
      <c r="BI29">
        <v>0.76966292134831404</v>
      </c>
      <c r="BJ29">
        <v>0.75139731777429597</v>
      </c>
      <c r="BK29">
        <v>0</v>
      </c>
      <c r="BL29">
        <v>0.96921322690991996</v>
      </c>
      <c r="BM29">
        <v>0.94713160854893097</v>
      </c>
      <c r="BN29">
        <v>0.41747572815533901</v>
      </c>
      <c r="BO29">
        <v>0.671768707482993</v>
      </c>
      <c r="BQ29">
        <v>27</v>
      </c>
      <c r="BR29">
        <v>0.78273809523809501</v>
      </c>
      <c r="BS29">
        <v>0.78360256896994296</v>
      </c>
      <c r="BT29">
        <v>0</v>
      </c>
      <c r="BU29">
        <v>0.97399527186761203</v>
      </c>
      <c r="BV29">
        <v>0.980582524271844</v>
      </c>
      <c r="BW29">
        <v>0.57459926017262597</v>
      </c>
      <c r="BX29">
        <v>0.60523321956769005</v>
      </c>
    </row>
    <row r="30" spans="1:76" x14ac:dyDescent="0.2">
      <c r="X30">
        <v>28</v>
      </c>
      <c r="Y30">
        <v>0.68817204301075197</v>
      </c>
      <c r="Z30">
        <v>0.63363078804821604</v>
      </c>
      <c r="AA30">
        <v>0</v>
      </c>
      <c r="AB30">
        <v>0.88692232055063902</v>
      </c>
      <c r="AC30">
        <v>0.86024096385542104</v>
      </c>
      <c r="AD30">
        <v>0.127737226277372</v>
      </c>
      <c r="AE30">
        <v>0.65962264150943395</v>
      </c>
      <c r="AG30">
        <v>28</v>
      </c>
      <c r="AH30">
        <v>0.69456521739130395</v>
      </c>
      <c r="AI30">
        <v>0.68902590250256002</v>
      </c>
      <c r="AJ30">
        <v>0</v>
      </c>
      <c r="AK30">
        <v>0.91590678824721306</v>
      </c>
      <c r="AL30">
        <v>0.855036855036855</v>
      </c>
      <c r="AM30">
        <v>0.58567543064369898</v>
      </c>
      <c r="AN30">
        <v>0.39948453608247397</v>
      </c>
      <c r="AP30">
        <v>28</v>
      </c>
      <c r="AQ30">
        <v>0.66703296703296699</v>
      </c>
      <c r="AR30">
        <v>0.66209064251735905</v>
      </c>
      <c r="AS30">
        <v>0</v>
      </c>
      <c r="AT30">
        <v>0.76618705035971202</v>
      </c>
      <c r="AU30">
        <v>0.784876140808344</v>
      </c>
      <c r="AV30">
        <v>0.50062578222778398</v>
      </c>
      <c r="AW30">
        <v>0.59667359667359599</v>
      </c>
      <c r="AY30">
        <v>28</v>
      </c>
      <c r="AZ30">
        <v>0.74055555555555497</v>
      </c>
      <c r="BA30">
        <v>0.74367949684273504</v>
      </c>
      <c r="BB30">
        <v>0</v>
      </c>
      <c r="BC30">
        <v>0.94051627384960701</v>
      </c>
      <c r="BD30">
        <v>0.92688679245283001</v>
      </c>
      <c r="BE30">
        <v>0.50368550368550302</v>
      </c>
      <c r="BF30">
        <v>0.60362941738299902</v>
      </c>
      <c r="BH30">
        <v>28</v>
      </c>
      <c r="BI30">
        <v>0.70674157303370699</v>
      </c>
      <c r="BJ30">
        <v>0.68013802866989803</v>
      </c>
      <c r="BK30">
        <v>0</v>
      </c>
      <c r="BL30">
        <v>0.93942614240169997</v>
      </c>
      <c r="BM30">
        <v>0.92307692307692302</v>
      </c>
      <c r="BN30">
        <v>0.59427609427609396</v>
      </c>
      <c r="BO30">
        <v>0.26377295492487401</v>
      </c>
      <c r="BQ30">
        <v>28</v>
      </c>
      <c r="BR30">
        <v>0.78273809523809501</v>
      </c>
      <c r="BS30">
        <v>0.76004690472044001</v>
      </c>
      <c r="BT30">
        <v>0</v>
      </c>
      <c r="BU30">
        <v>0.98067632850241504</v>
      </c>
      <c r="BV30">
        <v>0.98220640569395001</v>
      </c>
      <c r="BW30">
        <v>0.39092495636998198</v>
      </c>
      <c r="BX30">
        <v>0.68637992831541195</v>
      </c>
    </row>
    <row r="31" spans="1:76" x14ac:dyDescent="0.2">
      <c r="X31">
        <v>29</v>
      </c>
      <c r="Y31">
        <v>0.64838709677419304</v>
      </c>
      <c r="Z31">
        <v>0.64061437625829298</v>
      </c>
      <c r="AA31">
        <v>0</v>
      </c>
      <c r="AB31">
        <v>0.83460076045627296</v>
      </c>
      <c r="AC31">
        <v>0.88361045130641303</v>
      </c>
      <c r="AD31">
        <v>0.327990135635018</v>
      </c>
      <c r="AE31">
        <v>0.51625615763546795</v>
      </c>
      <c r="AG31">
        <v>29</v>
      </c>
      <c r="AH31">
        <v>0.70271739130434696</v>
      </c>
      <c r="AI31">
        <v>0.69888303578708499</v>
      </c>
      <c r="AJ31">
        <v>0</v>
      </c>
      <c r="AK31">
        <v>0.88165680473372698</v>
      </c>
      <c r="AL31">
        <v>0.841309823677581</v>
      </c>
      <c r="AM31">
        <v>0.45905707196029699</v>
      </c>
      <c r="AN31">
        <v>0.613508442776735</v>
      </c>
      <c r="AP31">
        <v>29</v>
      </c>
      <c r="AQ31">
        <v>0.689560439560439</v>
      </c>
      <c r="AR31">
        <v>0.68792317279396797</v>
      </c>
      <c r="AS31">
        <v>0</v>
      </c>
      <c r="AT31">
        <v>0.96483516483516396</v>
      </c>
      <c r="AU31">
        <v>0.96035242290748801</v>
      </c>
      <c r="AV31">
        <v>0.46091370558375599</v>
      </c>
      <c r="AW31">
        <v>0.36559139784946199</v>
      </c>
      <c r="AY31">
        <v>29</v>
      </c>
      <c r="AZ31">
        <v>0.71444444444444399</v>
      </c>
      <c r="BA31">
        <v>0.64539650403376503</v>
      </c>
      <c r="BB31">
        <v>0</v>
      </c>
      <c r="BC31">
        <v>0.92291880781089397</v>
      </c>
      <c r="BD31">
        <v>0.91435464414957701</v>
      </c>
      <c r="BE31">
        <v>0.664647993943981</v>
      </c>
      <c r="BF31">
        <v>7.9664570230607898E-2</v>
      </c>
      <c r="BH31">
        <v>29</v>
      </c>
      <c r="BI31">
        <v>0.71573033707865097</v>
      </c>
      <c r="BJ31">
        <v>0.70527957957294296</v>
      </c>
      <c r="BK31">
        <v>0</v>
      </c>
      <c r="BL31">
        <v>0.91920251836306399</v>
      </c>
      <c r="BM31">
        <v>0.86857142857142799</v>
      </c>
      <c r="BN31">
        <v>0.58408862034239595</v>
      </c>
      <c r="BO31">
        <v>0.44925575101488402</v>
      </c>
      <c r="BQ31">
        <v>29</v>
      </c>
      <c r="BR31">
        <v>0.73809523809523803</v>
      </c>
      <c r="BS31">
        <v>0.678431614489588</v>
      </c>
      <c r="BT31">
        <v>0</v>
      </c>
      <c r="BU31">
        <v>0.98465171192443901</v>
      </c>
      <c r="BV31">
        <v>0.98554216867469802</v>
      </c>
      <c r="BW31">
        <v>0.64628099173553699</v>
      </c>
      <c r="BX31">
        <v>9.7251585623678596E-2</v>
      </c>
    </row>
    <row r="32" spans="1:76" x14ac:dyDescent="0.2">
      <c r="X32">
        <v>30</v>
      </c>
      <c r="Y32">
        <v>0.71935483870967698</v>
      </c>
      <c r="Z32">
        <v>0.72745133891983105</v>
      </c>
      <c r="AA32">
        <v>0</v>
      </c>
      <c r="AB32">
        <v>0.94267515923566803</v>
      </c>
      <c r="AC32">
        <v>0.86029411764705799</v>
      </c>
      <c r="AD32">
        <v>0.55911823647294501</v>
      </c>
      <c r="AE32">
        <v>0.54771784232365095</v>
      </c>
      <c r="AG32">
        <v>30</v>
      </c>
      <c r="AH32">
        <v>0.69782608695652104</v>
      </c>
      <c r="AI32">
        <v>0.70026256732076497</v>
      </c>
      <c r="AJ32">
        <v>0</v>
      </c>
      <c r="AK32">
        <v>0.86799999999999899</v>
      </c>
      <c r="AL32">
        <v>0.82932996207332399</v>
      </c>
      <c r="AM32">
        <v>0.52287581699346397</v>
      </c>
      <c r="AN32">
        <v>0.58084449021627105</v>
      </c>
      <c r="AP32">
        <v>30</v>
      </c>
      <c r="AQ32">
        <v>0.65989010989010899</v>
      </c>
      <c r="AR32">
        <v>0.63792687875202803</v>
      </c>
      <c r="AS32">
        <v>0</v>
      </c>
      <c r="AT32">
        <v>0.94006309148264899</v>
      </c>
      <c r="AU32">
        <v>0.90167865707434003</v>
      </c>
      <c r="AV32">
        <v>0.53723849372384902</v>
      </c>
      <c r="AW32">
        <v>0.17272727272727201</v>
      </c>
      <c r="AY32">
        <v>30</v>
      </c>
      <c r="AZ32">
        <v>0.73666666666666603</v>
      </c>
      <c r="BA32">
        <v>0.68824419381070701</v>
      </c>
      <c r="BB32">
        <v>0</v>
      </c>
      <c r="BC32">
        <v>0.93890675241157495</v>
      </c>
      <c r="BD32">
        <v>0.94318181818181801</v>
      </c>
      <c r="BE32">
        <v>0.202626641651031</v>
      </c>
      <c r="BF32">
        <v>0.668261562998405</v>
      </c>
      <c r="BH32">
        <v>30</v>
      </c>
      <c r="BI32">
        <v>0.70617977528089804</v>
      </c>
      <c r="BJ32">
        <v>0.65297710142714704</v>
      </c>
      <c r="BK32">
        <v>0</v>
      </c>
      <c r="BL32">
        <v>0.95728368017524601</v>
      </c>
      <c r="BM32">
        <v>0.91330891330891295</v>
      </c>
      <c r="BN32">
        <v>0.65581395348837201</v>
      </c>
      <c r="BO32">
        <v>8.5501858736059394E-2</v>
      </c>
      <c r="BQ32">
        <v>30</v>
      </c>
      <c r="BR32">
        <v>0.74107142857142805</v>
      </c>
      <c r="BS32">
        <v>0.66956965726477002</v>
      </c>
      <c r="BT32">
        <v>0</v>
      </c>
      <c r="BU32">
        <v>0.97668997668997604</v>
      </c>
      <c r="BV32">
        <v>0.96867469879517998</v>
      </c>
      <c r="BW32">
        <v>0.66504065040650395</v>
      </c>
      <c r="BX32">
        <v>6.7873303167420795E-2</v>
      </c>
    </row>
    <row r="33" spans="24:76" x14ac:dyDescent="0.2">
      <c r="X33">
        <v>31</v>
      </c>
      <c r="Y33">
        <v>0.68118279569892404</v>
      </c>
      <c r="Z33">
        <v>0.68055134121164895</v>
      </c>
      <c r="AA33">
        <v>0</v>
      </c>
      <c r="AB33">
        <v>0.83030303030302999</v>
      </c>
      <c r="AC33">
        <v>0.73414634146341395</v>
      </c>
      <c r="AD33">
        <v>0.52459016393442603</v>
      </c>
      <c r="AE33">
        <v>0.63316582914572805</v>
      </c>
      <c r="AG33">
        <v>31</v>
      </c>
      <c r="AH33">
        <v>0.64510869565217299</v>
      </c>
      <c r="AI33">
        <v>0.64514245703057305</v>
      </c>
      <c r="AJ33">
        <v>0</v>
      </c>
      <c r="AK33">
        <v>0.85163776493256205</v>
      </c>
      <c r="AL33">
        <v>0.83480453972257196</v>
      </c>
      <c r="AM33">
        <v>0.43083900226757299</v>
      </c>
      <c r="AN33">
        <v>0.46328852119958602</v>
      </c>
      <c r="AP33">
        <v>31</v>
      </c>
      <c r="AQ33">
        <v>0.704395604395604</v>
      </c>
      <c r="AR33">
        <v>0.64986177509679999</v>
      </c>
      <c r="AS33">
        <v>0</v>
      </c>
      <c r="AT33">
        <v>0.85660018993352305</v>
      </c>
      <c r="AU33">
        <v>0.87254901960784303</v>
      </c>
      <c r="AV33">
        <v>0.19569471624266099</v>
      </c>
      <c r="AW33">
        <v>0.67460317460317398</v>
      </c>
      <c r="AY33">
        <v>31</v>
      </c>
      <c r="AZ33">
        <v>0.70944444444444399</v>
      </c>
      <c r="BA33">
        <v>0.69010785643444505</v>
      </c>
      <c r="BB33">
        <v>0</v>
      </c>
      <c r="BC33">
        <v>0.90552995391705005</v>
      </c>
      <c r="BD33">
        <v>0.95184770436730104</v>
      </c>
      <c r="BE33">
        <v>0.29012345679012302</v>
      </c>
      <c r="BF33">
        <v>0.61293031066330805</v>
      </c>
      <c r="BH33">
        <v>31</v>
      </c>
      <c r="BI33">
        <v>0.73146067415730298</v>
      </c>
      <c r="BJ33">
        <v>0.69035575865532395</v>
      </c>
      <c r="BK33">
        <v>0</v>
      </c>
      <c r="BL33">
        <v>0.97225305216426094</v>
      </c>
      <c r="BM33">
        <v>0.89331770222743201</v>
      </c>
      <c r="BN33">
        <v>0.23908918406072099</v>
      </c>
      <c r="BO33">
        <v>0.65676309616888096</v>
      </c>
      <c r="BQ33">
        <v>31</v>
      </c>
      <c r="BR33">
        <v>0.772023809523809</v>
      </c>
      <c r="BS33">
        <v>0.75232790984685505</v>
      </c>
      <c r="BT33">
        <v>0</v>
      </c>
      <c r="BU33">
        <v>0.968494749124854</v>
      </c>
      <c r="BV33">
        <v>0.97317073170731705</v>
      </c>
      <c r="BW33">
        <v>0.397306397306397</v>
      </c>
      <c r="BX33">
        <v>0.67033976124885197</v>
      </c>
    </row>
    <row r="34" spans="24:76" x14ac:dyDescent="0.2">
      <c r="X34">
        <v>32</v>
      </c>
      <c r="Y34">
        <v>0.58010752688171996</v>
      </c>
      <c r="Z34">
        <v>0.57669999876142697</v>
      </c>
      <c r="AA34">
        <v>0</v>
      </c>
      <c r="AB34">
        <v>0.67312348668280797</v>
      </c>
      <c r="AC34">
        <v>0.86612339930151305</v>
      </c>
      <c r="AD34">
        <v>0.484978540772532</v>
      </c>
      <c r="AE34">
        <v>0.28257456828885302</v>
      </c>
      <c r="AG34">
        <v>32</v>
      </c>
      <c r="AH34">
        <v>0.68152173913043401</v>
      </c>
      <c r="AI34">
        <v>0.68066398235130898</v>
      </c>
      <c r="AJ34">
        <v>0</v>
      </c>
      <c r="AK34">
        <v>0.80903490759753605</v>
      </c>
      <c r="AL34">
        <v>0.85910652920962105</v>
      </c>
      <c r="AM34">
        <v>0.48009101251421998</v>
      </c>
      <c r="AN34">
        <v>0.57442348008385702</v>
      </c>
      <c r="AP34">
        <v>32</v>
      </c>
      <c r="AQ34">
        <v>0.71098901098901102</v>
      </c>
      <c r="AR34">
        <v>0.71461649043883702</v>
      </c>
      <c r="AS34">
        <v>0</v>
      </c>
      <c r="AT34">
        <v>0.886075949367088</v>
      </c>
      <c r="AU34">
        <v>0.87845968712394695</v>
      </c>
      <c r="AV34">
        <v>0.549473684210526</v>
      </c>
      <c r="AW34">
        <v>0.54445664105378699</v>
      </c>
      <c r="AY34">
        <v>32</v>
      </c>
      <c r="AZ34">
        <v>0.73055555555555496</v>
      </c>
      <c r="BA34">
        <v>0.69251982652549005</v>
      </c>
      <c r="BB34">
        <v>0</v>
      </c>
      <c r="BC34">
        <v>0.92616033755274196</v>
      </c>
      <c r="BD34">
        <v>0.90420560747663503</v>
      </c>
      <c r="BE34">
        <v>0.27142857142857102</v>
      </c>
      <c r="BF34">
        <v>0.66828478964401195</v>
      </c>
      <c r="BH34">
        <v>32</v>
      </c>
      <c r="BI34">
        <v>0.74269662921348301</v>
      </c>
      <c r="BJ34">
        <v>0.69595415766454805</v>
      </c>
      <c r="BK34">
        <v>0</v>
      </c>
      <c r="BL34">
        <v>0.94714131607335394</v>
      </c>
      <c r="BM34">
        <v>0.94835680751173701</v>
      </c>
      <c r="BN34">
        <v>0.20934579439252299</v>
      </c>
      <c r="BO34">
        <v>0.67897271268057702</v>
      </c>
      <c r="BQ34">
        <v>32</v>
      </c>
      <c r="BR34">
        <v>0.73571428571428499</v>
      </c>
      <c r="BS34">
        <v>0.67141392797685295</v>
      </c>
      <c r="BT34">
        <v>0</v>
      </c>
      <c r="BU34">
        <v>0.97826086956521696</v>
      </c>
      <c r="BV34">
        <v>0.96969696969696895</v>
      </c>
      <c r="BW34">
        <v>0.65074135090609497</v>
      </c>
      <c r="BX34">
        <v>8.6956521739130405E-2</v>
      </c>
    </row>
    <row r="35" spans="24:76" x14ac:dyDescent="0.2">
      <c r="X35">
        <v>33</v>
      </c>
      <c r="Y35">
        <v>0.71021505376343996</v>
      </c>
      <c r="Z35">
        <v>0.72220768387592205</v>
      </c>
      <c r="AA35">
        <v>0</v>
      </c>
      <c r="AB35">
        <v>0.88487584650112805</v>
      </c>
      <c r="AC35">
        <v>0.89940828402366801</v>
      </c>
      <c r="AD35">
        <v>0.55891553701772601</v>
      </c>
      <c r="AE35">
        <v>0.54563106796116501</v>
      </c>
      <c r="AG35">
        <v>33</v>
      </c>
      <c r="AH35">
        <v>0.70815217391304297</v>
      </c>
      <c r="AI35">
        <v>0.715714834576056</v>
      </c>
      <c r="AJ35">
        <v>0</v>
      </c>
      <c r="AK35">
        <v>0.95661605206073697</v>
      </c>
      <c r="AL35">
        <v>0.90845070422535201</v>
      </c>
      <c r="AM35">
        <v>0.47530864197530798</v>
      </c>
      <c r="AN35">
        <v>0.52248394004282595</v>
      </c>
      <c r="AP35">
        <v>33</v>
      </c>
      <c r="AQ35">
        <v>0.78681318681318602</v>
      </c>
      <c r="AR35">
        <v>0.77186036177808703</v>
      </c>
      <c r="AS35">
        <v>0</v>
      </c>
      <c r="AT35">
        <v>0.99231613611416003</v>
      </c>
      <c r="AU35">
        <v>0.96626768226332904</v>
      </c>
      <c r="AV35">
        <v>0.45095168374816902</v>
      </c>
      <c r="AW35">
        <v>0.67790594498668999</v>
      </c>
      <c r="AY35">
        <v>33</v>
      </c>
      <c r="AZ35">
        <v>0.72277777777777696</v>
      </c>
      <c r="BA35">
        <v>0.67270653670040104</v>
      </c>
      <c r="BB35">
        <v>0</v>
      </c>
      <c r="BC35">
        <v>0.90717299578058996</v>
      </c>
      <c r="BD35">
        <v>0.910377358490565</v>
      </c>
      <c r="BE35">
        <v>0.18552875695732801</v>
      </c>
      <c r="BF35">
        <v>0.687747035573122</v>
      </c>
      <c r="BH35">
        <v>33</v>
      </c>
      <c r="BI35">
        <v>0.68426966292134805</v>
      </c>
      <c r="BJ35">
        <v>0.68181057953857505</v>
      </c>
      <c r="BK35">
        <v>0</v>
      </c>
      <c r="BL35">
        <v>0.91666666666666596</v>
      </c>
      <c r="BM35">
        <v>0.88998763906056799</v>
      </c>
      <c r="BN35">
        <v>0.40251572327044</v>
      </c>
      <c r="BO35">
        <v>0.51807228915662595</v>
      </c>
      <c r="BQ35">
        <v>33</v>
      </c>
      <c r="BR35">
        <v>0.764880952380952</v>
      </c>
      <c r="BS35">
        <v>0.72307388624365598</v>
      </c>
      <c r="BT35">
        <v>0</v>
      </c>
      <c r="BU35">
        <v>0.98104265402843605</v>
      </c>
      <c r="BV35">
        <v>0.98199279711884702</v>
      </c>
      <c r="BW35">
        <v>0.25296442687747001</v>
      </c>
      <c r="BX35">
        <v>0.67629566694987198</v>
      </c>
    </row>
    <row r="36" spans="24:76" x14ac:dyDescent="0.2">
      <c r="X36">
        <v>34</v>
      </c>
      <c r="Y36">
        <v>0.61827956989247301</v>
      </c>
      <c r="Z36">
        <v>0.61537542838019399</v>
      </c>
      <c r="AA36">
        <v>0</v>
      </c>
      <c r="AB36">
        <v>0.69367088607594896</v>
      </c>
      <c r="AC36">
        <v>0.71255060728744901</v>
      </c>
      <c r="AD36">
        <v>0.498212157330154</v>
      </c>
      <c r="AE36">
        <v>0.55706806282722499</v>
      </c>
      <c r="AG36">
        <v>34</v>
      </c>
      <c r="AH36">
        <v>0.68804347826086898</v>
      </c>
      <c r="AI36">
        <v>0.61060105169973999</v>
      </c>
      <c r="AJ36">
        <v>0</v>
      </c>
      <c r="AK36">
        <v>0.84681255946717404</v>
      </c>
      <c r="AL36">
        <v>0.89559164733178598</v>
      </c>
      <c r="AM36">
        <v>4.2105263157894701E-2</v>
      </c>
      <c r="AN36">
        <v>0.65789473684210498</v>
      </c>
      <c r="AP36">
        <v>34</v>
      </c>
      <c r="AQ36">
        <v>0.70604395604395598</v>
      </c>
      <c r="AR36">
        <v>0.66679838532607105</v>
      </c>
      <c r="AS36">
        <v>0</v>
      </c>
      <c r="AT36">
        <v>0.91514500537056898</v>
      </c>
      <c r="AU36">
        <v>0.88018979833926403</v>
      </c>
      <c r="AV36">
        <v>0.20102214650766601</v>
      </c>
      <c r="AW36">
        <v>0.67083659108678595</v>
      </c>
      <c r="AY36">
        <v>34</v>
      </c>
      <c r="AZ36">
        <v>0.73111111111111104</v>
      </c>
      <c r="BA36">
        <v>0.72644882692423796</v>
      </c>
      <c r="BB36">
        <v>0</v>
      </c>
      <c r="BC36">
        <v>0.89468405215646896</v>
      </c>
      <c r="BD36">
        <v>0.90012033694344096</v>
      </c>
      <c r="BE36">
        <v>0.59713701431492805</v>
      </c>
      <c r="BF36">
        <v>0.51385390428211497</v>
      </c>
      <c r="BH36">
        <v>34</v>
      </c>
      <c r="BI36">
        <v>0.72921348314606704</v>
      </c>
      <c r="BJ36">
        <v>0.72460690935076399</v>
      </c>
      <c r="BK36">
        <v>0</v>
      </c>
      <c r="BL36">
        <v>0.97285067873303099</v>
      </c>
      <c r="BM36">
        <v>0.90621193666260602</v>
      </c>
      <c r="BN36">
        <v>0.41715976331360899</v>
      </c>
      <c r="BO36">
        <v>0.60220525869380803</v>
      </c>
      <c r="BQ36">
        <v>34</v>
      </c>
      <c r="BR36">
        <v>0.74285714285714199</v>
      </c>
      <c r="BS36">
        <v>0.67907921958128803</v>
      </c>
      <c r="BT36">
        <v>0</v>
      </c>
      <c r="BU36">
        <v>0.97297297297297303</v>
      </c>
      <c r="BV36">
        <v>0.97218863361547703</v>
      </c>
      <c r="BW36">
        <v>0.66612244897959105</v>
      </c>
      <c r="BX36">
        <v>0.105032822757111</v>
      </c>
    </row>
    <row r="37" spans="24:76" x14ac:dyDescent="0.2">
      <c r="X37">
        <v>35</v>
      </c>
      <c r="Y37">
        <v>0.67849462365591395</v>
      </c>
      <c r="Z37">
        <v>0.66920530006157797</v>
      </c>
      <c r="AA37">
        <v>0</v>
      </c>
      <c r="AB37">
        <v>0.87103174603174605</v>
      </c>
      <c r="AC37">
        <v>0.73297002724795601</v>
      </c>
      <c r="AD37">
        <v>0.40443896424167602</v>
      </c>
      <c r="AE37">
        <v>0.66838046272493501</v>
      </c>
      <c r="AG37">
        <v>35</v>
      </c>
      <c r="AH37">
        <v>0.73260869565217301</v>
      </c>
      <c r="AI37">
        <v>0.70254001747470296</v>
      </c>
      <c r="AJ37">
        <v>0</v>
      </c>
      <c r="AK37">
        <v>0.91864057672502497</v>
      </c>
      <c r="AL37">
        <v>0.92325581395348799</v>
      </c>
      <c r="AM37">
        <v>0.30213464696223302</v>
      </c>
      <c r="AN37">
        <v>0.66612903225806397</v>
      </c>
      <c r="AP37">
        <v>35</v>
      </c>
      <c r="AQ37">
        <v>0.63681318681318599</v>
      </c>
      <c r="AR37">
        <v>0.59468885769788005</v>
      </c>
      <c r="AS37">
        <v>0</v>
      </c>
      <c r="AT37">
        <v>0.83950617283950602</v>
      </c>
      <c r="AU37">
        <v>0.89264173703256899</v>
      </c>
      <c r="AV37">
        <v>0.59890109890109799</v>
      </c>
      <c r="AW37">
        <v>4.7706422018348599E-2</v>
      </c>
      <c r="AY37">
        <v>35</v>
      </c>
      <c r="AZ37">
        <v>0.74388888888888804</v>
      </c>
      <c r="BA37">
        <v>0.70827227046904595</v>
      </c>
      <c r="BB37">
        <v>0</v>
      </c>
      <c r="BC37">
        <v>0.93903743315508004</v>
      </c>
      <c r="BD37">
        <v>0.95622895622895598</v>
      </c>
      <c r="BE37">
        <v>0.27787307032589997</v>
      </c>
      <c r="BF37">
        <v>0.65994962216624597</v>
      </c>
      <c r="BH37">
        <v>35</v>
      </c>
      <c r="BI37">
        <v>0.73764044943820195</v>
      </c>
      <c r="BJ37">
        <v>0.70562745786536596</v>
      </c>
      <c r="BK37">
        <v>0</v>
      </c>
      <c r="BL37">
        <v>0.98550724637681097</v>
      </c>
      <c r="BM37">
        <v>0.91330891330891295</v>
      </c>
      <c r="BN37">
        <v>0.247457627118644</v>
      </c>
      <c r="BO37">
        <v>0.67623604465709697</v>
      </c>
      <c r="BQ37">
        <v>35</v>
      </c>
      <c r="BR37">
        <v>0.80476190476190401</v>
      </c>
      <c r="BS37">
        <v>0.80076711138441203</v>
      </c>
      <c r="BT37">
        <v>0</v>
      </c>
      <c r="BU37">
        <v>0.967741935483871</v>
      </c>
      <c r="BV37">
        <v>0.97055359246171902</v>
      </c>
      <c r="BW37">
        <v>0.58414464534075095</v>
      </c>
      <c r="BX37">
        <v>0.68062827225130795</v>
      </c>
    </row>
    <row r="38" spans="24:76" x14ac:dyDescent="0.2">
      <c r="X38">
        <v>36</v>
      </c>
      <c r="Y38">
        <v>0.63548387096774195</v>
      </c>
      <c r="Z38">
        <v>0.64854465541088302</v>
      </c>
      <c r="AA38">
        <v>0</v>
      </c>
      <c r="AB38">
        <v>0.76979293544457905</v>
      </c>
      <c r="AC38">
        <v>0.84937712344280802</v>
      </c>
      <c r="AD38">
        <v>0.55489021956087803</v>
      </c>
      <c r="AE38">
        <v>0.42011834319526598</v>
      </c>
      <c r="AG38">
        <v>36</v>
      </c>
      <c r="AH38">
        <v>0.772826086956521</v>
      </c>
      <c r="AI38">
        <v>0.75871527199238098</v>
      </c>
      <c r="AJ38">
        <v>0</v>
      </c>
      <c r="AK38">
        <v>0.94580233793836299</v>
      </c>
      <c r="AL38">
        <v>0.91373801916932895</v>
      </c>
      <c r="AM38">
        <v>0.49354375896700098</v>
      </c>
      <c r="AN38">
        <v>0.681776971894832</v>
      </c>
      <c r="AP38">
        <v>36</v>
      </c>
      <c r="AQ38">
        <v>0.68516483516483495</v>
      </c>
      <c r="AR38">
        <v>0.64046489240831195</v>
      </c>
      <c r="AS38">
        <v>0</v>
      </c>
      <c r="AT38">
        <v>0.94988610478359903</v>
      </c>
      <c r="AU38">
        <v>0.88235294117647001</v>
      </c>
      <c r="AV38">
        <v>0.63936781609195403</v>
      </c>
      <c r="AW38">
        <v>9.0252707581227401E-2</v>
      </c>
      <c r="AY38">
        <v>36</v>
      </c>
      <c r="AZ38">
        <v>0.71499999999999997</v>
      </c>
      <c r="BA38">
        <v>0.65422648764878499</v>
      </c>
      <c r="BB38">
        <v>0</v>
      </c>
      <c r="BC38">
        <v>0.94270270270270196</v>
      </c>
      <c r="BD38">
        <v>0.88864142538975499</v>
      </c>
      <c r="BE38">
        <v>0.122047244094488</v>
      </c>
      <c r="BF38">
        <v>0.66351457840819505</v>
      </c>
      <c r="BH38">
        <v>36</v>
      </c>
      <c r="BI38">
        <v>0.70561797752808897</v>
      </c>
      <c r="BJ38">
        <v>0.67347297032008802</v>
      </c>
      <c r="BK38">
        <v>0</v>
      </c>
      <c r="BL38">
        <v>0.95040369088812005</v>
      </c>
      <c r="BM38">
        <v>0.93033707865168502</v>
      </c>
      <c r="BN38">
        <v>0.600977198697068</v>
      </c>
      <c r="BO38">
        <v>0.21217391304347799</v>
      </c>
      <c r="BQ38">
        <v>36</v>
      </c>
      <c r="BR38">
        <v>0.74940476190476102</v>
      </c>
      <c r="BS38">
        <v>0.70931389175408199</v>
      </c>
      <c r="BT38">
        <v>0</v>
      </c>
      <c r="BU38">
        <v>0.95518867924528295</v>
      </c>
      <c r="BV38">
        <v>0.95388349514563098</v>
      </c>
      <c r="BW38">
        <v>0.24952015355086299</v>
      </c>
      <c r="BX38">
        <v>0.67866323907454995</v>
      </c>
    </row>
    <row r="39" spans="24:76" x14ac:dyDescent="0.2">
      <c r="X39">
        <v>37</v>
      </c>
      <c r="Y39">
        <v>0.66720430107526796</v>
      </c>
      <c r="Z39">
        <v>0.66024011555867701</v>
      </c>
      <c r="AA39">
        <v>0</v>
      </c>
      <c r="AB39">
        <v>0.903803131991051</v>
      </c>
      <c r="AC39">
        <v>0.86336633663366302</v>
      </c>
      <c r="AD39">
        <v>0.35873388042203902</v>
      </c>
      <c r="AE39">
        <v>0.515057113187954</v>
      </c>
      <c r="AG39">
        <v>37</v>
      </c>
      <c r="AH39">
        <v>0.71521739130434703</v>
      </c>
      <c r="AI39">
        <v>0.68414899527310302</v>
      </c>
      <c r="AJ39">
        <v>0</v>
      </c>
      <c r="AK39">
        <v>0.94580233793836299</v>
      </c>
      <c r="AL39">
        <v>0.87560975609756098</v>
      </c>
      <c r="AM39">
        <v>0.26689774696707103</v>
      </c>
      <c r="AN39">
        <v>0.64828614008941798</v>
      </c>
      <c r="AP39">
        <v>37</v>
      </c>
      <c r="AQ39">
        <v>0.76098901098901095</v>
      </c>
      <c r="AR39">
        <v>0.75158176212904904</v>
      </c>
      <c r="AS39">
        <v>0</v>
      </c>
      <c r="AT39">
        <v>0.93829787234042505</v>
      </c>
      <c r="AU39">
        <v>0.920940170940171</v>
      </c>
      <c r="AV39">
        <v>0.51308900523560197</v>
      </c>
      <c r="AW39">
        <v>0.63400000000000001</v>
      </c>
      <c r="AY39">
        <v>37</v>
      </c>
      <c r="AZ39">
        <v>0.76333333333333298</v>
      </c>
      <c r="BA39">
        <v>0.76707420509301505</v>
      </c>
      <c r="BB39">
        <v>0</v>
      </c>
      <c r="BC39">
        <v>0.96420581655480897</v>
      </c>
      <c r="BD39">
        <v>0.95642201834862295</v>
      </c>
      <c r="BE39">
        <v>0.58758314855875804</v>
      </c>
      <c r="BF39">
        <v>0.56008583690987102</v>
      </c>
      <c r="BH39">
        <v>37</v>
      </c>
      <c r="BI39">
        <v>0.73202247191011205</v>
      </c>
      <c r="BJ39">
        <v>0.73466493209842998</v>
      </c>
      <c r="BK39">
        <v>0</v>
      </c>
      <c r="BL39">
        <v>0.97038724373576302</v>
      </c>
      <c r="BM39">
        <v>0.90516206482592998</v>
      </c>
      <c r="BN39">
        <v>0.59010270774976603</v>
      </c>
      <c r="BO39">
        <v>0.473007712082262</v>
      </c>
      <c r="BQ39">
        <v>37</v>
      </c>
      <c r="BR39">
        <v>0.72499999999999998</v>
      </c>
      <c r="BS39">
        <v>0.66415122001468696</v>
      </c>
      <c r="BT39">
        <v>0</v>
      </c>
      <c r="BU39">
        <v>0.97658079625292704</v>
      </c>
      <c r="BV39">
        <v>0.94567901234567897</v>
      </c>
      <c r="BW39">
        <v>0.643435980551053</v>
      </c>
      <c r="BX39">
        <v>9.0909090909090898E-2</v>
      </c>
    </row>
    <row r="40" spans="24:76" x14ac:dyDescent="0.2">
      <c r="X40">
        <v>38</v>
      </c>
      <c r="Y40">
        <v>0.53870967741935405</v>
      </c>
      <c r="Z40">
        <v>0.546872374652282</v>
      </c>
      <c r="AA40">
        <v>0</v>
      </c>
      <c r="AB40">
        <v>0.46686746987951799</v>
      </c>
      <c r="AC40">
        <v>0.83001172332942497</v>
      </c>
      <c r="AD40">
        <v>0.37078651685393199</v>
      </c>
      <c r="AE40">
        <v>0.51982378854625499</v>
      </c>
      <c r="AG40">
        <v>38</v>
      </c>
      <c r="AH40">
        <v>0.67445652173912995</v>
      </c>
      <c r="AI40">
        <v>0.63540877247350502</v>
      </c>
      <c r="AJ40">
        <v>0</v>
      </c>
      <c r="AK40">
        <v>0.82654249126891699</v>
      </c>
      <c r="AL40">
        <v>0.83843717001055895</v>
      </c>
      <c r="AM40">
        <v>0.21465076660988</v>
      </c>
      <c r="AN40">
        <v>0.66200466200466201</v>
      </c>
      <c r="AP40">
        <v>38</v>
      </c>
      <c r="AQ40">
        <v>0.72417582417582405</v>
      </c>
      <c r="AR40">
        <v>0.68741322961899298</v>
      </c>
      <c r="AS40">
        <v>0</v>
      </c>
      <c r="AT40">
        <v>0.96949891067538096</v>
      </c>
      <c r="AU40">
        <v>0.90261282660332498</v>
      </c>
      <c r="AV40">
        <v>0.221052631578947</v>
      </c>
      <c r="AW40">
        <v>0.65648854961832004</v>
      </c>
      <c r="AY40">
        <v>38</v>
      </c>
      <c r="AZ40">
        <v>0.75277777777777699</v>
      </c>
      <c r="BA40">
        <v>0.74697692506114</v>
      </c>
      <c r="BB40">
        <v>0</v>
      </c>
      <c r="BC40">
        <v>0.95279912184412696</v>
      </c>
      <c r="BD40">
        <v>0.922341696535244</v>
      </c>
      <c r="BE40">
        <v>0.45793103448275801</v>
      </c>
      <c r="BF40">
        <v>0.65483584738243095</v>
      </c>
      <c r="BH40">
        <v>38</v>
      </c>
      <c r="BI40">
        <v>0.689325842696629</v>
      </c>
      <c r="BJ40">
        <v>0.67250280429937404</v>
      </c>
      <c r="BK40">
        <v>0</v>
      </c>
      <c r="BL40">
        <v>0.99210822998872505</v>
      </c>
      <c r="BM40">
        <v>0.92667375132837404</v>
      </c>
      <c r="BN40">
        <v>0.48837209302325502</v>
      </c>
      <c r="BO40">
        <v>0.28285714285714197</v>
      </c>
      <c r="BQ40">
        <v>38</v>
      </c>
      <c r="BR40">
        <v>0.77916666666666601</v>
      </c>
      <c r="BS40">
        <v>0.77102183399262403</v>
      </c>
      <c r="BT40">
        <v>0</v>
      </c>
      <c r="BU40">
        <v>0.96211251435131995</v>
      </c>
      <c r="BV40">
        <v>0.93184634448574899</v>
      </c>
      <c r="BW40">
        <v>0.514880952380952</v>
      </c>
      <c r="BX40">
        <v>0.67524752475247496</v>
      </c>
    </row>
    <row r="41" spans="24:76" x14ac:dyDescent="0.2">
      <c r="X41">
        <v>39</v>
      </c>
      <c r="Y41">
        <v>0.56720430107526798</v>
      </c>
      <c r="Z41">
        <v>0.57615826021635896</v>
      </c>
      <c r="AA41">
        <v>0</v>
      </c>
      <c r="AB41">
        <v>0.62283737024221397</v>
      </c>
      <c r="AC41">
        <v>0.71025930101465595</v>
      </c>
      <c r="AD41">
        <v>0.42972247090420701</v>
      </c>
      <c r="AE41">
        <v>0.54181389870435803</v>
      </c>
      <c r="AG41">
        <v>39</v>
      </c>
      <c r="AH41">
        <v>0.73750000000000004</v>
      </c>
      <c r="AI41">
        <v>0.71068171952693604</v>
      </c>
      <c r="AJ41">
        <v>0</v>
      </c>
      <c r="AK41">
        <v>0.91209927611168495</v>
      </c>
      <c r="AL41">
        <v>0.892667375132837</v>
      </c>
      <c r="AM41">
        <v>0.37539432176656101</v>
      </c>
      <c r="AN41">
        <v>0.66256590509666002</v>
      </c>
      <c r="AP41">
        <v>39</v>
      </c>
      <c r="AQ41">
        <v>0.67307692307692302</v>
      </c>
      <c r="AR41">
        <v>0.61000050334667</v>
      </c>
      <c r="AS41">
        <v>0</v>
      </c>
      <c r="AT41">
        <v>0.92163009404388696</v>
      </c>
      <c r="AU41">
        <v>0.87864077669902896</v>
      </c>
      <c r="AV41">
        <v>0.62434652725914797</v>
      </c>
      <c r="AW41">
        <v>1.53846153846153E-2</v>
      </c>
      <c r="AY41">
        <v>39</v>
      </c>
      <c r="AZ41">
        <v>0.74</v>
      </c>
      <c r="BA41">
        <v>0.70598881241398104</v>
      </c>
      <c r="BB41">
        <v>0</v>
      </c>
      <c r="BC41">
        <v>0.97085201793721898</v>
      </c>
      <c r="BD41">
        <v>0.912689173457508</v>
      </c>
      <c r="BE41">
        <v>0.26855123674911602</v>
      </c>
      <c r="BF41">
        <v>0.67186282151208099</v>
      </c>
      <c r="BH41">
        <v>39</v>
      </c>
      <c r="BI41">
        <v>0.73033707865168496</v>
      </c>
      <c r="BJ41">
        <v>0.72354678436796505</v>
      </c>
      <c r="BK41">
        <v>0</v>
      </c>
      <c r="BL41">
        <v>0.96737907761529796</v>
      </c>
      <c r="BM41">
        <v>0.90865954922894399</v>
      </c>
      <c r="BN41">
        <v>0.39832869080779898</v>
      </c>
      <c r="BO41">
        <v>0.61981981981981904</v>
      </c>
      <c r="BQ41">
        <v>39</v>
      </c>
      <c r="BR41">
        <v>0.73214285714285698</v>
      </c>
      <c r="BS41">
        <v>0.68588789589142296</v>
      </c>
      <c r="BT41">
        <v>0</v>
      </c>
      <c r="BU41">
        <v>0.98126463700234101</v>
      </c>
      <c r="BV41">
        <v>0.97108433734939703</v>
      </c>
      <c r="BW41">
        <v>0.63166953528399294</v>
      </c>
      <c r="BX41">
        <v>0.15953307392996099</v>
      </c>
    </row>
    <row r="42" spans="24:76" x14ac:dyDescent="0.2">
      <c r="X42">
        <v>40</v>
      </c>
      <c r="Y42">
        <v>0.63494623655913895</v>
      </c>
      <c r="Z42">
        <v>0.63367237020286005</v>
      </c>
      <c r="AA42">
        <v>0</v>
      </c>
      <c r="AB42">
        <v>0.846529814271749</v>
      </c>
      <c r="AC42">
        <v>0.79658952496954905</v>
      </c>
      <c r="AD42">
        <v>0.41666666666666602</v>
      </c>
      <c r="AE42">
        <v>0.47490347490347401</v>
      </c>
      <c r="AG42">
        <v>40</v>
      </c>
      <c r="AH42">
        <v>0.67826086956521703</v>
      </c>
      <c r="AI42">
        <v>0.62733372596939996</v>
      </c>
      <c r="AJ42">
        <v>0</v>
      </c>
      <c r="AK42">
        <v>0.91397849462365499</v>
      </c>
      <c r="AL42">
        <v>0.89381563593932301</v>
      </c>
      <c r="AM42">
        <v>0.61131520940484896</v>
      </c>
      <c r="AN42">
        <v>9.0225563909774403E-2</v>
      </c>
      <c r="AP42">
        <v>40</v>
      </c>
      <c r="AQ42">
        <v>0.76043956043955996</v>
      </c>
      <c r="AR42">
        <v>0.75677443867040595</v>
      </c>
      <c r="AS42">
        <v>0</v>
      </c>
      <c r="AT42">
        <v>0.95709570957095702</v>
      </c>
      <c r="AU42">
        <v>0.91491712707182304</v>
      </c>
      <c r="AV42">
        <v>0.52549019607843095</v>
      </c>
      <c r="AW42">
        <v>0.62959472196041399</v>
      </c>
      <c r="AY42">
        <v>40</v>
      </c>
      <c r="AZ42">
        <v>0.64166666666666605</v>
      </c>
      <c r="BA42">
        <v>0.63656563137681699</v>
      </c>
      <c r="BB42">
        <v>0</v>
      </c>
      <c r="BC42">
        <v>0.94877505567928699</v>
      </c>
      <c r="BD42">
        <v>0.85929648241206003</v>
      </c>
      <c r="BE42">
        <v>0.51124063280599497</v>
      </c>
      <c r="BF42">
        <v>0.22695035460992899</v>
      </c>
      <c r="BH42">
        <v>40</v>
      </c>
      <c r="BI42">
        <v>0.73089887640449402</v>
      </c>
      <c r="BJ42">
        <v>0.72365447949043404</v>
      </c>
      <c r="BK42">
        <v>0</v>
      </c>
      <c r="BL42">
        <v>0.93520518358531302</v>
      </c>
      <c r="BM42">
        <v>0.92773892773892697</v>
      </c>
      <c r="BN42">
        <v>0.59594985535197598</v>
      </c>
      <c r="BO42">
        <v>0.43572395128552099</v>
      </c>
      <c r="BQ42">
        <v>40</v>
      </c>
      <c r="BR42">
        <v>0.753571428571428</v>
      </c>
      <c r="BS42">
        <v>0.75021444848098995</v>
      </c>
      <c r="BT42">
        <v>0</v>
      </c>
      <c r="BU42">
        <v>0.97198538367844001</v>
      </c>
      <c r="BV42">
        <v>0.958382877526753</v>
      </c>
      <c r="BW42">
        <v>0.61065573770491799</v>
      </c>
      <c r="BX42">
        <v>0.45983379501385002</v>
      </c>
    </row>
    <row r="43" spans="24:76" x14ac:dyDescent="0.2">
      <c r="X43">
        <v>41</v>
      </c>
      <c r="Y43">
        <v>0.674193548387096</v>
      </c>
      <c r="Z43">
        <v>0.66381800733908802</v>
      </c>
      <c r="AA43">
        <v>0</v>
      </c>
      <c r="AB43">
        <v>0.78777589134125603</v>
      </c>
      <c r="AC43">
        <v>0.719562243502052</v>
      </c>
      <c r="AD43">
        <v>0.50436953807740303</v>
      </c>
      <c r="AE43">
        <v>0.64356435643564303</v>
      </c>
      <c r="AG43">
        <v>41</v>
      </c>
      <c r="AH43">
        <v>0.63804347826086905</v>
      </c>
      <c r="AI43">
        <v>0.64421081093519805</v>
      </c>
      <c r="AJ43">
        <v>0</v>
      </c>
      <c r="AK43">
        <v>0.85714285714285698</v>
      </c>
      <c r="AL43">
        <v>0.79427083333333304</v>
      </c>
      <c r="AM43">
        <v>0.52222222222222203</v>
      </c>
      <c r="AN43">
        <v>0.40320733104238199</v>
      </c>
      <c r="AP43">
        <v>41</v>
      </c>
      <c r="AQ43">
        <v>0.73076923076922995</v>
      </c>
      <c r="AR43">
        <v>0.68270993287285697</v>
      </c>
      <c r="AS43">
        <v>0</v>
      </c>
      <c r="AT43">
        <v>0.93402061855670104</v>
      </c>
      <c r="AU43">
        <v>0.93720930232558097</v>
      </c>
      <c r="AV43">
        <v>0.19557195571955699</v>
      </c>
      <c r="AW43">
        <v>0.664037854889589</v>
      </c>
      <c r="AY43">
        <v>41</v>
      </c>
      <c r="AZ43">
        <v>0.76500000000000001</v>
      </c>
      <c r="BA43">
        <v>0.76907496033238898</v>
      </c>
      <c r="BB43">
        <v>0</v>
      </c>
      <c r="BC43">
        <v>0.99001109877913396</v>
      </c>
      <c r="BD43">
        <v>0.92470588235294104</v>
      </c>
      <c r="BE43">
        <v>0.56639247943595705</v>
      </c>
      <c r="BF43">
        <v>0.59519038076152297</v>
      </c>
      <c r="BH43">
        <v>41</v>
      </c>
      <c r="BI43">
        <v>0.67752808988764002</v>
      </c>
      <c r="BJ43">
        <v>0.67806442600594896</v>
      </c>
      <c r="BK43">
        <v>0</v>
      </c>
      <c r="BL43">
        <v>0.92274678111587904</v>
      </c>
      <c r="BM43">
        <v>0.90261282660332498</v>
      </c>
      <c r="BN43">
        <v>0.45016797312430001</v>
      </c>
      <c r="BO43">
        <v>0.43673012318029097</v>
      </c>
      <c r="BQ43">
        <v>41</v>
      </c>
      <c r="BR43">
        <v>0.75892857142857095</v>
      </c>
      <c r="BS43">
        <v>0.71952487671634602</v>
      </c>
      <c r="BT43">
        <v>0</v>
      </c>
      <c r="BU43">
        <v>0.98076923076922995</v>
      </c>
      <c r="BV43">
        <v>0.96411483253588504</v>
      </c>
      <c r="BW43">
        <v>0.25287356321839</v>
      </c>
      <c r="BX43">
        <v>0.68034188034188003</v>
      </c>
    </row>
    <row r="44" spans="24:76" x14ac:dyDescent="0.2">
      <c r="X44">
        <v>42</v>
      </c>
      <c r="Y44">
        <v>0.67741935483870896</v>
      </c>
      <c r="Z44">
        <v>0.60947508606224998</v>
      </c>
      <c r="AA44">
        <v>0</v>
      </c>
      <c r="AB44">
        <v>0.87461139896372997</v>
      </c>
      <c r="AC44">
        <v>0.833156216790648</v>
      </c>
      <c r="AD44">
        <v>7.421875E-2</v>
      </c>
      <c r="AE44">
        <v>0.65591397849462296</v>
      </c>
      <c r="AG44">
        <v>42</v>
      </c>
      <c r="AH44">
        <v>0.71521739130434703</v>
      </c>
      <c r="AI44">
        <v>0.71628279041874998</v>
      </c>
      <c r="AJ44">
        <v>0</v>
      </c>
      <c r="AK44">
        <v>0.94192185850052801</v>
      </c>
      <c r="AL44">
        <v>0.85141509433962204</v>
      </c>
      <c r="AM44">
        <v>0.58455522971651996</v>
      </c>
      <c r="AN44">
        <v>0.48723897911832897</v>
      </c>
      <c r="AP44">
        <v>42</v>
      </c>
      <c r="AQ44">
        <v>0.64615384615384597</v>
      </c>
      <c r="AR44">
        <v>0.62896556161304196</v>
      </c>
      <c r="AS44">
        <v>0</v>
      </c>
      <c r="AT44">
        <v>0.80038948393378695</v>
      </c>
      <c r="AU44">
        <v>0.76358695652173902</v>
      </c>
      <c r="AV44">
        <v>0.321377331420373</v>
      </c>
      <c r="AW44">
        <v>0.63050847457627102</v>
      </c>
      <c r="AY44">
        <v>42</v>
      </c>
      <c r="AZ44">
        <v>0.73277777777777697</v>
      </c>
      <c r="BA44">
        <v>0.71133537720499895</v>
      </c>
      <c r="BB44">
        <v>0</v>
      </c>
      <c r="BC44">
        <v>0.88537549407114602</v>
      </c>
      <c r="BD44">
        <v>0.88009888751545096</v>
      </c>
      <c r="BE44">
        <v>0.40506329113924</v>
      </c>
      <c r="BF44">
        <v>0.67480383609415795</v>
      </c>
      <c r="BH44">
        <v>42</v>
      </c>
      <c r="BI44">
        <v>0.73258426966292101</v>
      </c>
      <c r="BJ44">
        <v>0.72447687017431495</v>
      </c>
      <c r="BK44">
        <v>0</v>
      </c>
      <c r="BL44">
        <v>0.94343649946638197</v>
      </c>
      <c r="BM44">
        <v>0.91504854368931998</v>
      </c>
      <c r="BN44">
        <v>0.62068965517241304</v>
      </c>
      <c r="BO44">
        <v>0.41873278236914602</v>
      </c>
      <c r="BQ44">
        <v>42</v>
      </c>
      <c r="BR44">
        <v>0.76428571428571401</v>
      </c>
      <c r="BS44">
        <v>0.72150886934825298</v>
      </c>
      <c r="BT44">
        <v>0</v>
      </c>
      <c r="BU44">
        <v>0.96984318455970997</v>
      </c>
      <c r="BV44">
        <v>0.97176470588235198</v>
      </c>
      <c r="BW44">
        <v>0.25793650793650702</v>
      </c>
      <c r="BX44">
        <v>0.68649107901444295</v>
      </c>
    </row>
    <row r="45" spans="24:76" x14ac:dyDescent="0.2">
      <c r="X45">
        <v>43</v>
      </c>
      <c r="Y45">
        <v>0.66827956989247295</v>
      </c>
      <c r="Z45">
        <v>0.64918263839468804</v>
      </c>
      <c r="AA45">
        <v>0</v>
      </c>
      <c r="AB45">
        <v>0.89791873141724399</v>
      </c>
      <c r="AC45">
        <v>0.85012285012285005</v>
      </c>
      <c r="AD45">
        <v>0.245810055865921</v>
      </c>
      <c r="AE45">
        <v>0.60287891617273504</v>
      </c>
      <c r="AG45">
        <v>43</v>
      </c>
      <c r="AH45">
        <v>0.613586956521739</v>
      </c>
      <c r="AI45">
        <v>0.61277366306325998</v>
      </c>
      <c r="AJ45">
        <v>0</v>
      </c>
      <c r="AK45">
        <v>0.83001172332942497</v>
      </c>
      <c r="AL45">
        <v>0.93793103448275805</v>
      </c>
      <c r="AM45">
        <v>0.49873631002527302</v>
      </c>
      <c r="AN45">
        <v>0.18441558441558401</v>
      </c>
      <c r="AP45">
        <v>43</v>
      </c>
      <c r="AQ45">
        <v>0.70384615384615301</v>
      </c>
      <c r="AR45">
        <v>0.652963599726476</v>
      </c>
      <c r="AS45">
        <v>0</v>
      </c>
      <c r="AT45">
        <v>0.87804878048780399</v>
      </c>
      <c r="AU45">
        <v>0.87347931873479301</v>
      </c>
      <c r="AV45">
        <v>0.18994413407821201</v>
      </c>
      <c r="AW45">
        <v>0.670382165605095</v>
      </c>
      <c r="AY45">
        <v>43</v>
      </c>
      <c r="AZ45">
        <v>0.71555555555555495</v>
      </c>
      <c r="BA45">
        <v>0.64172944075977201</v>
      </c>
      <c r="BB45">
        <v>0</v>
      </c>
      <c r="BC45">
        <v>0.92531120331950201</v>
      </c>
      <c r="BD45">
        <v>0.94090382387021998</v>
      </c>
      <c r="BE45">
        <v>0.64931087289433298</v>
      </c>
      <c r="BF45">
        <v>5.1391862955032099E-2</v>
      </c>
      <c r="BH45">
        <v>43</v>
      </c>
      <c r="BI45">
        <v>0.74325842696629196</v>
      </c>
      <c r="BJ45">
        <v>0.70590616872433298</v>
      </c>
      <c r="BK45">
        <v>0</v>
      </c>
      <c r="BL45">
        <v>0.95124593716143002</v>
      </c>
      <c r="BM45">
        <v>0.93882352941176395</v>
      </c>
      <c r="BN45">
        <v>0.26958105646630198</v>
      </c>
      <c r="BO45">
        <v>0.66397415185783504</v>
      </c>
      <c r="BQ45">
        <v>43</v>
      </c>
      <c r="BR45">
        <v>0.74345238095238098</v>
      </c>
      <c r="BS45">
        <v>0.70714057381922402</v>
      </c>
      <c r="BT45">
        <v>0</v>
      </c>
      <c r="BU45">
        <v>0.96416184971098196</v>
      </c>
      <c r="BV45">
        <v>0.93046776232616901</v>
      </c>
      <c r="BW45">
        <v>0.25698324022346303</v>
      </c>
      <c r="BX45">
        <v>0.67694944301628102</v>
      </c>
    </row>
    <row r="46" spans="24:76" x14ac:dyDescent="0.2">
      <c r="X46">
        <v>44</v>
      </c>
      <c r="Y46">
        <v>0.64677419354838706</v>
      </c>
      <c r="Z46">
        <v>0.646284264113138</v>
      </c>
      <c r="AA46">
        <v>0</v>
      </c>
      <c r="AB46">
        <v>0.77651905252317099</v>
      </c>
      <c r="AC46">
        <v>0.871428571428571</v>
      </c>
      <c r="AD46">
        <v>0.52453468697123495</v>
      </c>
      <c r="AE46">
        <v>0.41265474552957299</v>
      </c>
      <c r="AG46">
        <v>44</v>
      </c>
      <c r="AH46">
        <v>0.69728260869565195</v>
      </c>
      <c r="AI46">
        <v>0.67860822369450502</v>
      </c>
      <c r="AJ46">
        <v>0</v>
      </c>
      <c r="AK46">
        <v>0.81243926141885303</v>
      </c>
      <c r="AL46">
        <v>0.87272727272727202</v>
      </c>
      <c r="AM46">
        <v>0.37518910741300998</v>
      </c>
      <c r="AN46">
        <v>0.65407725321888399</v>
      </c>
      <c r="AP46">
        <v>44</v>
      </c>
      <c r="AQ46">
        <v>0.734615384615384</v>
      </c>
      <c r="AR46">
        <v>0.72352650195076096</v>
      </c>
      <c r="AS46">
        <v>0</v>
      </c>
      <c r="AT46">
        <v>0.89938398357289495</v>
      </c>
      <c r="AU46">
        <v>0.86815920398009905</v>
      </c>
      <c r="AV46">
        <v>0.44537815126050401</v>
      </c>
      <c r="AW46">
        <v>0.68118466898954699</v>
      </c>
      <c r="AY46">
        <v>44</v>
      </c>
      <c r="AZ46">
        <v>0.76388888888888795</v>
      </c>
      <c r="BA46">
        <v>0.76511877015385299</v>
      </c>
      <c r="BB46">
        <v>0</v>
      </c>
      <c r="BC46">
        <v>0.95259095920617398</v>
      </c>
      <c r="BD46">
        <v>0.91705069124423899</v>
      </c>
      <c r="BE46">
        <v>0.57451923076922995</v>
      </c>
      <c r="BF46">
        <v>0.61631419939577003</v>
      </c>
      <c r="BH46">
        <v>44</v>
      </c>
      <c r="BI46">
        <v>0.74269662921348301</v>
      </c>
      <c r="BJ46">
        <v>0.70842564863615398</v>
      </c>
      <c r="BK46">
        <v>0</v>
      </c>
      <c r="BL46">
        <v>0.95104895104895104</v>
      </c>
      <c r="BM46">
        <v>0.94701240135287401</v>
      </c>
      <c r="BN46">
        <v>0.26737967914438499</v>
      </c>
      <c r="BO46">
        <v>0.668261562998405</v>
      </c>
      <c r="BQ46">
        <v>44</v>
      </c>
      <c r="BR46">
        <v>0.78095238095238095</v>
      </c>
      <c r="BS46">
        <v>0.78286219312468996</v>
      </c>
      <c r="BT46">
        <v>0</v>
      </c>
      <c r="BU46">
        <v>0.98937426210153401</v>
      </c>
      <c r="BV46">
        <v>0.95950920245398696</v>
      </c>
      <c r="BW46">
        <v>0.59117997616209705</v>
      </c>
      <c r="BX46">
        <v>0.59138533178113994</v>
      </c>
    </row>
    <row r="47" spans="24:76" x14ac:dyDescent="0.2">
      <c r="X47">
        <v>45</v>
      </c>
      <c r="Y47">
        <v>0.66451612903225799</v>
      </c>
      <c r="Z47">
        <v>0.60905180784354396</v>
      </c>
      <c r="AA47">
        <v>0</v>
      </c>
      <c r="AB47">
        <v>0.90329012961116595</v>
      </c>
      <c r="AC47">
        <v>0.83414634146341404</v>
      </c>
      <c r="AD47">
        <v>0.63079222720478301</v>
      </c>
      <c r="AE47">
        <v>6.7978533094812096E-2</v>
      </c>
      <c r="AG47">
        <v>45</v>
      </c>
      <c r="AH47">
        <v>0.70217391304347798</v>
      </c>
      <c r="AI47">
        <v>0.67282988398914201</v>
      </c>
      <c r="AJ47">
        <v>0</v>
      </c>
      <c r="AK47">
        <v>0.93303571428571397</v>
      </c>
      <c r="AL47">
        <v>0.87073170731707294</v>
      </c>
      <c r="AM47">
        <v>0.23972602739726001</v>
      </c>
      <c r="AN47">
        <v>0.647826086956521</v>
      </c>
      <c r="AP47">
        <v>45</v>
      </c>
      <c r="AQ47">
        <v>0.704395604395604</v>
      </c>
      <c r="AR47">
        <v>0.64694011637745896</v>
      </c>
      <c r="AS47">
        <v>0</v>
      </c>
      <c r="AT47">
        <v>0.86785009861932905</v>
      </c>
      <c r="AU47">
        <v>0.88705882352941101</v>
      </c>
      <c r="AV47">
        <v>0.15769230769230699</v>
      </c>
      <c r="AW47">
        <v>0.67515923566878899</v>
      </c>
      <c r="AY47">
        <v>45</v>
      </c>
      <c r="AZ47">
        <v>0.72</v>
      </c>
      <c r="BA47">
        <v>0.662068628408787</v>
      </c>
      <c r="BB47">
        <v>0</v>
      </c>
      <c r="BC47">
        <v>0.899357601713062</v>
      </c>
      <c r="BD47">
        <v>0.91582491582491499</v>
      </c>
      <c r="BE47">
        <v>0.157480314960629</v>
      </c>
      <c r="BF47">
        <v>0.67561168113654202</v>
      </c>
      <c r="BH47">
        <v>45</v>
      </c>
      <c r="BI47">
        <v>0.72134831460674098</v>
      </c>
      <c r="BJ47">
        <v>0.70144045170913105</v>
      </c>
      <c r="BK47">
        <v>0</v>
      </c>
      <c r="BL47">
        <v>0.96997690531177805</v>
      </c>
      <c r="BM47">
        <v>0.93635382955771296</v>
      </c>
      <c r="BN47">
        <v>0.58281665190433996</v>
      </c>
      <c r="BO47">
        <v>0.31661442006269502</v>
      </c>
      <c r="BQ47">
        <v>45</v>
      </c>
      <c r="BR47">
        <v>0.76071428571428501</v>
      </c>
      <c r="BS47">
        <v>0.75586616262391404</v>
      </c>
      <c r="BT47">
        <v>0</v>
      </c>
      <c r="BU47">
        <v>0.965186074429772</v>
      </c>
      <c r="BV47">
        <v>0.91898428053204295</v>
      </c>
      <c r="BW47">
        <v>0.50372578241430699</v>
      </c>
      <c r="BX47">
        <v>0.635568513119533</v>
      </c>
    </row>
    <row r="48" spans="24:76" x14ac:dyDescent="0.2">
      <c r="X48">
        <v>46</v>
      </c>
      <c r="Y48">
        <v>0.59946236559139698</v>
      </c>
      <c r="Z48">
        <v>0.60349272474206295</v>
      </c>
      <c r="AA48">
        <v>0</v>
      </c>
      <c r="AB48">
        <v>0.66137040714994999</v>
      </c>
      <c r="AC48">
        <v>0.698895027624309</v>
      </c>
      <c r="AD48">
        <v>0.42283298097251498</v>
      </c>
      <c r="AE48">
        <v>0.63087248322147604</v>
      </c>
      <c r="AG48">
        <v>46</v>
      </c>
      <c r="AH48">
        <v>0.64673913043478204</v>
      </c>
      <c r="AI48">
        <v>0.582758695269189</v>
      </c>
      <c r="AJ48">
        <v>0</v>
      </c>
      <c r="AK48">
        <v>0.841683366733466</v>
      </c>
      <c r="AL48">
        <v>0.91273584905660299</v>
      </c>
      <c r="AM48">
        <v>0.55547391623805997</v>
      </c>
      <c r="AN48">
        <v>2.1141649048625699E-2</v>
      </c>
      <c r="AP48">
        <v>46</v>
      </c>
      <c r="AQ48">
        <v>0.64615384615384597</v>
      </c>
      <c r="AR48">
        <v>0.61978703231285104</v>
      </c>
      <c r="AS48">
        <v>0</v>
      </c>
      <c r="AT48">
        <v>0.852008456659619</v>
      </c>
      <c r="AU48">
        <v>0.74898236092265902</v>
      </c>
      <c r="AV48">
        <v>0.21565731166912799</v>
      </c>
      <c r="AW48">
        <v>0.66249999999999998</v>
      </c>
      <c r="AY48">
        <v>46</v>
      </c>
      <c r="AZ48">
        <v>0.72944444444444401</v>
      </c>
      <c r="BA48">
        <v>0.72948450653729702</v>
      </c>
      <c r="BB48">
        <v>0</v>
      </c>
      <c r="BC48">
        <v>0.90322580645161199</v>
      </c>
      <c r="BD48">
        <v>0.88009888751545096</v>
      </c>
      <c r="BE48">
        <v>0.50929899856938399</v>
      </c>
      <c r="BF48">
        <v>0.62531433361274102</v>
      </c>
      <c r="BH48">
        <v>46</v>
      </c>
      <c r="BI48">
        <v>0.72640449438202204</v>
      </c>
      <c r="BJ48">
        <v>0.705620604927788</v>
      </c>
      <c r="BK48">
        <v>0</v>
      </c>
      <c r="BL48">
        <v>0.947845804988662</v>
      </c>
      <c r="BM48">
        <v>0.91509433962264097</v>
      </c>
      <c r="BN48">
        <v>0.310126582278481</v>
      </c>
      <c r="BO48">
        <v>0.64941569282136802</v>
      </c>
      <c r="BQ48">
        <v>46</v>
      </c>
      <c r="BR48">
        <v>0.79107142857142798</v>
      </c>
      <c r="BS48">
        <v>0.773692001722324</v>
      </c>
      <c r="BT48">
        <v>0</v>
      </c>
      <c r="BU48">
        <v>0.97658079625292704</v>
      </c>
      <c r="BV48">
        <v>0.98431845597104894</v>
      </c>
      <c r="BW48">
        <v>0.447412353923205</v>
      </c>
      <c r="BX48">
        <v>0.686456400742115</v>
      </c>
    </row>
    <row r="49" spans="24:76" x14ac:dyDescent="0.2">
      <c r="X49">
        <v>47</v>
      </c>
      <c r="Y49">
        <v>0.58817204301075199</v>
      </c>
      <c r="Z49">
        <v>0.59161200513995404</v>
      </c>
      <c r="AA49">
        <v>0</v>
      </c>
      <c r="AB49">
        <v>0.86775956284153</v>
      </c>
      <c r="AC49">
        <v>0.86787878787878703</v>
      </c>
      <c r="AD49">
        <v>0.41232227488151602</v>
      </c>
      <c r="AE49">
        <v>0.218487394957983</v>
      </c>
      <c r="AG49">
        <v>47</v>
      </c>
      <c r="AH49">
        <v>0.66576086956521696</v>
      </c>
      <c r="AI49">
        <v>0.66157554091231796</v>
      </c>
      <c r="AJ49">
        <v>0</v>
      </c>
      <c r="AK49">
        <v>0.78121137206427604</v>
      </c>
      <c r="AL49">
        <v>0.93258426966292096</v>
      </c>
      <c r="AM49">
        <v>0.28186274509803899</v>
      </c>
      <c r="AN49">
        <v>0.65064377682403396</v>
      </c>
      <c r="AP49">
        <v>47</v>
      </c>
      <c r="AQ49">
        <v>0.73021978021977996</v>
      </c>
      <c r="AR49">
        <v>0.68640399768546001</v>
      </c>
      <c r="AS49">
        <v>0</v>
      </c>
      <c r="AT49">
        <v>0.94117647058823495</v>
      </c>
      <c r="AU49">
        <v>0.90307867730900704</v>
      </c>
      <c r="AV49">
        <v>0.24253731343283499</v>
      </c>
      <c r="AW49">
        <v>0.65882352941176403</v>
      </c>
      <c r="AY49">
        <v>47</v>
      </c>
      <c r="AZ49">
        <v>0.69833333333333303</v>
      </c>
      <c r="BA49">
        <v>0.676913555316495</v>
      </c>
      <c r="BB49">
        <v>0</v>
      </c>
      <c r="BC49">
        <v>0.90461538461538404</v>
      </c>
      <c r="BD49">
        <v>0.89756097560975601</v>
      </c>
      <c r="BE49">
        <v>0.61324041811846597</v>
      </c>
      <c r="BF49">
        <v>0.29223744292237402</v>
      </c>
      <c r="BH49">
        <v>47</v>
      </c>
      <c r="BI49">
        <v>0.69157303370786505</v>
      </c>
      <c r="BJ49">
        <v>0.66305437566366499</v>
      </c>
      <c r="BK49">
        <v>0</v>
      </c>
      <c r="BL49">
        <v>0.93645484949832702</v>
      </c>
      <c r="BM49">
        <v>0.88329519450800897</v>
      </c>
      <c r="BN49">
        <v>0.58589211618257198</v>
      </c>
      <c r="BO49">
        <v>0.24657534246575299</v>
      </c>
      <c r="BQ49">
        <v>47</v>
      </c>
      <c r="BR49">
        <v>0.79880952380952297</v>
      </c>
      <c r="BS49">
        <v>0.79539864197121601</v>
      </c>
      <c r="BT49">
        <v>0</v>
      </c>
      <c r="BU49">
        <v>0.97892271662763397</v>
      </c>
      <c r="BV49">
        <v>0.97349397590361397</v>
      </c>
      <c r="BW49">
        <v>0.56675749318801005</v>
      </c>
      <c r="BX49">
        <v>0.66242038216560495</v>
      </c>
    </row>
    <row r="50" spans="24:76" x14ac:dyDescent="0.2">
      <c r="X50">
        <v>48</v>
      </c>
      <c r="Y50">
        <v>0.58548387096774102</v>
      </c>
      <c r="Z50">
        <v>0.57990268018572699</v>
      </c>
      <c r="AA50">
        <v>0</v>
      </c>
      <c r="AB50">
        <v>0.93451720310765796</v>
      </c>
      <c r="AC50">
        <v>0.70393900889453598</v>
      </c>
      <c r="AD50">
        <v>0.56321839080459701</v>
      </c>
      <c r="AE50">
        <v>0.117936117936117</v>
      </c>
      <c r="AG50">
        <v>48</v>
      </c>
      <c r="AH50">
        <v>0.71902173913043399</v>
      </c>
      <c r="AI50">
        <v>0.72068197054616701</v>
      </c>
      <c r="AJ50">
        <v>0</v>
      </c>
      <c r="AK50">
        <v>0.92494929006085203</v>
      </c>
      <c r="AL50">
        <v>0.86134969325153299</v>
      </c>
      <c r="AM50">
        <v>0.55769230769230704</v>
      </c>
      <c r="AN50">
        <v>0.53873659117997597</v>
      </c>
      <c r="AP50">
        <v>48</v>
      </c>
      <c r="AQ50">
        <v>0.71263736263736199</v>
      </c>
      <c r="AR50">
        <v>0.65671413956609004</v>
      </c>
      <c r="AS50">
        <v>0</v>
      </c>
      <c r="AT50">
        <v>0.90723751274209996</v>
      </c>
      <c r="AU50">
        <v>0.92182030338389698</v>
      </c>
      <c r="AV50">
        <v>0.135849056603773</v>
      </c>
      <c r="AW50">
        <v>0.66194968553459099</v>
      </c>
      <c r="AY50">
        <v>48</v>
      </c>
      <c r="AZ50">
        <v>0.69833333333333303</v>
      </c>
      <c r="BA50">
        <v>0.64290020991173402</v>
      </c>
      <c r="BB50">
        <v>0</v>
      </c>
      <c r="BC50">
        <v>0.95535714285714202</v>
      </c>
      <c r="BD50">
        <v>0.90036014405762299</v>
      </c>
      <c r="BE50">
        <v>0.63729809104258395</v>
      </c>
      <c r="BF50">
        <v>7.8585461689587396E-2</v>
      </c>
      <c r="BH50">
        <v>48</v>
      </c>
      <c r="BI50">
        <v>0.72191011235955005</v>
      </c>
      <c r="BJ50">
        <v>0.67730082836599304</v>
      </c>
      <c r="BK50">
        <v>0</v>
      </c>
      <c r="BL50">
        <v>0.911157024793388</v>
      </c>
      <c r="BM50">
        <v>0.90258939580764497</v>
      </c>
      <c r="BN50">
        <v>0.214156079854809</v>
      </c>
      <c r="BO50">
        <v>0.68130081300812995</v>
      </c>
      <c r="BQ50">
        <v>48</v>
      </c>
      <c r="BR50">
        <v>0.76547619047618998</v>
      </c>
      <c r="BS50">
        <v>0.76241512223798602</v>
      </c>
      <c r="BT50">
        <v>0</v>
      </c>
      <c r="BU50">
        <v>0.92095357590966098</v>
      </c>
      <c r="BV50">
        <v>0.93964497041420103</v>
      </c>
      <c r="BW50">
        <v>0.50894085281980705</v>
      </c>
      <c r="BX50">
        <v>0.68012108980827402</v>
      </c>
    </row>
    <row r="51" spans="24:76" x14ac:dyDescent="0.2">
      <c r="X51">
        <v>49</v>
      </c>
      <c r="Y51">
        <v>0.56827956989247297</v>
      </c>
      <c r="Z51">
        <v>0.56196430805573405</v>
      </c>
      <c r="AA51">
        <v>0</v>
      </c>
      <c r="AB51">
        <v>0.74107142857142805</v>
      </c>
      <c r="AC51">
        <v>0.69861286254728805</v>
      </c>
      <c r="AD51">
        <v>0.40210526315789402</v>
      </c>
      <c r="AE51">
        <v>0.40606767794632398</v>
      </c>
      <c r="AG51">
        <v>49</v>
      </c>
      <c r="AH51">
        <v>0.67445652173912995</v>
      </c>
      <c r="AI51">
        <v>0.64480844357725997</v>
      </c>
      <c r="AJ51">
        <v>0</v>
      </c>
      <c r="AK51">
        <v>0.88863375430539604</v>
      </c>
      <c r="AL51">
        <v>0.85290763968072902</v>
      </c>
      <c r="AM51">
        <v>0.199036918138041</v>
      </c>
      <c r="AN51">
        <v>0.63865546218487301</v>
      </c>
      <c r="AP51">
        <v>49</v>
      </c>
      <c r="AQ51">
        <v>0.67582417582417498</v>
      </c>
      <c r="AR51">
        <v>0.68800256453178199</v>
      </c>
      <c r="AS51">
        <v>0</v>
      </c>
      <c r="AT51">
        <v>0.83352468427095205</v>
      </c>
      <c r="AU51">
        <v>0.88206388206388198</v>
      </c>
      <c r="AV51">
        <v>0.60100502512562803</v>
      </c>
      <c r="AW51">
        <v>0.43541666666666601</v>
      </c>
      <c r="AY51">
        <v>49</v>
      </c>
      <c r="AZ51">
        <v>0.71666666666666601</v>
      </c>
      <c r="BA51">
        <v>0.721071666818766</v>
      </c>
      <c r="BB51">
        <v>0</v>
      </c>
      <c r="BC51">
        <v>0.94039735099337696</v>
      </c>
      <c r="BD51">
        <v>0.87990487514863203</v>
      </c>
      <c r="BE51">
        <v>0.57232704402515699</v>
      </c>
      <c r="BF51">
        <v>0.49165739710789702</v>
      </c>
      <c r="BH51">
        <v>49</v>
      </c>
      <c r="BI51">
        <v>0.74719101123595499</v>
      </c>
      <c r="BJ51">
        <v>0.68729575231805295</v>
      </c>
      <c r="BK51">
        <v>0</v>
      </c>
      <c r="BL51">
        <v>0.95842450765864295</v>
      </c>
      <c r="BM51">
        <v>0.97477064220183396</v>
      </c>
      <c r="BN51">
        <v>0.142566191446028</v>
      </c>
      <c r="BO51">
        <v>0.67342166796570502</v>
      </c>
      <c r="BQ51">
        <v>49</v>
      </c>
      <c r="BR51">
        <v>0.75833333333333297</v>
      </c>
      <c r="BS51">
        <v>0.70989168407992598</v>
      </c>
      <c r="BT51">
        <v>0</v>
      </c>
      <c r="BU51">
        <v>0.95340501792114696</v>
      </c>
      <c r="BV51">
        <v>0.98557692307692302</v>
      </c>
      <c r="BW51">
        <v>0.21052631578947301</v>
      </c>
      <c r="BX51">
        <v>0.69005847953216304</v>
      </c>
    </row>
    <row r="52" spans="24:76" x14ac:dyDescent="0.2">
      <c r="X52">
        <v>50</v>
      </c>
      <c r="Y52">
        <v>0.68064516129032204</v>
      </c>
      <c r="Z52">
        <v>0.67761222266582999</v>
      </c>
      <c r="AA52">
        <v>0</v>
      </c>
      <c r="AB52">
        <v>0.866812227074235</v>
      </c>
      <c r="AC52">
        <v>0.79035639412997905</v>
      </c>
      <c r="AD52">
        <v>0.460093896713615</v>
      </c>
      <c r="AE52">
        <v>0.59318637274549002</v>
      </c>
      <c r="AG52">
        <v>50</v>
      </c>
      <c r="AH52">
        <v>0.69510869565217304</v>
      </c>
      <c r="AI52">
        <v>0.63420013021744603</v>
      </c>
      <c r="AJ52">
        <v>0</v>
      </c>
      <c r="AK52">
        <v>0.92484342379958195</v>
      </c>
      <c r="AL52">
        <v>0.89710982658959504</v>
      </c>
      <c r="AM52">
        <v>0.65105740181268801</v>
      </c>
      <c r="AN52">
        <v>6.3789868667917402E-2</v>
      </c>
      <c r="AP52">
        <v>50</v>
      </c>
      <c r="AQ52">
        <v>0.65054945054945001</v>
      </c>
      <c r="AR52">
        <v>0.62210527527349002</v>
      </c>
      <c r="AS52">
        <v>0</v>
      </c>
      <c r="AT52">
        <v>0.88155339805825195</v>
      </c>
      <c r="AU52">
        <v>0.87882496940024402</v>
      </c>
      <c r="AV52">
        <v>0.54228421970357399</v>
      </c>
      <c r="AW52">
        <v>0.185758513931888</v>
      </c>
      <c r="AY52">
        <v>50</v>
      </c>
      <c r="AZ52">
        <v>0.74555555555555497</v>
      </c>
      <c r="BA52">
        <v>0.747807898220888</v>
      </c>
      <c r="BB52">
        <v>0</v>
      </c>
      <c r="BC52">
        <v>0.89832402234636799</v>
      </c>
      <c r="BD52">
        <v>0.947845804988662</v>
      </c>
      <c r="BE52">
        <v>0.55937846836847904</v>
      </c>
      <c r="BF52">
        <v>0.58568329718004297</v>
      </c>
      <c r="BH52">
        <v>50</v>
      </c>
      <c r="BI52">
        <v>0.71123595505617898</v>
      </c>
      <c r="BJ52">
        <v>0.64657639267240496</v>
      </c>
      <c r="BK52">
        <v>0</v>
      </c>
      <c r="BL52">
        <v>0.93565976008724006</v>
      </c>
      <c r="BM52">
        <v>0.94295692665890496</v>
      </c>
      <c r="BN52">
        <v>0.63157894736842102</v>
      </c>
      <c r="BO52">
        <v>7.61099365750528E-2</v>
      </c>
      <c r="BQ52">
        <v>50</v>
      </c>
      <c r="BR52">
        <v>0.74761904761904696</v>
      </c>
      <c r="BS52">
        <v>0.71353434085537504</v>
      </c>
      <c r="BT52">
        <v>0</v>
      </c>
      <c r="BU52">
        <v>0.96827262044653295</v>
      </c>
      <c r="BV52">
        <v>0.94423791821561298</v>
      </c>
      <c r="BW52">
        <v>0.27037037037036998</v>
      </c>
      <c r="BX52">
        <v>0.67125645438898396</v>
      </c>
    </row>
    <row r="53" spans="24:76" x14ac:dyDescent="0.2">
      <c r="X53">
        <v>51</v>
      </c>
      <c r="Y53">
        <v>0.69462365591397801</v>
      </c>
      <c r="Z53">
        <v>0.66361298493663901</v>
      </c>
      <c r="AA53">
        <v>0</v>
      </c>
      <c r="AB53">
        <v>0.95974576271186396</v>
      </c>
      <c r="AC53">
        <v>0.89213483146067396</v>
      </c>
      <c r="AD53">
        <v>0.612540192926045</v>
      </c>
      <c r="AE53">
        <v>0.19003115264797499</v>
      </c>
      <c r="AG53">
        <v>51</v>
      </c>
      <c r="AH53">
        <v>0.72228260869565197</v>
      </c>
      <c r="AI53">
        <v>0.72508981391340199</v>
      </c>
      <c r="AJ53">
        <v>0</v>
      </c>
      <c r="AK53">
        <v>0.89442467378410395</v>
      </c>
      <c r="AL53">
        <v>0.88888888888888895</v>
      </c>
      <c r="AM53">
        <v>0.475471698113207</v>
      </c>
      <c r="AN53">
        <v>0.64157399486740796</v>
      </c>
      <c r="AP53">
        <v>51</v>
      </c>
      <c r="AQ53">
        <v>0.75</v>
      </c>
      <c r="AR53">
        <v>0.74969007552743705</v>
      </c>
      <c r="AS53">
        <v>0</v>
      </c>
      <c r="AT53">
        <v>0.92484342379958195</v>
      </c>
      <c r="AU53">
        <v>0.92023121387283202</v>
      </c>
      <c r="AV53">
        <v>0.55921052631578905</v>
      </c>
      <c r="AW53">
        <v>0.59447513812154695</v>
      </c>
      <c r="AY53">
        <v>51</v>
      </c>
      <c r="AZ53">
        <v>0.72888888888888803</v>
      </c>
      <c r="BA53">
        <v>0.72583639657072496</v>
      </c>
      <c r="BB53">
        <v>0</v>
      </c>
      <c r="BC53">
        <v>0.93361433087460399</v>
      </c>
      <c r="BD53">
        <v>0.91252955082742304</v>
      </c>
      <c r="BE53">
        <v>0.58185404339250402</v>
      </c>
      <c r="BF53">
        <v>0.47534766118836902</v>
      </c>
      <c r="BH53">
        <v>51</v>
      </c>
      <c r="BI53">
        <v>0.73483146067415706</v>
      </c>
      <c r="BJ53">
        <v>0.72133445712909405</v>
      </c>
      <c r="BK53">
        <v>0</v>
      </c>
      <c r="BL53">
        <v>0.977827050997782</v>
      </c>
      <c r="BM53">
        <v>0.94352941176470495</v>
      </c>
      <c r="BN53">
        <v>0.61538461538461497</v>
      </c>
      <c r="BO53">
        <v>0.34859675036927601</v>
      </c>
      <c r="BQ53">
        <v>51</v>
      </c>
      <c r="BR53">
        <v>0.75178571428571395</v>
      </c>
      <c r="BS53">
        <v>0.75156459763994099</v>
      </c>
      <c r="BT53">
        <v>0</v>
      </c>
      <c r="BU53">
        <v>0.94392523364485903</v>
      </c>
      <c r="BV53">
        <v>0.92551892551892501</v>
      </c>
      <c r="BW53">
        <v>0.54752851711026596</v>
      </c>
      <c r="BX53">
        <v>0.58928571428571397</v>
      </c>
    </row>
    <row r="54" spans="24:76" x14ac:dyDescent="0.2">
      <c r="X54">
        <v>52</v>
      </c>
      <c r="Y54">
        <v>0.608602150537634</v>
      </c>
      <c r="Z54">
        <v>0.60110138344001596</v>
      </c>
      <c r="AA54">
        <v>0</v>
      </c>
      <c r="AB54">
        <v>0.76724137931034397</v>
      </c>
      <c r="AC54">
        <v>0.68965517241379304</v>
      </c>
      <c r="AD54">
        <v>0.501999999999999</v>
      </c>
      <c r="AE54">
        <v>0.44550898203592798</v>
      </c>
      <c r="AG54">
        <v>52</v>
      </c>
      <c r="AH54">
        <v>0.67228260869565204</v>
      </c>
      <c r="AI54">
        <v>0.65106282279371297</v>
      </c>
      <c r="AJ54">
        <v>0</v>
      </c>
      <c r="AK54">
        <v>0.80582524271844602</v>
      </c>
      <c r="AL54">
        <v>0.77658536585365801</v>
      </c>
      <c r="AM54">
        <v>0.36307692307692302</v>
      </c>
      <c r="AN54">
        <v>0.658763759525825</v>
      </c>
      <c r="AP54">
        <v>52</v>
      </c>
      <c r="AQ54">
        <v>0.696703296703296</v>
      </c>
      <c r="AR54">
        <v>0.69245370080468005</v>
      </c>
      <c r="AS54">
        <v>0</v>
      </c>
      <c r="AT54">
        <v>0.92324093816631103</v>
      </c>
      <c r="AU54">
        <v>0.90526315789473699</v>
      </c>
      <c r="AV54">
        <v>0.54185418541854102</v>
      </c>
      <c r="AW54">
        <v>0.39945652173912999</v>
      </c>
      <c r="AY54">
        <v>52</v>
      </c>
      <c r="AZ54">
        <v>0.75555555555555498</v>
      </c>
      <c r="BA54">
        <v>0.75025645604853997</v>
      </c>
      <c r="BB54">
        <v>0</v>
      </c>
      <c r="BC54">
        <v>0.96963123644251603</v>
      </c>
      <c r="BD54">
        <v>0.93896713615023397</v>
      </c>
      <c r="BE54">
        <v>0.456233421750663</v>
      </c>
      <c r="BF54">
        <v>0.63619402985074602</v>
      </c>
      <c r="BH54">
        <v>52</v>
      </c>
      <c r="BI54">
        <v>0.77247191011235905</v>
      </c>
      <c r="BJ54">
        <v>0.77166942282697804</v>
      </c>
      <c r="BK54">
        <v>0</v>
      </c>
      <c r="BL54">
        <v>0.97452934662236901</v>
      </c>
      <c r="BM54">
        <v>0.97488584474885798</v>
      </c>
      <c r="BN54">
        <v>0.59704641350210896</v>
      </c>
      <c r="BO54">
        <v>0.54021608643457297</v>
      </c>
      <c r="BQ54">
        <v>52</v>
      </c>
      <c r="BR54">
        <v>0.77261904761904698</v>
      </c>
      <c r="BS54">
        <v>0.77108837213586401</v>
      </c>
      <c r="BT54">
        <v>0</v>
      </c>
      <c r="BU54">
        <v>0.98117647058823498</v>
      </c>
      <c r="BV54">
        <v>0.97485029940119705</v>
      </c>
      <c r="BW54">
        <v>0.53639846743295005</v>
      </c>
      <c r="BX54">
        <v>0.59192825112107605</v>
      </c>
    </row>
    <row r="55" spans="24:76" x14ac:dyDescent="0.2">
      <c r="X55">
        <v>53</v>
      </c>
      <c r="Y55">
        <v>0.61612903225806404</v>
      </c>
      <c r="Z55">
        <v>0.57173592402559104</v>
      </c>
      <c r="AA55">
        <v>0</v>
      </c>
      <c r="AB55">
        <v>0.765822784810126</v>
      </c>
      <c r="AC55">
        <v>0.88761467889908197</v>
      </c>
      <c r="AD55">
        <v>0.59396751740139198</v>
      </c>
      <c r="AE55">
        <v>3.9538714991762702E-2</v>
      </c>
      <c r="AG55">
        <v>53</v>
      </c>
      <c r="AH55">
        <v>0.63315217391304301</v>
      </c>
      <c r="AI55">
        <v>0.588124323873363</v>
      </c>
      <c r="AJ55">
        <v>0</v>
      </c>
      <c r="AK55">
        <v>0.835443037974683</v>
      </c>
      <c r="AL55">
        <v>0.85930735930735902</v>
      </c>
      <c r="AM55">
        <v>0.58724597056762395</v>
      </c>
      <c r="AN55">
        <v>7.0500927643784794E-2</v>
      </c>
      <c r="AP55">
        <v>53</v>
      </c>
      <c r="AQ55">
        <v>0.73186813186813104</v>
      </c>
      <c r="AR55">
        <v>0.73188166832453305</v>
      </c>
      <c r="AS55">
        <v>0</v>
      </c>
      <c r="AT55">
        <v>0.90810810810810805</v>
      </c>
      <c r="AU55">
        <v>0.92129629629629595</v>
      </c>
      <c r="AV55">
        <v>0.62350597609561698</v>
      </c>
      <c r="AW55">
        <v>0.47461629279811002</v>
      </c>
      <c r="AY55">
        <v>53</v>
      </c>
      <c r="AZ55">
        <v>0.75222222222222201</v>
      </c>
      <c r="BA55">
        <v>0.715490729576028</v>
      </c>
      <c r="BB55">
        <v>0</v>
      </c>
      <c r="BC55">
        <v>0.97333333333333305</v>
      </c>
      <c r="BD55">
        <v>0.95292766934557904</v>
      </c>
      <c r="BE55">
        <v>0.25795053003533502</v>
      </c>
      <c r="BF55">
        <v>0.67775138558986503</v>
      </c>
      <c r="BH55">
        <v>53</v>
      </c>
      <c r="BI55">
        <v>0.76853932584269602</v>
      </c>
      <c r="BJ55">
        <v>0.75456106377324805</v>
      </c>
      <c r="BK55">
        <v>0</v>
      </c>
      <c r="BL55">
        <v>0.937433722163308</v>
      </c>
      <c r="BM55">
        <v>0.90398126463700201</v>
      </c>
      <c r="BN55">
        <v>0.49390243902439002</v>
      </c>
      <c r="BO55">
        <v>0.68292682926829196</v>
      </c>
      <c r="BQ55">
        <v>53</v>
      </c>
      <c r="BR55">
        <v>0.73809523809523803</v>
      </c>
      <c r="BS55">
        <v>0.70859537570212605</v>
      </c>
      <c r="BT55">
        <v>0</v>
      </c>
      <c r="BU55">
        <v>0.96859903381642498</v>
      </c>
      <c r="BV55">
        <v>0.96495327102803696</v>
      </c>
      <c r="BW55">
        <v>0.62826282628262797</v>
      </c>
      <c r="BX55">
        <v>0.27256637168141501</v>
      </c>
    </row>
    <row r="56" spans="24:76" x14ac:dyDescent="0.2">
      <c r="X56">
        <v>54</v>
      </c>
      <c r="Y56">
        <v>0.61182795698924697</v>
      </c>
      <c r="Z56">
        <v>0.615864916641225</v>
      </c>
      <c r="AA56">
        <v>0</v>
      </c>
      <c r="AB56">
        <v>0.87378640776699001</v>
      </c>
      <c r="AC56">
        <v>0.81829733163913598</v>
      </c>
      <c r="AD56">
        <v>0.377110694183864</v>
      </c>
      <c r="AE56">
        <v>0.39426523297491001</v>
      </c>
      <c r="AG56">
        <v>54</v>
      </c>
      <c r="AH56">
        <v>0.69510869565217304</v>
      </c>
      <c r="AI56">
        <v>0.69712984406809797</v>
      </c>
      <c r="AJ56">
        <v>0</v>
      </c>
      <c r="AK56">
        <v>0.84057971014492705</v>
      </c>
      <c r="AL56">
        <v>0.81724845995893203</v>
      </c>
      <c r="AM56">
        <v>0.54415274463007102</v>
      </c>
      <c r="AN56">
        <v>0.58653846153846101</v>
      </c>
      <c r="AP56">
        <v>54</v>
      </c>
      <c r="AQ56">
        <v>0.734615384615384</v>
      </c>
      <c r="AR56">
        <v>0.66150477096115601</v>
      </c>
      <c r="AS56">
        <v>0</v>
      </c>
      <c r="AT56">
        <v>0.95756256800870498</v>
      </c>
      <c r="AU56">
        <v>0.95575221238938002</v>
      </c>
      <c r="AV56">
        <v>0.66914498141263901</v>
      </c>
      <c r="AW56">
        <v>6.3559322033898302E-2</v>
      </c>
      <c r="AY56">
        <v>54</v>
      </c>
      <c r="AZ56">
        <v>0.74555555555555497</v>
      </c>
      <c r="BA56">
        <v>0.707125512177182</v>
      </c>
      <c r="BB56">
        <v>0</v>
      </c>
      <c r="BC56">
        <v>0.95290251916757895</v>
      </c>
      <c r="BD56">
        <v>0.94796380090497701</v>
      </c>
      <c r="BE56">
        <v>0.26838235294117602</v>
      </c>
      <c r="BF56">
        <v>0.65925337569499598</v>
      </c>
      <c r="BH56">
        <v>54</v>
      </c>
      <c r="BI56">
        <v>0.73314606741572996</v>
      </c>
      <c r="BJ56">
        <v>0.72703514116533896</v>
      </c>
      <c r="BK56">
        <v>0</v>
      </c>
      <c r="BL56">
        <v>0.95690607734806599</v>
      </c>
      <c r="BM56">
        <v>0.97315436241610698</v>
      </c>
      <c r="BN56">
        <v>0.54802831142568198</v>
      </c>
      <c r="BO56">
        <v>0.43005181347150201</v>
      </c>
      <c r="BQ56">
        <v>54</v>
      </c>
      <c r="BR56">
        <v>0.76249999999999996</v>
      </c>
      <c r="BS56">
        <v>0.71903262738866902</v>
      </c>
      <c r="BT56">
        <v>0</v>
      </c>
      <c r="BU56">
        <v>0.96163069544364499</v>
      </c>
      <c r="BV56">
        <v>0.98194945848375403</v>
      </c>
      <c r="BW56">
        <v>0.24063116370808599</v>
      </c>
      <c r="BX56">
        <v>0.69191919191919105</v>
      </c>
    </row>
    <row r="57" spans="24:76" x14ac:dyDescent="0.2">
      <c r="X57">
        <v>55</v>
      </c>
      <c r="Y57">
        <v>0.67741935483870896</v>
      </c>
      <c r="Z57">
        <v>0.662838873279608</v>
      </c>
      <c r="AA57">
        <v>0</v>
      </c>
      <c r="AB57">
        <v>0.89423076923076905</v>
      </c>
      <c r="AC57">
        <v>0.82427307206068201</v>
      </c>
      <c r="AD57">
        <v>0.57402812241521906</v>
      </c>
      <c r="AE57">
        <v>0.35882352941176399</v>
      </c>
      <c r="AG57">
        <v>55</v>
      </c>
      <c r="AH57">
        <v>0.72880434782608605</v>
      </c>
      <c r="AI57">
        <v>0.72842195655376696</v>
      </c>
      <c r="AJ57">
        <v>0</v>
      </c>
      <c r="AK57">
        <v>0.89383215369059599</v>
      </c>
      <c r="AL57">
        <v>0.84417177914110397</v>
      </c>
      <c r="AM57">
        <v>0.55650060753341402</v>
      </c>
      <c r="AN57">
        <v>0.61918328584995197</v>
      </c>
      <c r="AP57">
        <v>55</v>
      </c>
      <c r="AQ57">
        <v>0.72252747252747196</v>
      </c>
      <c r="AR57">
        <v>0.66742809703758699</v>
      </c>
      <c r="AS57">
        <v>0</v>
      </c>
      <c r="AT57">
        <v>0.92937563971340797</v>
      </c>
      <c r="AU57">
        <v>0.865771812080536</v>
      </c>
      <c r="AV57">
        <v>0.203125</v>
      </c>
      <c r="AW57">
        <v>0.67143993635640398</v>
      </c>
      <c r="AY57">
        <v>55</v>
      </c>
      <c r="AZ57">
        <v>0.73</v>
      </c>
      <c r="BA57">
        <v>0.66306699724284202</v>
      </c>
      <c r="BB57">
        <v>0</v>
      </c>
      <c r="BC57">
        <v>0.93304994686503695</v>
      </c>
      <c r="BD57">
        <v>0.95367231638418004</v>
      </c>
      <c r="BE57">
        <v>9.8360655737704902E-2</v>
      </c>
      <c r="BF57">
        <v>0.66718506998444704</v>
      </c>
      <c r="BH57">
        <v>55</v>
      </c>
      <c r="BI57">
        <v>0.75280898876404401</v>
      </c>
      <c r="BJ57">
        <v>0.75680458988700805</v>
      </c>
      <c r="BK57">
        <v>0</v>
      </c>
      <c r="BL57">
        <v>0.96781354051054302</v>
      </c>
      <c r="BM57">
        <v>0.89022919179734605</v>
      </c>
      <c r="BN57">
        <v>0.57777777777777695</v>
      </c>
      <c r="BO57">
        <v>0.59139784946236496</v>
      </c>
      <c r="BQ57">
        <v>55</v>
      </c>
      <c r="BR57">
        <v>0.75238095238095204</v>
      </c>
      <c r="BS57">
        <v>0.71630643123656002</v>
      </c>
      <c r="BT57">
        <v>0</v>
      </c>
      <c r="BU57">
        <v>0.96932515337423297</v>
      </c>
      <c r="BV57">
        <v>0.97713598074608898</v>
      </c>
      <c r="BW57">
        <v>0.24074074074074001</v>
      </c>
      <c r="BX57">
        <v>0.67802385008517896</v>
      </c>
    </row>
    <row r="58" spans="24:76" x14ac:dyDescent="0.2">
      <c r="X58">
        <v>56</v>
      </c>
      <c r="Y58">
        <v>0.65376344086021498</v>
      </c>
      <c r="Z58">
        <v>0.63725411084008898</v>
      </c>
      <c r="AA58">
        <v>0</v>
      </c>
      <c r="AB58">
        <v>0.82598607888631004</v>
      </c>
      <c r="AC58">
        <v>0.85818181818181805</v>
      </c>
      <c r="AD58">
        <v>0.25826771653543301</v>
      </c>
      <c r="AE58">
        <v>0.60658082975679495</v>
      </c>
      <c r="AG58">
        <v>56</v>
      </c>
      <c r="AH58">
        <v>0.70869565217391295</v>
      </c>
      <c r="AI58">
        <v>0.66490175714005295</v>
      </c>
      <c r="AJ58">
        <v>0</v>
      </c>
      <c r="AK58">
        <v>0.89564336372846998</v>
      </c>
      <c r="AL58">
        <v>0.88888888888888895</v>
      </c>
      <c r="AM58">
        <v>0.199649737302977</v>
      </c>
      <c r="AN58">
        <v>0.67542503863987602</v>
      </c>
      <c r="AP58">
        <v>56</v>
      </c>
      <c r="AQ58">
        <v>0.70494505494505499</v>
      </c>
      <c r="AR58">
        <v>0.71429653504354995</v>
      </c>
      <c r="AS58">
        <v>0</v>
      </c>
      <c r="AT58">
        <v>0.875428571428571</v>
      </c>
      <c r="AU58">
        <v>0.92848769050410296</v>
      </c>
      <c r="AV58">
        <v>0.496801705756929</v>
      </c>
      <c r="AW58">
        <v>0.55646817248459901</v>
      </c>
      <c r="AY58">
        <v>56</v>
      </c>
      <c r="AZ58">
        <v>0.68333333333333302</v>
      </c>
      <c r="BA58">
        <v>0.67767113420017899</v>
      </c>
      <c r="BB58">
        <v>0</v>
      </c>
      <c r="BC58">
        <v>0.91186071817192504</v>
      </c>
      <c r="BD58">
        <v>0.93257142857142805</v>
      </c>
      <c r="BE58">
        <v>0.51625239005736101</v>
      </c>
      <c r="BF58">
        <v>0.35</v>
      </c>
      <c r="BH58">
        <v>56</v>
      </c>
      <c r="BI58">
        <v>0.72640449438202204</v>
      </c>
      <c r="BJ58">
        <v>0.68592025878362595</v>
      </c>
      <c r="BK58">
        <v>0</v>
      </c>
      <c r="BL58">
        <v>0.90451206715634802</v>
      </c>
      <c r="BM58">
        <v>0.89508928571428503</v>
      </c>
      <c r="BN58">
        <v>0.27857142857142803</v>
      </c>
      <c r="BO58">
        <v>0.66550825369244104</v>
      </c>
      <c r="BQ58">
        <v>56</v>
      </c>
      <c r="BR58">
        <v>0.75833333333333297</v>
      </c>
      <c r="BS58">
        <v>0.74802184015764495</v>
      </c>
      <c r="BT58">
        <v>0</v>
      </c>
      <c r="BU58">
        <v>0.97777777777777697</v>
      </c>
      <c r="BV58">
        <v>0.98428053204353005</v>
      </c>
      <c r="BW58">
        <v>0.41616766467065802</v>
      </c>
      <c r="BX58">
        <v>0.61386138613861396</v>
      </c>
    </row>
    <row r="59" spans="24:76" x14ac:dyDescent="0.2">
      <c r="X59">
        <v>57</v>
      </c>
      <c r="Y59">
        <v>0.66129032258064502</v>
      </c>
      <c r="Z59">
        <v>0.66227187512835695</v>
      </c>
      <c r="AA59">
        <v>0</v>
      </c>
      <c r="AB59">
        <v>0.875</v>
      </c>
      <c r="AC59">
        <v>0.84826762246117005</v>
      </c>
      <c r="AD59">
        <v>0.38451935081148497</v>
      </c>
      <c r="AE59">
        <v>0.54130052724077304</v>
      </c>
      <c r="AG59">
        <v>57</v>
      </c>
      <c r="AH59">
        <v>0.72445652173913</v>
      </c>
      <c r="AI59">
        <v>0.66802389811729002</v>
      </c>
      <c r="AJ59">
        <v>0</v>
      </c>
      <c r="AK59">
        <v>0.93387589013224803</v>
      </c>
      <c r="AL59">
        <v>0.91509433962264097</v>
      </c>
      <c r="AM59">
        <v>0.14942528735632099</v>
      </c>
      <c r="AN59">
        <v>0.67370007535794996</v>
      </c>
      <c r="AP59">
        <v>57</v>
      </c>
      <c r="AQ59">
        <v>0.73846153846153795</v>
      </c>
      <c r="AR59">
        <v>0.69001869184811104</v>
      </c>
      <c r="AS59">
        <v>0</v>
      </c>
      <c r="AT59">
        <v>0.92569002123142197</v>
      </c>
      <c r="AU59">
        <v>0.95063145809414396</v>
      </c>
      <c r="AV59">
        <v>0.209923664122137</v>
      </c>
      <c r="AW59">
        <v>0.67382962394474299</v>
      </c>
      <c r="AY59">
        <v>57</v>
      </c>
      <c r="AZ59">
        <v>0.73444444444444401</v>
      </c>
      <c r="BA59">
        <v>0.656469760995531</v>
      </c>
      <c r="BB59">
        <v>0</v>
      </c>
      <c r="BC59">
        <v>0.90172239108409302</v>
      </c>
      <c r="BD59">
        <v>0.98563535911602196</v>
      </c>
      <c r="BE59">
        <v>6.8085106382978697E-2</v>
      </c>
      <c r="BF59">
        <v>0.67043618739902999</v>
      </c>
      <c r="BH59">
        <v>57</v>
      </c>
      <c r="BI59">
        <v>0.68988764044943796</v>
      </c>
      <c r="BJ59">
        <v>0.64429478398311502</v>
      </c>
      <c r="BK59">
        <v>0</v>
      </c>
      <c r="BL59">
        <v>0.97838452787258201</v>
      </c>
      <c r="BM59">
        <v>0.89712918660287</v>
      </c>
      <c r="BN59">
        <v>0.62267080745341596</v>
      </c>
      <c r="BO59">
        <v>7.8994614003590605E-2</v>
      </c>
      <c r="BQ59">
        <v>57</v>
      </c>
      <c r="BR59">
        <v>0.73630952380952297</v>
      </c>
      <c r="BS59">
        <v>0.71580198622104196</v>
      </c>
      <c r="BT59">
        <v>0</v>
      </c>
      <c r="BU59">
        <v>0.963048498845265</v>
      </c>
      <c r="BV59">
        <v>0.94320987654320898</v>
      </c>
      <c r="BW59">
        <v>0.62361623616236095</v>
      </c>
      <c r="BX59">
        <v>0.33333333333333298</v>
      </c>
    </row>
    <row r="60" spans="24:76" x14ac:dyDescent="0.2">
      <c r="X60">
        <v>58</v>
      </c>
      <c r="Y60">
        <v>0.72043010752688097</v>
      </c>
      <c r="Z60">
        <v>0.67457294763739695</v>
      </c>
      <c r="AA60">
        <v>0</v>
      </c>
      <c r="AB60">
        <v>0.91658084449021604</v>
      </c>
      <c r="AC60">
        <v>0.91873589164785496</v>
      </c>
      <c r="AD60">
        <v>0.20994475138121499</v>
      </c>
      <c r="AE60">
        <v>0.65303030303030296</v>
      </c>
      <c r="AG60">
        <v>58</v>
      </c>
      <c r="AH60">
        <v>0.64130434782608603</v>
      </c>
      <c r="AI60">
        <v>0.58469015204688402</v>
      </c>
      <c r="AJ60">
        <v>0</v>
      </c>
      <c r="AK60">
        <v>0.84848484848484795</v>
      </c>
      <c r="AL60">
        <v>0.69468479604449895</v>
      </c>
      <c r="AM60">
        <v>0.144712430426716</v>
      </c>
      <c r="AN60">
        <v>0.65087853323147404</v>
      </c>
      <c r="AP60">
        <v>58</v>
      </c>
      <c r="AQ60">
        <v>0.72802197802197799</v>
      </c>
      <c r="AR60">
        <v>0.72595253929477899</v>
      </c>
      <c r="AS60">
        <v>0</v>
      </c>
      <c r="AT60">
        <v>0.89613034623217902</v>
      </c>
      <c r="AU60">
        <v>0.88810365135453395</v>
      </c>
      <c r="AV60">
        <v>0.58222676200204204</v>
      </c>
      <c r="AW60">
        <v>0.53734939759036104</v>
      </c>
      <c r="AY60">
        <v>58</v>
      </c>
      <c r="AZ60">
        <v>0.74333333333333296</v>
      </c>
      <c r="BA60">
        <v>0.74195456604998999</v>
      </c>
      <c r="BB60">
        <v>0</v>
      </c>
      <c r="BC60">
        <v>0.90890688259109298</v>
      </c>
      <c r="BD60">
        <v>0.89162561576354604</v>
      </c>
      <c r="BE60">
        <v>0.61186264308012395</v>
      </c>
      <c r="BF60">
        <v>0.55542312276519601</v>
      </c>
      <c r="BH60">
        <v>58</v>
      </c>
      <c r="BI60">
        <v>0.74775280898876395</v>
      </c>
      <c r="BJ60">
        <v>0.714548254907166</v>
      </c>
      <c r="BK60">
        <v>0</v>
      </c>
      <c r="BL60">
        <v>0.94907407407407396</v>
      </c>
      <c r="BM60">
        <v>0.97747747747747704</v>
      </c>
      <c r="BN60">
        <v>0.26116838487972499</v>
      </c>
      <c r="BO60">
        <v>0.67047308319738896</v>
      </c>
      <c r="BQ60">
        <v>58</v>
      </c>
      <c r="BR60">
        <v>0.73273809523809497</v>
      </c>
      <c r="BS60">
        <v>0.66337860150229699</v>
      </c>
      <c r="BT60">
        <v>0</v>
      </c>
      <c r="BU60">
        <v>0.97502972651605202</v>
      </c>
      <c r="BV60">
        <v>0.96305418719211799</v>
      </c>
      <c r="BW60">
        <v>0.65566037735849003</v>
      </c>
      <c r="BX60">
        <v>5.97701149425287E-2</v>
      </c>
    </row>
    <row r="61" spans="24:76" x14ac:dyDescent="0.2">
      <c r="X61">
        <v>59</v>
      </c>
      <c r="Y61">
        <v>0.69408602150537602</v>
      </c>
      <c r="Z61">
        <v>0.69721209690214403</v>
      </c>
      <c r="AA61">
        <v>0</v>
      </c>
      <c r="AB61">
        <v>0.91008771929824495</v>
      </c>
      <c r="AC61">
        <v>0.84922394678492197</v>
      </c>
      <c r="AD61">
        <v>0.53722902921771898</v>
      </c>
      <c r="AE61">
        <v>0.492307692307692</v>
      </c>
      <c r="AG61">
        <v>59</v>
      </c>
      <c r="AH61">
        <v>0.74565217391304295</v>
      </c>
      <c r="AI61">
        <v>0.72523347935987603</v>
      </c>
      <c r="AJ61">
        <v>0</v>
      </c>
      <c r="AK61">
        <v>0.90107737512242903</v>
      </c>
      <c r="AL61">
        <v>0.86274509803921495</v>
      </c>
      <c r="AM61">
        <v>0.44377811094452702</v>
      </c>
      <c r="AN61">
        <v>0.69333333333333302</v>
      </c>
      <c r="AP61">
        <v>59</v>
      </c>
      <c r="AQ61">
        <v>0.74120879120879102</v>
      </c>
      <c r="AR61">
        <v>0.733877775070642</v>
      </c>
      <c r="AS61">
        <v>0</v>
      </c>
      <c r="AT61">
        <v>0.92998955067920497</v>
      </c>
      <c r="AU61">
        <v>0.85487528344671204</v>
      </c>
      <c r="AV61">
        <v>0.48994974874371799</v>
      </c>
      <c r="AW61">
        <v>0.660696517412935</v>
      </c>
      <c r="AY61">
        <v>59</v>
      </c>
      <c r="AZ61">
        <v>0.72111111111111104</v>
      </c>
      <c r="BA61">
        <v>0.68930269604073802</v>
      </c>
      <c r="BB61">
        <v>0</v>
      </c>
      <c r="BC61">
        <v>0.95103373231773602</v>
      </c>
      <c r="BD61">
        <v>0.87882496940024402</v>
      </c>
      <c r="BE61">
        <v>0.24469820554649199</v>
      </c>
      <c r="BF61">
        <v>0.682653876898481</v>
      </c>
      <c r="BH61">
        <v>59</v>
      </c>
      <c r="BI61">
        <v>0.75898876404494298</v>
      </c>
      <c r="BJ61">
        <v>0.69442950337315501</v>
      </c>
      <c r="BK61">
        <v>0</v>
      </c>
      <c r="BL61">
        <v>0.99663299663299598</v>
      </c>
      <c r="BM61">
        <v>0.93769799366420203</v>
      </c>
      <c r="BN61">
        <v>0.15734989648033099</v>
      </c>
      <c r="BO61">
        <v>0.68603712671509198</v>
      </c>
      <c r="BQ61">
        <v>59</v>
      </c>
      <c r="BR61">
        <v>0.772023809523809</v>
      </c>
      <c r="BS61">
        <v>0.77142381987332997</v>
      </c>
      <c r="BT61">
        <v>0</v>
      </c>
      <c r="BU61">
        <v>0.95532646048109904</v>
      </c>
      <c r="BV61">
        <v>0.94827586206896497</v>
      </c>
      <c r="BW61">
        <v>0.59161676646706596</v>
      </c>
      <c r="BX61">
        <v>0.59047619047619004</v>
      </c>
    </row>
    <row r="62" spans="24:76" x14ac:dyDescent="0.2">
      <c r="X62">
        <v>60</v>
      </c>
      <c r="Y62">
        <v>0.69408602150537602</v>
      </c>
      <c r="Z62">
        <v>0.65562583259945195</v>
      </c>
      <c r="AA62">
        <v>0</v>
      </c>
      <c r="AB62">
        <v>0.88604898828541001</v>
      </c>
      <c r="AC62">
        <v>0.88992974238875799</v>
      </c>
      <c r="AD62">
        <v>0.189830508474576</v>
      </c>
      <c r="AE62">
        <v>0.65669409124906497</v>
      </c>
      <c r="AG62">
        <v>60</v>
      </c>
      <c r="AH62">
        <v>0.72119565217391302</v>
      </c>
      <c r="AI62">
        <v>0.69737384293474303</v>
      </c>
      <c r="AJ62">
        <v>0</v>
      </c>
      <c r="AK62">
        <v>0.93962678375411601</v>
      </c>
      <c r="AL62">
        <v>0.92290249433106497</v>
      </c>
      <c r="AM62">
        <v>0.28843106180665601</v>
      </c>
      <c r="AN62">
        <v>0.63853503184713301</v>
      </c>
      <c r="AP62">
        <v>60</v>
      </c>
      <c r="AQ62">
        <v>0.75659340659340601</v>
      </c>
      <c r="AR62">
        <v>0.75776518690804295</v>
      </c>
      <c r="AS62">
        <v>0</v>
      </c>
      <c r="AT62">
        <v>0.96491228070175405</v>
      </c>
      <c r="AU62">
        <v>0.88835534213685396</v>
      </c>
      <c r="AV62">
        <v>0.53836150845253505</v>
      </c>
      <c r="AW62">
        <v>0.63943161634102996</v>
      </c>
      <c r="AY62">
        <v>60</v>
      </c>
      <c r="AZ62">
        <v>0.73666666666666603</v>
      </c>
      <c r="BA62">
        <v>0.70308077962626903</v>
      </c>
      <c r="BB62">
        <v>0</v>
      </c>
      <c r="BC62">
        <v>0.94469026548672497</v>
      </c>
      <c r="BD62">
        <v>0.93742621015348204</v>
      </c>
      <c r="BE62">
        <v>0.25299145299145298</v>
      </c>
      <c r="BF62">
        <v>0.677215189873417</v>
      </c>
      <c r="BH62">
        <v>60</v>
      </c>
      <c r="BI62">
        <v>0.75842696629213402</v>
      </c>
      <c r="BJ62">
        <v>0.75757426318377896</v>
      </c>
      <c r="BK62">
        <v>0</v>
      </c>
      <c r="BL62">
        <v>0.95690607734806599</v>
      </c>
      <c r="BM62">
        <v>0.93997734994337401</v>
      </c>
      <c r="BN62">
        <v>0.56132596685082803</v>
      </c>
      <c r="BO62">
        <v>0.57208765859284805</v>
      </c>
      <c r="BQ62">
        <v>60</v>
      </c>
      <c r="BR62">
        <v>0.75535714285714195</v>
      </c>
      <c r="BS62">
        <v>0.71043883576918199</v>
      </c>
      <c r="BT62">
        <v>0</v>
      </c>
      <c r="BU62">
        <v>0.96690307328605096</v>
      </c>
      <c r="BV62">
        <v>0.95384615384615301</v>
      </c>
      <c r="BW62">
        <v>0.24696356275303599</v>
      </c>
      <c r="BX62">
        <v>0.67404255319148898</v>
      </c>
    </row>
    <row r="63" spans="24:76" x14ac:dyDescent="0.2">
      <c r="X63">
        <v>61</v>
      </c>
      <c r="Y63">
        <v>0.587096774193548</v>
      </c>
      <c r="Z63">
        <v>0.56980653543373005</v>
      </c>
      <c r="AA63">
        <v>0</v>
      </c>
      <c r="AB63">
        <v>0.81677301731996299</v>
      </c>
      <c r="AC63">
        <v>0.73850197109066995</v>
      </c>
      <c r="AD63">
        <v>0.495999999999999</v>
      </c>
      <c r="AE63">
        <v>0.227951153324287</v>
      </c>
      <c r="AG63">
        <v>61</v>
      </c>
      <c r="AH63">
        <v>0.71576086956521701</v>
      </c>
      <c r="AI63">
        <v>0.66879799279881202</v>
      </c>
      <c r="AJ63">
        <v>0</v>
      </c>
      <c r="AK63">
        <v>0.88997078870496604</v>
      </c>
      <c r="AL63">
        <v>0.89786223277909705</v>
      </c>
      <c r="AM63">
        <v>0.21857923497267701</v>
      </c>
      <c r="AN63">
        <v>0.66877971473850994</v>
      </c>
      <c r="AP63">
        <v>61</v>
      </c>
      <c r="AQ63">
        <v>0.70109890109890105</v>
      </c>
      <c r="AR63">
        <v>0.70504230093891296</v>
      </c>
      <c r="AS63">
        <v>0</v>
      </c>
      <c r="AT63">
        <v>0.96809680968096801</v>
      </c>
      <c r="AU63">
        <v>0.95454545454545403</v>
      </c>
      <c r="AV63">
        <v>0.47071129707112902</v>
      </c>
      <c r="AW63">
        <v>0.4268156424581</v>
      </c>
      <c r="AY63">
        <v>61</v>
      </c>
      <c r="AZ63">
        <v>0.72499999999999998</v>
      </c>
      <c r="BA63">
        <v>0.72376344737231002</v>
      </c>
      <c r="BB63">
        <v>0</v>
      </c>
      <c r="BC63">
        <v>0.96717724288840201</v>
      </c>
      <c r="BD63">
        <v>0.92990654205607404</v>
      </c>
      <c r="BE63">
        <v>0.57560975609756104</v>
      </c>
      <c r="BF63">
        <v>0.42236024844720399</v>
      </c>
      <c r="BH63">
        <v>61</v>
      </c>
      <c r="BI63">
        <v>0.74044943820224696</v>
      </c>
      <c r="BJ63">
        <v>0.69134461200137498</v>
      </c>
      <c r="BK63">
        <v>0</v>
      </c>
      <c r="BL63">
        <v>0.95280898876404496</v>
      </c>
      <c r="BM63">
        <v>0.95259593679458199</v>
      </c>
      <c r="BN63">
        <v>0.20318725099601501</v>
      </c>
      <c r="BO63">
        <v>0.65678627145085799</v>
      </c>
      <c r="BQ63">
        <v>61</v>
      </c>
      <c r="BR63">
        <v>0.71964285714285703</v>
      </c>
      <c r="BS63">
        <v>0.65209328091445795</v>
      </c>
      <c r="BT63">
        <v>0</v>
      </c>
      <c r="BU63">
        <v>0.929245283018868</v>
      </c>
      <c r="BV63">
        <v>0.94932014833127298</v>
      </c>
      <c r="BW63">
        <v>0.66826923076922995</v>
      </c>
      <c r="BX63">
        <v>6.15384615384615E-2</v>
      </c>
    </row>
    <row r="64" spans="24:76" x14ac:dyDescent="0.2">
      <c r="X64">
        <v>62</v>
      </c>
      <c r="Y64">
        <v>0.69193548387096704</v>
      </c>
      <c r="Z64">
        <v>0.67371310107149196</v>
      </c>
      <c r="AA64">
        <v>0</v>
      </c>
      <c r="AB64">
        <v>0.80695652173913002</v>
      </c>
      <c r="AC64">
        <v>0.82427307206068201</v>
      </c>
      <c r="AD64">
        <v>0.415812591508052</v>
      </c>
      <c r="AE64">
        <v>0.64781021897810198</v>
      </c>
      <c r="AG64">
        <v>62</v>
      </c>
      <c r="AH64">
        <v>0.60489130434782601</v>
      </c>
      <c r="AI64">
        <v>0.61536852034448497</v>
      </c>
      <c r="AJ64">
        <v>0</v>
      </c>
      <c r="AK64">
        <v>0.85496183206106802</v>
      </c>
      <c r="AL64">
        <v>0.86024096385542104</v>
      </c>
      <c r="AM64">
        <v>0.43486777668951998</v>
      </c>
      <c r="AN64">
        <v>0.31140350877192902</v>
      </c>
      <c r="AP64">
        <v>62</v>
      </c>
      <c r="AQ64">
        <v>0.742307692307692</v>
      </c>
      <c r="AR64">
        <v>0.72781768963162397</v>
      </c>
      <c r="AS64">
        <v>0</v>
      </c>
      <c r="AT64">
        <v>0.90153172866520703</v>
      </c>
      <c r="AU64">
        <v>0.88520971302428197</v>
      </c>
      <c r="AV64">
        <v>0.44970414201183401</v>
      </c>
      <c r="AW64">
        <v>0.67482517482517401</v>
      </c>
      <c r="AY64">
        <v>62</v>
      </c>
      <c r="AZ64">
        <v>0.67</v>
      </c>
      <c r="BA64">
        <v>0.64602742424230297</v>
      </c>
      <c r="BB64">
        <v>0</v>
      </c>
      <c r="BC64">
        <v>0.867661691542288</v>
      </c>
      <c r="BD64">
        <v>0.85204081632652995</v>
      </c>
      <c r="BE64">
        <v>0.59541984732824405</v>
      </c>
      <c r="BF64">
        <v>0.268987341772151</v>
      </c>
      <c r="BH64">
        <v>62</v>
      </c>
      <c r="BI64">
        <v>0.74157303370786498</v>
      </c>
      <c r="BJ64">
        <v>0.69023689027628199</v>
      </c>
      <c r="BK64">
        <v>0</v>
      </c>
      <c r="BL64">
        <v>0.96506550218340603</v>
      </c>
      <c r="BM64">
        <v>0.92633928571428503</v>
      </c>
      <c r="BN64">
        <v>0.19961612284069</v>
      </c>
      <c r="BO64">
        <v>0.66992665036674803</v>
      </c>
      <c r="BQ64">
        <v>62</v>
      </c>
      <c r="BR64">
        <v>0.72916666666666596</v>
      </c>
      <c r="BS64">
        <v>0.68528988653017398</v>
      </c>
      <c r="BT64">
        <v>0</v>
      </c>
      <c r="BU64">
        <v>0.95631641086186503</v>
      </c>
      <c r="BV64">
        <v>0.90322580645161299</v>
      </c>
      <c r="BW64">
        <v>0.210325047801147</v>
      </c>
      <c r="BX64">
        <v>0.67129228100607097</v>
      </c>
    </row>
    <row r="65" spans="24:76" x14ac:dyDescent="0.2">
      <c r="X65">
        <v>63</v>
      </c>
      <c r="Y65">
        <v>0.70752688172042999</v>
      </c>
      <c r="Z65">
        <v>0.66906268825705395</v>
      </c>
      <c r="AA65">
        <v>0</v>
      </c>
      <c r="AB65">
        <v>0.875</v>
      </c>
      <c r="AC65">
        <v>0.84541062801932298</v>
      </c>
      <c r="AD65">
        <v>0.27729636048526801</v>
      </c>
      <c r="AE65">
        <v>0.67854376452362497</v>
      </c>
      <c r="AG65">
        <v>63</v>
      </c>
      <c r="AH65">
        <v>0.67119565217391297</v>
      </c>
      <c r="AI65">
        <v>0.623330977871275</v>
      </c>
      <c r="AJ65">
        <v>0</v>
      </c>
      <c r="AK65">
        <v>0.89130434782608603</v>
      </c>
      <c r="AL65">
        <v>0.80952380952380898</v>
      </c>
      <c r="AM65">
        <v>0.12687813021702801</v>
      </c>
      <c r="AN65">
        <v>0.66561762391817403</v>
      </c>
      <c r="AP65">
        <v>63</v>
      </c>
      <c r="AQ65">
        <v>0.65989010989010899</v>
      </c>
      <c r="AR65">
        <v>0.64552684611967603</v>
      </c>
      <c r="AS65">
        <v>0</v>
      </c>
      <c r="AT65">
        <v>0.92491838955386196</v>
      </c>
      <c r="AU65">
        <v>0.95045045045044996</v>
      </c>
      <c r="AV65">
        <v>0.50673854447439304</v>
      </c>
      <c r="AW65">
        <v>0.19999999999999901</v>
      </c>
      <c r="AY65">
        <v>63</v>
      </c>
      <c r="AZ65">
        <v>0.69222222222222196</v>
      </c>
      <c r="BA65">
        <v>0.631447836924385</v>
      </c>
      <c r="BB65">
        <v>0</v>
      </c>
      <c r="BC65">
        <v>0.88139059304703404</v>
      </c>
      <c r="BD65">
        <v>0.88705882352941101</v>
      </c>
      <c r="BE65">
        <v>8.5820895522388002E-2</v>
      </c>
      <c r="BF65">
        <v>0.67152103559870502</v>
      </c>
      <c r="BH65">
        <v>63</v>
      </c>
      <c r="BI65">
        <v>0.72921348314606704</v>
      </c>
      <c r="BJ65">
        <v>0.66597328974570402</v>
      </c>
      <c r="BK65">
        <v>0</v>
      </c>
      <c r="BL65">
        <v>0.892783505154639</v>
      </c>
      <c r="BM65">
        <v>0.951834862385321</v>
      </c>
      <c r="BN65">
        <v>0.142276422764227</v>
      </c>
      <c r="BO65">
        <v>0.67699836867862895</v>
      </c>
      <c r="BQ65">
        <v>63</v>
      </c>
      <c r="BR65">
        <v>0.76428571428571401</v>
      </c>
      <c r="BS65">
        <v>0.71936415711528701</v>
      </c>
      <c r="BT65">
        <v>0</v>
      </c>
      <c r="BU65">
        <v>0.97658079625292704</v>
      </c>
      <c r="BV65">
        <v>0.97094430992736003</v>
      </c>
      <c r="BW65">
        <v>0.24696356275303599</v>
      </c>
      <c r="BX65">
        <v>0.68296795952782396</v>
      </c>
    </row>
    <row r="66" spans="24:76" x14ac:dyDescent="0.2">
      <c r="X66">
        <v>64</v>
      </c>
      <c r="Y66">
        <v>0.53602150537634397</v>
      </c>
      <c r="Z66">
        <v>0.56042558515820495</v>
      </c>
      <c r="AA66">
        <v>0</v>
      </c>
      <c r="AB66">
        <v>0.62805662805662799</v>
      </c>
      <c r="AC66">
        <v>0.89492325855962196</v>
      </c>
      <c r="AD66">
        <v>0.33216783216783202</v>
      </c>
      <c r="AE66">
        <v>0.38655462184873901</v>
      </c>
      <c r="AG66">
        <v>64</v>
      </c>
      <c r="AH66">
        <v>0.72173913043478199</v>
      </c>
      <c r="AI66">
        <v>0.71834416235994003</v>
      </c>
      <c r="AJ66">
        <v>0</v>
      </c>
      <c r="AK66">
        <v>0.96514161220043504</v>
      </c>
      <c r="AL66">
        <v>0.90631808278867099</v>
      </c>
      <c r="AM66">
        <v>0.55178907721280501</v>
      </c>
      <c r="AN66">
        <v>0.45012787723785103</v>
      </c>
      <c r="AP66">
        <v>64</v>
      </c>
      <c r="AQ66">
        <v>0.72637362637362601</v>
      </c>
      <c r="AR66">
        <v>0.67638023287097504</v>
      </c>
      <c r="AS66">
        <v>0</v>
      </c>
      <c r="AT66">
        <v>0.97314715359828097</v>
      </c>
      <c r="AU66">
        <v>0.87104072398190002</v>
      </c>
      <c r="AV66">
        <v>0.19209039548022599</v>
      </c>
      <c r="AW66">
        <v>0.66924265842349295</v>
      </c>
      <c r="AY66">
        <v>64</v>
      </c>
      <c r="AZ66">
        <v>0.73499999999999999</v>
      </c>
      <c r="BA66">
        <v>0.74097965992096504</v>
      </c>
      <c r="BB66">
        <v>0</v>
      </c>
      <c r="BC66">
        <v>0.92865232163080302</v>
      </c>
      <c r="BD66">
        <v>0.919486581096849</v>
      </c>
      <c r="BE66">
        <v>0.59037433155080199</v>
      </c>
      <c r="BF66">
        <v>0.52540540540540503</v>
      </c>
      <c r="BH66">
        <v>64</v>
      </c>
      <c r="BI66">
        <v>0.71348314606741503</v>
      </c>
      <c r="BJ66">
        <v>0.72024588462420502</v>
      </c>
      <c r="BK66">
        <v>0</v>
      </c>
      <c r="BL66">
        <v>0.98190045248868696</v>
      </c>
      <c r="BM66">
        <v>0.91219512195121899</v>
      </c>
      <c r="BN66">
        <v>0.460772104607721</v>
      </c>
      <c r="BO66">
        <v>0.52611585944919204</v>
      </c>
      <c r="BQ66">
        <v>64</v>
      </c>
      <c r="BR66">
        <v>0.75714285714285701</v>
      </c>
      <c r="BS66">
        <v>0.72196010949060696</v>
      </c>
      <c r="BT66">
        <v>0</v>
      </c>
      <c r="BU66">
        <v>0.99056603773584895</v>
      </c>
      <c r="BV66">
        <v>0.95024875621890503</v>
      </c>
      <c r="BW66">
        <v>0.27586206896551702</v>
      </c>
      <c r="BX66">
        <v>0.67116357504215796</v>
      </c>
    </row>
    <row r="67" spans="24:76" x14ac:dyDescent="0.2">
      <c r="X67">
        <v>65</v>
      </c>
      <c r="Y67">
        <v>0.65430107526881698</v>
      </c>
      <c r="Z67">
        <v>0.65245827110826105</v>
      </c>
      <c r="AA67">
        <v>0</v>
      </c>
      <c r="AB67">
        <v>0.84745762711864403</v>
      </c>
      <c r="AC67">
        <v>0.79391100702576101</v>
      </c>
      <c r="AD67">
        <v>0.52502553626149095</v>
      </c>
      <c r="AE67">
        <v>0.44343891402714902</v>
      </c>
      <c r="AG67">
        <v>65</v>
      </c>
      <c r="AH67">
        <v>0.62880434782608696</v>
      </c>
      <c r="AI67">
        <v>0.56643821120216098</v>
      </c>
      <c r="AJ67">
        <v>0</v>
      </c>
      <c r="AK67">
        <v>0.77988826815642398</v>
      </c>
      <c r="AL67">
        <v>0.81243523316062105</v>
      </c>
      <c r="AM67">
        <v>0.619892058596761</v>
      </c>
      <c r="AN67">
        <v>5.3537284894837403E-2</v>
      </c>
      <c r="AP67">
        <v>65</v>
      </c>
      <c r="AQ67">
        <v>0.75494505494505404</v>
      </c>
      <c r="AR67">
        <v>0.75222661989952599</v>
      </c>
      <c r="AS67">
        <v>0</v>
      </c>
      <c r="AT67">
        <v>0.92291446673706401</v>
      </c>
      <c r="AU67">
        <v>0.92167990919409704</v>
      </c>
      <c r="AV67">
        <v>0.53046594982078799</v>
      </c>
      <c r="AW67">
        <v>0.63384615384615295</v>
      </c>
      <c r="AY67">
        <v>65</v>
      </c>
      <c r="AZ67">
        <v>0.755</v>
      </c>
      <c r="BA67">
        <v>0.75375268548327801</v>
      </c>
      <c r="BB67">
        <v>0</v>
      </c>
      <c r="BC67">
        <v>0.93162393162393098</v>
      </c>
      <c r="BD67">
        <v>0.93685419058553299</v>
      </c>
      <c r="BE67">
        <v>0.544819557625145</v>
      </c>
      <c r="BF67">
        <v>0.60171306209850095</v>
      </c>
      <c r="BH67">
        <v>65</v>
      </c>
      <c r="BI67">
        <v>0.72528089887640401</v>
      </c>
      <c r="BJ67">
        <v>0.67957228713073503</v>
      </c>
      <c r="BK67">
        <v>0</v>
      </c>
      <c r="BL67">
        <v>0.97727272727272696</v>
      </c>
      <c r="BM67">
        <v>0.92677070828331298</v>
      </c>
      <c r="BN67">
        <v>0.13620071684587801</v>
      </c>
      <c r="BO67">
        <v>0.67804499612102398</v>
      </c>
      <c r="BQ67">
        <v>65</v>
      </c>
      <c r="BR67">
        <v>0.78273809523809501</v>
      </c>
      <c r="BS67">
        <v>0.77928384830987296</v>
      </c>
      <c r="BT67">
        <v>0</v>
      </c>
      <c r="BU67">
        <v>0.94761350407450495</v>
      </c>
      <c r="BV67">
        <v>0.98317307692307698</v>
      </c>
      <c r="BW67">
        <v>0.53805774278215202</v>
      </c>
      <c r="BX67">
        <v>0.64829106945975701</v>
      </c>
    </row>
    <row r="68" spans="24:76" x14ac:dyDescent="0.2">
      <c r="X68">
        <v>66</v>
      </c>
      <c r="Y68">
        <v>0.55268817204301002</v>
      </c>
      <c r="Z68">
        <v>0.54855009813002797</v>
      </c>
      <c r="AA68">
        <v>0</v>
      </c>
      <c r="AB68">
        <v>0.82453987730061296</v>
      </c>
      <c r="AC68">
        <v>0.37101449275362303</v>
      </c>
      <c r="AD68">
        <v>0.343297974927676</v>
      </c>
      <c r="AE68">
        <v>0.65534804753819997</v>
      </c>
      <c r="AG68">
        <v>66</v>
      </c>
      <c r="AH68">
        <v>0.585326086956521</v>
      </c>
      <c r="AI68">
        <v>0.58946709866065805</v>
      </c>
      <c r="AJ68">
        <v>0</v>
      </c>
      <c r="AK68">
        <v>0.91186071817192604</v>
      </c>
      <c r="AL68">
        <v>0.79334916864607996</v>
      </c>
      <c r="AM68">
        <v>0.403269754768392</v>
      </c>
      <c r="AN68">
        <v>0.24938875305623401</v>
      </c>
      <c r="AP68">
        <v>66</v>
      </c>
      <c r="AQ68">
        <v>0.71483516483516396</v>
      </c>
      <c r="AR68">
        <v>0.71200000768198601</v>
      </c>
      <c r="AS68">
        <v>0</v>
      </c>
      <c r="AT68">
        <v>0.95864262990455995</v>
      </c>
      <c r="AU68">
        <v>0.88940092165898599</v>
      </c>
      <c r="AV68">
        <v>0.56039603960396001</v>
      </c>
      <c r="AW68">
        <v>0.439560439560439</v>
      </c>
      <c r="AY68">
        <v>66</v>
      </c>
      <c r="AZ68">
        <v>0.71055555555555505</v>
      </c>
      <c r="BA68">
        <v>0.64746454203690995</v>
      </c>
      <c r="BB68">
        <v>0</v>
      </c>
      <c r="BC68">
        <v>0.94805194805194803</v>
      </c>
      <c r="BD68">
        <v>0.90430622009569295</v>
      </c>
      <c r="BE68">
        <v>8.7499999999999994E-2</v>
      </c>
      <c r="BF68">
        <v>0.65</v>
      </c>
      <c r="BH68">
        <v>66</v>
      </c>
      <c r="BI68">
        <v>0.71292134831460596</v>
      </c>
      <c r="BJ68">
        <v>0.66029522538160301</v>
      </c>
      <c r="BK68">
        <v>0</v>
      </c>
      <c r="BL68">
        <v>0.95575221238938002</v>
      </c>
      <c r="BM68">
        <v>0.95842956120092304</v>
      </c>
      <c r="BN68">
        <v>0.62907069102462199</v>
      </c>
      <c r="BO68">
        <v>9.7928436911487698E-2</v>
      </c>
      <c r="BQ68">
        <v>66</v>
      </c>
      <c r="BR68">
        <v>0.77321428571428497</v>
      </c>
      <c r="BS68">
        <v>0.747487097297313</v>
      </c>
      <c r="BT68">
        <v>0</v>
      </c>
      <c r="BU68">
        <v>0.97169811320754695</v>
      </c>
      <c r="BV68">
        <v>0.97478991596638598</v>
      </c>
      <c r="BW68">
        <v>0.36785714285714199</v>
      </c>
      <c r="BX68">
        <v>0.67560321715817695</v>
      </c>
    </row>
    <row r="69" spans="24:76" x14ac:dyDescent="0.2">
      <c r="X69">
        <v>67</v>
      </c>
      <c r="Y69">
        <v>0.63817204301075203</v>
      </c>
      <c r="Z69">
        <v>0.65656705020050499</v>
      </c>
      <c r="AA69">
        <v>0</v>
      </c>
      <c r="AB69">
        <v>0.74484536082474195</v>
      </c>
      <c r="AC69">
        <v>0.84210526315789402</v>
      </c>
      <c r="AD69">
        <v>0.45082680591818902</v>
      </c>
      <c r="AE69">
        <v>0.58849077090119395</v>
      </c>
      <c r="AG69">
        <v>67</v>
      </c>
      <c r="AH69">
        <v>0.72880434782608605</v>
      </c>
      <c r="AI69">
        <v>0.72215913111497299</v>
      </c>
      <c r="AJ69">
        <v>0</v>
      </c>
      <c r="AK69">
        <v>0.90666666666666595</v>
      </c>
      <c r="AL69">
        <v>0.846416382252559</v>
      </c>
      <c r="AM69">
        <v>0.50913838120104404</v>
      </c>
      <c r="AN69">
        <v>0.62641509433962195</v>
      </c>
      <c r="AP69">
        <v>67</v>
      </c>
      <c r="AQ69">
        <v>0.70274725274725203</v>
      </c>
      <c r="AR69">
        <v>0.65542288450212605</v>
      </c>
      <c r="AS69">
        <v>0</v>
      </c>
      <c r="AT69">
        <v>0.90307867730900704</v>
      </c>
      <c r="AU69">
        <v>0.88668866886688602</v>
      </c>
      <c r="AV69">
        <v>0.17636022514071201</v>
      </c>
      <c r="AW69">
        <v>0.65556396669189998</v>
      </c>
      <c r="AY69">
        <v>67</v>
      </c>
      <c r="AZ69">
        <v>0.681111111111111</v>
      </c>
      <c r="BA69">
        <v>0.61204779793254505</v>
      </c>
      <c r="BB69">
        <v>0</v>
      </c>
      <c r="BC69">
        <v>0.911205073995771</v>
      </c>
      <c r="BD69">
        <v>0.87390761548064899</v>
      </c>
      <c r="BE69">
        <v>0.650957290132547</v>
      </c>
      <c r="BF69">
        <v>1.21212121212121E-2</v>
      </c>
      <c r="BH69">
        <v>67</v>
      </c>
      <c r="BI69">
        <v>0.77134831460674103</v>
      </c>
      <c r="BJ69">
        <v>0.76842643290145896</v>
      </c>
      <c r="BK69">
        <v>0</v>
      </c>
      <c r="BL69">
        <v>0.95567567567567502</v>
      </c>
      <c r="BM69">
        <v>0.98065984072809997</v>
      </c>
      <c r="BN69">
        <v>0.58315334773218097</v>
      </c>
      <c r="BO69">
        <v>0.55421686746987897</v>
      </c>
      <c r="BQ69">
        <v>67</v>
      </c>
      <c r="BR69">
        <v>0.78630952380952301</v>
      </c>
      <c r="BS69">
        <v>0.78221184936242205</v>
      </c>
      <c r="BT69">
        <v>0</v>
      </c>
      <c r="BU69">
        <v>0.97429906542056</v>
      </c>
      <c r="BV69">
        <v>0.95652173913043403</v>
      </c>
      <c r="BW69">
        <v>0.52528089887640395</v>
      </c>
      <c r="BX69">
        <v>0.67274569402228901</v>
      </c>
    </row>
    <row r="70" spans="24:76" x14ac:dyDescent="0.2">
      <c r="X70">
        <v>68</v>
      </c>
      <c r="Y70">
        <v>0.58763440860214999</v>
      </c>
      <c r="Z70">
        <v>0.60632035445964805</v>
      </c>
      <c r="AA70">
        <v>0</v>
      </c>
      <c r="AB70">
        <v>0.760290556900726</v>
      </c>
      <c r="AC70">
        <v>0.81840193704600495</v>
      </c>
      <c r="AD70">
        <v>0.399108138238573</v>
      </c>
      <c r="AE70">
        <v>0.44748078565328703</v>
      </c>
      <c r="AG70">
        <v>68</v>
      </c>
      <c r="AH70">
        <v>0.70869565217391295</v>
      </c>
      <c r="AI70">
        <v>0.695978405134969</v>
      </c>
      <c r="AJ70">
        <v>0</v>
      </c>
      <c r="AK70">
        <v>0.90374873353596696</v>
      </c>
      <c r="AL70">
        <v>0.91069459757442095</v>
      </c>
      <c r="AM70">
        <v>0.40106951871657698</v>
      </c>
      <c r="AN70">
        <v>0.56840077071290895</v>
      </c>
      <c r="AP70">
        <v>68</v>
      </c>
      <c r="AQ70">
        <v>0.71428571428571397</v>
      </c>
      <c r="AR70">
        <v>0.677003791346936</v>
      </c>
      <c r="AS70">
        <v>0</v>
      </c>
      <c r="AT70">
        <v>0.95056179775280902</v>
      </c>
      <c r="AU70">
        <v>0.91441969519343402</v>
      </c>
      <c r="AV70">
        <v>0.16915422885572101</v>
      </c>
      <c r="AW70">
        <v>0.67387944358578</v>
      </c>
      <c r="AY70">
        <v>68</v>
      </c>
      <c r="AZ70">
        <v>0.73777777777777698</v>
      </c>
      <c r="BA70">
        <v>0.69450115455859096</v>
      </c>
      <c r="BB70">
        <v>0</v>
      </c>
      <c r="BC70">
        <v>0.93407821229050203</v>
      </c>
      <c r="BD70">
        <v>0.95671981776765302</v>
      </c>
      <c r="BE70">
        <v>0.21167883211678801</v>
      </c>
      <c r="BF70">
        <v>0.67552775605942095</v>
      </c>
      <c r="BH70">
        <v>68</v>
      </c>
      <c r="BI70">
        <v>0.76179775280898798</v>
      </c>
      <c r="BJ70">
        <v>0.74906664729500105</v>
      </c>
      <c r="BK70">
        <v>0</v>
      </c>
      <c r="BL70">
        <v>0.94179894179894097</v>
      </c>
      <c r="BM70">
        <v>0.90643985419198003</v>
      </c>
      <c r="BN70">
        <v>0.46334310850439803</v>
      </c>
      <c r="BO70">
        <v>0.68468468468468402</v>
      </c>
      <c r="BQ70">
        <v>68</v>
      </c>
      <c r="BR70">
        <v>0.76428571428571401</v>
      </c>
      <c r="BS70">
        <v>0.76493585560425803</v>
      </c>
      <c r="BT70">
        <v>0</v>
      </c>
      <c r="BU70">
        <v>0.97103128621089196</v>
      </c>
      <c r="BV70">
        <v>0.91979949874686695</v>
      </c>
      <c r="BW70">
        <v>0.60520607375271096</v>
      </c>
      <c r="BX70">
        <v>0.56370656370656302</v>
      </c>
    </row>
    <row r="71" spans="24:76" x14ac:dyDescent="0.2">
      <c r="X71">
        <v>69</v>
      </c>
      <c r="Y71">
        <v>0.69301075268817203</v>
      </c>
      <c r="Z71">
        <v>0.68589671241936301</v>
      </c>
      <c r="AA71">
        <v>0</v>
      </c>
      <c r="AB71">
        <v>0.90721649484536004</v>
      </c>
      <c r="AC71">
        <v>0.80729760547320395</v>
      </c>
      <c r="AD71">
        <v>0.36129032258064497</v>
      </c>
      <c r="AE71">
        <v>0.66778242677824196</v>
      </c>
      <c r="AG71">
        <v>69</v>
      </c>
      <c r="AH71">
        <v>0.68152173913043401</v>
      </c>
      <c r="AI71">
        <v>0.68207889397535104</v>
      </c>
      <c r="AJ71">
        <v>0</v>
      </c>
      <c r="AK71">
        <v>0.87950566426364496</v>
      </c>
      <c r="AL71">
        <v>0.86976744186046495</v>
      </c>
      <c r="AM71">
        <v>0.51970181043663399</v>
      </c>
      <c r="AN71">
        <v>0.45934065934065899</v>
      </c>
      <c r="AP71">
        <v>69</v>
      </c>
      <c r="AQ71">
        <v>0.67252747252747203</v>
      </c>
      <c r="AR71">
        <v>0.66067915712516001</v>
      </c>
      <c r="AS71">
        <v>0</v>
      </c>
      <c r="AT71">
        <v>0.911157024793388</v>
      </c>
      <c r="AU71">
        <v>0.80536912751677803</v>
      </c>
      <c r="AV71">
        <v>0.53333333333333299</v>
      </c>
      <c r="AW71">
        <v>0.39285714285714202</v>
      </c>
      <c r="AY71">
        <v>69</v>
      </c>
      <c r="AZ71">
        <v>0.68666666666666598</v>
      </c>
      <c r="BA71">
        <v>0.64577131325279502</v>
      </c>
      <c r="BB71">
        <v>0</v>
      </c>
      <c r="BC71">
        <v>0.93318233295583197</v>
      </c>
      <c r="BD71">
        <v>0.94515752625437499</v>
      </c>
      <c r="BE71">
        <v>0.60667183863459995</v>
      </c>
      <c r="BF71">
        <v>9.8073555166374698E-2</v>
      </c>
      <c r="BH71">
        <v>69</v>
      </c>
      <c r="BI71">
        <v>0.72247191011235901</v>
      </c>
      <c r="BJ71">
        <v>0.67245557390542998</v>
      </c>
      <c r="BK71">
        <v>0</v>
      </c>
      <c r="BL71">
        <v>0.92810457516339795</v>
      </c>
      <c r="BM71">
        <v>0.90994152046783605</v>
      </c>
      <c r="BN71">
        <v>0.17068645640074201</v>
      </c>
      <c r="BO71">
        <v>0.68108974358974295</v>
      </c>
      <c r="BQ71">
        <v>69</v>
      </c>
      <c r="BR71">
        <v>0.76190476190476097</v>
      </c>
      <c r="BS71">
        <v>0.729677459415772</v>
      </c>
      <c r="BT71">
        <v>0</v>
      </c>
      <c r="BU71">
        <v>0.96631823461091704</v>
      </c>
      <c r="BV71">
        <v>0.94471153846153799</v>
      </c>
      <c r="BW71">
        <v>0.33395872420262601</v>
      </c>
      <c r="BX71">
        <v>0.67372134038800702</v>
      </c>
    </row>
    <row r="72" spans="24:76" x14ac:dyDescent="0.2">
      <c r="X72">
        <v>70</v>
      </c>
      <c r="Y72">
        <v>0.63602150537634405</v>
      </c>
      <c r="Z72">
        <v>0.63847362421659803</v>
      </c>
      <c r="AA72">
        <v>0</v>
      </c>
      <c r="AB72">
        <v>0.90817356205852595</v>
      </c>
      <c r="AC72">
        <v>0.73124147339699797</v>
      </c>
      <c r="AD72">
        <v>0.53610108303249104</v>
      </c>
      <c r="AE72">
        <v>0.37837837837837801</v>
      </c>
      <c r="AG72">
        <v>70</v>
      </c>
      <c r="AH72">
        <v>0.61793478260869505</v>
      </c>
      <c r="AI72">
        <v>0.58111086730931805</v>
      </c>
      <c r="AJ72">
        <v>0</v>
      </c>
      <c r="AK72">
        <v>0.72041612483745099</v>
      </c>
      <c r="AL72">
        <v>0.92808988764044897</v>
      </c>
      <c r="AM72">
        <v>0.63636363636363602</v>
      </c>
      <c r="AN72">
        <v>3.9573820395738202E-2</v>
      </c>
      <c r="AP72">
        <v>70</v>
      </c>
      <c r="AQ72">
        <v>0.70989010989010903</v>
      </c>
      <c r="AR72">
        <v>0.68107618796096603</v>
      </c>
      <c r="AS72">
        <v>0</v>
      </c>
      <c r="AT72">
        <v>0.90574214517876395</v>
      </c>
      <c r="AU72">
        <v>0.92848769050410296</v>
      </c>
      <c r="AV72">
        <v>0.22776911076442999</v>
      </c>
      <c r="AW72">
        <v>0.66230580539656503</v>
      </c>
      <c r="AY72">
        <v>70</v>
      </c>
      <c r="AZ72">
        <v>0.71611111111111103</v>
      </c>
      <c r="BA72">
        <v>0.67030974069682303</v>
      </c>
      <c r="BB72">
        <v>0</v>
      </c>
      <c r="BC72">
        <v>0.91702127659574395</v>
      </c>
      <c r="BD72">
        <v>0.89964580873671696</v>
      </c>
      <c r="BE72">
        <v>0.19999999999999901</v>
      </c>
      <c r="BF72">
        <v>0.66457187745483104</v>
      </c>
      <c r="BH72">
        <v>70</v>
      </c>
      <c r="BI72">
        <v>0.73932584269662904</v>
      </c>
      <c r="BJ72">
        <v>0.71463334599849204</v>
      </c>
      <c r="BK72">
        <v>0</v>
      </c>
      <c r="BL72">
        <v>0.97621744054360104</v>
      </c>
      <c r="BM72">
        <v>0.96759776536312803</v>
      </c>
      <c r="BN72">
        <v>0.619742489270386</v>
      </c>
      <c r="BO72">
        <v>0.29497568881685499</v>
      </c>
      <c r="BQ72">
        <v>70</v>
      </c>
      <c r="BR72">
        <v>0.75119047619047596</v>
      </c>
      <c r="BS72">
        <v>0.68814738735367798</v>
      </c>
      <c r="BT72">
        <v>0</v>
      </c>
      <c r="BU72">
        <v>0.99167657550535004</v>
      </c>
      <c r="BV72">
        <v>0.98435619735258695</v>
      </c>
      <c r="BW72">
        <v>0.66666666666666596</v>
      </c>
      <c r="BX72">
        <v>0.109890109890109</v>
      </c>
    </row>
    <row r="73" spans="24:76" x14ac:dyDescent="0.2">
      <c r="X73">
        <v>71</v>
      </c>
      <c r="Y73">
        <v>0.62419354838709595</v>
      </c>
      <c r="Z73">
        <v>0.60976131623281604</v>
      </c>
      <c r="AA73">
        <v>0</v>
      </c>
      <c r="AB73">
        <v>0.87984111221449801</v>
      </c>
      <c r="AC73">
        <v>0.87529976019184597</v>
      </c>
      <c r="AD73">
        <v>0.49563699825479901</v>
      </c>
      <c r="AE73">
        <v>0.18826739427012201</v>
      </c>
      <c r="AG73">
        <v>71</v>
      </c>
      <c r="AH73">
        <v>0.65978260869565197</v>
      </c>
      <c r="AI73">
        <v>0.61277053012056004</v>
      </c>
      <c r="AJ73">
        <v>0</v>
      </c>
      <c r="AK73">
        <v>0.93881856540084296</v>
      </c>
      <c r="AL73">
        <v>0.83156654888103598</v>
      </c>
      <c r="AM73">
        <v>0.61693861693861696</v>
      </c>
      <c r="AN73">
        <v>6.3758389261744902E-2</v>
      </c>
      <c r="AP73">
        <v>71</v>
      </c>
      <c r="AQ73">
        <v>0.72362637362637305</v>
      </c>
      <c r="AR73">
        <v>0.69185020734703395</v>
      </c>
      <c r="AS73">
        <v>0</v>
      </c>
      <c r="AT73">
        <v>0.94389438943894399</v>
      </c>
      <c r="AU73">
        <v>0.91314553990610303</v>
      </c>
      <c r="AV73">
        <v>0.25042301184433102</v>
      </c>
      <c r="AW73">
        <v>0.65993788819875698</v>
      </c>
      <c r="AY73">
        <v>71</v>
      </c>
      <c r="AZ73">
        <v>0.72611111111111104</v>
      </c>
      <c r="BA73">
        <v>0.730231909264628</v>
      </c>
      <c r="BB73">
        <v>0</v>
      </c>
      <c r="BC73">
        <v>0.94285714285714195</v>
      </c>
      <c r="BD73">
        <v>0.90734055354993903</v>
      </c>
      <c r="BE73">
        <v>0.49761904761904702</v>
      </c>
      <c r="BF73">
        <v>0.57311089303238405</v>
      </c>
      <c r="BH73">
        <v>71</v>
      </c>
      <c r="BI73">
        <v>0.75056179775280896</v>
      </c>
      <c r="BJ73">
        <v>0.69834856147714497</v>
      </c>
      <c r="BK73">
        <v>0</v>
      </c>
      <c r="BL73">
        <v>0.97219132369299199</v>
      </c>
      <c r="BM73">
        <v>0.95545657015590202</v>
      </c>
      <c r="BN73">
        <v>0.198019801980198</v>
      </c>
      <c r="BO73">
        <v>0.667726550079491</v>
      </c>
      <c r="BQ73">
        <v>71</v>
      </c>
      <c r="BR73">
        <v>0.72678571428571404</v>
      </c>
      <c r="BS73">
        <v>0.66906020437685598</v>
      </c>
      <c r="BT73">
        <v>0</v>
      </c>
      <c r="BU73">
        <v>0.96385542168674698</v>
      </c>
      <c r="BV73">
        <v>0.95392278953922705</v>
      </c>
      <c r="BW73">
        <v>0.64784313725490195</v>
      </c>
      <c r="BX73">
        <v>0.110619469026548</v>
      </c>
    </row>
    <row r="74" spans="24:76" x14ac:dyDescent="0.2">
      <c r="X74">
        <v>72</v>
      </c>
      <c r="Y74">
        <v>0.70107526881720394</v>
      </c>
      <c r="Z74">
        <v>0.65991701902264099</v>
      </c>
      <c r="AA74">
        <v>0</v>
      </c>
      <c r="AB74">
        <v>0.89083820662767998</v>
      </c>
      <c r="AC74">
        <v>0.84223300970873705</v>
      </c>
      <c r="AD74">
        <v>0.23630136986301301</v>
      </c>
      <c r="AE74">
        <v>0.67029548989113497</v>
      </c>
      <c r="AG74">
        <v>72</v>
      </c>
      <c r="AH74">
        <v>0.68315217391304295</v>
      </c>
      <c r="AI74">
        <v>0.65379310344827501</v>
      </c>
      <c r="AJ74">
        <v>0</v>
      </c>
      <c r="AK74">
        <v>0.85517241379310305</v>
      </c>
      <c r="AL74">
        <v>0.9</v>
      </c>
      <c r="AM74">
        <v>0.18769230769230699</v>
      </c>
      <c r="AN74">
        <v>0.67230769230769205</v>
      </c>
      <c r="AP74">
        <v>72</v>
      </c>
      <c r="AQ74">
        <v>0.68901098901098901</v>
      </c>
      <c r="AR74">
        <v>0.691894172789837</v>
      </c>
      <c r="AS74">
        <v>0</v>
      </c>
      <c r="AT74">
        <v>0.92550790067720001</v>
      </c>
      <c r="AU74">
        <v>0.926096997690531</v>
      </c>
      <c r="AV74">
        <v>0.35029585798816498</v>
      </c>
      <c r="AW74">
        <v>0.56567593480345102</v>
      </c>
      <c r="AY74">
        <v>72</v>
      </c>
      <c r="AZ74">
        <v>0.71055555555555505</v>
      </c>
      <c r="BA74">
        <v>0.68662154144915299</v>
      </c>
      <c r="BB74">
        <v>0</v>
      </c>
      <c r="BC74">
        <v>0.89775051124744298</v>
      </c>
      <c r="BD74">
        <v>0.91910902696365704</v>
      </c>
      <c r="BE74">
        <v>0.29909365558912299</v>
      </c>
      <c r="BF74">
        <v>0.63053297199638603</v>
      </c>
      <c r="BH74">
        <v>72</v>
      </c>
      <c r="BI74">
        <v>0.77471910112359499</v>
      </c>
      <c r="BJ74">
        <v>0.77346754437606702</v>
      </c>
      <c r="BK74">
        <v>0</v>
      </c>
      <c r="BL74">
        <v>0.95560747663551404</v>
      </c>
      <c r="BM74">
        <v>0.96751740139211095</v>
      </c>
      <c r="BN74">
        <v>0.493506493506493</v>
      </c>
      <c r="BO74">
        <v>0.67723880597014896</v>
      </c>
      <c r="BQ74">
        <v>72</v>
      </c>
      <c r="BR74">
        <v>0.78214285714285703</v>
      </c>
      <c r="BS74">
        <v>0.78184988362275998</v>
      </c>
      <c r="BT74">
        <v>0</v>
      </c>
      <c r="BU74">
        <v>0.97441860465116203</v>
      </c>
      <c r="BV74">
        <v>0.96954933008526101</v>
      </c>
      <c r="BW74">
        <v>0.58088235294117596</v>
      </c>
      <c r="BX74">
        <v>0.60254924681344102</v>
      </c>
    </row>
    <row r="75" spans="24:76" x14ac:dyDescent="0.2">
      <c r="X75">
        <v>73</v>
      </c>
      <c r="Y75">
        <v>0.63118279569892399</v>
      </c>
      <c r="Z75">
        <v>0.62909279977582799</v>
      </c>
      <c r="AA75">
        <v>0</v>
      </c>
      <c r="AB75">
        <v>0.60355029585798803</v>
      </c>
      <c r="AC75">
        <v>0.83022571148184399</v>
      </c>
      <c r="AD75">
        <v>0.54800936768149799</v>
      </c>
      <c r="AE75">
        <v>0.53458582408198096</v>
      </c>
      <c r="AG75">
        <v>73</v>
      </c>
      <c r="AH75">
        <v>0.71358695652173898</v>
      </c>
      <c r="AI75">
        <v>0.68660876486096201</v>
      </c>
      <c r="AJ75">
        <v>0</v>
      </c>
      <c r="AK75">
        <v>0.952914798206278</v>
      </c>
      <c r="AL75">
        <v>0.904428904428904</v>
      </c>
      <c r="AM75">
        <v>0.238709677419354</v>
      </c>
      <c r="AN75">
        <v>0.65038167938931302</v>
      </c>
      <c r="AP75">
        <v>73</v>
      </c>
      <c r="AQ75">
        <v>0.70274725274725203</v>
      </c>
      <c r="AR75">
        <v>0.65079853777127405</v>
      </c>
      <c r="AS75">
        <v>0</v>
      </c>
      <c r="AT75">
        <v>0.85988023952095805</v>
      </c>
      <c r="AU75">
        <v>0.93033226152197201</v>
      </c>
      <c r="AV75">
        <v>0.16334661354581601</v>
      </c>
      <c r="AW75">
        <v>0.64963503649635002</v>
      </c>
      <c r="AY75">
        <v>73</v>
      </c>
      <c r="AZ75">
        <v>0.72888888888888803</v>
      </c>
      <c r="BA75">
        <v>0.68321567626232205</v>
      </c>
      <c r="BB75">
        <v>0</v>
      </c>
      <c r="BC75">
        <v>0.935622317596566</v>
      </c>
      <c r="BD75">
        <v>0.91715285880980102</v>
      </c>
      <c r="BE75">
        <v>0.21550094517958401</v>
      </c>
      <c r="BF75">
        <v>0.66458658346333799</v>
      </c>
      <c r="BH75">
        <v>73</v>
      </c>
      <c r="BI75">
        <v>0.661797752808988</v>
      </c>
      <c r="BJ75">
        <v>0.64737129079584099</v>
      </c>
      <c r="BK75">
        <v>0</v>
      </c>
      <c r="BL75">
        <v>0.92043010752688104</v>
      </c>
      <c r="BM75">
        <v>0.90361445783132499</v>
      </c>
      <c r="BN75">
        <v>0.52096342551293395</v>
      </c>
      <c r="BO75">
        <v>0.24447717231222299</v>
      </c>
      <c r="BQ75">
        <v>73</v>
      </c>
      <c r="BR75">
        <v>0.76964285714285696</v>
      </c>
      <c r="BS75">
        <v>0.73475689568423097</v>
      </c>
      <c r="BT75">
        <v>0</v>
      </c>
      <c r="BU75">
        <v>0.967592592592592</v>
      </c>
      <c r="BV75">
        <v>0.95214723926380296</v>
      </c>
      <c r="BW75">
        <v>0.32258064516128998</v>
      </c>
      <c r="BX75">
        <v>0.696707105719237</v>
      </c>
    </row>
    <row r="76" spans="24:76" x14ac:dyDescent="0.2">
      <c r="X76">
        <v>74</v>
      </c>
      <c r="Y76">
        <v>0.62150537634408598</v>
      </c>
      <c r="Z76">
        <v>0.62832898275030102</v>
      </c>
      <c r="AA76">
        <v>0</v>
      </c>
      <c r="AB76">
        <v>0.62277091906721505</v>
      </c>
      <c r="AC76">
        <v>0.87198067632850196</v>
      </c>
      <c r="AD76">
        <v>0.454901960784313</v>
      </c>
      <c r="AE76">
        <v>0.56366237482117298</v>
      </c>
      <c r="AG76">
        <v>74</v>
      </c>
      <c r="AH76">
        <v>0.73097826086956497</v>
      </c>
      <c r="AI76">
        <v>0.65088162472637001</v>
      </c>
      <c r="AJ76">
        <v>0</v>
      </c>
      <c r="AK76">
        <v>0.96256684491978595</v>
      </c>
      <c r="AL76">
        <v>0.96582138919514804</v>
      </c>
      <c r="AM76">
        <v>0.66229029905178705</v>
      </c>
      <c r="AN76">
        <v>1.2847965738758E-2</v>
      </c>
      <c r="AP76">
        <v>74</v>
      </c>
      <c r="AQ76">
        <v>0.73241758241758204</v>
      </c>
      <c r="AR76">
        <v>0.73596786130839797</v>
      </c>
      <c r="AS76">
        <v>0</v>
      </c>
      <c r="AT76">
        <v>0.89042675893886902</v>
      </c>
      <c r="AU76">
        <v>0.94130675526024299</v>
      </c>
      <c r="AV76">
        <v>0.58799999999999997</v>
      </c>
      <c r="AW76">
        <v>0.52413793103448203</v>
      </c>
      <c r="AY76">
        <v>74</v>
      </c>
      <c r="AZ76">
        <v>0.79277777777777703</v>
      </c>
      <c r="BA76">
        <v>0.78122166572477203</v>
      </c>
      <c r="BB76">
        <v>0</v>
      </c>
      <c r="BC76">
        <v>0.96963123644251603</v>
      </c>
      <c r="BD76">
        <v>0.98074745186862899</v>
      </c>
      <c r="BE76">
        <v>0.48780487804877998</v>
      </c>
      <c r="BF76">
        <v>0.68670309653916195</v>
      </c>
      <c r="BH76">
        <v>74</v>
      </c>
      <c r="BI76">
        <v>0.760112359550561</v>
      </c>
      <c r="BJ76">
        <v>0.73847592774456305</v>
      </c>
      <c r="BK76">
        <v>0</v>
      </c>
      <c r="BL76">
        <v>0.95374449339207001</v>
      </c>
      <c r="BM76">
        <v>0.96949152542372796</v>
      </c>
      <c r="BN76">
        <v>0.36990595611285199</v>
      </c>
      <c r="BO76">
        <v>0.66076173604960098</v>
      </c>
      <c r="BQ76">
        <v>74</v>
      </c>
      <c r="BR76">
        <v>0.76190476190476097</v>
      </c>
      <c r="BS76">
        <v>0.72560564806113004</v>
      </c>
      <c r="BT76">
        <v>0</v>
      </c>
      <c r="BU76">
        <v>0.97867298578199002</v>
      </c>
      <c r="BV76">
        <v>0.96450428396572796</v>
      </c>
      <c r="BW76">
        <v>0.28185328185328101</v>
      </c>
      <c r="BX76">
        <v>0.67739204064352199</v>
      </c>
    </row>
    <row r="77" spans="24:76" x14ac:dyDescent="0.2">
      <c r="X77">
        <v>75</v>
      </c>
      <c r="Y77">
        <v>0.64838709677419304</v>
      </c>
      <c r="Z77">
        <v>0.63259970350671901</v>
      </c>
      <c r="AA77">
        <v>0</v>
      </c>
      <c r="AB77">
        <v>0.785263157894736</v>
      </c>
      <c r="AC77">
        <v>0.80509554140127404</v>
      </c>
      <c r="AD77">
        <v>0.31674208144796301</v>
      </c>
      <c r="AE77">
        <v>0.62329803328290401</v>
      </c>
      <c r="AG77">
        <v>75</v>
      </c>
      <c r="AH77">
        <v>0.70326086956521705</v>
      </c>
      <c r="AI77">
        <v>0.69691255487679205</v>
      </c>
      <c r="AJ77">
        <v>0</v>
      </c>
      <c r="AK77">
        <v>0.89442231075697198</v>
      </c>
      <c r="AL77">
        <v>0.84684684684684597</v>
      </c>
      <c r="AM77">
        <v>0.54756871035940802</v>
      </c>
      <c r="AN77">
        <v>0.49881235154394299</v>
      </c>
      <c r="AP77">
        <v>75</v>
      </c>
      <c r="AQ77">
        <v>0.70824175824175795</v>
      </c>
      <c r="AR77">
        <v>0.700689283545742</v>
      </c>
      <c r="AS77">
        <v>0</v>
      </c>
      <c r="AT77">
        <v>0.924489795918367</v>
      </c>
      <c r="AU77">
        <v>0.95662100456621002</v>
      </c>
      <c r="AV77">
        <v>0.51911468812877204</v>
      </c>
      <c r="AW77">
        <v>0.40253164556962001</v>
      </c>
      <c r="AY77">
        <v>75</v>
      </c>
      <c r="AZ77">
        <v>0.71722222222222198</v>
      </c>
      <c r="BA77">
        <v>0.72297872872893798</v>
      </c>
      <c r="BB77">
        <v>0</v>
      </c>
      <c r="BC77">
        <v>0.87686996547756002</v>
      </c>
      <c r="BD77">
        <v>0.93699885452462695</v>
      </c>
      <c r="BE77">
        <v>0.55449735449735404</v>
      </c>
      <c r="BF77">
        <v>0.52354874041621002</v>
      </c>
      <c r="BH77">
        <v>75</v>
      </c>
      <c r="BI77">
        <v>0.74719101123595499</v>
      </c>
      <c r="BJ77">
        <v>0.70422346438668004</v>
      </c>
      <c r="BK77">
        <v>0</v>
      </c>
      <c r="BL77">
        <v>0.94585635359116005</v>
      </c>
      <c r="BM77">
        <v>0.92307692307692302</v>
      </c>
      <c r="BN77">
        <v>0.25891181988742901</v>
      </c>
      <c r="BO77">
        <v>0.68904876099120604</v>
      </c>
      <c r="BQ77">
        <v>75</v>
      </c>
      <c r="BR77">
        <v>0.78928571428571404</v>
      </c>
      <c r="BS77">
        <v>0.78311378420552402</v>
      </c>
      <c r="BT77">
        <v>0</v>
      </c>
      <c r="BU77">
        <v>0.95744680851063801</v>
      </c>
      <c r="BV77">
        <v>0.95089820359281396</v>
      </c>
      <c r="BW77">
        <v>0.54256854256854203</v>
      </c>
      <c r="BX77">
        <v>0.68154158215010097</v>
      </c>
    </row>
    <row r="78" spans="24:76" x14ac:dyDescent="0.2">
      <c r="X78">
        <v>76</v>
      </c>
      <c r="Y78">
        <v>0.63494623655913895</v>
      </c>
      <c r="Z78">
        <v>0.58615744002206305</v>
      </c>
      <c r="AA78">
        <v>0</v>
      </c>
      <c r="AB78">
        <v>0.83553421368547398</v>
      </c>
      <c r="AC78">
        <v>0.85915492957746398</v>
      </c>
      <c r="AD78">
        <v>0.60013218770654297</v>
      </c>
      <c r="AE78">
        <v>4.9808429118773902E-2</v>
      </c>
      <c r="AG78">
        <v>76</v>
      </c>
      <c r="AH78">
        <v>0.70380434782608603</v>
      </c>
      <c r="AI78">
        <v>0.69973158193584595</v>
      </c>
      <c r="AJ78">
        <v>0</v>
      </c>
      <c r="AK78">
        <v>0.88142707240293805</v>
      </c>
      <c r="AL78">
        <v>0.82202304737515997</v>
      </c>
      <c r="AM78">
        <v>0.43456162642947899</v>
      </c>
      <c r="AN78">
        <v>0.66091458153580596</v>
      </c>
      <c r="AP78">
        <v>76</v>
      </c>
      <c r="AQ78">
        <v>0.70274725274725203</v>
      </c>
      <c r="AR78">
        <v>0.70323299651776605</v>
      </c>
      <c r="AS78">
        <v>0</v>
      </c>
      <c r="AT78">
        <v>0.95718990120746394</v>
      </c>
      <c r="AU78">
        <v>0.96353591160220997</v>
      </c>
      <c r="AV78">
        <v>0.44018058690744899</v>
      </c>
      <c r="AW78">
        <v>0.45202558635394402</v>
      </c>
      <c r="AY78">
        <v>76</v>
      </c>
      <c r="AZ78">
        <v>0.73444444444444401</v>
      </c>
      <c r="BA78">
        <v>0.724474404284284</v>
      </c>
      <c r="BB78">
        <v>0</v>
      </c>
      <c r="BC78">
        <v>0.88675213675213604</v>
      </c>
      <c r="BD78">
        <v>0.85983510011778497</v>
      </c>
      <c r="BE78">
        <v>0.48345323741007101</v>
      </c>
      <c r="BF78">
        <v>0.66785714285714204</v>
      </c>
      <c r="BH78">
        <v>76</v>
      </c>
      <c r="BI78">
        <v>0.71797752808988702</v>
      </c>
      <c r="BJ78">
        <v>0.70776863745067198</v>
      </c>
      <c r="BK78">
        <v>0</v>
      </c>
      <c r="BL78">
        <v>0.927659574468085</v>
      </c>
      <c r="BM78">
        <v>0.95028901734103999</v>
      </c>
      <c r="BN78">
        <v>0.38534599728629498</v>
      </c>
      <c r="BO78">
        <v>0.56777996070726899</v>
      </c>
      <c r="BQ78">
        <v>76</v>
      </c>
      <c r="BR78">
        <v>0.75059523809523798</v>
      </c>
      <c r="BS78">
        <v>0.70894365147156102</v>
      </c>
      <c r="BT78">
        <v>0</v>
      </c>
      <c r="BU78">
        <v>0.95119182746878495</v>
      </c>
      <c r="BV78">
        <v>0.93299620733249</v>
      </c>
      <c r="BW78">
        <v>0.26693227091633398</v>
      </c>
      <c r="BX78">
        <v>0.68465430016863404</v>
      </c>
    </row>
    <row r="79" spans="24:76" x14ac:dyDescent="0.2">
      <c r="X79">
        <v>77</v>
      </c>
      <c r="Y79">
        <v>0.57795698924731098</v>
      </c>
      <c r="Z79">
        <v>0.55917531540128496</v>
      </c>
      <c r="AA79">
        <v>0</v>
      </c>
      <c r="AB79">
        <v>0.68660598179453802</v>
      </c>
      <c r="AC79">
        <v>0.82427307206068201</v>
      </c>
      <c r="AD79">
        <v>0.13813813813813799</v>
      </c>
      <c r="AE79">
        <v>0.58768406961177999</v>
      </c>
      <c r="AG79">
        <v>77</v>
      </c>
      <c r="AH79">
        <v>0.66630434782608605</v>
      </c>
      <c r="AI79">
        <v>0.66274754749774401</v>
      </c>
      <c r="AJ79">
        <v>0</v>
      </c>
      <c r="AK79">
        <v>0.87360970677451899</v>
      </c>
      <c r="AL79">
        <v>0.88762769580022705</v>
      </c>
      <c r="AM79">
        <v>0.42069741282339701</v>
      </c>
      <c r="AN79">
        <v>0.46905537459283297</v>
      </c>
      <c r="AP79">
        <v>77</v>
      </c>
      <c r="AQ79">
        <v>0.74065934065934003</v>
      </c>
      <c r="AR79">
        <v>0.73989956610087404</v>
      </c>
      <c r="AS79">
        <v>0</v>
      </c>
      <c r="AT79">
        <v>0.90577507598784202</v>
      </c>
      <c r="AU79">
        <v>0.904988123515439</v>
      </c>
      <c r="AV79">
        <v>0.556407447973713</v>
      </c>
      <c r="AW79">
        <v>0.59242761692650303</v>
      </c>
      <c r="AY79">
        <v>77</v>
      </c>
      <c r="AZ79">
        <v>0.71444444444444399</v>
      </c>
      <c r="BA79">
        <v>0.71433154329598703</v>
      </c>
      <c r="BB79">
        <v>0</v>
      </c>
      <c r="BC79">
        <v>0.94580233793836299</v>
      </c>
      <c r="BD79">
        <v>0.907784431137724</v>
      </c>
      <c r="BE79">
        <v>0.54277286135693203</v>
      </c>
      <c r="BF79">
        <v>0.46096654275092902</v>
      </c>
      <c r="BH79">
        <v>77</v>
      </c>
      <c r="BI79">
        <v>0.74269662921348301</v>
      </c>
      <c r="BJ79">
        <v>0.70468157523031405</v>
      </c>
      <c r="BK79">
        <v>0</v>
      </c>
      <c r="BL79">
        <v>0.96127562642369002</v>
      </c>
      <c r="BM79">
        <v>0.93882352941176395</v>
      </c>
      <c r="BN79">
        <v>0.24</v>
      </c>
      <c r="BO79">
        <v>0.67862714508580302</v>
      </c>
      <c r="BQ79">
        <v>77</v>
      </c>
      <c r="BR79">
        <v>0.73035714285714204</v>
      </c>
      <c r="BS79">
        <v>0.66769802646429099</v>
      </c>
      <c r="BT79">
        <v>0</v>
      </c>
      <c r="BU79">
        <v>0.97142857142857097</v>
      </c>
      <c r="BV79">
        <v>0.94031668696711301</v>
      </c>
      <c r="BW79">
        <v>0.65705128205128105</v>
      </c>
      <c r="BX79">
        <v>0.101995565410199</v>
      </c>
    </row>
    <row r="80" spans="24:76" x14ac:dyDescent="0.2">
      <c r="X80">
        <v>78</v>
      </c>
      <c r="Y80">
        <v>0.65</v>
      </c>
      <c r="Z80">
        <v>0.58136993077585797</v>
      </c>
      <c r="AA80">
        <v>0</v>
      </c>
      <c r="AB80">
        <v>0.82709447415329695</v>
      </c>
      <c r="AC80">
        <v>0.85924112607099101</v>
      </c>
      <c r="AD80">
        <v>0.59906396255850203</v>
      </c>
      <c r="AE80">
        <v>4.0080160320641198E-2</v>
      </c>
      <c r="AG80">
        <v>78</v>
      </c>
      <c r="AH80">
        <v>0.67771739130434705</v>
      </c>
      <c r="AI80">
        <v>0.68442867939274499</v>
      </c>
      <c r="AJ80">
        <v>0</v>
      </c>
      <c r="AK80">
        <v>0.82962962962962905</v>
      </c>
      <c r="AL80">
        <v>0.88115246098439304</v>
      </c>
      <c r="AM80">
        <v>0.53262032085561495</v>
      </c>
      <c r="AN80">
        <v>0.49431230610134402</v>
      </c>
      <c r="AP80">
        <v>78</v>
      </c>
      <c r="AQ80">
        <v>0.69010989010988999</v>
      </c>
      <c r="AR80">
        <v>0.65010114546547704</v>
      </c>
      <c r="AS80">
        <v>0</v>
      </c>
      <c r="AT80">
        <v>0.84705882352941098</v>
      </c>
      <c r="AU80">
        <v>0.83208020050125298</v>
      </c>
      <c r="AV80">
        <v>0.25088339222614803</v>
      </c>
      <c r="AW80">
        <v>0.670382165605095</v>
      </c>
      <c r="AY80">
        <v>78</v>
      </c>
      <c r="AZ80">
        <v>0.71333333333333304</v>
      </c>
      <c r="BA80">
        <v>0.68956026176765195</v>
      </c>
      <c r="BB80">
        <v>0</v>
      </c>
      <c r="BC80">
        <v>0.88655462184873901</v>
      </c>
      <c r="BD80">
        <v>0.89077669902912604</v>
      </c>
      <c r="BE80">
        <v>0.31761006289308102</v>
      </c>
      <c r="BF80">
        <v>0.66329966329966294</v>
      </c>
      <c r="BH80">
        <v>78</v>
      </c>
      <c r="BI80">
        <v>0.73483146067415706</v>
      </c>
      <c r="BJ80">
        <v>0.72900263480760896</v>
      </c>
      <c r="BK80">
        <v>0</v>
      </c>
      <c r="BL80">
        <v>0.89532293986636902</v>
      </c>
      <c r="BM80">
        <v>0.90931372549019596</v>
      </c>
      <c r="BN80">
        <v>0.437499999999999</v>
      </c>
      <c r="BO80">
        <v>0.67387387387387299</v>
      </c>
      <c r="BQ80">
        <v>78</v>
      </c>
      <c r="BR80">
        <v>0.72797619047619</v>
      </c>
      <c r="BS80">
        <v>0.65944671258337395</v>
      </c>
      <c r="BT80">
        <v>0</v>
      </c>
      <c r="BU80">
        <v>0.97076023391812805</v>
      </c>
      <c r="BV80">
        <v>0.95843520782396097</v>
      </c>
      <c r="BW80">
        <v>0.65584415584415501</v>
      </c>
      <c r="BX80">
        <v>5.2747252747252699E-2</v>
      </c>
    </row>
    <row r="81" spans="24:76" x14ac:dyDescent="0.2">
      <c r="X81">
        <v>79</v>
      </c>
      <c r="Y81">
        <v>0.69731182795698898</v>
      </c>
      <c r="Z81">
        <v>0.65965495743015101</v>
      </c>
      <c r="AA81">
        <v>0</v>
      </c>
      <c r="AB81">
        <v>0.97274633123689702</v>
      </c>
      <c r="AC81">
        <v>0.82323232323232298</v>
      </c>
      <c r="AD81">
        <v>0.205309734513274</v>
      </c>
      <c r="AE81">
        <v>0.63733144073811199</v>
      </c>
      <c r="AG81">
        <v>79</v>
      </c>
      <c r="AH81">
        <v>0.62065217391304295</v>
      </c>
      <c r="AI81">
        <v>0.60364702357465805</v>
      </c>
      <c r="AJ81">
        <v>0</v>
      </c>
      <c r="AK81">
        <v>0.81220209723546199</v>
      </c>
      <c r="AL81">
        <v>0.88662131519274301</v>
      </c>
      <c r="AM81">
        <v>0.44291338582677098</v>
      </c>
      <c r="AN81">
        <v>0.27285129604365599</v>
      </c>
      <c r="AP81">
        <v>79</v>
      </c>
      <c r="AQ81">
        <v>0.65714285714285703</v>
      </c>
      <c r="AR81">
        <v>0.66699626353660102</v>
      </c>
      <c r="AS81">
        <v>0</v>
      </c>
      <c r="AT81">
        <v>0.87632508833922196</v>
      </c>
      <c r="AU81">
        <v>0.88344988344988296</v>
      </c>
      <c r="AV81">
        <v>0.49551166965888599</v>
      </c>
      <c r="AW81">
        <v>0.41269841269841201</v>
      </c>
      <c r="AY81">
        <v>79</v>
      </c>
      <c r="AZ81">
        <v>0.67888888888888799</v>
      </c>
      <c r="BA81">
        <v>0.63149915378850396</v>
      </c>
      <c r="BB81">
        <v>0</v>
      </c>
      <c r="BC81">
        <v>0.89320388349514501</v>
      </c>
      <c r="BD81">
        <v>0.82793017456359097</v>
      </c>
      <c r="BE81">
        <v>0.14625228519195599</v>
      </c>
      <c r="BF81">
        <v>0.658610271903323</v>
      </c>
      <c r="BH81">
        <v>79</v>
      </c>
      <c r="BI81">
        <v>0.73146067415730298</v>
      </c>
      <c r="BJ81">
        <v>0.67088911396302897</v>
      </c>
      <c r="BK81">
        <v>0</v>
      </c>
      <c r="BL81">
        <v>0.96583143507972602</v>
      </c>
      <c r="BM81">
        <v>0.96989966555183904</v>
      </c>
      <c r="BN81">
        <v>0.65163297045100999</v>
      </c>
      <c r="BO81">
        <v>9.6192384769538994E-2</v>
      </c>
      <c r="BQ81">
        <v>79</v>
      </c>
      <c r="BR81">
        <v>0.746428571428571</v>
      </c>
      <c r="BS81">
        <v>0.73753425327440203</v>
      </c>
      <c r="BT81">
        <v>0</v>
      </c>
      <c r="BU81">
        <v>0.96260554885404104</v>
      </c>
      <c r="BV81">
        <v>0.93607305936073004</v>
      </c>
      <c r="BW81">
        <v>0.594650205761316</v>
      </c>
      <c r="BX81">
        <v>0.45680819912152199</v>
      </c>
    </row>
    <row r="82" spans="24:76" x14ac:dyDescent="0.2">
      <c r="X82">
        <v>80</v>
      </c>
      <c r="Y82">
        <v>0.67096774193548303</v>
      </c>
      <c r="Z82">
        <v>0.63780759803514298</v>
      </c>
      <c r="AA82">
        <v>0</v>
      </c>
      <c r="AB82">
        <v>0.82536151279199099</v>
      </c>
      <c r="AC82">
        <v>0.90196078431372495</v>
      </c>
      <c r="AD82">
        <v>0.20774647887323899</v>
      </c>
      <c r="AE82">
        <v>0.61616161616161602</v>
      </c>
      <c r="AG82">
        <v>80</v>
      </c>
      <c r="AH82">
        <v>0.74402173913043401</v>
      </c>
      <c r="AI82">
        <v>0.72569865800204603</v>
      </c>
      <c r="AJ82">
        <v>0</v>
      </c>
      <c r="AK82">
        <v>0.916155419222903</v>
      </c>
      <c r="AL82">
        <v>0.89224137931034397</v>
      </c>
      <c r="AM82">
        <v>0.42897727272727199</v>
      </c>
      <c r="AN82">
        <v>0.66542056074766298</v>
      </c>
      <c r="AP82">
        <v>80</v>
      </c>
      <c r="AQ82">
        <v>0.70659340659340597</v>
      </c>
      <c r="AR82">
        <v>0.69922652428204002</v>
      </c>
      <c r="AS82">
        <v>0</v>
      </c>
      <c r="AT82">
        <v>0.91666666666666596</v>
      </c>
      <c r="AU82">
        <v>0.920814479638009</v>
      </c>
      <c r="AV82">
        <v>0.54598825831702502</v>
      </c>
      <c r="AW82">
        <v>0.41343669250645898</v>
      </c>
      <c r="AY82">
        <v>80</v>
      </c>
      <c r="AZ82">
        <v>0.73</v>
      </c>
      <c r="BA82">
        <v>0.73051680293497501</v>
      </c>
      <c r="BB82">
        <v>0</v>
      </c>
      <c r="BC82">
        <v>0.94220283533260596</v>
      </c>
      <c r="BD82">
        <v>0.93034238488783905</v>
      </c>
      <c r="BE82">
        <v>0.582278481012658</v>
      </c>
      <c r="BF82">
        <v>0.46724351050679802</v>
      </c>
      <c r="BH82">
        <v>80</v>
      </c>
      <c r="BI82">
        <v>0.72303370786516796</v>
      </c>
      <c r="BJ82">
        <v>0.67934882171120403</v>
      </c>
      <c r="BK82">
        <v>0</v>
      </c>
      <c r="BL82">
        <v>0.93205944798301399</v>
      </c>
      <c r="BM82">
        <v>0.89765721331689197</v>
      </c>
      <c r="BN82">
        <v>0.21362799263351701</v>
      </c>
      <c r="BO82">
        <v>0.674050632911392</v>
      </c>
      <c r="BQ82">
        <v>80</v>
      </c>
      <c r="BR82">
        <v>0.77023809523809506</v>
      </c>
      <c r="BS82">
        <v>0.73182994975751903</v>
      </c>
      <c r="BT82">
        <v>0</v>
      </c>
      <c r="BU82">
        <v>0.99038461538461497</v>
      </c>
      <c r="BV82">
        <v>0.98919567827130805</v>
      </c>
      <c r="BW82">
        <v>0.26692456479690502</v>
      </c>
      <c r="BX82">
        <v>0.68081494057724901</v>
      </c>
    </row>
  </sheetData>
  <mergeCells count="1">
    <mergeCell ref="A12:F22"/>
  </mergeCells>
  <phoneticPr fontId="3" type="noConversion"/>
  <conditionalFormatting sqref="H17:Q19">
    <cfRule type="containsText" dxfId="25" priority="5" operator="containsText" text="FALSE">
      <formula>NOT(ISERROR(SEARCH("FALSE",H17)))</formula>
    </cfRule>
  </conditionalFormatting>
  <conditionalFormatting sqref="W11:W16">
    <cfRule type="containsText" dxfId="24" priority="3" operator="containsText" text="FALSE">
      <formula>NOT(ISERROR(SEARCH("FALSE",W11)))</formula>
    </cfRule>
    <cfRule type="containsText" dxfId="23" priority="4" operator="containsText" text="TRUE">
      <formula>NOT(ISERROR(SEARCH("TRUE",W11)))</formula>
    </cfRule>
  </conditionalFormatting>
  <conditionalFormatting sqref="H11:V16">
    <cfRule type="cellIs" dxfId="22" priority="1" operator="lessThan">
      <formula>0</formula>
    </cfRule>
    <cfRule type="cellIs" dxfId="21" priority="2" operator="greaterThan">
      <formula>0</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2526-856B-8F43-8A15-F86CC6E19085}">
  <dimension ref="A1:BY82"/>
  <sheetViews>
    <sheetView zoomScale="140" zoomScaleNormal="140" workbookViewId="0">
      <selection activeCell="U22" sqref="U22"/>
    </sheetView>
  </sheetViews>
  <sheetFormatPr baseColWidth="10" defaultRowHeight="16" x14ac:dyDescent="0.2"/>
  <cols>
    <col min="1" max="1" width="13.6640625" bestFit="1" customWidth="1"/>
    <col min="2" max="2" width="14.6640625" customWidth="1"/>
    <col min="3" max="3" width="14.33203125" bestFit="1" customWidth="1"/>
    <col min="4" max="4" width="12.1640625" bestFit="1" customWidth="1"/>
    <col min="5" max="5" width="18" bestFit="1" customWidth="1"/>
    <col min="6" max="6" width="23.5" bestFit="1" customWidth="1"/>
    <col min="7" max="7" width="17" customWidth="1"/>
    <col min="8" max="8" width="11" customWidth="1"/>
    <col min="9" max="23" width="15.6640625" customWidth="1"/>
    <col min="24" max="24" width="19.83203125" customWidth="1"/>
  </cols>
  <sheetData>
    <row r="1" spans="1:77" s="1" customFormat="1" ht="34" x14ac:dyDescent="0.2">
      <c r="A1" s="1" t="s">
        <v>50</v>
      </c>
      <c r="B1" s="1" t="s">
        <v>61</v>
      </c>
      <c r="C1" s="1" t="s">
        <v>62</v>
      </c>
      <c r="D1" s="1" t="s">
        <v>403</v>
      </c>
      <c r="E1" s="1" t="s">
        <v>404</v>
      </c>
      <c r="F1" s="1" t="s">
        <v>405</v>
      </c>
      <c r="G1"/>
      <c r="H1" t="s">
        <v>24</v>
      </c>
      <c r="I1" s="14" t="s">
        <v>57</v>
      </c>
      <c r="J1" s="14" t="s">
        <v>58</v>
      </c>
      <c r="K1" s="14" t="s">
        <v>406</v>
      </c>
      <c r="L1" s="14" t="s">
        <v>409</v>
      </c>
      <c r="M1" s="14" t="s">
        <v>412</v>
      </c>
      <c r="N1" s="1" t="s">
        <v>59</v>
      </c>
      <c r="O1" s="1" t="s">
        <v>60</v>
      </c>
      <c r="P1" s="1" t="s">
        <v>407</v>
      </c>
      <c r="Q1" s="1" t="s">
        <v>410</v>
      </c>
      <c r="R1" s="1" t="s">
        <v>413</v>
      </c>
      <c r="S1" s="13" t="s">
        <v>63</v>
      </c>
      <c r="T1" s="13" t="s">
        <v>64</v>
      </c>
      <c r="U1" s="13" t="s">
        <v>408</v>
      </c>
      <c r="V1" s="13" t="s">
        <v>411</v>
      </c>
      <c r="W1" s="13" t="s">
        <v>414</v>
      </c>
      <c r="Y1" s="1" t="s">
        <v>51</v>
      </c>
      <c r="AH1" s="1" t="s">
        <v>52</v>
      </c>
      <c r="AQ1" s="1" t="s">
        <v>53</v>
      </c>
      <c r="AZ1" s="1" t="s">
        <v>54</v>
      </c>
      <c r="BI1" s="1" t="s">
        <v>55</v>
      </c>
      <c r="BR1" s="1" t="s">
        <v>56</v>
      </c>
    </row>
    <row r="2" spans="1:77" x14ac:dyDescent="0.2">
      <c r="A2">
        <v>5</v>
      </c>
      <c r="B2">
        <f>AVERAGE(Z3:Z82)</f>
        <v>0.63825268817204284</v>
      </c>
      <c r="C2">
        <f>AVERAGE(AA3:AA82)</f>
        <v>0.62463635536446149</v>
      </c>
      <c r="D2">
        <f>AVERAGE(AC3:AC82)</f>
        <v>0.80970334587813864</v>
      </c>
      <c r="E2">
        <f>AVERAGE(AD3:AD82)</f>
        <v>0.80557753749692418</v>
      </c>
      <c r="F2">
        <f>AVERAGE(AE3:AE82)</f>
        <v>0.41833694656415571</v>
      </c>
      <c r="H2">
        <v>36</v>
      </c>
      <c r="I2" cm="1">
        <f t="array" aca="1" ref="I2" ca="1">INDEX(INDIRECT("Table7["&amp;I$9&amp;"]"),MATCH(MAX((Table7[[MetaTest/k]:[MetaTest/k]]=Table1122[[#This Row],[Test Name]:[Test Name]])*INDIRECT("Table7["&amp;$H$1&amp;"]")),INDIRECT("Table7["&amp;$H$1&amp;"]"), 0))</f>
        <v>0.41095197132616501</v>
      </c>
      <c r="J2" cm="1">
        <f t="array" aca="1" ref="J2" ca="1">INDEX(INDIRECT("Table7["&amp;J$9&amp;"]"),MATCH(MAX((Table7[[MetaTest/k]:[MetaTest/k]]=Table1122[[#This Row],[Test Name]:[Test Name]])*INDIRECT("Table7["&amp;$H$1&amp;"]")),INDIRECT("Table7["&amp;$H$1&amp;"]"), 0))</f>
        <v>0.392195154103475</v>
      </c>
      <c r="K2" cm="1">
        <f t="array" aca="1" ref="K2" ca="1">INDEX(INDIRECT("Table7["&amp;K$9&amp;"]"),MATCH(MAX((Table7[[MetaTest/k]:[MetaTest/k]]=Table1122[[#This Row],[Test Name]:[Test Name]])*INDIRECT("Table7["&amp;$H$1&amp;"]")),INDIRECT("Table7["&amp;$H$1&amp;"]"), 0))</f>
        <v>0.32803889918252399</v>
      </c>
      <c r="L2" cm="1">
        <f t="array" aca="1" ref="L2" ca="1">INDEX(INDIRECT("Table7["&amp;L$9&amp;"]"),MATCH(MAX((Table7[[MetaTest/k]:[MetaTest/k]]=Table1122[[#This Row],[Test Name]:[Test Name]])*INDIRECT("Table7["&amp;$H$1&amp;"]")),INDIRECT("Table7["&amp;$H$1&amp;"]"), 0))</f>
        <v>0.37465624429203198</v>
      </c>
      <c r="M2" cm="1">
        <f t="array" aca="1" ref="M2" ca="1">INDEX(INDIRECT("Table7["&amp;M$9&amp;"]"),MATCH(MAX((Table7[[MetaTest/k]:[MetaTest/k]]=Table1122[[#This Row],[Test Name]:[Test Name]])*INDIRECT("Table7["&amp;$H$1&amp;"]")),INDIRECT("Table7["&amp;$H$1&amp;"]"), 0))</f>
        <v>0.47389031883586802</v>
      </c>
      <c r="N2" cm="1">
        <f t="array" aca="1" ref="N2" ca="1">INDEX(INDIRECT("Table8["&amp;N$9&amp;"]"),MATCH(MAX((Table8[[MetaTest/k]:[MetaTest/k]]=Table1122[[#This Row],[Test Name]:[Test Name]])*INDIRECT("Table8["&amp;$H$1&amp;"]")),INDIRECT("Table8["&amp;$H$1&amp;"]"), 0))</f>
        <v>0.41007455197132597</v>
      </c>
      <c r="O2" cm="1">
        <f t="array" aca="1" ref="O2" ca="1">INDEX(INDIRECT("Table8["&amp;O$9&amp;"]"),MATCH(MAX((Table8[[MetaTest/k]:[MetaTest/k]]=Table1122[[#This Row],[Test Name]:[Test Name]])*INDIRECT("Table8["&amp;$H$1&amp;"]")),INDIRECT("Table8["&amp;$H$1&amp;"]"), 0))</f>
        <v>0.38308600768891599</v>
      </c>
      <c r="P2" cm="1">
        <f t="array" aca="1" ref="P2" ca="1">INDEX(INDIRECT("Table8["&amp;P$9&amp;"]"),MATCH(MAX((Table8[[MetaTest/k]:[MetaTest/k]]=Table1122[[#This Row],[Test Name]:[Test Name]])*INDIRECT("Table8["&amp;$H$1&amp;"]")),INDIRECT("Table8["&amp;$H$1&amp;"]"), 0))</f>
        <v>0.319595122658832</v>
      </c>
      <c r="Q2" cm="1">
        <f t="array" aca="1" ref="Q2" ca="1">INDEX(INDIRECT("Table8["&amp;Q$9&amp;"]"),MATCH(MAX((Table8[[MetaTest/k]:[MetaTest/k]]=Table1122[[#This Row],[Test Name]:[Test Name]])*INDIRECT("Table8["&amp;$H$1&amp;"]")),INDIRECT("Table8["&amp;$H$1&amp;"]"), 0))</f>
        <v>0.348349464642704</v>
      </c>
      <c r="R2" cm="1">
        <f t="array" aca="1" ref="R2" ca="1">INDEX(INDIRECT("Table8["&amp;R$9&amp;"]"),MATCH(MAX((Table8[[MetaTest/k]:[MetaTest/k]]=Table1122[[#This Row],[Test Name]:[Test Name]])*INDIRECT("Table8["&amp;$H$1&amp;"]")),INDIRECT("Table8["&amp;$H$1&amp;"]"), 0))</f>
        <v>0.48131343576521302</v>
      </c>
      <c r="S2" cm="1">
        <f t="array" aca="1" ref="S2" ca="1">INDEX(INDIRECT("Table10["&amp;S$9&amp;"]"),MATCH(MAX((Table10[[MetaTest/k]:[MetaTest/k]]=Table1122[[#This Row],[Test Name]:[Test Name]])*INDIRECT("Table10["&amp;$H$1&amp;"]")),INDIRECT("Table10["&amp;$H$1&amp;"]"), 0))</f>
        <v>0.41670896057347701</v>
      </c>
      <c r="T2" cm="1">
        <f t="array" aca="1" ref="T2" ca="1">INDEX(INDIRECT("Table10["&amp;T$9&amp;"]"),MATCH(MAX((Table10[[MetaTest/k]:[MetaTest/k]]=Table1122[[#This Row],[Test Name]:[Test Name]])*INDIRECT("Table10["&amp;$H$1&amp;"]")),INDIRECT("Table10["&amp;$H$1&amp;"]"), 0))</f>
        <v>0.37485025357058599</v>
      </c>
      <c r="U2" cm="1">
        <f t="array" aca="1" ref="U2" ca="1">INDEX(INDIRECT("Table10["&amp;U$9&amp;"]"),MATCH(MAX((Table10[[MetaTest/k]:[MetaTest/k]]=Table1122[[#This Row],[Test Name]:[Test Name]])*INDIRECT("Table10["&amp;$H$1&amp;"]")),INDIRECT("Table10["&amp;$H$1&amp;"]"), 0))</f>
        <v>0.276305881988121</v>
      </c>
      <c r="V2" cm="1">
        <f t="array" aca="1" ref="V2" ca="1">INDEX(INDIRECT("Table10["&amp;V$9&amp;"]"),MATCH(MAX((Table10[[MetaTest/k]:[MetaTest/k]]=Table1122[[#This Row],[Test Name]:[Test Name]])*INDIRECT("Table10["&amp;$H$1&amp;"]")),INDIRECT("Table10["&amp;$H$1&amp;"]"), 0))</f>
        <v>0.38181628923324201</v>
      </c>
      <c r="W2" cm="1">
        <f t="array" aca="1" ref="W2" ca="1">INDEX(INDIRECT("Table10["&amp;W$9&amp;"]"),MATCH(MAX((Table10[[MetaTest/k]:[MetaTest/k]]=Table1122[[#This Row],[Test Name]:[Test Name]])*INDIRECT("Table10["&amp;$H$1&amp;"]")),INDIRECT("Table10["&amp;$H$1&amp;"]"), 0))</f>
        <v>0.46642858949039601</v>
      </c>
      <c r="Z2" t="s">
        <v>48</v>
      </c>
      <c r="AA2" t="s">
        <v>49</v>
      </c>
      <c r="AC2" t="s">
        <v>43</v>
      </c>
      <c r="AD2" t="s">
        <v>44</v>
      </c>
      <c r="AE2" t="s">
        <v>46</v>
      </c>
      <c r="AF2" t="s">
        <v>47</v>
      </c>
      <c r="AI2" t="s">
        <v>48</v>
      </c>
      <c r="AJ2" t="s">
        <v>49</v>
      </c>
      <c r="AL2" t="s">
        <v>43</v>
      </c>
      <c r="AM2" t="s">
        <v>44</v>
      </c>
      <c r="AN2" t="s">
        <v>46</v>
      </c>
      <c r="AO2" t="s">
        <v>47</v>
      </c>
      <c r="AR2" t="s">
        <v>48</v>
      </c>
      <c r="AS2" t="s">
        <v>49</v>
      </c>
      <c r="AU2" t="s">
        <v>43</v>
      </c>
      <c r="AV2" t="s">
        <v>44</v>
      </c>
      <c r="AW2" t="s">
        <v>46</v>
      </c>
      <c r="AX2" t="s">
        <v>47</v>
      </c>
      <c r="BA2" t="s">
        <v>48</v>
      </c>
      <c r="BB2" t="s">
        <v>49</v>
      </c>
      <c r="BD2" t="s">
        <v>43</v>
      </c>
      <c r="BE2" t="s">
        <v>44</v>
      </c>
      <c r="BF2" t="s">
        <v>46</v>
      </c>
      <c r="BG2" t="s">
        <v>47</v>
      </c>
      <c r="BJ2" t="s">
        <v>48</v>
      </c>
      <c r="BK2" t="s">
        <v>49</v>
      </c>
      <c r="BM2" t="s">
        <v>43</v>
      </c>
      <c r="BN2" t="s">
        <v>44</v>
      </c>
      <c r="BO2" t="s">
        <v>46</v>
      </c>
      <c r="BP2" t="s">
        <v>47</v>
      </c>
      <c r="BS2" t="s">
        <v>48</v>
      </c>
      <c r="BT2" t="s">
        <v>49</v>
      </c>
      <c r="BV2" t="s">
        <v>43</v>
      </c>
      <c r="BW2" t="s">
        <v>44</v>
      </c>
      <c r="BX2" t="s">
        <v>46</v>
      </c>
      <c r="BY2" t="s">
        <v>47</v>
      </c>
    </row>
    <row r="3" spans="1:77" x14ac:dyDescent="0.2">
      <c r="A3">
        <v>10</v>
      </c>
      <c r="B3">
        <f>AVERAGE(AI3:AI82)</f>
        <v>0.6894429347826081</v>
      </c>
      <c r="C3">
        <f>AVERAGE(AJ3:AJ82)</f>
        <v>0.66826487427915615</v>
      </c>
      <c r="D3">
        <f>AVERAGE(AL3:AL82)</f>
        <v>0.8844740828840193</v>
      </c>
      <c r="E3">
        <f>AVERAGE(AM3:AM82)</f>
        <v>0.86805648947378078</v>
      </c>
      <c r="F3">
        <f>AVERAGE(AN3:AN82)</f>
        <v>0.4122193451819281</v>
      </c>
      <c r="H3">
        <f ca="1">COUNTIF(I11:N16,"&gt;0")</f>
        <v>6</v>
      </c>
      <c r="I3" cm="1">
        <f t="array" aca="1" ref="I3" ca="1">INDEX(INDIRECT("Table7["&amp;I$9&amp;"]"),MATCH(MAX((Table7[[MetaTest/k]:[MetaTest/k]]=Table1122[[#This Row],[Test Name]:[Test Name]])*INDIRECT("Table7["&amp;$H$1&amp;"]")),INDIRECT("Table7["&amp;$H$1&amp;"]"), 0))</f>
        <v>0.43986956521738901</v>
      </c>
      <c r="J3" cm="1">
        <f t="array" aca="1" ref="J3" ca="1">INDEX(INDIRECT("Table7["&amp;J$9&amp;"]"),MATCH(MAX((Table7[[MetaTest/k]:[MetaTest/k]]=Table1122[[#This Row],[Test Name]:[Test Name]])*INDIRECT("Table7["&amp;$H$1&amp;"]")),INDIRECT("Table7["&amp;$H$1&amp;"]"), 0))</f>
        <v>0.41742443319722999</v>
      </c>
      <c r="K3" cm="1">
        <f t="array" aca="1" ref="K3" ca="1">INDEX(INDIRECT("Table7["&amp;K$9&amp;"]"),MATCH(MAX((Table7[[MetaTest/k]:[MetaTest/k]]=Table1122[[#This Row],[Test Name]:[Test Name]])*INDIRECT("Table7["&amp;$H$1&amp;"]")),INDIRECT("Table7["&amp;$H$1&amp;"]"), 0))</f>
        <v>0.32914979539391898</v>
      </c>
      <c r="L3" cm="1">
        <f t="array" aca="1" ref="L3" ca="1">INDEX(INDIRECT("Table7["&amp;L$9&amp;"]"),MATCH(MAX((Table7[[MetaTest/k]:[MetaTest/k]]=Table1122[[#This Row],[Test Name]:[Test Name]])*INDIRECT("Table7["&amp;$H$1&amp;"]")),INDIRECT("Table7["&amp;$H$1&amp;"]"), 0))</f>
        <v>0.40100041925187802</v>
      </c>
      <c r="M3" cm="1">
        <f t="array" aca="1" ref="M3" ca="1">INDEX(INDIRECT("Table7["&amp;M$9&amp;"]"),MATCH(MAX((Table7[[MetaTest/k]:[MetaTest/k]]=Table1122[[#This Row],[Test Name]:[Test Name]])*INDIRECT("Table7["&amp;$H$1&amp;"]")),INDIRECT("Table7["&amp;$H$1&amp;"]"), 0))</f>
        <v>0.52212308494589299</v>
      </c>
      <c r="N3" cm="1">
        <f t="array" aca="1" ref="N3" ca="1">INDEX(INDIRECT("Table8["&amp;N$9&amp;"]"),MATCH(MAX((Table8[[MetaTest/k]:[MetaTest/k]]=Table1122[[#This Row],[Test Name]:[Test Name]])*INDIRECT("Table8["&amp;$H$1&amp;"]")),INDIRECT("Table8["&amp;$H$1&amp;"]"), 0))</f>
        <v>0.39541014492753601</v>
      </c>
      <c r="O3" cm="1">
        <f t="array" aca="1" ref="O3" ca="1">INDEX(INDIRECT("Table8["&amp;O$9&amp;"]"),MATCH(MAX((Table8[[MetaTest/k]:[MetaTest/k]]=Table1122[[#This Row],[Test Name]:[Test Name]])*INDIRECT("Table8["&amp;$H$1&amp;"]")),INDIRECT("Table8["&amp;$H$1&amp;"]"), 0))</f>
        <v>0.33930525668682998</v>
      </c>
      <c r="P3" cm="1">
        <f t="array" aca="1" ref="P3" ca="1">INDEX(INDIRECT("Table8["&amp;P$9&amp;"]"),MATCH(MAX((Table8[[MetaTest/k]:[MetaTest/k]]=Table1122[[#This Row],[Test Name]:[Test Name]])*INDIRECT("Table8["&amp;$H$1&amp;"]")),INDIRECT("Table8["&amp;$H$1&amp;"]"), 0))</f>
        <v>0.46669861441120303</v>
      </c>
      <c r="Q3" cm="1">
        <f t="array" aca="1" ref="Q3" ca="1">INDEX(INDIRECT("Table8["&amp;Q$9&amp;"]"),MATCH(MAX((Table8[[MetaTest/k]:[MetaTest/k]]=Table1122[[#This Row],[Test Name]:[Test Name]])*INDIRECT("Table8["&amp;$H$1&amp;"]")),INDIRECT("Table8["&amp;$H$1&amp;"]"), 0))</f>
        <v>0.112233551684258</v>
      </c>
      <c r="R3" cm="1">
        <f t="array" aca="1" ref="R3" ca="1">INDEX(INDIRECT("Table8["&amp;R$9&amp;"]"),MATCH(MAX((Table8[[MetaTest/k]:[MetaTest/k]]=Table1122[[#This Row],[Test Name]:[Test Name]])*INDIRECT("Table8["&amp;$H$1&amp;"]")),INDIRECT("Table8["&amp;$H$1&amp;"]"), 0))</f>
        <v>0.43898360396503</v>
      </c>
      <c r="S3" cm="1">
        <f t="array" aca="1" ref="S3" ca="1">INDEX(INDIRECT("Table10["&amp;S$9&amp;"]"),MATCH(MAX((Table10[[MetaTest/k]:[MetaTest/k]]=Table1122[[#This Row],[Test Name]:[Test Name]])*INDIRECT("Table10["&amp;$H$1&amp;"]")),INDIRECT("Table10["&amp;$H$1&amp;"]"), 0))</f>
        <v>0.43805869565217098</v>
      </c>
      <c r="T3" cm="1">
        <f t="array" aca="1" ref="T3" ca="1">INDEX(INDIRECT("Table10["&amp;T$9&amp;"]"),MATCH(MAX((Table10[[MetaTest/k]:[MetaTest/k]]=Table1122[[#This Row],[Test Name]:[Test Name]])*INDIRECT("Table10["&amp;$H$1&amp;"]")),INDIRECT("Table10["&amp;$H$1&amp;"]"), 0))</f>
        <v>0.37566758489785201</v>
      </c>
      <c r="U3" cm="1">
        <f t="array" aca="1" ref="U3" ca="1">INDEX(INDIRECT("Table10["&amp;U$9&amp;"]"),MATCH(MAX((Table10[[MetaTest/k]:[MetaTest/k]]=Table1122[[#This Row],[Test Name]:[Test Name]])*INDIRECT("Table10["&amp;$H$1&amp;"]")),INDIRECT("Table10["&amp;$H$1&amp;"]"), 0))</f>
        <v>0.21563231039595199</v>
      </c>
      <c r="V3" cm="1">
        <f t="array" aca="1" ref="V3" ca="1">INDEX(INDIRECT("Table10["&amp;V$9&amp;"]"),MATCH(MAX((Table10[[MetaTest/k]:[MetaTest/k]]=Table1122[[#This Row],[Test Name]:[Test Name]])*INDIRECT("Table10["&amp;$H$1&amp;"]")),INDIRECT("Table10["&amp;$H$1&amp;"]"), 0))</f>
        <v>0.39619530431099997</v>
      </c>
      <c r="W3" cm="1">
        <f t="array" aca="1" ref="W3" ca="1">INDEX(INDIRECT("Table10["&amp;W$9&amp;"]"),MATCH(MAX((Table10[[MetaTest/k]:[MetaTest/k]]=Table1122[[#This Row],[Test Name]:[Test Name]])*INDIRECT("Table10["&amp;$H$1&amp;"]")),INDIRECT("Table10["&amp;$H$1&amp;"]"), 0))</f>
        <v>0.51517513998660602</v>
      </c>
      <c r="Y3">
        <v>1</v>
      </c>
      <c r="Z3">
        <v>0.59462365591397803</v>
      </c>
      <c r="AA3">
        <v>0.58452735576568104</v>
      </c>
      <c r="AB3">
        <v>0</v>
      </c>
      <c r="AC3">
        <v>0.96566523605150201</v>
      </c>
      <c r="AD3">
        <v>0.35978835978835899</v>
      </c>
      <c r="AE3">
        <v>0.58951533135509304</v>
      </c>
      <c r="AF3">
        <v>0.42314049586776797</v>
      </c>
      <c r="AH3">
        <v>1</v>
      </c>
      <c r="AI3">
        <v>0.65163043478260796</v>
      </c>
      <c r="AJ3">
        <v>0.637574297239488</v>
      </c>
      <c r="AK3">
        <v>0</v>
      </c>
      <c r="AL3">
        <v>0.90948275862068895</v>
      </c>
      <c r="AM3">
        <v>0.80371660859465699</v>
      </c>
      <c r="AN3">
        <v>0.53397282174260596</v>
      </c>
      <c r="AO3">
        <v>0.30312499999999998</v>
      </c>
      <c r="AQ3">
        <v>1</v>
      </c>
      <c r="AR3">
        <v>0.73791208791208796</v>
      </c>
      <c r="AS3">
        <v>0.70143549277811901</v>
      </c>
      <c r="AT3">
        <v>0</v>
      </c>
      <c r="AU3">
        <v>0.97320471596998903</v>
      </c>
      <c r="AV3">
        <v>0.90758293838862503</v>
      </c>
      <c r="AW3">
        <v>0.267399267399267</v>
      </c>
      <c r="AX3">
        <v>0.65755504935459297</v>
      </c>
      <c r="AZ3">
        <v>1</v>
      </c>
      <c r="BA3">
        <v>0.70777777777777695</v>
      </c>
      <c r="BB3">
        <v>0.70715517650834303</v>
      </c>
      <c r="BC3">
        <v>0</v>
      </c>
      <c r="BD3">
        <v>0.94933920704845798</v>
      </c>
      <c r="BE3">
        <v>0.86279069767441796</v>
      </c>
      <c r="BF3">
        <v>0.55672068636796901</v>
      </c>
      <c r="BG3">
        <v>0.45977011494252801</v>
      </c>
      <c r="BI3">
        <v>1</v>
      </c>
      <c r="BJ3">
        <v>0.72247191011235901</v>
      </c>
      <c r="BK3">
        <v>0.71660178550734999</v>
      </c>
      <c r="BL3">
        <v>0</v>
      </c>
      <c r="BM3">
        <v>0.94938132733408298</v>
      </c>
      <c r="BN3">
        <v>0.91319857312722896</v>
      </c>
      <c r="BO3">
        <v>0.61848124428179296</v>
      </c>
      <c r="BP3">
        <v>0.38534599728629498</v>
      </c>
      <c r="BR3">
        <v>1</v>
      </c>
      <c r="BS3">
        <v>0.71428571428571397</v>
      </c>
      <c r="BT3">
        <v>0.720443307240346</v>
      </c>
      <c r="BU3">
        <v>0</v>
      </c>
      <c r="BV3">
        <v>0.99406880189798297</v>
      </c>
      <c r="BW3">
        <v>0.936708860759493</v>
      </c>
      <c r="BX3">
        <v>0.464328899637243</v>
      </c>
      <c r="BY3">
        <v>0.48666666666666603</v>
      </c>
    </row>
    <row r="4" spans="1:77" x14ac:dyDescent="0.2">
      <c r="A4">
        <v>15</v>
      </c>
      <c r="B4">
        <f>AVERAGE(AR3:AR82)</f>
        <v>0.70862637362637315</v>
      </c>
      <c r="C4">
        <f>AVERAGE(AS3:AS82)</f>
        <v>0.68325237101147485</v>
      </c>
      <c r="D4">
        <f>AVERAGE(AU3:AU82)</f>
        <v>0.91426012519031263</v>
      </c>
      <c r="E4">
        <f>AVERAGE(AV3:AV82)</f>
        <v>0.89860541751833289</v>
      </c>
      <c r="F4">
        <f>AVERAGE(AW3:AW82)</f>
        <v>0.39945247227857911</v>
      </c>
      <c r="H4">
        <f ca="1">COUNTIF(O11:T16,"&gt;0")</f>
        <v>6</v>
      </c>
      <c r="I4" cm="1">
        <f t="array" aca="1" ref="I4" ca="1">INDEX(INDIRECT("Table7["&amp;I$9&amp;"]"),MATCH(MAX((Table7[[MetaTest/k]:[MetaTest/k]]=Table1122[[#This Row],[Test Name]:[Test Name]])*INDIRECT("Table7["&amp;$H$1&amp;"]")),INDIRECT("Table7["&amp;$H$1&amp;"]"), 0))</f>
        <v>0.44349304029303999</v>
      </c>
      <c r="J4" cm="1">
        <f t="array" aca="1" ref="J4" ca="1">INDEX(INDIRECT("Table7["&amp;J$9&amp;"]"),MATCH(MAX((Table7[[MetaTest/k]:[MetaTest/k]]=Table1122[[#This Row],[Test Name]:[Test Name]])*INDIRECT("Table7["&amp;$H$1&amp;"]")),INDIRECT("Table7["&amp;$H$1&amp;"]"), 0))</f>
        <v>0.42025134860413599</v>
      </c>
      <c r="K4" cm="1">
        <f t="array" aca="1" ref="K4" ca="1">INDEX(INDIRECT("Table7["&amp;K$9&amp;"]"),MATCH(MAX((Table7[[MetaTest/k]:[MetaTest/k]]=Table1122[[#This Row],[Test Name]:[Test Name]])*INDIRECT("Table7["&amp;$H$1&amp;"]")),INDIRECT("Table7["&amp;$H$1&amp;"]"), 0))</f>
        <v>0.32444850479390502</v>
      </c>
      <c r="L4" cm="1">
        <f t="array" aca="1" ref="L4" ca="1">INDEX(INDIRECT("Table7["&amp;L$9&amp;"]"),MATCH(MAX((Table7[[MetaTest/k]:[MetaTest/k]]=Table1122[[#This Row],[Test Name]:[Test Name]])*INDIRECT("Table7["&amp;$H$1&amp;"]")),INDIRECT("Table7["&amp;$H$1&amp;"]"), 0))</f>
        <v>0.38949748207851298</v>
      </c>
      <c r="M4" cm="1">
        <f t="array" aca="1" ref="M4" ca="1">INDEX(INDIRECT("Table7["&amp;M$9&amp;"]"),MATCH(MAX((Table7[[MetaTest/k]:[MetaTest/k]]=Table1122[[#This Row],[Test Name]:[Test Name]])*INDIRECT("Table7["&amp;$H$1&amp;"]")),INDIRECT("Table7["&amp;$H$1&amp;"]"), 0))</f>
        <v>0.54680805893998796</v>
      </c>
      <c r="N4" cm="1">
        <f t="array" aca="1" ref="N4" ca="1">INDEX(INDIRECT("Table8["&amp;N$9&amp;"]"),MATCH(MAX((Table8[[MetaTest/k]:[MetaTest/k]]=Table1122[[#This Row],[Test Name]:[Test Name]])*INDIRECT("Table8["&amp;$H$1&amp;"]")),INDIRECT("Table8["&amp;$H$1&amp;"]"), 0))</f>
        <v>0.37894871794871798</v>
      </c>
      <c r="O4" cm="1">
        <f t="array" aca="1" ref="O4" ca="1">INDEX(INDIRECT("Table8["&amp;O$9&amp;"]"),MATCH(MAX((Table8[[MetaTest/k]:[MetaTest/k]]=Table1122[[#This Row],[Test Name]:[Test Name]])*INDIRECT("Table8["&amp;$H$1&amp;"]")),INDIRECT("Table8["&amp;$H$1&amp;"]"), 0))</f>
        <v>0.35270677910741099</v>
      </c>
      <c r="P4" cm="1">
        <f t="array" aca="1" ref="P4" ca="1">INDEX(INDIRECT("Table8["&amp;P$9&amp;"]"),MATCH(MAX((Table8[[MetaTest/k]:[MetaTest/k]]=Table1122[[#This Row],[Test Name]:[Test Name]])*INDIRECT("Table8["&amp;$H$1&amp;"]")),INDIRECT("Table8["&amp;$H$1&amp;"]"), 0))</f>
        <v>0.31843863107127302</v>
      </c>
      <c r="Q4" cm="1">
        <f t="array" aca="1" ref="Q4" ca="1">INDEX(INDIRECT("Table8["&amp;Q$9&amp;"]"),MATCH(MAX((Table8[[MetaTest/k]:[MetaTest/k]]=Table1122[[#This Row],[Test Name]:[Test Name]])*INDIRECT("Table8["&amp;$H$1&amp;"]")),INDIRECT("Table8["&amp;$H$1&amp;"]"), 0))</f>
        <v>0.293849485952204</v>
      </c>
      <c r="R4" cm="1">
        <f t="array" aca="1" ref="R4" ca="1">INDEX(INDIRECT("Table8["&amp;R$9&amp;"]"),MATCH(MAX((Table8[[MetaTest/k]:[MetaTest/k]]=Table1122[[#This Row],[Test Name]:[Test Name]])*INDIRECT("Table8["&amp;$H$1&amp;"]")),INDIRECT("Table8["&amp;$H$1&amp;"]"), 0))</f>
        <v>0.44583222029875502</v>
      </c>
      <c r="S4" cm="1">
        <f t="array" aca="1" ref="S4" ca="1">INDEX(INDIRECT("Table10["&amp;S$9&amp;"]"),MATCH(MAX((Table10[[MetaTest/k]:[MetaTest/k]]=Table1122[[#This Row],[Test Name]:[Test Name]])*INDIRECT("Table10["&amp;$H$1&amp;"]")),INDIRECT("Table10["&amp;$H$1&amp;"]"), 0))</f>
        <v>0.44303443223443201</v>
      </c>
      <c r="T4" cm="1">
        <f t="array" aca="1" ref="T4" ca="1">INDEX(INDIRECT("Table10["&amp;T$9&amp;"]"),MATCH(MAX((Table10[[MetaTest/k]:[MetaTest/k]]=Table1122[[#This Row],[Test Name]:[Test Name]])*INDIRECT("Table10["&amp;$H$1&amp;"]")),INDIRECT("Table10["&amp;$H$1&amp;"]"), 0))</f>
        <v>0.38067175823704602</v>
      </c>
      <c r="U4" cm="1">
        <f t="array" aca="1" ref="U4" ca="1">INDEX(INDIRECT("Table10["&amp;U$9&amp;"]"),MATCH(MAX((Table10[[MetaTest/k]:[MetaTest/k]]=Table1122[[#This Row],[Test Name]:[Test Name]])*INDIRECT("Table10["&amp;$H$1&amp;"]")),INDIRECT("Table10["&amp;$H$1&amp;"]"), 0))</f>
        <v>0.19580250187418299</v>
      </c>
      <c r="V4" cm="1">
        <f t="array" aca="1" ref="V4" ca="1">INDEX(INDIRECT("Table10["&amp;V$9&amp;"]"),MATCH(MAX((Table10[[MetaTest/k]:[MetaTest/k]]=Table1122[[#This Row],[Test Name]:[Test Name]])*INDIRECT("Table10["&amp;$H$1&amp;"]")),INDIRECT("Table10["&amp;$H$1&amp;"]"), 0))</f>
        <v>0.41769659221522998</v>
      </c>
      <c r="W4" cm="1">
        <f t="array" aca="1" ref="W4" ca="1">INDEX(INDIRECT("Table10["&amp;W$9&amp;"]"),MATCH(MAX((Table10[[MetaTest/k]:[MetaTest/k]]=Table1122[[#This Row],[Test Name]:[Test Name]])*INDIRECT("Table10["&amp;$H$1&amp;"]")),INDIRECT("Table10["&amp;$H$1&amp;"]"), 0))</f>
        <v>0.528516180621729</v>
      </c>
      <c r="Y4">
        <v>2</v>
      </c>
      <c r="Z4">
        <v>0.52741935483870905</v>
      </c>
      <c r="AA4">
        <v>0.45531512291874299</v>
      </c>
      <c r="AB4">
        <v>0</v>
      </c>
      <c r="AC4">
        <v>0.67263843648208399</v>
      </c>
      <c r="AD4">
        <v>0.47770700636942598</v>
      </c>
      <c r="AE4">
        <v>0.61715160796324597</v>
      </c>
      <c r="AF4">
        <v>5.3763440860214999E-2</v>
      </c>
      <c r="AH4">
        <v>2</v>
      </c>
      <c r="AI4">
        <v>0.70108695652173902</v>
      </c>
      <c r="AJ4">
        <v>0.70215221015361096</v>
      </c>
      <c r="AK4">
        <v>0</v>
      </c>
      <c r="AL4">
        <v>0.91521961184882505</v>
      </c>
      <c r="AM4">
        <v>0.89737470167064404</v>
      </c>
      <c r="AN4">
        <v>0.45629965947786599</v>
      </c>
      <c r="AO4">
        <v>0.53971486761710796</v>
      </c>
      <c r="AQ4">
        <v>2</v>
      </c>
      <c r="AR4">
        <v>0.71703296703296704</v>
      </c>
      <c r="AS4">
        <v>0.65842390485755597</v>
      </c>
      <c r="AT4">
        <v>0</v>
      </c>
      <c r="AU4">
        <v>0.88178294573643401</v>
      </c>
      <c r="AV4">
        <v>0.93778801843317905</v>
      </c>
      <c r="AW4">
        <v>0.14800759013282699</v>
      </c>
      <c r="AX4">
        <v>0.66611706512778202</v>
      </c>
      <c r="AZ4">
        <v>2</v>
      </c>
      <c r="BA4">
        <v>0.73499999999999999</v>
      </c>
      <c r="BB4">
        <v>0.73380599675870295</v>
      </c>
      <c r="BC4">
        <v>0</v>
      </c>
      <c r="BD4">
        <v>0.926004228329809</v>
      </c>
      <c r="BE4">
        <v>0.85012285012285005</v>
      </c>
      <c r="BF4">
        <v>0.52853598014888303</v>
      </c>
      <c r="BG4">
        <v>0.63056092843326805</v>
      </c>
      <c r="BI4">
        <v>2</v>
      </c>
      <c r="BJ4">
        <v>0.76235955056179705</v>
      </c>
      <c r="BK4">
        <v>0.75883580307597898</v>
      </c>
      <c r="BL4">
        <v>0</v>
      </c>
      <c r="BM4">
        <v>0.93662728249194405</v>
      </c>
      <c r="BN4">
        <v>0.96228571428571397</v>
      </c>
      <c r="BO4">
        <v>0.59322033898305004</v>
      </c>
      <c r="BP4">
        <v>0.54320987654320896</v>
      </c>
      <c r="BR4">
        <v>2</v>
      </c>
      <c r="BS4">
        <v>0.79583333333333295</v>
      </c>
      <c r="BT4">
        <v>0.78121828788216796</v>
      </c>
      <c r="BU4">
        <v>0</v>
      </c>
      <c r="BV4">
        <v>0.99280575539568305</v>
      </c>
      <c r="BW4">
        <v>0.98701298701298701</v>
      </c>
      <c r="BX4">
        <v>0.46203554119547602</v>
      </c>
      <c r="BY4">
        <v>0.68301886792452804</v>
      </c>
    </row>
    <row r="5" spans="1:77" x14ac:dyDescent="0.2">
      <c r="A5">
        <v>20</v>
      </c>
      <c r="B5">
        <f>AVERAGE(BA3:BA82)</f>
        <v>0.72687499999999949</v>
      </c>
      <c r="C5">
        <f>AVERAGE(BB3:BB82)</f>
        <v>0.70107932258849526</v>
      </c>
      <c r="D5">
        <f>AVERAGE(BD3:BD82)</f>
        <v>0.93024407078754623</v>
      </c>
      <c r="E5">
        <f>AVERAGE(BE3:BE82)</f>
        <v>0.91713260318885725</v>
      </c>
      <c r="F5">
        <f>AVERAGE(BF3:BF82)</f>
        <v>0.410994535418442</v>
      </c>
      <c r="H5">
        <f ca="1">COUNTIF(U11:W16,"&gt;0")</f>
        <v>6</v>
      </c>
      <c r="I5" cm="1">
        <f t="array" aca="1" ref="I5" ca="1">INDEX(INDIRECT("Table7["&amp;I$9&amp;"]"),MATCH(MAX((Table7[[MetaTest/k]:[MetaTest/k]]=Table1122[[#This Row],[Test Name]:[Test Name]])*INDIRECT("Table7["&amp;$H$1&amp;"]")),INDIRECT("Table7["&amp;$H$1&amp;"]"), 0))</f>
        <v>0.44860074074074002</v>
      </c>
      <c r="J5" cm="1">
        <f t="array" aca="1" ref="J5" ca="1">INDEX(INDIRECT("Table7["&amp;J$9&amp;"]"),MATCH(MAX((Table7[[MetaTest/k]:[MetaTest/k]]=Table1122[[#This Row],[Test Name]:[Test Name]])*INDIRECT("Table7["&amp;$H$1&amp;"]")),INDIRECT("Table7["&amp;$H$1&amp;"]"), 0))</f>
        <v>0.42628748494699997</v>
      </c>
      <c r="K5" cm="1">
        <f t="array" aca="1" ref="K5" ca="1">INDEX(INDIRECT("Table7["&amp;K$9&amp;"]"),MATCH(MAX((Table7[[MetaTest/k]:[MetaTest/k]]=Table1122[[#This Row],[Test Name]:[Test Name]])*INDIRECT("Table7["&amp;$H$1&amp;"]")),INDIRECT("Table7["&amp;$H$1&amp;"]"), 0))</f>
        <v>0.315906687156086</v>
      </c>
      <c r="L5" cm="1">
        <f t="array" aca="1" ref="L5" ca="1">INDEX(INDIRECT("Table7["&amp;L$9&amp;"]"),MATCH(MAX((Table7[[MetaTest/k]:[MetaTest/k]]=Table1122[[#This Row],[Test Name]:[Test Name]])*INDIRECT("Table7["&amp;$H$1&amp;"]")),INDIRECT("Table7["&amp;$H$1&amp;"]"), 0))</f>
        <v>0.40850057210447699</v>
      </c>
      <c r="M5" cm="1">
        <f t="array" aca="1" ref="M5" ca="1">INDEX(INDIRECT("Table7["&amp;M$9&amp;"]"),MATCH(MAX((Table7[[MetaTest/k]:[MetaTest/k]]=Table1122[[#This Row],[Test Name]:[Test Name]])*INDIRECT("Table7["&amp;$H$1&amp;"]")),INDIRECT("Table7["&amp;$H$1&amp;"]"), 0))</f>
        <v>0.55445519558043699</v>
      </c>
      <c r="N5" cm="1">
        <f t="array" aca="1" ref="N5" ca="1">INDEX(INDIRECT("Table8["&amp;N$9&amp;"]"),MATCH(MAX((Table8[[MetaTest/k]:[MetaTest/k]]=Table1122[[#This Row],[Test Name]:[Test Name]])*INDIRECT("Table8["&amp;$H$1&amp;"]")),INDIRECT("Table8["&amp;$H$1&amp;"]"), 0))</f>
        <v>0.46427999999999903</v>
      </c>
      <c r="O5" cm="1">
        <f t="array" aca="1" ref="O5" ca="1">INDEX(INDIRECT("Table8["&amp;O$9&amp;"]"),MATCH(MAX((Table8[[MetaTest/k]:[MetaTest/k]]=Table1122[[#This Row],[Test Name]:[Test Name]])*INDIRECT("Table8["&amp;$H$1&amp;"]")),INDIRECT("Table8["&amp;$H$1&amp;"]"), 0))</f>
        <v>0.42910172511113598</v>
      </c>
      <c r="P5" cm="1">
        <f t="array" aca="1" ref="P5" ca="1">INDEX(INDIRECT("Table8["&amp;P$9&amp;"]"),MATCH(MAX((Table8[[MetaTest/k]:[MetaTest/k]]=Table1122[[#This Row],[Test Name]:[Test Name]])*INDIRECT("Table8["&amp;$H$1&amp;"]")),INDIRECT("Table8["&amp;$H$1&amp;"]"), 0))</f>
        <v>0.345204087596724</v>
      </c>
      <c r="Q5" cm="1">
        <f t="array" aca="1" ref="Q5" ca="1">INDEX(INDIRECT("Table8["&amp;Q$9&amp;"]"),MATCH(MAX((Table8[[MetaTest/k]:[MetaTest/k]]=Table1122[[#This Row],[Test Name]:[Test Name]])*INDIRECT("Table8["&amp;$H$1&amp;"]")),INDIRECT("Table8["&amp;$H$1&amp;"]"), 0))</f>
        <v>0.34096558652514403</v>
      </c>
      <c r="R5" cm="1">
        <f t="array" aca="1" ref="R5" ca="1">INDEX(INDIRECT("Table8["&amp;R$9&amp;"]"),MATCH(MAX((Table8[[MetaTest/k]:[MetaTest/k]]=Table1122[[#This Row],[Test Name]:[Test Name]])*INDIRECT("Table8["&amp;$H$1&amp;"]")),INDIRECT("Table8["&amp;$H$1&amp;"]"), 0))</f>
        <v>0.60113550121153803</v>
      </c>
      <c r="S5" cm="1">
        <f t="array" aca="1" ref="S5" ca="1">INDEX(INDIRECT("Table10["&amp;S$9&amp;"]"),MATCH(MAX((Table10[[MetaTest/k]:[MetaTest/k]]=Table1122[[#This Row],[Test Name]:[Test Name]])*INDIRECT("Table10["&amp;$H$1&amp;"]")),INDIRECT("Table10["&amp;$H$1&amp;"]"), 0))</f>
        <v>0.43554444444444401</v>
      </c>
      <c r="T5" cm="1">
        <f t="array" aca="1" ref="T5" ca="1">INDEX(INDIRECT("Table10["&amp;T$9&amp;"]"),MATCH(MAX((Table10[[MetaTest/k]:[MetaTest/k]]=Table1122[[#This Row],[Test Name]:[Test Name]])*INDIRECT("Table10["&amp;$H$1&amp;"]")),INDIRECT("Table10["&amp;$H$1&amp;"]"), 0))</f>
        <v>0.389364850471829</v>
      </c>
      <c r="U5" cm="1">
        <f t="array" aca="1" ref="U5" ca="1">INDEX(INDIRECT("Table10["&amp;U$9&amp;"]"),MATCH(MAX((Table10[[MetaTest/k]:[MetaTest/k]]=Table1122[[#This Row],[Test Name]:[Test Name]])*INDIRECT("Table10["&amp;$H$1&amp;"]")),INDIRECT("Table10["&amp;$H$1&amp;"]"), 0))</f>
        <v>0.23783352098268901</v>
      </c>
      <c r="V5" cm="1">
        <f t="array" aca="1" ref="V5" ca="1">INDEX(INDIRECT("Table10["&amp;V$9&amp;"]"),MATCH(MAX((Table10[[MetaTest/k]:[MetaTest/k]]=Table1122[[#This Row],[Test Name]:[Test Name]])*INDIRECT("Table10["&amp;$H$1&amp;"]")),INDIRECT("Table10["&amp;$H$1&amp;"]"), 0))</f>
        <v>0.40042621420068403</v>
      </c>
      <c r="W5" cm="1">
        <f t="array" aca="1" ref="W5" ca="1">INDEX(INDIRECT("Table10["&amp;W$9&amp;"]"),MATCH(MAX((Table10[[MetaTest/k]:[MetaTest/k]]=Table1122[[#This Row],[Test Name]:[Test Name]])*INDIRECT("Table10["&amp;$H$1&amp;"]")),INDIRECT("Table10["&amp;$H$1&amp;"]"), 0))</f>
        <v>0.52983481623211603</v>
      </c>
      <c r="Y5">
        <v>3</v>
      </c>
      <c r="Z5">
        <v>0.64193548387096699</v>
      </c>
      <c r="AA5">
        <v>0.64275574300071603</v>
      </c>
      <c r="AB5">
        <v>0</v>
      </c>
      <c r="AC5">
        <v>0.83411433926897804</v>
      </c>
      <c r="AD5">
        <v>0.73641304347825998</v>
      </c>
      <c r="AE5">
        <v>0.48587570621468901</v>
      </c>
      <c r="AF5">
        <v>0.51461988304093498</v>
      </c>
      <c r="AH5">
        <v>3</v>
      </c>
      <c r="AI5">
        <v>0.62010869565217297</v>
      </c>
      <c r="AJ5">
        <v>0.60393533763977703</v>
      </c>
      <c r="AK5">
        <v>0</v>
      </c>
      <c r="AL5">
        <v>0.89938398357289495</v>
      </c>
      <c r="AM5">
        <v>0.85779816513761398</v>
      </c>
      <c r="AN5">
        <v>0.47549909255898298</v>
      </c>
      <c r="AO5">
        <v>0.183060109289617</v>
      </c>
      <c r="AQ5">
        <v>3</v>
      </c>
      <c r="AR5">
        <v>0.66373626373626304</v>
      </c>
      <c r="AS5">
        <v>0.63061509085821899</v>
      </c>
      <c r="AT5">
        <v>0</v>
      </c>
      <c r="AU5">
        <v>0.85714285714285698</v>
      </c>
      <c r="AV5">
        <v>0.92325581395348799</v>
      </c>
      <c r="AW5">
        <v>0.113902847571189</v>
      </c>
      <c r="AX5">
        <v>0.62815884476534301</v>
      </c>
      <c r="AZ5">
        <v>3</v>
      </c>
      <c r="BA5">
        <v>0.72277777777777696</v>
      </c>
      <c r="BB5">
        <v>0.680478026370127</v>
      </c>
      <c r="BC5">
        <v>0</v>
      </c>
      <c r="BD5">
        <v>0.93811074918566695</v>
      </c>
      <c r="BE5">
        <v>0.92729439809296699</v>
      </c>
      <c r="BF5">
        <v>0.20715630885122399</v>
      </c>
      <c r="BG5">
        <v>0.64935064935064901</v>
      </c>
      <c r="BI5">
        <v>3</v>
      </c>
      <c r="BJ5">
        <v>0.68820224719101097</v>
      </c>
      <c r="BK5">
        <v>0.62867608478854298</v>
      </c>
      <c r="BL5">
        <v>0</v>
      </c>
      <c r="BM5">
        <v>0.92789968652037602</v>
      </c>
      <c r="BN5">
        <v>0.88190954773869301</v>
      </c>
      <c r="BO5">
        <v>0.643356643356643</v>
      </c>
      <c r="BP5">
        <v>6.15384615384615E-2</v>
      </c>
      <c r="BR5">
        <v>3</v>
      </c>
      <c r="BS5">
        <v>0.75714285714285701</v>
      </c>
      <c r="BT5">
        <v>0.694938140531974</v>
      </c>
      <c r="BU5">
        <v>0</v>
      </c>
      <c r="BV5">
        <v>0.98113207547169801</v>
      </c>
      <c r="BW5">
        <v>0.98317307692307698</v>
      </c>
      <c r="BX5">
        <v>0.136263736263736</v>
      </c>
      <c r="BY5">
        <v>0.67918367346938702</v>
      </c>
    </row>
    <row r="6" spans="1:77" x14ac:dyDescent="0.2">
      <c r="A6">
        <v>25</v>
      </c>
      <c r="B6">
        <f>AVERAGE(BJ3:BJ82)</f>
        <v>0.73199438202247191</v>
      </c>
      <c r="C6">
        <f>AVERAGE(BK3:BK82)</f>
        <v>0.70694064303867443</v>
      </c>
      <c r="D6">
        <f>AVERAGE(BM3:BM82)</f>
        <v>0.94884703599414499</v>
      </c>
      <c r="E6">
        <f>AVERAGE(BN3:BN82)</f>
        <v>0.93008418947529559</v>
      </c>
      <c r="F6">
        <f>AVERAGE(BO3:BO82)</f>
        <v>0.44087120968690596</v>
      </c>
      <c r="H6">
        <f ca="1">SUM(H3:H5)/(3*H2)</f>
        <v>0.16666666666666666</v>
      </c>
      <c r="I6" cm="1">
        <f t="array" aca="1" ref="I6" ca="1">INDEX(INDIRECT("Table7["&amp;I$9&amp;"]"),MATCH(MAX((Table7[[MetaTest/k]:[MetaTest/k]]=Table1122[[#This Row],[Test Name]:[Test Name]])*INDIRECT("Table7["&amp;$H$1&amp;"]")),INDIRECT("Table7["&amp;$H$1&amp;"]"), 0))</f>
        <v>0.45672059925092601</v>
      </c>
      <c r="J6" cm="1">
        <f t="array" aca="1" ref="J6" ca="1">INDEX(INDIRECT("Table7["&amp;J$9&amp;"]"),MATCH(MAX((Table7[[MetaTest/k]:[MetaTest/k]]=Table1122[[#This Row],[Test Name]:[Test Name]])*INDIRECT("Table7["&amp;$H$1&amp;"]")),INDIRECT("Table7["&amp;$H$1&amp;"]"), 0))</f>
        <v>0.43063741344079598</v>
      </c>
      <c r="K6" cm="1">
        <f t="array" aca="1" ref="K6" ca="1">INDEX(INDIRECT("Table7["&amp;K$9&amp;"]"),MATCH(MAX((Table7[[MetaTest/k]:[MetaTest/k]]=Table1122[[#This Row],[Test Name]:[Test Name]])*INDIRECT("Table7["&amp;$H$1&amp;"]")),INDIRECT("Table7["&amp;$H$1&amp;"]"), 0))</f>
        <v>0.30206141482294802</v>
      </c>
      <c r="L6" cm="1">
        <f t="array" aca="1" ref="L6" ca="1">INDEX(INDIRECT("Table7["&amp;L$9&amp;"]"),MATCH(MAX((Table7[[MetaTest/k]:[MetaTest/k]]=Table1122[[#This Row],[Test Name]:[Test Name]])*INDIRECT("Table7["&amp;$H$1&amp;"]")),INDIRECT("Table7["&amp;$H$1&amp;"]"), 0))</f>
        <v>0.41261827629192299</v>
      </c>
      <c r="M6" cm="1">
        <f t="array" aca="1" ref="M6" ca="1">INDEX(INDIRECT("Table7["&amp;M$9&amp;"]"),MATCH(MAX((Table7[[MetaTest/k]:[MetaTest/k]]=Table1122[[#This Row],[Test Name]:[Test Name]])*INDIRECT("Table7["&amp;$H$1&amp;"]")),INDIRECT("Table7["&amp;$H$1&amp;"]"), 0))</f>
        <v>0.57723254920751899</v>
      </c>
      <c r="N6" cm="1">
        <f t="array" aca="1" ref="N6" ca="1">INDEX(INDIRECT("Table8["&amp;N$9&amp;"]"),MATCH(MAX((Table8[[MetaTest/k]:[MetaTest/k]]=Table1122[[#This Row],[Test Name]:[Test Name]])*INDIRECT("Table8["&amp;$H$1&amp;"]")),INDIRECT("Table8["&amp;$H$1&amp;"]"), 0))</f>
        <v>0.40191985018725901</v>
      </c>
      <c r="O6" cm="1">
        <f t="array" aca="1" ref="O6" ca="1">INDEX(INDIRECT("Table8["&amp;O$9&amp;"]"),MATCH(MAX((Table8[[MetaTest/k]:[MetaTest/k]]=Table1122[[#This Row],[Test Name]:[Test Name]])*INDIRECT("Table8["&amp;$H$1&amp;"]")),INDIRECT("Table8["&amp;$H$1&amp;"]"), 0))</f>
        <v>0.38189885756220798</v>
      </c>
      <c r="P6" cm="1">
        <f t="array" aca="1" ref="P6" ca="1">INDEX(INDIRECT("Table8["&amp;P$9&amp;"]"),MATCH(MAX((Table8[[MetaTest/k]:[MetaTest/k]]=Table1122[[#This Row],[Test Name]:[Test Name]])*INDIRECT("Table8["&amp;$H$1&amp;"]")),INDIRECT("Table8["&amp;$H$1&amp;"]"), 0))</f>
        <v>0.29628892614022201</v>
      </c>
      <c r="Q6" cm="1">
        <f t="array" aca="1" ref="Q6" ca="1">INDEX(INDIRECT("Table8["&amp;Q$9&amp;"]"),MATCH(MAX((Table8[[MetaTest/k]:[MetaTest/k]]=Table1122[[#This Row],[Test Name]:[Test Name]])*INDIRECT("Table8["&amp;$H$1&amp;"]")),INDIRECT("Table8["&amp;$H$1&amp;"]"), 0))</f>
        <v>0.342738035116671</v>
      </c>
      <c r="R6" cm="1">
        <f t="array" aca="1" ref="R6" ca="1">INDEX(INDIRECT("Table8["&amp;R$9&amp;"]"),MATCH(MAX((Table8[[MetaTest/k]:[MetaTest/k]]=Table1122[[#This Row],[Test Name]:[Test Name]])*INDIRECT("Table8["&amp;$H$1&amp;"]")),INDIRECT("Table8["&amp;$H$1&amp;"]"), 0))</f>
        <v>0.50666961142972899</v>
      </c>
      <c r="S6" cm="1">
        <f t="array" aca="1" ref="S6" ca="1">INDEX(INDIRECT("Table10["&amp;S$9&amp;"]"),MATCH(MAX((Table10[[MetaTest/k]:[MetaTest/k]]=Table1122[[#This Row],[Test Name]:[Test Name]])*INDIRECT("Table10["&amp;$H$1&amp;"]")),INDIRECT("Table10["&amp;$H$1&amp;"]"), 0))</f>
        <v>0.448313857677893</v>
      </c>
      <c r="T6" cm="1">
        <f t="array" aca="1" ref="T6" ca="1">INDEX(INDIRECT("Table10["&amp;T$9&amp;"]"),MATCH(MAX((Table10[[MetaTest/k]:[MetaTest/k]]=Table1122[[#This Row],[Test Name]:[Test Name]])*INDIRECT("Table10["&amp;$H$1&amp;"]")),INDIRECT("Table10["&amp;$H$1&amp;"]"), 0))</f>
        <v>0.38659666179576402</v>
      </c>
      <c r="U6" cm="1">
        <f t="array" aca="1" ref="U6" ca="1">INDEX(INDIRECT("Table10["&amp;U$9&amp;"]"),MATCH(MAX((Table10[[MetaTest/k]:[MetaTest/k]]=Table1122[[#This Row],[Test Name]:[Test Name]])*INDIRECT("Table10["&amp;$H$1&amp;"]")),INDIRECT("Table10["&amp;$H$1&amp;"]"), 0))</f>
        <v>0.17145076289710601</v>
      </c>
      <c r="V6" cm="1">
        <f t="array" aca="1" ref="V6" ca="1">INDEX(INDIRECT("Table10["&amp;V$9&amp;"]"),MATCH(MAX((Table10[[MetaTest/k]:[MetaTest/k]]=Table1122[[#This Row],[Test Name]:[Test Name]])*INDIRECT("Table10["&amp;$H$1&amp;"]")),INDIRECT("Table10["&amp;$H$1&amp;"]"), 0))</f>
        <v>0.443151937049866</v>
      </c>
      <c r="W6" cm="1">
        <f t="array" aca="1" ref="W6" ca="1">INDEX(INDIRECT("Table10["&amp;W$9&amp;"]"),MATCH(MAX((Table10[[MetaTest/k]:[MetaTest/k]]=Table1122[[#This Row],[Test Name]:[Test Name]])*INDIRECT("Table10["&amp;$H$1&amp;"]")),INDIRECT("Table10["&amp;$H$1&amp;"]"), 0))</f>
        <v>0.54518728544032102</v>
      </c>
      <c r="Y6">
        <v>4</v>
      </c>
      <c r="Z6">
        <v>0.57956989247311796</v>
      </c>
      <c r="AA6">
        <v>0.59979690620498005</v>
      </c>
      <c r="AB6">
        <v>0</v>
      </c>
      <c r="AC6">
        <v>0.698162729658792</v>
      </c>
      <c r="AD6">
        <v>0.82427307206068201</v>
      </c>
      <c r="AE6">
        <v>0.40533333333333299</v>
      </c>
      <c r="AF6">
        <v>0.47141848976711298</v>
      </c>
      <c r="AH6">
        <v>4</v>
      </c>
      <c r="AI6">
        <v>0.72880434782608605</v>
      </c>
      <c r="AJ6">
        <v>0.72572848713563598</v>
      </c>
      <c r="AK6">
        <v>0</v>
      </c>
      <c r="AL6">
        <v>0.96336206896551702</v>
      </c>
      <c r="AM6">
        <v>0.93107344632768296</v>
      </c>
      <c r="AN6">
        <v>0.58636788048552702</v>
      </c>
      <c r="AO6">
        <v>0.42211055276381898</v>
      </c>
      <c r="AQ6">
        <v>4</v>
      </c>
      <c r="AR6">
        <v>0.67912087912087904</v>
      </c>
      <c r="AS6">
        <v>0.65457692090684605</v>
      </c>
      <c r="AT6">
        <v>0</v>
      </c>
      <c r="AU6">
        <v>0.90413943355119797</v>
      </c>
      <c r="AV6">
        <v>0.89485458612975299</v>
      </c>
      <c r="AW6">
        <v>0.58474576271186396</v>
      </c>
      <c r="AX6">
        <v>0.234567901234567</v>
      </c>
      <c r="AZ6">
        <v>4</v>
      </c>
      <c r="BA6">
        <v>0.75333333333333297</v>
      </c>
      <c r="BB6">
        <v>0.75270282970074898</v>
      </c>
      <c r="BC6">
        <v>0</v>
      </c>
      <c r="BD6">
        <v>0.91782283884738503</v>
      </c>
      <c r="BE6">
        <v>0.962025316455696</v>
      </c>
      <c r="BF6">
        <v>0.53917050691244195</v>
      </c>
      <c r="BG6">
        <v>0.59179265658747304</v>
      </c>
      <c r="BI6">
        <v>4</v>
      </c>
      <c r="BJ6">
        <v>0.72752808988763995</v>
      </c>
      <c r="BK6">
        <v>0.68582003743402398</v>
      </c>
      <c r="BL6">
        <v>0</v>
      </c>
      <c r="BM6">
        <v>0.90871369294605797</v>
      </c>
      <c r="BN6">
        <v>0.911729141475211</v>
      </c>
      <c r="BO6">
        <v>0.249084249084249</v>
      </c>
      <c r="BP6">
        <v>0.67375306623057996</v>
      </c>
      <c r="BR6">
        <v>4</v>
      </c>
      <c r="BS6">
        <v>0.81011904761904696</v>
      </c>
      <c r="BT6">
        <v>0.80454342025272096</v>
      </c>
      <c r="BU6">
        <v>0</v>
      </c>
      <c r="BV6">
        <v>0.98820754716981096</v>
      </c>
      <c r="BW6">
        <v>0.985611510791366</v>
      </c>
      <c r="BX6">
        <v>0.55793991416308997</v>
      </c>
      <c r="BY6">
        <v>0.68641470888661904</v>
      </c>
    </row>
    <row r="7" spans="1:77" x14ac:dyDescent="0.2">
      <c r="A7">
        <v>50</v>
      </c>
      <c r="B7">
        <f>AVERAGE(BS3:BS82)</f>
        <v>0.75816220238095178</v>
      </c>
      <c r="C7">
        <f>AVERAGE(BT3:BT82)</f>
        <v>0.72736814347921297</v>
      </c>
      <c r="D7">
        <f>AVERAGE(BV3:BV82)</f>
        <v>0.9691320481486525</v>
      </c>
      <c r="E7">
        <f>AVERAGE(BW3:BW82)</f>
        <v>0.96202380259551745</v>
      </c>
      <c r="F7">
        <f>AVERAGE(BX3:BX82)</f>
        <v>0.4641332574149673</v>
      </c>
      <c r="I7" cm="1">
        <f t="array" aca="1" ref="I7" ca="1">INDEX(INDIRECT("Table7["&amp;I$9&amp;"]"),MATCH(MAX((Table7[[MetaTest/k]:[MetaTest/k]]=Table1122[[#This Row],[Test Name]:[Test Name]])*INDIRECT("Table7["&amp;$H$1&amp;"]")),INDIRECT("Table7["&amp;$H$1&amp;"]"), 0))</f>
        <v>0.46174682539682399</v>
      </c>
      <c r="J7" cm="1">
        <f t="array" aca="1" ref="J7" ca="1">INDEX(INDIRECT("Table7["&amp;J$9&amp;"]"),MATCH(MAX((Table7[[MetaTest/k]:[MetaTest/k]]=Table1122[[#This Row],[Test Name]:[Test Name]])*INDIRECT("Table7["&amp;$H$1&amp;"]")),INDIRECT("Table7["&amp;$H$1&amp;"]"), 0))</f>
        <v>0.43740749959653602</v>
      </c>
      <c r="K7" cm="1">
        <f t="array" aca="1" ref="K7" ca="1">INDEX(INDIRECT("Table7["&amp;K$9&amp;"]"),MATCH(MAX((Table7[[MetaTest/k]:[MetaTest/k]]=Table1122[[#This Row],[Test Name]:[Test Name]])*INDIRECT("Table7["&amp;$H$1&amp;"]")),INDIRECT("Table7["&amp;$H$1&amp;"]"), 0))</f>
        <v>0.33880002974045398</v>
      </c>
      <c r="L7" cm="1">
        <f t="array" aca="1" ref="L7" ca="1">INDEX(INDIRECT("Table7["&amp;L$9&amp;"]"),MATCH(MAX((Table7[[MetaTest/k]:[MetaTest/k]]=Table1122[[#This Row],[Test Name]:[Test Name]])*INDIRECT("Table7["&amp;$H$1&amp;"]")),INDIRECT("Table7["&amp;$H$1&amp;"]"), 0))</f>
        <v>0.38805620358881099</v>
      </c>
      <c r="M7" cm="1">
        <f t="array" aca="1" ref="M7" ca="1">INDEX(INDIRECT("Table7["&amp;M$9&amp;"]"),MATCH(MAX((Table7[[MetaTest/k]:[MetaTest/k]]=Table1122[[#This Row],[Test Name]:[Test Name]])*INDIRECT("Table7["&amp;$H$1&amp;"]")),INDIRECT("Table7["&amp;$H$1&amp;"]"), 0))</f>
        <v>0.58536626546034598</v>
      </c>
      <c r="N7" cm="1">
        <f t="array" aca="1" ref="N7" ca="1">INDEX(INDIRECT("Table8["&amp;N$9&amp;"]"),MATCH(MAX((Table8[[MetaTest/k]:[MetaTest/k]]=Table1122[[#This Row],[Test Name]:[Test Name]])*INDIRECT("Table8["&amp;$H$1&amp;"]")),INDIRECT("Table8["&amp;$H$1&amp;"]"), 0))</f>
        <v>0.48062142857142798</v>
      </c>
      <c r="O7" cm="1">
        <f t="array" aca="1" ref="O7" ca="1">INDEX(INDIRECT("Table8["&amp;O$9&amp;"]"),MATCH(MAX((Table8[[MetaTest/k]:[MetaTest/k]]=Table1122[[#This Row],[Test Name]:[Test Name]])*INDIRECT("Table8["&amp;$H$1&amp;"]")),INDIRECT("Table8["&amp;$H$1&amp;"]"), 0))</f>
        <v>0.46250137978711697</v>
      </c>
      <c r="P7" cm="1">
        <f t="array" aca="1" ref="P7" ca="1">INDEX(INDIRECT("Table8["&amp;P$9&amp;"]"),MATCH(MAX((Table8[[MetaTest/k]:[MetaTest/k]]=Table1122[[#This Row],[Test Name]:[Test Name]])*INDIRECT("Table8["&amp;$H$1&amp;"]")),INDIRECT("Table8["&amp;$H$1&amp;"]"), 0))</f>
        <v>0.33356768337703102</v>
      </c>
      <c r="Q7" cm="1">
        <f t="array" aca="1" ref="Q7" ca="1">INDEX(INDIRECT("Table8["&amp;Q$9&amp;"]"),MATCH(MAX((Table8[[MetaTest/k]:[MetaTest/k]]=Table1122[[#This Row],[Test Name]:[Test Name]])*INDIRECT("Table8["&amp;$H$1&amp;"]")),INDIRECT("Table8["&amp;$H$1&amp;"]"), 0))</f>
        <v>0.41954600771552297</v>
      </c>
      <c r="R7" cm="1">
        <f t="array" aca="1" ref="R7" ca="1">INDEX(INDIRECT("Table8["&amp;R$9&amp;"]"),MATCH(MAX((Table8[[MetaTest/k]:[MetaTest/k]]=Table1122[[#This Row],[Test Name]:[Test Name]])*INDIRECT("Table8["&amp;$H$1&amp;"]")),INDIRECT("Table8["&amp;$H$1&amp;"]"), 0))</f>
        <v>0.63439044826879198</v>
      </c>
      <c r="S7" cm="1">
        <f t="array" aca="1" ref="S7" ca="1">INDEX(INDIRECT("Table10["&amp;S$9&amp;"]"),MATCH(MAX((Table10[[MetaTest/k]:[MetaTest/k]]=Table1122[[#This Row],[Test Name]:[Test Name]])*INDIRECT("Table10["&amp;$H$1&amp;"]")),INDIRECT("Table10["&amp;$H$1&amp;"]"), 0))</f>
        <v>0.452703174603173</v>
      </c>
      <c r="T7" cm="1">
        <f t="array" aca="1" ref="T7" ca="1">INDEX(INDIRECT("Table10["&amp;T$9&amp;"]"),MATCH(MAX((Table10[[MetaTest/k]:[MetaTest/k]]=Table1122[[#This Row],[Test Name]:[Test Name]])*INDIRECT("Table10["&amp;$H$1&amp;"]")),INDIRECT("Table10["&amp;$H$1&amp;"]"), 0))</f>
        <v>0.38351296491425002</v>
      </c>
      <c r="U7" cm="1">
        <f t="array" aca="1" ref="U7" ca="1">INDEX(INDIRECT("Table10["&amp;U$9&amp;"]"),MATCH(MAX((Table10[[MetaTest/k]:[MetaTest/k]]=Table1122[[#This Row],[Test Name]:[Test Name]])*INDIRECT("Table10["&amp;$H$1&amp;"]")),INDIRECT("Table10["&amp;$H$1&amp;"]"), 0))</f>
        <v>0.121752525352948</v>
      </c>
      <c r="V7" cm="1">
        <f t="array" aca="1" ref="V7" ca="1">INDEX(INDIRECT("Table10["&amp;V$9&amp;"]"),MATCH(MAX((Table10[[MetaTest/k]:[MetaTest/k]]=Table1122[[#This Row],[Test Name]:[Test Name]])*INDIRECT("Table10["&amp;$H$1&amp;"]")),INDIRECT("Table10["&amp;$H$1&amp;"]"), 0))</f>
        <v>0.47842812309993898</v>
      </c>
      <c r="W7" cm="1">
        <f t="array" aca="1" ref="W7" ca="1">INDEX(INDIRECT("Table10["&amp;W$9&amp;"]"),MATCH(MAX((Table10[[MetaTest/k]:[MetaTest/k]]=Table1122[[#This Row],[Test Name]:[Test Name]])*INDIRECT("Table10["&amp;$H$1&amp;"]")),INDIRECT("Table10["&amp;$H$1&amp;"]"), 0))</f>
        <v>0.55035824628986296</v>
      </c>
      <c r="Y7">
        <v>5</v>
      </c>
      <c r="Z7">
        <v>0.60645161290322502</v>
      </c>
      <c r="AA7">
        <v>0.53813920046563102</v>
      </c>
      <c r="AB7">
        <v>0</v>
      </c>
      <c r="AC7">
        <v>0.80688336520076398</v>
      </c>
      <c r="AD7">
        <v>0.73264781491002495</v>
      </c>
      <c r="AE7">
        <v>0.59699355762347805</v>
      </c>
      <c r="AF7">
        <v>1.6032064128256501E-2</v>
      </c>
      <c r="AH7">
        <v>5</v>
      </c>
      <c r="AI7">
        <v>0.74945652173913002</v>
      </c>
      <c r="AJ7">
        <v>0.74487978930350396</v>
      </c>
      <c r="AK7">
        <v>0</v>
      </c>
      <c r="AL7">
        <v>0.905349794238683</v>
      </c>
      <c r="AM7">
        <v>0.88174512055109</v>
      </c>
      <c r="AN7">
        <v>0.53787878787878796</v>
      </c>
      <c r="AO7">
        <v>0.65454545454545399</v>
      </c>
      <c r="AQ7">
        <v>5</v>
      </c>
      <c r="AR7">
        <v>0.696703296703296</v>
      </c>
      <c r="AS7">
        <v>0.63554630971746995</v>
      </c>
      <c r="AT7">
        <v>0</v>
      </c>
      <c r="AU7">
        <v>0.88955823293172598</v>
      </c>
      <c r="AV7">
        <v>0.89073634204275498</v>
      </c>
      <c r="AW7">
        <v>0.105058365758754</v>
      </c>
      <c r="AX7">
        <v>0.65683229813664501</v>
      </c>
      <c r="AZ7">
        <v>5</v>
      </c>
      <c r="BA7">
        <v>0.70333333333333303</v>
      </c>
      <c r="BB7">
        <v>0.65707983619844901</v>
      </c>
      <c r="BC7">
        <v>0</v>
      </c>
      <c r="BD7">
        <v>0.87608695652173896</v>
      </c>
      <c r="BE7">
        <v>0.89824561403508696</v>
      </c>
      <c r="BF7">
        <v>0.183150183150183</v>
      </c>
      <c r="BG7">
        <v>0.67083659108678595</v>
      </c>
      <c r="BI7">
        <v>5</v>
      </c>
      <c r="BJ7">
        <v>0.68539325842696597</v>
      </c>
      <c r="BK7">
        <v>0.66724634867925803</v>
      </c>
      <c r="BL7">
        <v>0</v>
      </c>
      <c r="BM7">
        <v>0.89725330620549304</v>
      </c>
      <c r="BN7">
        <v>0.88</v>
      </c>
      <c r="BO7">
        <v>0.59597806215722104</v>
      </c>
      <c r="BP7">
        <v>0.29575402635431902</v>
      </c>
      <c r="BR7">
        <v>5</v>
      </c>
      <c r="BS7">
        <v>0.75059523809523798</v>
      </c>
      <c r="BT7">
        <v>0.73682049523245197</v>
      </c>
      <c r="BU7">
        <v>0</v>
      </c>
      <c r="BV7">
        <v>0.97316219369894896</v>
      </c>
      <c r="BW7">
        <v>0.96560196560196498</v>
      </c>
      <c r="BX7">
        <v>0.62786259541984701</v>
      </c>
      <c r="BY7">
        <v>0.38065522620904801</v>
      </c>
    </row>
    <row r="8" spans="1:77" x14ac:dyDescent="0.2">
      <c r="Y8">
        <v>6</v>
      </c>
      <c r="Z8">
        <v>0.67795698924731096</v>
      </c>
      <c r="AA8">
        <v>0.65197685895023805</v>
      </c>
      <c r="AB8">
        <v>0</v>
      </c>
      <c r="AC8">
        <v>0.84350721420643704</v>
      </c>
      <c r="AD8">
        <v>0.91228070175438503</v>
      </c>
      <c r="AE8">
        <v>0.180758017492711</v>
      </c>
      <c r="AF8">
        <v>0.67136150234741698</v>
      </c>
      <c r="AH8">
        <v>6</v>
      </c>
      <c r="AI8">
        <v>0.60271739130434698</v>
      </c>
      <c r="AJ8">
        <v>0.56925994882821296</v>
      </c>
      <c r="AK8">
        <v>0</v>
      </c>
      <c r="AL8">
        <v>0.806110458284371</v>
      </c>
      <c r="AM8">
        <v>0.84222222222222198</v>
      </c>
      <c r="AN8">
        <v>0.51556842867487296</v>
      </c>
      <c r="AO8">
        <v>0.113138686131386</v>
      </c>
      <c r="AQ8">
        <v>6</v>
      </c>
      <c r="AR8">
        <v>0.72857142857142798</v>
      </c>
      <c r="AS8">
        <v>0.72809187325535696</v>
      </c>
      <c r="AT8">
        <v>0</v>
      </c>
      <c r="AU8">
        <v>0.91196388261851002</v>
      </c>
      <c r="AV8">
        <v>0.82298850574712601</v>
      </c>
      <c r="AW8">
        <v>0.53008962868117704</v>
      </c>
      <c r="AX8">
        <v>0.64732547597461398</v>
      </c>
      <c r="AZ8">
        <v>6</v>
      </c>
      <c r="BA8">
        <v>0.74611111111111095</v>
      </c>
      <c r="BB8">
        <v>0.72774706689789703</v>
      </c>
      <c r="BC8">
        <v>0</v>
      </c>
      <c r="BD8">
        <v>0.94656488549618301</v>
      </c>
      <c r="BE8">
        <v>0.89965397923875401</v>
      </c>
      <c r="BF8">
        <v>0.40705128205128199</v>
      </c>
      <c r="BG8">
        <v>0.65771812080536896</v>
      </c>
      <c r="BI8">
        <v>6</v>
      </c>
      <c r="BJ8">
        <v>0.72247191011235901</v>
      </c>
      <c r="BK8">
        <v>0.72449593048081595</v>
      </c>
      <c r="BL8">
        <v>0</v>
      </c>
      <c r="BM8">
        <v>0.95302013422818799</v>
      </c>
      <c r="BN8">
        <v>0.88786127167630002</v>
      </c>
      <c r="BO8">
        <v>0.52894211576846295</v>
      </c>
      <c r="BP8">
        <v>0.52816020025031296</v>
      </c>
      <c r="BR8">
        <v>6</v>
      </c>
      <c r="BS8">
        <v>0.74761904761904696</v>
      </c>
      <c r="BT8">
        <v>0.71676490115573399</v>
      </c>
      <c r="BU8">
        <v>0</v>
      </c>
      <c r="BV8">
        <v>0.94634146341463399</v>
      </c>
      <c r="BW8">
        <v>0.96217494089834499</v>
      </c>
      <c r="BX8">
        <v>0.30337078651685301</v>
      </c>
      <c r="BY8">
        <v>0.65517241379310298</v>
      </c>
    </row>
    <row r="9" spans="1:77" x14ac:dyDescent="0.2">
      <c r="I9" t="s">
        <v>22</v>
      </c>
      <c r="J9" t="s">
        <v>24</v>
      </c>
      <c r="K9" t="s">
        <v>75</v>
      </c>
      <c r="L9" t="s">
        <v>76</v>
      </c>
      <c r="M9" t="s">
        <v>77</v>
      </c>
      <c r="N9" t="s">
        <v>22</v>
      </c>
      <c r="O9" t="s">
        <v>24</v>
      </c>
      <c r="P9" t="s">
        <v>75</v>
      </c>
      <c r="Q9" t="s">
        <v>76</v>
      </c>
      <c r="R9" t="s">
        <v>77</v>
      </c>
      <c r="S9" t="s">
        <v>22</v>
      </c>
      <c r="T9" t="s">
        <v>24</v>
      </c>
      <c r="U9" t="s">
        <v>75</v>
      </c>
      <c r="V9" t="s">
        <v>76</v>
      </c>
      <c r="W9" t="s">
        <v>77</v>
      </c>
      <c r="Y9">
        <v>7</v>
      </c>
      <c r="Z9">
        <v>0.65268817204301</v>
      </c>
      <c r="AA9">
        <v>0.60200281758215601</v>
      </c>
      <c r="AB9">
        <v>0</v>
      </c>
      <c r="AC9">
        <v>0.86376811594202896</v>
      </c>
      <c r="AD9">
        <v>0.86778846153846101</v>
      </c>
      <c r="AE9">
        <v>0.59953161592505799</v>
      </c>
      <c r="AF9">
        <v>7.69230769230769E-2</v>
      </c>
      <c r="AH9">
        <v>7</v>
      </c>
      <c r="AI9">
        <v>0.70652173913043403</v>
      </c>
      <c r="AJ9">
        <v>0.66060297779208199</v>
      </c>
      <c r="AK9">
        <v>0</v>
      </c>
      <c r="AL9">
        <v>0.97475301866081199</v>
      </c>
      <c r="AM9">
        <v>0.86504424778761002</v>
      </c>
      <c r="AN9">
        <v>0.150877192982456</v>
      </c>
      <c r="AO9">
        <v>0.65173745173745101</v>
      </c>
      <c r="AQ9">
        <v>7</v>
      </c>
      <c r="AR9">
        <v>0.71538461538461495</v>
      </c>
      <c r="AS9">
        <v>0.65473943460537398</v>
      </c>
      <c r="AT9">
        <v>0</v>
      </c>
      <c r="AU9">
        <v>0.92427616926503298</v>
      </c>
      <c r="AV9">
        <v>0.95217391304347798</v>
      </c>
      <c r="AW9">
        <v>8.8631984585741799E-2</v>
      </c>
      <c r="AX9">
        <v>0.65387567152724402</v>
      </c>
      <c r="AZ9">
        <v>7</v>
      </c>
      <c r="BA9">
        <v>0.76111111111111096</v>
      </c>
      <c r="BB9">
        <v>0.758707663499253</v>
      </c>
      <c r="BC9">
        <v>0</v>
      </c>
      <c r="BD9">
        <v>0.97469746974697402</v>
      </c>
      <c r="BE9">
        <v>0.97098214285714202</v>
      </c>
      <c r="BF9">
        <v>0.58486707566462104</v>
      </c>
      <c r="BG9">
        <v>0.50428396572827405</v>
      </c>
      <c r="BI9">
        <v>7</v>
      </c>
      <c r="BJ9">
        <v>0.71853932584269598</v>
      </c>
      <c r="BK9">
        <v>0.72826667444794702</v>
      </c>
      <c r="BL9">
        <v>0</v>
      </c>
      <c r="BM9">
        <v>0.97935779816513702</v>
      </c>
      <c r="BN9">
        <v>0.89705882352941102</v>
      </c>
      <c r="BO9">
        <v>0.54658385093167705</v>
      </c>
      <c r="BP9">
        <v>0.49006622516556297</v>
      </c>
      <c r="BR9">
        <v>7</v>
      </c>
      <c r="BS9">
        <v>0.75833333333333297</v>
      </c>
      <c r="BT9">
        <v>0.71254311991424202</v>
      </c>
      <c r="BU9">
        <v>0</v>
      </c>
      <c r="BV9">
        <v>0.97454545454545405</v>
      </c>
      <c r="BW9">
        <v>0.98557692307692302</v>
      </c>
      <c r="BX9">
        <v>0.21900826446280899</v>
      </c>
      <c r="BY9">
        <v>0.67104183757178004</v>
      </c>
    </row>
    <row r="10" spans="1:77" x14ac:dyDescent="0.2">
      <c r="Y10">
        <v>8</v>
      </c>
      <c r="Z10">
        <v>0.72580645161290303</v>
      </c>
      <c r="AA10">
        <v>0.71703655142020695</v>
      </c>
      <c r="AB10">
        <v>0</v>
      </c>
      <c r="AC10">
        <v>0.94519131334022699</v>
      </c>
      <c r="AD10">
        <v>0.86157024793388404</v>
      </c>
      <c r="AE10">
        <v>0.46783625730994099</v>
      </c>
      <c r="AF10">
        <v>0.59354838709677404</v>
      </c>
      <c r="AH10">
        <v>8</v>
      </c>
      <c r="AI10">
        <v>0.67663043478260798</v>
      </c>
      <c r="AJ10">
        <v>0.61561170445216495</v>
      </c>
      <c r="AK10">
        <v>0</v>
      </c>
      <c r="AL10">
        <v>0.89039767216294796</v>
      </c>
      <c r="AM10">
        <v>0.76777251184834105</v>
      </c>
      <c r="AN10">
        <v>0.1484375</v>
      </c>
      <c r="AO10">
        <v>0.65583913379737002</v>
      </c>
      <c r="AQ10">
        <v>8</v>
      </c>
      <c r="AR10">
        <v>0.69230769230769196</v>
      </c>
      <c r="AS10">
        <v>0.63693202833658202</v>
      </c>
      <c r="AT10">
        <v>0</v>
      </c>
      <c r="AU10">
        <v>0.91959229898074701</v>
      </c>
      <c r="AV10">
        <v>0.85776330076004303</v>
      </c>
      <c r="AW10">
        <v>0.13121272365805101</v>
      </c>
      <c r="AX10">
        <v>0.63915978994748601</v>
      </c>
      <c r="AZ10">
        <v>8</v>
      </c>
      <c r="BA10">
        <v>0.74944444444444402</v>
      </c>
      <c r="BB10">
        <v>0.70221866291981805</v>
      </c>
      <c r="BC10">
        <v>0</v>
      </c>
      <c r="BD10">
        <v>0.95321001088139201</v>
      </c>
      <c r="BE10">
        <v>0.967741935483871</v>
      </c>
      <c r="BF10">
        <v>0.21481481481481399</v>
      </c>
      <c r="BG10">
        <v>0.67310789049919495</v>
      </c>
      <c r="BI10">
        <v>8</v>
      </c>
      <c r="BJ10">
        <v>0.68089887640449398</v>
      </c>
      <c r="BK10">
        <v>0.66945583702769595</v>
      </c>
      <c r="BL10">
        <v>0</v>
      </c>
      <c r="BM10">
        <v>0.87830687830687804</v>
      </c>
      <c r="BN10">
        <v>0.87286063569682104</v>
      </c>
      <c r="BO10">
        <v>0.33055555555555499</v>
      </c>
      <c r="BP10">
        <v>0.59610027855153203</v>
      </c>
      <c r="BR10">
        <v>8</v>
      </c>
      <c r="BS10">
        <v>0.72678571428571404</v>
      </c>
      <c r="BT10">
        <v>0.66962299162010597</v>
      </c>
      <c r="BU10">
        <v>0</v>
      </c>
      <c r="BV10">
        <v>0.95767835550181302</v>
      </c>
      <c r="BW10">
        <v>0.97964071856287405</v>
      </c>
      <c r="BX10">
        <v>0.63947797716150001</v>
      </c>
      <c r="BY10">
        <v>0.101694915254237</v>
      </c>
    </row>
    <row r="11" spans="1:77" x14ac:dyDescent="0.2">
      <c r="I11">
        <f t="shared" ref="I11:M16" ca="1" si="0">I2-B2</f>
        <v>-0.22730071684587783</v>
      </c>
      <c r="J11">
        <f t="shared" ca="1" si="0"/>
        <v>-0.2324412012609865</v>
      </c>
      <c r="K11">
        <f t="shared" ca="1" si="0"/>
        <v>-0.48166444669561465</v>
      </c>
      <c r="L11">
        <f t="shared" ca="1" si="0"/>
        <v>-0.4309212932048922</v>
      </c>
      <c r="M11">
        <f t="shared" ca="1" si="0"/>
        <v>5.5553372271712309E-2</v>
      </c>
      <c r="N11">
        <f ca="1">N2-B2</f>
        <v>-0.22817813620071686</v>
      </c>
      <c r="O11">
        <f ca="1">O2-C2</f>
        <v>-0.24155034767554551</v>
      </c>
      <c r="P11">
        <f t="shared" ref="P11:R11" ca="1" si="1">P2-D2</f>
        <v>-0.49010822321930664</v>
      </c>
      <c r="Q11">
        <f t="shared" ca="1" si="1"/>
        <v>-0.45722807285422018</v>
      </c>
      <c r="R11">
        <f t="shared" ca="1" si="1"/>
        <v>6.2976489201057306E-2</v>
      </c>
      <c r="S11">
        <f ca="1">S2-B2</f>
        <v>-0.22154372759856583</v>
      </c>
      <c r="T11">
        <f t="shared" ref="T11:W16" ca="1" si="2">T2-C2</f>
        <v>-0.2497861017938755</v>
      </c>
      <c r="U11">
        <f t="shared" ca="1" si="2"/>
        <v>-0.53339746389001763</v>
      </c>
      <c r="V11">
        <f t="shared" ca="1" si="2"/>
        <v>-0.42376124826368217</v>
      </c>
      <c r="W11">
        <f t="shared" ca="1" si="2"/>
        <v>4.8091642926240297E-2</v>
      </c>
      <c r="Y11">
        <v>9</v>
      </c>
      <c r="Z11">
        <v>0.72688172043010701</v>
      </c>
      <c r="AA11">
        <v>0.72364295225260999</v>
      </c>
      <c r="AB11">
        <v>0</v>
      </c>
      <c r="AC11">
        <v>0.88403041825094997</v>
      </c>
      <c r="AD11">
        <v>0.89492325855962196</v>
      </c>
      <c r="AE11">
        <v>0.56170212765957395</v>
      </c>
      <c r="AF11">
        <v>0.55391600454029499</v>
      </c>
      <c r="AH11">
        <v>9</v>
      </c>
      <c r="AI11">
        <v>0.66793478260869499</v>
      </c>
      <c r="AJ11">
        <v>0.66139207888602403</v>
      </c>
      <c r="AK11">
        <v>0</v>
      </c>
      <c r="AL11">
        <v>0.94549499443826401</v>
      </c>
      <c r="AM11">
        <v>0.70370370370370305</v>
      </c>
      <c r="AN11">
        <v>0.32563791008505399</v>
      </c>
      <c r="AO11">
        <v>0.67073170731707299</v>
      </c>
      <c r="AQ11">
        <v>9</v>
      </c>
      <c r="AR11">
        <v>0.696703296703296</v>
      </c>
      <c r="AS11">
        <v>0.66647648043599805</v>
      </c>
      <c r="AT11">
        <v>0</v>
      </c>
      <c r="AU11">
        <v>0.91005291005291</v>
      </c>
      <c r="AV11">
        <v>0.85784313725490102</v>
      </c>
      <c r="AW11">
        <v>0.234548335974643</v>
      </c>
      <c r="AX11">
        <v>0.66346153846153799</v>
      </c>
      <c r="AZ11">
        <v>9</v>
      </c>
      <c r="BA11">
        <v>0.75444444444444403</v>
      </c>
      <c r="BB11">
        <v>0.72927139109816497</v>
      </c>
      <c r="BC11">
        <v>0</v>
      </c>
      <c r="BD11">
        <v>0.89866939611054197</v>
      </c>
      <c r="BE11">
        <v>0.95</v>
      </c>
      <c r="BF11">
        <v>0.39102564102564102</v>
      </c>
      <c r="BG11">
        <v>0.67739052725647897</v>
      </c>
      <c r="BI11">
        <v>9</v>
      </c>
      <c r="BJ11">
        <v>0.73932584269662904</v>
      </c>
      <c r="BK11">
        <v>0.67728853879321704</v>
      </c>
      <c r="BL11">
        <v>0</v>
      </c>
      <c r="BM11">
        <v>0.928950159066808</v>
      </c>
      <c r="BN11">
        <v>0.95722543352601097</v>
      </c>
      <c r="BO11">
        <v>0.142566191446028</v>
      </c>
      <c r="BP11">
        <v>0.68041237113401998</v>
      </c>
      <c r="BR11">
        <v>9</v>
      </c>
      <c r="BS11">
        <v>0.76904761904761898</v>
      </c>
      <c r="BT11">
        <v>0.77089149321597505</v>
      </c>
      <c r="BU11">
        <v>0</v>
      </c>
      <c r="BV11">
        <v>0.980815347721822</v>
      </c>
      <c r="BW11">
        <v>0.95180722891566205</v>
      </c>
      <c r="BX11">
        <v>0.58726415094339601</v>
      </c>
      <c r="BY11">
        <v>0.56367924528301805</v>
      </c>
    </row>
    <row r="12" spans="1:77" x14ac:dyDescent="0.2">
      <c r="A12" s="16" t="s">
        <v>72</v>
      </c>
      <c r="B12" s="17"/>
      <c r="C12" s="17"/>
      <c r="D12" s="17"/>
      <c r="E12" s="17"/>
      <c r="F12" s="17"/>
      <c r="I12">
        <f t="shared" ca="1" si="0"/>
        <v>-0.24957336956521908</v>
      </c>
      <c r="J12">
        <f t="shared" ca="1" si="0"/>
        <v>-0.25084044108192616</v>
      </c>
      <c r="K12">
        <f t="shared" ca="1" si="0"/>
        <v>-0.55532428749010032</v>
      </c>
      <c r="L12">
        <f t="shared" ca="1" si="0"/>
        <v>-0.46705607022190276</v>
      </c>
      <c r="M12">
        <f t="shared" ca="1" si="0"/>
        <v>0.10990373976396489</v>
      </c>
      <c r="N12">
        <f t="shared" ref="N12:N16" ca="1" si="3">N3-B3</f>
        <v>-0.29403278985507209</v>
      </c>
      <c r="O12">
        <f t="shared" ref="O12:O16" ca="1" si="4">O3-C3</f>
        <v>-0.32895961759232617</v>
      </c>
      <c r="P12">
        <f t="shared" ref="P12:P16" ca="1" si="5">P3-D3</f>
        <v>-0.41777546847281627</v>
      </c>
      <c r="Q12">
        <f t="shared" ref="Q12:Q16" ca="1" si="6">Q3-E3</f>
        <v>-0.75582293778952281</v>
      </c>
      <c r="R12">
        <f t="shared" ref="R12:R16" ca="1" si="7">R3-F3</f>
        <v>2.6764258783101902E-2</v>
      </c>
      <c r="S12">
        <f t="shared" ref="S12:S16" ca="1" si="8">S3-B3</f>
        <v>-0.25138423913043711</v>
      </c>
      <c r="T12">
        <f t="shared" ca="1" si="2"/>
        <v>-0.29259728938130414</v>
      </c>
      <c r="U12">
        <f t="shared" ca="1" si="2"/>
        <v>-0.66884177248806731</v>
      </c>
      <c r="V12">
        <f t="shared" ca="1" si="2"/>
        <v>-0.47186118516278081</v>
      </c>
      <c r="W12">
        <f t="shared" ca="1" si="2"/>
        <v>0.10295579480467792</v>
      </c>
      <c r="Y12">
        <v>10</v>
      </c>
      <c r="Z12">
        <v>0.684408602150537</v>
      </c>
      <c r="AA12">
        <v>0.63340457912618098</v>
      </c>
      <c r="AB12">
        <v>0</v>
      </c>
      <c r="AC12">
        <v>0.88423153692614698</v>
      </c>
      <c r="AD12">
        <v>0.86563614744351902</v>
      </c>
      <c r="AE12">
        <v>0.12676056338028099</v>
      </c>
      <c r="AF12">
        <v>0.65699006875477395</v>
      </c>
      <c r="AH12">
        <v>10</v>
      </c>
      <c r="AI12">
        <v>0.67065217391304299</v>
      </c>
      <c r="AJ12">
        <v>0.63579761638018095</v>
      </c>
      <c r="AK12">
        <v>0</v>
      </c>
      <c r="AL12">
        <v>0.93764434180138501</v>
      </c>
      <c r="AM12">
        <v>0.82159624413145504</v>
      </c>
      <c r="AN12">
        <v>0.13658536585365799</v>
      </c>
      <c r="AO12">
        <v>0.64736451373422399</v>
      </c>
      <c r="AQ12">
        <v>10</v>
      </c>
      <c r="AR12">
        <v>0.72197802197802197</v>
      </c>
      <c r="AS12">
        <v>0.67974627047777603</v>
      </c>
      <c r="AT12">
        <v>0</v>
      </c>
      <c r="AU12">
        <v>0.92163009404388696</v>
      </c>
      <c r="AV12">
        <v>0.88705882352941101</v>
      </c>
      <c r="AW12">
        <v>0.228873239436619</v>
      </c>
      <c r="AX12">
        <v>0.68142292490118495</v>
      </c>
      <c r="AZ12">
        <v>10</v>
      </c>
      <c r="BA12">
        <v>0.67055555555555502</v>
      </c>
      <c r="BB12">
        <v>0.623623747690638</v>
      </c>
      <c r="BC12">
        <v>0</v>
      </c>
      <c r="BD12">
        <v>0.97186147186147098</v>
      </c>
      <c r="BE12">
        <v>0.86506935687263498</v>
      </c>
      <c r="BF12">
        <v>0.59077380952380898</v>
      </c>
      <c r="BG12">
        <v>6.6790352504638204E-2</v>
      </c>
      <c r="BI12">
        <v>10</v>
      </c>
      <c r="BJ12">
        <v>0.74719101123595499</v>
      </c>
      <c r="BK12">
        <v>0.75564935613628204</v>
      </c>
      <c r="BL12">
        <v>0</v>
      </c>
      <c r="BM12">
        <v>0.95662100456621002</v>
      </c>
      <c r="BN12">
        <v>0.91064871481028098</v>
      </c>
      <c r="BO12">
        <v>0.60389610389610304</v>
      </c>
      <c r="BP12">
        <v>0.55143160127253399</v>
      </c>
      <c r="BR12">
        <v>10</v>
      </c>
      <c r="BS12">
        <v>0.68988095238095204</v>
      </c>
      <c r="BT12">
        <v>0.67395757183427796</v>
      </c>
      <c r="BU12">
        <v>0</v>
      </c>
      <c r="BV12">
        <v>0.95058823529411696</v>
      </c>
      <c r="BW12">
        <v>0.95042321644498096</v>
      </c>
      <c r="BX12">
        <v>0.53705486044273298</v>
      </c>
      <c r="BY12">
        <v>0.25776397515527899</v>
      </c>
    </row>
    <row r="13" spans="1:77" x14ac:dyDescent="0.2">
      <c r="A13" s="17"/>
      <c r="B13" s="17"/>
      <c r="C13" s="17"/>
      <c r="D13" s="17"/>
      <c r="E13" s="17"/>
      <c r="F13" s="17"/>
      <c r="I13">
        <f t="shared" ca="1" si="0"/>
        <v>-0.26513333333333317</v>
      </c>
      <c r="J13">
        <f t="shared" ca="1" si="0"/>
        <v>-0.26300102240733886</v>
      </c>
      <c r="K13">
        <f t="shared" ca="1" si="0"/>
        <v>-0.58981162039640767</v>
      </c>
      <c r="L13">
        <f t="shared" ca="1" si="0"/>
        <v>-0.50910793543981991</v>
      </c>
      <c r="M13">
        <f t="shared" ca="1" si="0"/>
        <v>0.14735558666140885</v>
      </c>
      <c r="N13">
        <f t="shared" ca="1" si="3"/>
        <v>-0.32967765567765517</v>
      </c>
      <c r="O13">
        <f t="shared" ca="1" si="4"/>
        <v>-0.33054559190406385</v>
      </c>
      <c r="P13">
        <f t="shared" ca="1" si="5"/>
        <v>-0.59582149411903962</v>
      </c>
      <c r="Q13">
        <f t="shared" ca="1" si="6"/>
        <v>-0.60475593156612883</v>
      </c>
      <c r="R13">
        <f t="shared" ca="1" si="7"/>
        <v>4.6379748020175915E-2</v>
      </c>
      <c r="S13">
        <f t="shared" ca="1" si="8"/>
        <v>-0.26559194139194114</v>
      </c>
      <c r="T13">
        <f t="shared" ca="1" si="2"/>
        <v>-0.30258061277442883</v>
      </c>
      <c r="U13">
        <f t="shared" ca="1" si="2"/>
        <v>-0.71845762331612961</v>
      </c>
      <c r="V13">
        <f t="shared" ca="1" si="2"/>
        <v>-0.48090882530310292</v>
      </c>
      <c r="W13">
        <f t="shared" ca="1" si="2"/>
        <v>0.1290637083431499</v>
      </c>
      <c r="Y13">
        <v>11</v>
      </c>
      <c r="Z13">
        <v>0.67473118279569799</v>
      </c>
      <c r="AA13">
        <v>0.68030786515658703</v>
      </c>
      <c r="AB13">
        <v>0</v>
      </c>
      <c r="AC13">
        <v>0.81785283474065096</v>
      </c>
      <c r="AD13">
        <v>0.83798882681564202</v>
      </c>
      <c r="AE13">
        <v>0.48560700876095098</v>
      </c>
      <c r="AF13">
        <v>0.57978279030910596</v>
      </c>
      <c r="AH13">
        <v>11</v>
      </c>
      <c r="AI13">
        <v>0.71467391304347805</v>
      </c>
      <c r="AJ13">
        <v>0.71189823735350699</v>
      </c>
      <c r="AK13">
        <v>0</v>
      </c>
      <c r="AL13">
        <v>0.88732394366197098</v>
      </c>
      <c r="AM13">
        <v>0.92626728110598999</v>
      </c>
      <c r="AN13">
        <v>0.46828143021914598</v>
      </c>
      <c r="AO13">
        <v>0.56572029442691896</v>
      </c>
      <c r="AQ13">
        <v>11</v>
      </c>
      <c r="AR13">
        <v>0.734615384615384</v>
      </c>
      <c r="AS13">
        <v>0.73621431372214496</v>
      </c>
      <c r="AT13">
        <v>0</v>
      </c>
      <c r="AU13">
        <v>0.95756256800870498</v>
      </c>
      <c r="AV13">
        <v>0.86735870818915795</v>
      </c>
      <c r="AW13">
        <v>0.52704257767548901</v>
      </c>
      <c r="AX13">
        <v>0.59289340101522803</v>
      </c>
      <c r="AZ13">
        <v>11</v>
      </c>
      <c r="BA13">
        <v>0.76222222222222202</v>
      </c>
      <c r="BB13">
        <v>0.76035326124543801</v>
      </c>
      <c r="BC13">
        <v>0</v>
      </c>
      <c r="BD13">
        <v>0.994462901439645</v>
      </c>
      <c r="BE13">
        <v>0.94</v>
      </c>
      <c r="BF13">
        <v>0.58207452165156004</v>
      </c>
      <c r="BG13">
        <v>0.52487562189054704</v>
      </c>
      <c r="BI13">
        <v>11</v>
      </c>
      <c r="BJ13">
        <v>0.73595505617977497</v>
      </c>
      <c r="BK13">
        <v>0.73043363180365695</v>
      </c>
      <c r="BL13">
        <v>0</v>
      </c>
      <c r="BM13">
        <v>0.96027241770715099</v>
      </c>
      <c r="BN13">
        <v>0.94823529411764695</v>
      </c>
      <c r="BO13">
        <v>0.40336134453781503</v>
      </c>
      <c r="BP13">
        <v>0.60986547085201703</v>
      </c>
      <c r="BR13">
        <v>11</v>
      </c>
      <c r="BS13">
        <v>0.8</v>
      </c>
      <c r="BT13">
        <v>0.78998273855615497</v>
      </c>
      <c r="BU13">
        <v>0</v>
      </c>
      <c r="BV13">
        <v>0.971830985915493</v>
      </c>
      <c r="BW13">
        <v>0.97212121212121205</v>
      </c>
      <c r="BX13">
        <v>0.51771956856702595</v>
      </c>
      <c r="BY13">
        <v>0.69825918762088901</v>
      </c>
    </row>
    <row r="14" spans="1:77" x14ac:dyDescent="0.2">
      <c r="A14" s="17"/>
      <c r="B14" s="17"/>
      <c r="C14" s="17"/>
      <c r="D14" s="17"/>
      <c r="E14" s="17"/>
      <c r="F14" s="17"/>
      <c r="I14">
        <f t="shared" ca="1" si="0"/>
        <v>-0.27827425925925947</v>
      </c>
      <c r="J14">
        <f t="shared" ca="1" si="0"/>
        <v>-0.27479183764149528</v>
      </c>
      <c r="K14">
        <f t="shared" ca="1" si="0"/>
        <v>-0.61433738363146029</v>
      </c>
      <c r="L14">
        <f t="shared" ca="1" si="0"/>
        <v>-0.50863203108438027</v>
      </c>
      <c r="M14">
        <f t="shared" ca="1" si="0"/>
        <v>0.14346066016199499</v>
      </c>
      <c r="N14">
        <f t="shared" ca="1" si="3"/>
        <v>-0.26259500000000047</v>
      </c>
      <c r="O14">
        <f t="shared" ca="1" si="4"/>
        <v>-0.27197759747735928</v>
      </c>
      <c r="P14">
        <f t="shared" ca="1" si="5"/>
        <v>-0.58503998319082218</v>
      </c>
      <c r="Q14">
        <f t="shared" ca="1" si="6"/>
        <v>-0.57616701666371317</v>
      </c>
      <c r="R14">
        <f t="shared" ca="1" si="7"/>
        <v>0.19014096579309603</v>
      </c>
      <c r="S14">
        <f t="shared" ca="1" si="8"/>
        <v>-0.29133055555555548</v>
      </c>
      <c r="T14">
        <f t="shared" ca="1" si="2"/>
        <v>-0.31171447211666625</v>
      </c>
      <c r="U14">
        <f t="shared" ca="1" si="2"/>
        <v>-0.69241054980485717</v>
      </c>
      <c r="V14">
        <f t="shared" ca="1" si="2"/>
        <v>-0.51670638898817323</v>
      </c>
      <c r="W14">
        <f t="shared" ca="1" si="2"/>
        <v>0.11884028081367404</v>
      </c>
      <c r="Y14">
        <v>12</v>
      </c>
      <c r="Z14">
        <v>0.64301075268817198</v>
      </c>
      <c r="AA14">
        <v>0.64156015285676604</v>
      </c>
      <c r="AB14">
        <v>0</v>
      </c>
      <c r="AC14">
        <v>0.71391752577319501</v>
      </c>
      <c r="AD14">
        <v>0.886075949367088</v>
      </c>
      <c r="AE14">
        <v>0.31205673758865199</v>
      </c>
      <c r="AF14">
        <v>0.65419039869812801</v>
      </c>
      <c r="AH14">
        <v>12</v>
      </c>
      <c r="AI14">
        <v>0.62336956521739095</v>
      </c>
      <c r="AJ14">
        <v>0.57298407486013303</v>
      </c>
      <c r="AK14">
        <v>0</v>
      </c>
      <c r="AL14">
        <v>0.81933256616800898</v>
      </c>
      <c r="AM14">
        <v>0.79318181818181799</v>
      </c>
      <c r="AN14">
        <v>0.59447983014861905</v>
      </c>
      <c r="AO14">
        <v>8.4942084942084897E-2</v>
      </c>
      <c r="AQ14">
        <v>12</v>
      </c>
      <c r="AR14">
        <v>0.70934065934065904</v>
      </c>
      <c r="AS14">
        <v>0.70569041146701095</v>
      </c>
      <c r="AT14">
        <v>0</v>
      </c>
      <c r="AU14">
        <v>0.86129970902036801</v>
      </c>
      <c r="AV14">
        <v>0.83354192740926103</v>
      </c>
      <c r="AW14">
        <v>0.51442307692307698</v>
      </c>
      <c r="AX14">
        <v>0.61349693251533699</v>
      </c>
      <c r="AZ14">
        <v>12</v>
      </c>
      <c r="BA14">
        <v>0.73277777777777697</v>
      </c>
      <c r="BB14">
        <v>0.69402576762730395</v>
      </c>
      <c r="BC14">
        <v>0</v>
      </c>
      <c r="BD14">
        <v>0.93042575285565898</v>
      </c>
      <c r="BE14">
        <v>0.895960832313341</v>
      </c>
      <c r="BF14">
        <v>0.27573529411764702</v>
      </c>
      <c r="BG14">
        <v>0.67398119122257005</v>
      </c>
      <c r="BI14">
        <v>12</v>
      </c>
      <c r="BJ14">
        <v>0.739887640449438</v>
      </c>
      <c r="BK14">
        <v>0.68795960993667604</v>
      </c>
      <c r="BL14">
        <v>0</v>
      </c>
      <c r="BM14">
        <v>0.929824561403508</v>
      </c>
      <c r="BN14">
        <v>0.93393057110862199</v>
      </c>
      <c r="BO14">
        <v>0.20582524271844599</v>
      </c>
      <c r="BP14">
        <v>0.68225806451612903</v>
      </c>
      <c r="BR14">
        <v>12</v>
      </c>
      <c r="BS14">
        <v>0.75654761904761902</v>
      </c>
      <c r="BT14">
        <v>0.715751438629463</v>
      </c>
      <c r="BU14">
        <v>0</v>
      </c>
      <c r="BV14">
        <v>0.96977025392986604</v>
      </c>
      <c r="BW14">
        <v>0.96018735362997598</v>
      </c>
      <c r="BX14">
        <v>0.2578125</v>
      </c>
      <c r="BY14">
        <v>0.67523564695801197</v>
      </c>
    </row>
    <row r="15" spans="1:77" x14ac:dyDescent="0.2">
      <c r="A15" s="17"/>
      <c r="B15" s="17"/>
      <c r="C15" s="17"/>
      <c r="D15" s="17"/>
      <c r="E15" s="17"/>
      <c r="F15" s="17"/>
      <c r="I15">
        <f t="shared" ca="1" si="0"/>
        <v>-0.27527378277154591</v>
      </c>
      <c r="J15">
        <f t="shared" ca="1" si="0"/>
        <v>-0.27630322959787845</v>
      </c>
      <c r="K15">
        <f t="shared" ca="1" si="0"/>
        <v>-0.64678562117119698</v>
      </c>
      <c r="L15">
        <f t="shared" ca="1" si="0"/>
        <v>-0.51746591318337254</v>
      </c>
      <c r="M15">
        <f t="shared" ca="1" si="0"/>
        <v>0.13636133952061302</v>
      </c>
      <c r="N15">
        <f t="shared" ca="1" si="3"/>
        <v>-0.3300745318352129</v>
      </c>
      <c r="O15">
        <f t="shared" ca="1" si="4"/>
        <v>-0.32504178547646645</v>
      </c>
      <c r="P15">
        <f t="shared" ca="1" si="5"/>
        <v>-0.65255810985392304</v>
      </c>
      <c r="Q15">
        <f t="shared" ca="1" si="6"/>
        <v>-0.58734615435862458</v>
      </c>
      <c r="R15">
        <f t="shared" ca="1" si="7"/>
        <v>6.5798401742823032E-2</v>
      </c>
      <c r="S15">
        <f t="shared" ca="1" si="8"/>
        <v>-0.28368052434457891</v>
      </c>
      <c r="T15">
        <f t="shared" ca="1" si="2"/>
        <v>-0.32034398124291041</v>
      </c>
      <c r="U15">
        <f t="shared" ca="1" si="2"/>
        <v>-0.77739627309703896</v>
      </c>
      <c r="V15">
        <f t="shared" ca="1" si="2"/>
        <v>-0.48693225242542959</v>
      </c>
      <c r="W15">
        <f t="shared" ca="1" si="2"/>
        <v>0.10431607575341506</v>
      </c>
      <c r="Y15">
        <v>13</v>
      </c>
      <c r="Z15">
        <v>0.61881720430107501</v>
      </c>
      <c r="AA15">
        <v>0.56487710565101801</v>
      </c>
      <c r="AB15">
        <v>0</v>
      </c>
      <c r="AC15">
        <v>0.79306358381502795</v>
      </c>
      <c r="AD15">
        <v>0.79098360655737698</v>
      </c>
      <c r="AE15">
        <v>0.60179640718562799</v>
      </c>
      <c r="AF15">
        <v>7.3664825046040494E-2</v>
      </c>
      <c r="AH15">
        <v>13</v>
      </c>
      <c r="AI15">
        <v>0.73967391304347796</v>
      </c>
      <c r="AJ15">
        <v>0.73598097901086301</v>
      </c>
      <c r="AK15">
        <v>0</v>
      </c>
      <c r="AL15">
        <v>0.87740628166160095</v>
      </c>
      <c r="AM15">
        <v>0.89752650176678395</v>
      </c>
      <c r="AN15">
        <v>0.52075471698113196</v>
      </c>
      <c r="AO15">
        <v>0.64823641563393697</v>
      </c>
      <c r="AQ15">
        <v>13</v>
      </c>
      <c r="AR15">
        <v>0.64010989010988995</v>
      </c>
      <c r="AS15">
        <v>0.63856405416156004</v>
      </c>
      <c r="AT15">
        <v>0</v>
      </c>
      <c r="AU15">
        <v>0.93965517241379304</v>
      </c>
      <c r="AV15">
        <v>0.84632516703786198</v>
      </c>
      <c r="AW15">
        <v>0.397476340694006</v>
      </c>
      <c r="AX15">
        <v>0.37079953650057901</v>
      </c>
      <c r="AZ15">
        <v>13</v>
      </c>
      <c r="BA15">
        <v>0.70111111111111102</v>
      </c>
      <c r="BB15">
        <v>0.65181080515984802</v>
      </c>
      <c r="BC15">
        <v>0</v>
      </c>
      <c r="BD15">
        <v>0.89924160346695503</v>
      </c>
      <c r="BE15">
        <v>0.89781021897810198</v>
      </c>
      <c r="BF15">
        <v>0.140480591497227</v>
      </c>
      <c r="BG15">
        <v>0.66971080669710803</v>
      </c>
      <c r="BI15">
        <v>13</v>
      </c>
      <c r="BJ15">
        <v>0.77359550561797696</v>
      </c>
      <c r="BK15">
        <v>0.77102109757289905</v>
      </c>
      <c r="BL15">
        <v>0</v>
      </c>
      <c r="BM15">
        <v>0.96412556053811604</v>
      </c>
      <c r="BN15">
        <v>0.95702671312427401</v>
      </c>
      <c r="BO15">
        <v>0.509752925877763</v>
      </c>
      <c r="BP15">
        <v>0.65317919075144504</v>
      </c>
      <c r="BR15">
        <v>13</v>
      </c>
      <c r="BS15">
        <v>0.764880952380952</v>
      </c>
      <c r="BT15">
        <v>0.72741042597215699</v>
      </c>
      <c r="BU15">
        <v>0</v>
      </c>
      <c r="BV15">
        <v>0.97584541062801899</v>
      </c>
      <c r="BW15">
        <v>0.97448359659781303</v>
      </c>
      <c r="BX15">
        <v>0.26615969581748999</v>
      </c>
      <c r="BY15">
        <v>0.69315300084530795</v>
      </c>
    </row>
    <row r="16" spans="1:77" x14ac:dyDescent="0.2">
      <c r="A16" s="17"/>
      <c r="B16" s="17"/>
      <c r="C16" s="17"/>
      <c r="D16" s="17"/>
      <c r="E16" s="17"/>
      <c r="F16" s="17"/>
      <c r="I16">
        <f t="shared" ca="1" si="0"/>
        <v>-0.29641537698412779</v>
      </c>
      <c r="J16">
        <f t="shared" ca="1" si="0"/>
        <v>-0.28996064388267695</v>
      </c>
      <c r="K16">
        <f t="shared" ca="1" si="0"/>
        <v>-0.63033201840819852</v>
      </c>
      <c r="L16">
        <f t="shared" ca="1" si="0"/>
        <v>-0.57396759900670646</v>
      </c>
      <c r="M16">
        <f t="shared" ca="1" si="0"/>
        <v>0.12123300804537868</v>
      </c>
      <c r="N16">
        <f t="shared" ca="1" si="3"/>
        <v>-0.2775407738095238</v>
      </c>
      <c r="O16">
        <f t="shared" ca="1" si="4"/>
        <v>-0.264866763692096</v>
      </c>
      <c r="P16">
        <f t="shared" ca="1" si="5"/>
        <v>-0.63556436477162148</v>
      </c>
      <c r="Q16">
        <f t="shared" ca="1" si="6"/>
        <v>-0.54247779487999448</v>
      </c>
      <c r="R16">
        <f t="shared" ca="1" si="7"/>
        <v>0.17025719085382468</v>
      </c>
      <c r="S16">
        <f t="shared" ca="1" si="8"/>
        <v>-0.30545902777777878</v>
      </c>
      <c r="T16">
        <f t="shared" ca="1" si="2"/>
        <v>-0.34385517856496295</v>
      </c>
      <c r="U16">
        <f t="shared" ca="1" si="2"/>
        <v>-0.8473795227957045</v>
      </c>
      <c r="V16">
        <f t="shared" ca="1" si="2"/>
        <v>-0.48359567949557847</v>
      </c>
      <c r="W16">
        <f t="shared" ca="1" si="2"/>
        <v>8.6224988874895658E-2</v>
      </c>
      <c r="Y16">
        <v>14</v>
      </c>
      <c r="Z16">
        <v>0.608602150537634</v>
      </c>
      <c r="AA16">
        <v>0.63075189792236797</v>
      </c>
      <c r="AB16">
        <v>0</v>
      </c>
      <c r="AC16">
        <v>0.82614056720098605</v>
      </c>
      <c r="AD16">
        <v>0.71177266576454601</v>
      </c>
      <c r="AE16">
        <v>0.50239693192713297</v>
      </c>
      <c r="AF16">
        <v>0.482697426796805</v>
      </c>
      <c r="AH16">
        <v>14</v>
      </c>
      <c r="AI16">
        <v>0.71521739130434703</v>
      </c>
      <c r="AJ16">
        <v>0.70058758069655203</v>
      </c>
      <c r="AK16">
        <v>0</v>
      </c>
      <c r="AL16">
        <v>0.87401574803149595</v>
      </c>
      <c r="AM16">
        <v>0.844542447629548</v>
      </c>
      <c r="AN16">
        <v>0.452316076294277</v>
      </c>
      <c r="AO16">
        <v>0.63147605083088898</v>
      </c>
      <c r="AQ16">
        <v>14</v>
      </c>
      <c r="AR16">
        <v>0.72527472527472503</v>
      </c>
      <c r="AS16">
        <v>0.68440603634409902</v>
      </c>
      <c r="AT16">
        <v>0</v>
      </c>
      <c r="AU16">
        <v>0.940932642487046</v>
      </c>
      <c r="AV16">
        <v>0.89150943396226401</v>
      </c>
      <c r="AW16">
        <v>0.23426573426573399</v>
      </c>
      <c r="AX16">
        <v>0.67091633466135403</v>
      </c>
      <c r="AZ16">
        <v>14</v>
      </c>
      <c r="BA16">
        <v>0.70555555555555505</v>
      </c>
      <c r="BB16">
        <v>0.65510514487942995</v>
      </c>
      <c r="BC16">
        <v>0</v>
      </c>
      <c r="BD16">
        <v>0.93153526970954303</v>
      </c>
      <c r="BE16">
        <v>0.91060786650774705</v>
      </c>
      <c r="BF16">
        <v>0.63701350277998403</v>
      </c>
      <c r="BG16">
        <v>0.141263940520446</v>
      </c>
      <c r="BI16">
        <v>14</v>
      </c>
      <c r="BJ16">
        <v>0.72359550561797703</v>
      </c>
      <c r="BK16">
        <v>0.65581539920003395</v>
      </c>
      <c r="BL16">
        <v>0</v>
      </c>
      <c r="BM16">
        <v>0.97237569060773399</v>
      </c>
      <c r="BN16">
        <v>0.96678121420389396</v>
      </c>
      <c r="BO16">
        <v>0.63846153846153797</v>
      </c>
      <c r="BP16">
        <v>4.5643153526970903E-2</v>
      </c>
      <c r="BR16">
        <v>14</v>
      </c>
      <c r="BS16">
        <v>0.78571428571428503</v>
      </c>
      <c r="BT16">
        <v>0.78333910743127599</v>
      </c>
      <c r="BU16">
        <v>0</v>
      </c>
      <c r="BV16">
        <v>0.94911242603550205</v>
      </c>
      <c r="BW16">
        <v>0.95555555555555505</v>
      </c>
      <c r="BX16">
        <v>0.55462184873949505</v>
      </c>
      <c r="BY16">
        <v>0.67406659939455005</v>
      </c>
    </row>
    <row r="17" spans="1:77" x14ac:dyDescent="0.2">
      <c r="A17" s="17"/>
      <c r="B17" s="17"/>
      <c r="C17" s="17"/>
      <c r="D17" s="17"/>
      <c r="E17" s="17"/>
      <c r="F17" s="17"/>
      <c r="Y17">
        <v>15</v>
      </c>
      <c r="Z17">
        <v>0.66774193548387095</v>
      </c>
      <c r="AA17">
        <v>0.67534731311957497</v>
      </c>
      <c r="AB17">
        <v>0</v>
      </c>
      <c r="AC17">
        <v>0.90172239108409302</v>
      </c>
      <c r="AD17">
        <v>0.76657824933686902</v>
      </c>
      <c r="AE17">
        <v>0.46227316141356201</v>
      </c>
      <c r="AF17">
        <v>0.57081545064377603</v>
      </c>
      <c r="AH17">
        <v>15</v>
      </c>
      <c r="AI17">
        <v>0.73695652173912995</v>
      </c>
      <c r="AJ17">
        <v>0.73568323646213696</v>
      </c>
      <c r="AK17">
        <v>0</v>
      </c>
      <c r="AL17">
        <v>0.91563786008230397</v>
      </c>
      <c r="AM17">
        <v>0.90846681922196804</v>
      </c>
      <c r="AN17">
        <v>0.57637474541751499</v>
      </c>
      <c r="AO17">
        <v>0.54225352112675995</v>
      </c>
      <c r="AQ17">
        <v>15</v>
      </c>
      <c r="AR17">
        <v>0.71703296703296704</v>
      </c>
      <c r="AS17">
        <v>0.72080361632477397</v>
      </c>
      <c r="AT17">
        <v>0</v>
      </c>
      <c r="AU17">
        <v>0.91858037578287999</v>
      </c>
      <c r="AV17">
        <v>0.88343558282208501</v>
      </c>
      <c r="AW17">
        <v>0.54994850669412898</v>
      </c>
      <c r="AX17">
        <v>0.53125</v>
      </c>
      <c r="AZ17">
        <v>15</v>
      </c>
      <c r="BA17">
        <v>0.72722222222222199</v>
      </c>
      <c r="BB17">
        <v>0.72400108187107903</v>
      </c>
      <c r="BC17">
        <v>0</v>
      </c>
      <c r="BD17">
        <v>0.90890688259109298</v>
      </c>
      <c r="BE17">
        <v>0.90276110444177604</v>
      </c>
      <c r="BF17">
        <v>0.57354497354497302</v>
      </c>
      <c r="BG17">
        <v>0.51079136690647398</v>
      </c>
      <c r="BI17">
        <v>15</v>
      </c>
      <c r="BJ17">
        <v>0.71123595505617898</v>
      </c>
      <c r="BK17">
        <v>0.70998942212540195</v>
      </c>
      <c r="BL17">
        <v>0</v>
      </c>
      <c r="BM17">
        <v>0.88489968321013701</v>
      </c>
      <c r="BN17">
        <v>0.91557669441141498</v>
      </c>
      <c r="BO17">
        <v>0.54070981210855895</v>
      </c>
      <c r="BP17">
        <v>0.49877149877149801</v>
      </c>
      <c r="BR17">
        <v>15</v>
      </c>
      <c r="BS17">
        <v>0.72857142857142798</v>
      </c>
      <c r="BT17">
        <v>0.66259915393991398</v>
      </c>
      <c r="BU17">
        <v>0</v>
      </c>
      <c r="BV17">
        <v>0.94628571428571395</v>
      </c>
      <c r="BW17">
        <v>0.96560196560196498</v>
      </c>
      <c r="BX17">
        <v>0.649223221586263</v>
      </c>
      <c r="BY17">
        <v>8.9285714285714204E-2</v>
      </c>
    </row>
    <row r="18" spans="1:77" x14ac:dyDescent="0.2">
      <c r="A18" s="17"/>
      <c r="B18" s="17"/>
      <c r="C18" s="17"/>
      <c r="D18" s="17"/>
      <c r="E18" s="17"/>
      <c r="F18" s="17"/>
      <c r="Y18">
        <v>16</v>
      </c>
      <c r="Z18">
        <v>0.609139784946236</v>
      </c>
      <c r="AA18">
        <v>0.56367290873166098</v>
      </c>
      <c r="AB18">
        <v>0</v>
      </c>
      <c r="AC18">
        <v>0.835023041474654</v>
      </c>
      <c r="AD18">
        <v>0.73124147339699797</v>
      </c>
      <c r="AE18">
        <v>0.59766536964980499</v>
      </c>
      <c r="AF18">
        <v>9.0761750405186303E-2</v>
      </c>
      <c r="AH18">
        <v>16</v>
      </c>
      <c r="AI18">
        <v>0.72336956521739104</v>
      </c>
      <c r="AJ18">
        <v>0.73185309550611</v>
      </c>
      <c r="AK18">
        <v>0</v>
      </c>
      <c r="AL18">
        <v>0.90950226244343801</v>
      </c>
      <c r="AM18">
        <v>0.91369390103567305</v>
      </c>
      <c r="AN18">
        <v>0.56463288521199595</v>
      </c>
      <c r="AO18">
        <v>0.53958333333333297</v>
      </c>
      <c r="AQ18">
        <v>16</v>
      </c>
      <c r="AR18">
        <v>0.75109890109890098</v>
      </c>
      <c r="AS18">
        <v>0.74972222000566802</v>
      </c>
      <c r="AT18">
        <v>0</v>
      </c>
      <c r="AU18">
        <v>0.93220338983050799</v>
      </c>
      <c r="AV18">
        <v>0.92710706150341604</v>
      </c>
      <c r="AW18">
        <v>0.60102564102564104</v>
      </c>
      <c r="AX18">
        <v>0.53855278766310699</v>
      </c>
      <c r="AZ18">
        <v>16</v>
      </c>
      <c r="BA18">
        <v>0.72333333333333305</v>
      </c>
      <c r="BB18">
        <v>0.71536588184129102</v>
      </c>
      <c r="BC18">
        <v>0</v>
      </c>
      <c r="BD18">
        <v>0.865079365079365</v>
      </c>
      <c r="BE18">
        <v>0.93714285714285706</v>
      </c>
      <c r="BF18">
        <v>0.54978354978354904</v>
      </c>
      <c r="BG18">
        <v>0.50945775535939397</v>
      </c>
      <c r="BI18">
        <v>16</v>
      </c>
      <c r="BJ18">
        <v>0.72865168539325798</v>
      </c>
      <c r="BK18">
        <v>0.66442010389832995</v>
      </c>
      <c r="BL18">
        <v>0</v>
      </c>
      <c r="BM18">
        <v>0.95485327313769697</v>
      </c>
      <c r="BN18">
        <v>0.99099099099099097</v>
      </c>
      <c r="BO18">
        <v>0.64705882352941102</v>
      </c>
      <c r="BP18">
        <v>6.4777327935222603E-2</v>
      </c>
      <c r="BR18">
        <v>16</v>
      </c>
      <c r="BS18">
        <v>0.74880952380952304</v>
      </c>
      <c r="BT18">
        <v>0.67972601147177503</v>
      </c>
      <c r="BU18">
        <v>0</v>
      </c>
      <c r="BV18">
        <v>0.97668997668997604</v>
      </c>
      <c r="BW18">
        <v>0.97826086956521696</v>
      </c>
      <c r="BX18">
        <v>0.674267100977198</v>
      </c>
      <c r="BY18">
        <v>8.9686098654708502E-2</v>
      </c>
    </row>
    <row r="19" spans="1:77" x14ac:dyDescent="0.2">
      <c r="A19" s="17"/>
      <c r="B19" s="17"/>
      <c r="C19" s="17"/>
      <c r="D19" s="17"/>
      <c r="E19" s="17"/>
      <c r="F19" s="17"/>
      <c r="Y19">
        <v>17</v>
      </c>
      <c r="Z19">
        <v>0.68602150537634399</v>
      </c>
      <c r="AA19">
        <v>0.68325865822645304</v>
      </c>
      <c r="AB19">
        <v>0</v>
      </c>
      <c r="AC19">
        <v>0.82255083179297594</v>
      </c>
      <c r="AD19">
        <v>0.79601990049751203</v>
      </c>
      <c r="AE19">
        <v>0.55592469545957901</v>
      </c>
      <c r="AF19">
        <v>0.55853920515574595</v>
      </c>
      <c r="AH19">
        <v>17</v>
      </c>
      <c r="AI19">
        <v>0.70923913043478204</v>
      </c>
      <c r="AJ19">
        <v>0.66758485039506299</v>
      </c>
      <c r="AK19">
        <v>0</v>
      </c>
      <c r="AL19">
        <v>0.96432432432432402</v>
      </c>
      <c r="AM19">
        <v>0.85034013605442105</v>
      </c>
      <c r="AN19">
        <v>0.208258527827648</v>
      </c>
      <c r="AO19">
        <v>0.64741641337386002</v>
      </c>
      <c r="AQ19">
        <v>17</v>
      </c>
      <c r="AR19">
        <v>0.69340659340659305</v>
      </c>
      <c r="AS19">
        <v>0.649620587638291</v>
      </c>
      <c r="AT19">
        <v>0</v>
      </c>
      <c r="AU19">
        <v>0.96703296703296704</v>
      </c>
      <c r="AV19">
        <v>0.93122886133032601</v>
      </c>
      <c r="AW19">
        <v>0.58970358814352497</v>
      </c>
      <c r="AX19">
        <v>0.11051693404634499</v>
      </c>
      <c r="AZ19">
        <v>17</v>
      </c>
      <c r="BA19">
        <v>0.693888888888888</v>
      </c>
      <c r="BB19">
        <v>0.657218197949476</v>
      </c>
      <c r="BC19">
        <v>0</v>
      </c>
      <c r="BD19">
        <v>0.94414019715224495</v>
      </c>
      <c r="BE19">
        <v>0.847631241997439</v>
      </c>
      <c r="BF19">
        <v>0.16013071895424799</v>
      </c>
      <c r="BG19">
        <v>0.67697063369397203</v>
      </c>
      <c r="BI19">
        <v>17</v>
      </c>
      <c r="BJ19">
        <v>0.73314606741572996</v>
      </c>
      <c r="BK19">
        <v>0.686352245304515</v>
      </c>
      <c r="BL19">
        <v>0</v>
      </c>
      <c r="BM19">
        <v>0.94545454545454499</v>
      </c>
      <c r="BN19">
        <v>0.91304347826086896</v>
      </c>
      <c r="BO19">
        <v>0.205992509363295</v>
      </c>
      <c r="BP19">
        <v>0.68091844813934999</v>
      </c>
      <c r="BR19">
        <v>17</v>
      </c>
      <c r="BS19">
        <v>0.72797619047619</v>
      </c>
      <c r="BT19">
        <v>0.65588896582074596</v>
      </c>
      <c r="BU19">
        <v>0</v>
      </c>
      <c r="BV19">
        <v>0.96199524940617498</v>
      </c>
      <c r="BW19">
        <v>0.97772567409144195</v>
      </c>
      <c r="BX19">
        <v>0.64851485148514798</v>
      </c>
      <c r="BY19">
        <v>3.5320088300220702E-2</v>
      </c>
    </row>
    <row r="20" spans="1:77" x14ac:dyDescent="0.2">
      <c r="A20" s="17"/>
      <c r="B20" s="17"/>
      <c r="C20" s="17"/>
      <c r="D20" s="17"/>
      <c r="E20" s="17"/>
      <c r="F20" s="17"/>
      <c r="Y20">
        <v>18</v>
      </c>
      <c r="Z20">
        <v>0.63978494623655902</v>
      </c>
      <c r="AA20">
        <v>0.63058281550194495</v>
      </c>
      <c r="AB20">
        <v>0</v>
      </c>
      <c r="AC20">
        <v>0.78816568047337199</v>
      </c>
      <c r="AD20">
        <v>0.83941605839416</v>
      </c>
      <c r="AE20">
        <v>0.314285714285714</v>
      </c>
      <c r="AF20">
        <v>0.58046380885453197</v>
      </c>
      <c r="AH20">
        <v>18</v>
      </c>
      <c r="AI20">
        <v>0.68804347826086898</v>
      </c>
      <c r="AJ20">
        <v>0.65641426681151005</v>
      </c>
      <c r="AK20">
        <v>0</v>
      </c>
      <c r="AL20">
        <v>0.92375690607734795</v>
      </c>
      <c r="AM20">
        <v>0.87816646562123002</v>
      </c>
      <c r="AN20">
        <v>0.167721518987341</v>
      </c>
      <c r="AO20">
        <v>0.65601217656012101</v>
      </c>
      <c r="AQ20">
        <v>18</v>
      </c>
      <c r="AR20">
        <v>0.757692307692307</v>
      </c>
      <c r="AS20">
        <v>0.733755800860312</v>
      </c>
      <c r="AT20">
        <v>0</v>
      </c>
      <c r="AU20">
        <v>0.95965103598691304</v>
      </c>
      <c r="AV20">
        <v>0.95216400911161703</v>
      </c>
      <c r="AW20">
        <v>0.35761589403973498</v>
      </c>
      <c r="AX20">
        <v>0.66559226430298102</v>
      </c>
      <c r="AZ20">
        <v>18</v>
      </c>
      <c r="BA20">
        <v>0.74444444444444402</v>
      </c>
      <c r="BB20">
        <v>0.700210326247513</v>
      </c>
      <c r="BC20">
        <v>0</v>
      </c>
      <c r="BD20">
        <v>0.94294940796555404</v>
      </c>
      <c r="BE20">
        <v>0.95270270270270196</v>
      </c>
      <c r="BF20">
        <v>0.23529411764705799</v>
      </c>
      <c r="BG20">
        <v>0.66989507667473702</v>
      </c>
      <c r="BI20">
        <v>18</v>
      </c>
      <c r="BJ20">
        <v>0.74382022471910103</v>
      </c>
      <c r="BK20">
        <v>0.74062347438239595</v>
      </c>
      <c r="BL20">
        <v>0</v>
      </c>
      <c r="BM20">
        <v>0.93797606093579899</v>
      </c>
      <c r="BN20">
        <v>0.95051783659378597</v>
      </c>
      <c r="BO20">
        <v>0.57399999999999995</v>
      </c>
      <c r="BP20">
        <v>0.5</v>
      </c>
      <c r="BR20">
        <v>18</v>
      </c>
      <c r="BS20">
        <v>0.75297619047619002</v>
      </c>
      <c r="BT20">
        <v>0.71376042027827502</v>
      </c>
      <c r="BU20">
        <v>0</v>
      </c>
      <c r="BV20">
        <v>0.94638694638694598</v>
      </c>
      <c r="BW20">
        <v>0.94074969770253902</v>
      </c>
      <c r="BX20">
        <v>0.28460038986354702</v>
      </c>
      <c r="BY20">
        <v>0.683304647160068</v>
      </c>
    </row>
    <row r="21" spans="1:77" x14ac:dyDescent="0.2">
      <c r="A21" s="17"/>
      <c r="B21" s="17"/>
      <c r="C21" s="17"/>
      <c r="D21" s="17"/>
      <c r="E21" s="17"/>
      <c r="F21" s="17"/>
      <c r="Y21">
        <v>19</v>
      </c>
      <c r="Z21">
        <v>0.55645161290322498</v>
      </c>
      <c r="AA21">
        <v>0.55964620939986298</v>
      </c>
      <c r="AB21">
        <v>0</v>
      </c>
      <c r="AC21">
        <v>0.68767377201112101</v>
      </c>
      <c r="AD21">
        <v>0.786082474226804</v>
      </c>
      <c r="AE21">
        <v>0.303769401330376</v>
      </c>
      <c r="AF21">
        <v>0.46105919003115198</v>
      </c>
      <c r="AH21">
        <v>19</v>
      </c>
      <c r="AI21">
        <v>0.69510869565217304</v>
      </c>
      <c r="AJ21">
        <v>0.63511441525398005</v>
      </c>
      <c r="AK21">
        <v>0</v>
      </c>
      <c r="AL21">
        <v>0.84911550468262198</v>
      </c>
      <c r="AM21">
        <v>0.87346024636058195</v>
      </c>
      <c r="AN21">
        <v>0.13435700575815701</v>
      </c>
      <c r="AO21">
        <v>0.68352490421455903</v>
      </c>
      <c r="AQ21">
        <v>19</v>
      </c>
      <c r="AR21">
        <v>0.68681318681318604</v>
      </c>
      <c r="AS21">
        <v>0.61866032763249501</v>
      </c>
      <c r="AT21">
        <v>0</v>
      </c>
      <c r="AU21">
        <v>0.88754534461910495</v>
      </c>
      <c r="AV21">
        <v>0.93520518358531302</v>
      </c>
      <c r="AW21">
        <v>0.63532763532763503</v>
      </c>
      <c r="AX21">
        <v>1.6563146997929601E-2</v>
      </c>
      <c r="AZ21">
        <v>19</v>
      </c>
      <c r="BA21">
        <v>0.72888888888888803</v>
      </c>
      <c r="BB21">
        <v>0.71747461859127903</v>
      </c>
      <c r="BC21">
        <v>0</v>
      </c>
      <c r="BD21">
        <v>0.94067796610169496</v>
      </c>
      <c r="BE21">
        <v>0.94226327944572696</v>
      </c>
      <c r="BF21">
        <v>0.391608391608391</v>
      </c>
      <c r="BG21">
        <v>0.59534883720930198</v>
      </c>
      <c r="BI21">
        <v>19</v>
      </c>
      <c r="BJ21">
        <v>0.75786516853932495</v>
      </c>
      <c r="BK21">
        <v>0.75876822432650703</v>
      </c>
      <c r="BL21">
        <v>0</v>
      </c>
      <c r="BM21">
        <v>0.97249724972497198</v>
      </c>
      <c r="BN21">
        <v>0.95560747663551404</v>
      </c>
      <c r="BO21">
        <v>0.57411273486430003</v>
      </c>
      <c r="BP21">
        <v>0.53285543608124197</v>
      </c>
      <c r="BR21">
        <v>19</v>
      </c>
      <c r="BS21">
        <v>0.75833333333333297</v>
      </c>
      <c r="BT21">
        <v>0.70938929729498501</v>
      </c>
      <c r="BU21">
        <v>0</v>
      </c>
      <c r="BV21">
        <v>0.94871794871794801</v>
      </c>
      <c r="BW21">
        <v>0.95942720763723099</v>
      </c>
      <c r="BX21">
        <v>0.24016563146997899</v>
      </c>
      <c r="BY21">
        <v>0.68924640135478399</v>
      </c>
    </row>
    <row r="22" spans="1:77" x14ac:dyDescent="0.2">
      <c r="A22" s="17"/>
      <c r="B22" s="17"/>
      <c r="C22" s="17"/>
      <c r="D22" s="17"/>
      <c r="E22" s="17"/>
      <c r="F22" s="17"/>
      <c r="Y22">
        <v>20</v>
      </c>
      <c r="Z22">
        <v>0.65</v>
      </c>
      <c r="AA22">
        <v>0.60169205665662795</v>
      </c>
      <c r="AB22">
        <v>0</v>
      </c>
      <c r="AC22">
        <v>0.800942285041225</v>
      </c>
      <c r="AD22">
        <v>0.81489141675284305</v>
      </c>
      <c r="AE22">
        <v>0.16257088846880899</v>
      </c>
      <c r="AF22">
        <v>0.62836363636363601</v>
      </c>
      <c r="AH22">
        <v>20</v>
      </c>
      <c r="AI22">
        <v>0.70217391304347798</v>
      </c>
      <c r="AJ22">
        <v>0.69602023845343797</v>
      </c>
      <c r="AK22">
        <v>0</v>
      </c>
      <c r="AL22">
        <v>0.85853658536585298</v>
      </c>
      <c r="AM22">
        <v>0.84841075794621001</v>
      </c>
      <c r="AN22">
        <v>0.46291560102301699</v>
      </c>
      <c r="AO22">
        <v>0.614218009478673</v>
      </c>
      <c r="AQ22">
        <v>20</v>
      </c>
      <c r="AR22">
        <v>0.74890109890109802</v>
      </c>
      <c r="AS22">
        <v>0.71532367237873995</v>
      </c>
      <c r="AT22">
        <v>0</v>
      </c>
      <c r="AU22">
        <v>0.95680345572354197</v>
      </c>
      <c r="AV22">
        <v>0.93485714285714205</v>
      </c>
      <c r="AW22">
        <v>0.29929577464788698</v>
      </c>
      <c r="AX22">
        <v>0.67033831628638796</v>
      </c>
      <c r="AZ22">
        <v>20</v>
      </c>
      <c r="BA22">
        <v>0.71444444444444399</v>
      </c>
      <c r="BB22">
        <v>0.65646912964272397</v>
      </c>
      <c r="BC22">
        <v>0</v>
      </c>
      <c r="BD22">
        <v>0.95424836601307195</v>
      </c>
      <c r="BE22">
        <v>0.93131548311990597</v>
      </c>
      <c r="BF22">
        <v>0.64090909090908998</v>
      </c>
      <c r="BG22">
        <v>9.9403578528827002E-2</v>
      </c>
      <c r="BI22">
        <v>20</v>
      </c>
      <c r="BJ22">
        <v>0.74887640449438198</v>
      </c>
      <c r="BK22">
        <v>0.68324392612960405</v>
      </c>
      <c r="BL22">
        <v>0</v>
      </c>
      <c r="BM22">
        <v>0.98994413407821202</v>
      </c>
      <c r="BN22">
        <v>0.97949886104783601</v>
      </c>
      <c r="BO22">
        <v>0.67281105990783396</v>
      </c>
      <c r="BP22">
        <v>9.0721649484536093E-2</v>
      </c>
      <c r="BR22">
        <v>20</v>
      </c>
      <c r="BS22">
        <v>0.75952380952380905</v>
      </c>
      <c r="BT22">
        <v>0.72339348946062398</v>
      </c>
      <c r="BU22">
        <v>0</v>
      </c>
      <c r="BV22">
        <v>0.96834701055099603</v>
      </c>
      <c r="BW22">
        <v>0.96260554885404104</v>
      </c>
      <c r="BX22">
        <v>0.28842504743832997</v>
      </c>
      <c r="BY22">
        <v>0.674196350999131</v>
      </c>
    </row>
    <row r="23" spans="1:77" x14ac:dyDescent="0.2">
      <c r="Y23">
        <v>21</v>
      </c>
      <c r="Z23">
        <v>0.58602150537634401</v>
      </c>
      <c r="AA23">
        <v>0.55283886683766303</v>
      </c>
      <c r="AB23">
        <v>0</v>
      </c>
      <c r="AC23">
        <v>0.60680272108843503</v>
      </c>
      <c r="AD23">
        <v>0.88783943329397796</v>
      </c>
      <c r="AE23">
        <v>0.12012987012987</v>
      </c>
      <c r="AF23">
        <v>0.59658344283836995</v>
      </c>
      <c r="AH23">
        <v>21</v>
      </c>
      <c r="AI23">
        <v>0.70217391304347798</v>
      </c>
      <c r="AJ23">
        <v>0.68790842667349295</v>
      </c>
      <c r="AK23">
        <v>0</v>
      </c>
      <c r="AL23">
        <v>0.91991786447638602</v>
      </c>
      <c r="AM23">
        <v>0.93483146067415701</v>
      </c>
      <c r="AN23">
        <v>0.33150684931506802</v>
      </c>
      <c r="AO23">
        <v>0.56537753222836096</v>
      </c>
      <c r="AQ23">
        <v>21</v>
      </c>
      <c r="AR23">
        <v>0.72637362637362601</v>
      </c>
      <c r="AS23">
        <v>0.73135784090406397</v>
      </c>
      <c r="AT23">
        <v>0</v>
      </c>
      <c r="AU23">
        <v>0.93662728249194405</v>
      </c>
      <c r="AV23">
        <v>0.89588377723970902</v>
      </c>
      <c r="AW23">
        <v>0.57314629258517003</v>
      </c>
      <c r="AX23">
        <v>0.51977401129943401</v>
      </c>
      <c r="AZ23">
        <v>21</v>
      </c>
      <c r="BA23">
        <v>0.73444444444444401</v>
      </c>
      <c r="BB23">
        <v>0.72880954758081495</v>
      </c>
      <c r="BC23">
        <v>0</v>
      </c>
      <c r="BD23">
        <v>0.89821615949632705</v>
      </c>
      <c r="BE23">
        <v>0.91428571428571404</v>
      </c>
      <c r="BF23">
        <v>0.45994832041343597</v>
      </c>
      <c r="BG23">
        <v>0.64278799612778303</v>
      </c>
      <c r="BI23">
        <v>21</v>
      </c>
      <c r="BJ23">
        <v>0.76797752808988695</v>
      </c>
      <c r="BK23">
        <v>0.76457771189024903</v>
      </c>
      <c r="BL23">
        <v>0</v>
      </c>
      <c r="BM23">
        <v>0.925081433224755</v>
      </c>
      <c r="BN23">
        <v>0.94437869822485199</v>
      </c>
      <c r="BO23">
        <v>0.53245033112582696</v>
      </c>
      <c r="BP23">
        <v>0.65640038498556297</v>
      </c>
      <c r="BR23">
        <v>21</v>
      </c>
      <c r="BS23">
        <v>0.772023809523809</v>
      </c>
      <c r="BT23">
        <v>0.72672328000975395</v>
      </c>
      <c r="BU23">
        <v>0</v>
      </c>
      <c r="BV23">
        <v>0.99171597633135999</v>
      </c>
      <c r="BW23">
        <v>0.98800959232613905</v>
      </c>
      <c r="BX23">
        <v>0.241935483870967</v>
      </c>
      <c r="BY23">
        <v>0.68523206751054799</v>
      </c>
    </row>
    <row r="24" spans="1:77" x14ac:dyDescent="0.2">
      <c r="Y24">
        <v>22</v>
      </c>
      <c r="Z24">
        <v>0.51774193548387004</v>
      </c>
      <c r="AA24">
        <v>0.51361862609058495</v>
      </c>
      <c r="AB24">
        <v>0</v>
      </c>
      <c r="AC24">
        <v>0.62159214830970499</v>
      </c>
      <c r="AD24">
        <v>0.85714285714285698</v>
      </c>
      <c r="AE24">
        <v>0.41131498470948002</v>
      </c>
      <c r="AF24">
        <v>0.16442451420029799</v>
      </c>
      <c r="AH24">
        <v>22</v>
      </c>
      <c r="AI24">
        <v>0.71956521739130397</v>
      </c>
      <c r="AJ24">
        <v>0.64847932961612198</v>
      </c>
      <c r="AK24">
        <v>0</v>
      </c>
      <c r="AL24">
        <v>0.88461538461538403</v>
      </c>
      <c r="AM24">
        <v>0.94988610478359903</v>
      </c>
      <c r="AN24">
        <v>8.9068825910931099E-2</v>
      </c>
      <c r="AO24">
        <v>0.67034700315457396</v>
      </c>
      <c r="AQ24">
        <v>22</v>
      </c>
      <c r="AR24">
        <v>0.66483516483516403</v>
      </c>
      <c r="AS24">
        <v>0.60573197200552198</v>
      </c>
      <c r="AT24">
        <v>0</v>
      </c>
      <c r="AU24">
        <v>0.91647331786542896</v>
      </c>
      <c r="AV24">
        <v>0.86788154897494296</v>
      </c>
      <c r="AW24">
        <v>0.623188405797101</v>
      </c>
      <c r="AX24">
        <v>1.53846153846153E-2</v>
      </c>
      <c r="AZ24">
        <v>22</v>
      </c>
      <c r="BA24">
        <v>0.74888888888888805</v>
      </c>
      <c r="BB24">
        <v>0.74924599249733703</v>
      </c>
      <c r="BC24">
        <v>0</v>
      </c>
      <c r="BD24">
        <v>0.95947426067908004</v>
      </c>
      <c r="BE24">
        <v>0.94677236693091704</v>
      </c>
      <c r="BF24">
        <v>0.54214123006833703</v>
      </c>
      <c r="BG24">
        <v>0.54859611231101502</v>
      </c>
      <c r="BI24">
        <v>22</v>
      </c>
      <c r="BJ24">
        <v>0.74269662921348301</v>
      </c>
      <c r="BK24">
        <v>0.704465366984249</v>
      </c>
      <c r="BL24">
        <v>0</v>
      </c>
      <c r="BM24">
        <v>0.94967177242888401</v>
      </c>
      <c r="BN24">
        <v>0.94299287410926302</v>
      </c>
      <c r="BO24">
        <v>0.26168224299065401</v>
      </c>
      <c r="BP24">
        <v>0.66351457840819505</v>
      </c>
      <c r="BR24">
        <v>22</v>
      </c>
      <c r="BS24">
        <v>0.73452380952380902</v>
      </c>
      <c r="BT24">
        <v>0.69353531427841597</v>
      </c>
      <c r="BU24">
        <v>0</v>
      </c>
      <c r="BV24">
        <v>0.96867469879517998</v>
      </c>
      <c r="BW24">
        <v>0.96933962264150897</v>
      </c>
      <c r="BX24">
        <v>0.63840830449826902</v>
      </c>
      <c r="BY24">
        <v>0.197718631178707</v>
      </c>
    </row>
    <row r="25" spans="1:77" x14ac:dyDescent="0.2">
      <c r="Y25">
        <v>23</v>
      </c>
      <c r="Z25">
        <v>0.60430107526881705</v>
      </c>
      <c r="AA25">
        <v>0.59831453658053402</v>
      </c>
      <c r="AB25">
        <v>0</v>
      </c>
      <c r="AC25">
        <v>0.74233825198637904</v>
      </c>
      <c r="AD25">
        <v>0.70550847457627097</v>
      </c>
      <c r="AE25">
        <v>0.37984496124030998</v>
      </c>
      <c r="AF25">
        <v>0.56556645851917897</v>
      </c>
      <c r="AH25">
        <v>23</v>
      </c>
      <c r="AI25">
        <v>0.68967391304347803</v>
      </c>
      <c r="AJ25">
        <v>0.69362818486797395</v>
      </c>
      <c r="AK25">
        <v>0</v>
      </c>
      <c r="AL25">
        <v>0.83015075376884395</v>
      </c>
      <c r="AM25">
        <v>0.86279357231149501</v>
      </c>
      <c r="AN25">
        <v>0.55240174672488995</v>
      </c>
      <c r="AO25">
        <v>0.52916666666666601</v>
      </c>
      <c r="AQ25">
        <v>23</v>
      </c>
      <c r="AR25">
        <v>0.69450549450549404</v>
      </c>
      <c r="AS25">
        <v>0.62371059956181096</v>
      </c>
      <c r="AT25">
        <v>0</v>
      </c>
      <c r="AU25">
        <v>0.87733071638861604</v>
      </c>
      <c r="AV25">
        <v>0.90238095238095195</v>
      </c>
      <c r="AW25">
        <v>5.2104208416833601E-2</v>
      </c>
      <c r="AX25">
        <v>0.66302652106084203</v>
      </c>
      <c r="AZ25">
        <v>23</v>
      </c>
      <c r="BA25">
        <v>0.71611111111111103</v>
      </c>
      <c r="BB25">
        <v>0.65347463383040905</v>
      </c>
      <c r="BC25">
        <v>0</v>
      </c>
      <c r="BD25">
        <v>0.90070210631895697</v>
      </c>
      <c r="BE25">
        <v>0.90909090909090895</v>
      </c>
      <c r="BF25">
        <v>0.13849287169042701</v>
      </c>
      <c r="BG25">
        <v>0.66561264822134303</v>
      </c>
      <c r="BI25">
        <v>23</v>
      </c>
      <c r="BJ25">
        <v>0.72752808988763995</v>
      </c>
      <c r="BK25">
        <v>0.72502191782668801</v>
      </c>
      <c r="BL25">
        <v>0</v>
      </c>
      <c r="BM25">
        <v>0.98008849557522104</v>
      </c>
      <c r="BN25">
        <v>0.97505668934240297</v>
      </c>
      <c r="BO25">
        <v>0.51356993736951895</v>
      </c>
      <c r="BP25">
        <v>0.43137254901960698</v>
      </c>
      <c r="BR25">
        <v>23</v>
      </c>
      <c r="BS25">
        <v>0.78630952380952301</v>
      </c>
      <c r="BT25">
        <v>0.778765666623771</v>
      </c>
      <c r="BU25">
        <v>0</v>
      </c>
      <c r="BV25">
        <v>0.99401197604790403</v>
      </c>
      <c r="BW25">
        <v>0.94174757281553401</v>
      </c>
      <c r="BX25">
        <v>0.50303030303030305</v>
      </c>
      <c r="BY25">
        <v>0.67627281460134403</v>
      </c>
    </row>
    <row r="26" spans="1:77" x14ac:dyDescent="0.2">
      <c r="Y26">
        <v>24</v>
      </c>
      <c r="Z26">
        <v>0.57204301075268804</v>
      </c>
      <c r="AA26">
        <v>0.588039910144177</v>
      </c>
      <c r="AB26">
        <v>0</v>
      </c>
      <c r="AC26">
        <v>0.66422466422466397</v>
      </c>
      <c r="AD26">
        <v>0.90241102181400601</v>
      </c>
      <c r="AE26">
        <v>0.37625754527162902</v>
      </c>
      <c r="AF26">
        <v>0.409266409266409</v>
      </c>
      <c r="AH26">
        <v>24</v>
      </c>
      <c r="AI26">
        <v>0.70054347826086905</v>
      </c>
      <c r="AJ26">
        <v>0.68968447305966096</v>
      </c>
      <c r="AK26">
        <v>0</v>
      </c>
      <c r="AL26">
        <v>0.929399367755532</v>
      </c>
      <c r="AM26">
        <v>0.81210592686002503</v>
      </c>
      <c r="AN26">
        <v>0.35</v>
      </c>
      <c r="AO26">
        <v>0.66723259762308895</v>
      </c>
      <c r="AQ26">
        <v>24</v>
      </c>
      <c r="AR26">
        <v>0.64230769230769202</v>
      </c>
      <c r="AS26">
        <v>0.60203889414862599</v>
      </c>
      <c r="AT26">
        <v>0</v>
      </c>
      <c r="AU26">
        <v>0.84615384615384603</v>
      </c>
      <c r="AV26">
        <v>0.88835534213685396</v>
      </c>
      <c r="AW26">
        <v>0.53078924544665995</v>
      </c>
      <c r="AX26">
        <v>0.14285714285714199</v>
      </c>
      <c r="AZ26">
        <v>24</v>
      </c>
      <c r="BA26">
        <v>0.77277777777777701</v>
      </c>
      <c r="BB26">
        <v>0.77115260107744599</v>
      </c>
      <c r="BC26">
        <v>0</v>
      </c>
      <c r="BD26">
        <v>0.98547486033519505</v>
      </c>
      <c r="BE26">
        <v>0.97368421052631504</v>
      </c>
      <c r="BF26">
        <v>0.53635280095351601</v>
      </c>
      <c r="BG26">
        <v>0.58909853249475796</v>
      </c>
      <c r="BI26">
        <v>24</v>
      </c>
      <c r="BJ26">
        <v>0.73764044943820195</v>
      </c>
      <c r="BK26">
        <v>0.74573633670575601</v>
      </c>
      <c r="BL26">
        <v>0</v>
      </c>
      <c r="BM26">
        <v>0.96027241770715099</v>
      </c>
      <c r="BN26">
        <v>0.88169364881693602</v>
      </c>
      <c r="BO26">
        <v>0.53787047200878102</v>
      </c>
      <c r="BP26">
        <v>0.60310880829015501</v>
      </c>
      <c r="BR26">
        <v>24</v>
      </c>
      <c r="BS26">
        <v>0.78392857142857097</v>
      </c>
      <c r="BT26">
        <v>0.78306766889568702</v>
      </c>
      <c r="BU26">
        <v>0</v>
      </c>
      <c r="BV26">
        <v>0.97271648873072303</v>
      </c>
      <c r="BW26">
        <v>0.96852300242130696</v>
      </c>
      <c r="BX26">
        <v>0.55776892430278802</v>
      </c>
      <c r="BY26">
        <v>0.63326226012793096</v>
      </c>
    </row>
    <row r="27" spans="1:77" x14ac:dyDescent="0.2">
      <c r="Y27">
        <v>25</v>
      </c>
      <c r="Z27">
        <v>0.50483870967741895</v>
      </c>
      <c r="AA27">
        <v>0.53465451102894301</v>
      </c>
      <c r="AB27">
        <v>0</v>
      </c>
      <c r="AC27">
        <v>0.67490729295426399</v>
      </c>
      <c r="AD27">
        <v>0.79689521345407499</v>
      </c>
      <c r="AE27">
        <v>0.33993902439024298</v>
      </c>
      <c r="AF27">
        <v>0.32687651331719098</v>
      </c>
      <c r="AH27">
        <v>25</v>
      </c>
      <c r="AI27">
        <v>0.72391304347826002</v>
      </c>
      <c r="AJ27">
        <v>0.723194486553417</v>
      </c>
      <c r="AK27">
        <v>0</v>
      </c>
      <c r="AL27">
        <v>0.89989888776541904</v>
      </c>
      <c r="AM27">
        <v>0.88075560802833497</v>
      </c>
      <c r="AN27">
        <v>0.59352142110762796</v>
      </c>
      <c r="AO27">
        <v>0.51860202931228805</v>
      </c>
      <c r="AQ27">
        <v>25</v>
      </c>
      <c r="AR27">
        <v>0.765384615384615</v>
      </c>
      <c r="AS27">
        <v>0.72712730447474905</v>
      </c>
      <c r="AT27">
        <v>0</v>
      </c>
      <c r="AU27">
        <v>0.99234972677595601</v>
      </c>
      <c r="AV27">
        <v>0.97412823397075299</v>
      </c>
      <c r="AW27">
        <v>0.26010544815465703</v>
      </c>
      <c r="AX27">
        <v>0.681925808997632</v>
      </c>
      <c r="AZ27">
        <v>25</v>
      </c>
      <c r="BA27">
        <v>0.75666666666666604</v>
      </c>
      <c r="BB27">
        <v>0.75624532181981297</v>
      </c>
      <c r="BC27">
        <v>0</v>
      </c>
      <c r="BD27">
        <v>0.91647855530473998</v>
      </c>
      <c r="BE27">
        <v>0.93901035673187505</v>
      </c>
      <c r="BF27">
        <v>0.51053283767038404</v>
      </c>
      <c r="BG27">
        <v>0.65895953757225401</v>
      </c>
      <c r="BI27">
        <v>25</v>
      </c>
      <c r="BJ27">
        <v>0.76292134831460601</v>
      </c>
      <c r="BK27">
        <v>0.74818877082604096</v>
      </c>
      <c r="BL27">
        <v>0</v>
      </c>
      <c r="BM27">
        <v>0.95875139353400196</v>
      </c>
      <c r="BN27">
        <v>0.94063926940639198</v>
      </c>
      <c r="BO27">
        <v>0.41459854014598502</v>
      </c>
      <c r="BP27">
        <v>0.67876588021778494</v>
      </c>
      <c r="BR27">
        <v>25</v>
      </c>
      <c r="BS27">
        <v>0.75178571428571395</v>
      </c>
      <c r="BT27">
        <v>0.71983516629227795</v>
      </c>
      <c r="BU27">
        <v>0</v>
      </c>
      <c r="BV27">
        <v>0.93656286043829196</v>
      </c>
      <c r="BW27">
        <v>0.95421686746987899</v>
      </c>
      <c r="BX27">
        <v>0.314079422382671</v>
      </c>
      <c r="BY27">
        <v>0.67448151487826802</v>
      </c>
    </row>
    <row r="28" spans="1:77" x14ac:dyDescent="0.2">
      <c r="Y28">
        <v>26</v>
      </c>
      <c r="Z28">
        <v>0.71451612903225803</v>
      </c>
      <c r="AA28">
        <v>0.69320906371692304</v>
      </c>
      <c r="AB28">
        <v>0</v>
      </c>
      <c r="AC28">
        <v>0.90868596881959895</v>
      </c>
      <c r="AD28">
        <v>0.86965589155370104</v>
      </c>
      <c r="AE28">
        <v>0.32611832611832597</v>
      </c>
      <c r="AF28">
        <v>0.668376068376068</v>
      </c>
      <c r="AH28">
        <v>26</v>
      </c>
      <c r="AI28">
        <v>0.72228260869565197</v>
      </c>
      <c r="AJ28">
        <v>0.71142059633605803</v>
      </c>
      <c r="AK28">
        <v>0</v>
      </c>
      <c r="AL28">
        <v>0.83203125</v>
      </c>
      <c r="AM28">
        <v>0.94900221729489997</v>
      </c>
      <c r="AN28">
        <v>0.44274809160305301</v>
      </c>
      <c r="AO28">
        <v>0.62190082644628097</v>
      </c>
      <c r="AQ28">
        <v>26</v>
      </c>
      <c r="AR28">
        <v>0.71758241758241703</v>
      </c>
      <c r="AS28">
        <v>0.68396823457753997</v>
      </c>
      <c r="AT28">
        <v>0</v>
      </c>
      <c r="AU28">
        <v>0.92682926829268297</v>
      </c>
      <c r="AV28">
        <v>0.92631578947368398</v>
      </c>
      <c r="AW28">
        <v>0.25714285714285701</v>
      </c>
      <c r="AX28">
        <v>0.62558502340093602</v>
      </c>
      <c r="AZ28">
        <v>26</v>
      </c>
      <c r="BA28">
        <v>0.73833333333333295</v>
      </c>
      <c r="BB28">
        <v>0.705575609535538</v>
      </c>
      <c r="BC28">
        <v>0</v>
      </c>
      <c r="BD28">
        <v>0.95299145299145305</v>
      </c>
      <c r="BE28">
        <v>0.887185104052573</v>
      </c>
      <c r="BF28">
        <v>0.31719532554257002</v>
      </c>
      <c r="BG28">
        <v>0.66493055555555503</v>
      </c>
      <c r="BI28">
        <v>26</v>
      </c>
      <c r="BJ28">
        <v>0.75674157303370704</v>
      </c>
      <c r="BK28">
        <v>0.75814792730099401</v>
      </c>
      <c r="BL28">
        <v>0</v>
      </c>
      <c r="BM28">
        <v>0.92513966480446896</v>
      </c>
      <c r="BN28">
        <v>0.96449026345933497</v>
      </c>
      <c r="BO28">
        <v>0.57817772778402698</v>
      </c>
      <c r="BP28">
        <v>0.56478405315614599</v>
      </c>
      <c r="BR28">
        <v>26</v>
      </c>
      <c r="BS28">
        <v>0.77023809523809506</v>
      </c>
      <c r="BT28">
        <v>0.75786061886872702</v>
      </c>
      <c r="BU28">
        <v>0</v>
      </c>
      <c r="BV28">
        <v>0.98698224852071004</v>
      </c>
      <c r="BW28">
        <v>0.98581560283687897</v>
      </c>
      <c r="BX28">
        <v>0.63116370808678501</v>
      </c>
      <c r="BY28">
        <v>0.42748091603053401</v>
      </c>
    </row>
    <row r="29" spans="1:77" x14ac:dyDescent="0.2">
      <c r="Y29">
        <v>27</v>
      </c>
      <c r="Z29">
        <v>0.69354838709677402</v>
      </c>
      <c r="AA29">
        <v>0.69908803890970495</v>
      </c>
      <c r="AB29">
        <v>0</v>
      </c>
      <c r="AC29">
        <v>0.91034482758620605</v>
      </c>
      <c r="AD29">
        <v>0.82953311617806702</v>
      </c>
      <c r="AE29">
        <v>0.54812098991750602</v>
      </c>
      <c r="AF29">
        <v>0.50835322195704002</v>
      </c>
      <c r="AH29">
        <v>27</v>
      </c>
      <c r="AI29">
        <v>0.61684782608695599</v>
      </c>
      <c r="AJ29">
        <v>0.60762031600134303</v>
      </c>
      <c r="AK29">
        <v>0</v>
      </c>
      <c r="AL29">
        <v>0.698162729658792</v>
      </c>
      <c r="AM29">
        <v>0.88057901085645296</v>
      </c>
      <c r="AN29">
        <v>0.18867924528301799</v>
      </c>
      <c r="AO29">
        <v>0.663060278207109</v>
      </c>
      <c r="AQ29">
        <v>27</v>
      </c>
      <c r="AR29">
        <v>0.70769230769230695</v>
      </c>
      <c r="AS29">
        <v>0.69808855843311501</v>
      </c>
      <c r="AT29">
        <v>0</v>
      </c>
      <c r="AU29">
        <v>0.93581780538302195</v>
      </c>
      <c r="AV29">
        <v>0.93953488372092997</v>
      </c>
      <c r="AW29">
        <v>0.56468366383380497</v>
      </c>
      <c r="AX29">
        <v>0.352317880794701</v>
      </c>
      <c r="AZ29">
        <v>27</v>
      </c>
      <c r="BA29">
        <v>0.73</v>
      </c>
      <c r="BB29">
        <v>0.68033258259103602</v>
      </c>
      <c r="BC29">
        <v>0</v>
      </c>
      <c r="BD29">
        <v>0.95528898582333699</v>
      </c>
      <c r="BE29">
        <v>0.94226327944572696</v>
      </c>
      <c r="BF29">
        <v>0.16793893129770901</v>
      </c>
      <c r="BG29">
        <v>0.65583913379737002</v>
      </c>
      <c r="BI29">
        <v>27</v>
      </c>
      <c r="BJ29">
        <v>0.76966292134831404</v>
      </c>
      <c r="BK29">
        <v>0.75139731777429597</v>
      </c>
      <c r="BL29">
        <v>0</v>
      </c>
      <c r="BM29">
        <v>0.96921322690991996</v>
      </c>
      <c r="BN29">
        <v>0.94713160854893097</v>
      </c>
      <c r="BO29">
        <v>0.41747572815533901</v>
      </c>
      <c r="BP29">
        <v>0.671768707482993</v>
      </c>
      <c r="BR29">
        <v>27</v>
      </c>
      <c r="BS29">
        <v>0.78273809523809501</v>
      </c>
      <c r="BT29">
        <v>0.78360256896994296</v>
      </c>
      <c r="BU29">
        <v>0</v>
      </c>
      <c r="BV29">
        <v>0.97399527186761203</v>
      </c>
      <c r="BW29">
        <v>0.980582524271844</v>
      </c>
      <c r="BX29">
        <v>0.57459926017262597</v>
      </c>
      <c r="BY29">
        <v>0.60523321956769005</v>
      </c>
    </row>
    <row r="30" spans="1:77" x14ac:dyDescent="0.2">
      <c r="Y30">
        <v>28</v>
      </c>
      <c r="Z30">
        <v>0.68817204301075197</v>
      </c>
      <c r="AA30">
        <v>0.63363078804821604</v>
      </c>
      <c r="AB30">
        <v>0</v>
      </c>
      <c r="AC30">
        <v>0.88692232055063902</v>
      </c>
      <c r="AD30">
        <v>0.86024096385542104</v>
      </c>
      <c r="AE30">
        <v>0.127737226277372</v>
      </c>
      <c r="AF30">
        <v>0.65962264150943395</v>
      </c>
      <c r="AH30">
        <v>28</v>
      </c>
      <c r="AI30">
        <v>0.69456521739130395</v>
      </c>
      <c r="AJ30">
        <v>0.68902590250256002</v>
      </c>
      <c r="AK30">
        <v>0</v>
      </c>
      <c r="AL30">
        <v>0.91590678824721306</v>
      </c>
      <c r="AM30">
        <v>0.855036855036855</v>
      </c>
      <c r="AN30">
        <v>0.58567543064369898</v>
      </c>
      <c r="AO30">
        <v>0.39948453608247397</v>
      </c>
      <c r="AQ30">
        <v>28</v>
      </c>
      <c r="AR30">
        <v>0.66703296703296699</v>
      </c>
      <c r="AS30">
        <v>0.66209064251735905</v>
      </c>
      <c r="AT30">
        <v>0</v>
      </c>
      <c r="AU30">
        <v>0.76618705035971202</v>
      </c>
      <c r="AV30">
        <v>0.784876140808344</v>
      </c>
      <c r="AW30">
        <v>0.50062578222778398</v>
      </c>
      <c r="AX30">
        <v>0.59667359667359599</v>
      </c>
      <c r="AZ30">
        <v>28</v>
      </c>
      <c r="BA30">
        <v>0.74055555555555497</v>
      </c>
      <c r="BB30">
        <v>0.74367949684273504</v>
      </c>
      <c r="BC30">
        <v>0</v>
      </c>
      <c r="BD30">
        <v>0.94051627384960701</v>
      </c>
      <c r="BE30">
        <v>0.92688679245283001</v>
      </c>
      <c r="BF30">
        <v>0.50368550368550302</v>
      </c>
      <c r="BG30">
        <v>0.60362941738299902</v>
      </c>
      <c r="BI30">
        <v>28</v>
      </c>
      <c r="BJ30">
        <v>0.70674157303370699</v>
      </c>
      <c r="BK30">
        <v>0.68013802866989803</v>
      </c>
      <c r="BL30">
        <v>0</v>
      </c>
      <c r="BM30">
        <v>0.93942614240169997</v>
      </c>
      <c r="BN30">
        <v>0.92307692307692302</v>
      </c>
      <c r="BO30">
        <v>0.59427609427609396</v>
      </c>
      <c r="BP30">
        <v>0.26377295492487401</v>
      </c>
      <c r="BR30">
        <v>28</v>
      </c>
      <c r="BS30">
        <v>0.78273809523809501</v>
      </c>
      <c r="BT30">
        <v>0.76004690472044001</v>
      </c>
      <c r="BU30">
        <v>0</v>
      </c>
      <c r="BV30">
        <v>0.98067632850241504</v>
      </c>
      <c r="BW30">
        <v>0.98220640569395001</v>
      </c>
      <c r="BX30">
        <v>0.39092495636998198</v>
      </c>
      <c r="BY30">
        <v>0.68637992831541195</v>
      </c>
    </row>
    <row r="31" spans="1:77" x14ac:dyDescent="0.2">
      <c r="Y31">
        <v>29</v>
      </c>
      <c r="Z31">
        <v>0.64838709677419304</v>
      </c>
      <c r="AA31">
        <v>0.64061437625829298</v>
      </c>
      <c r="AB31">
        <v>0</v>
      </c>
      <c r="AC31">
        <v>0.83460076045627296</v>
      </c>
      <c r="AD31">
        <v>0.88361045130641303</v>
      </c>
      <c r="AE31">
        <v>0.327990135635018</v>
      </c>
      <c r="AF31">
        <v>0.51625615763546795</v>
      </c>
      <c r="AH31">
        <v>29</v>
      </c>
      <c r="AI31">
        <v>0.70271739130434696</v>
      </c>
      <c r="AJ31">
        <v>0.69888303578708499</v>
      </c>
      <c r="AK31">
        <v>0</v>
      </c>
      <c r="AL31">
        <v>0.88165680473372698</v>
      </c>
      <c r="AM31">
        <v>0.841309823677581</v>
      </c>
      <c r="AN31">
        <v>0.45905707196029699</v>
      </c>
      <c r="AO31">
        <v>0.613508442776735</v>
      </c>
      <c r="AQ31">
        <v>29</v>
      </c>
      <c r="AR31">
        <v>0.689560439560439</v>
      </c>
      <c r="AS31">
        <v>0.68792317279396797</v>
      </c>
      <c r="AT31">
        <v>0</v>
      </c>
      <c r="AU31">
        <v>0.96483516483516396</v>
      </c>
      <c r="AV31">
        <v>0.96035242290748801</v>
      </c>
      <c r="AW31">
        <v>0.46091370558375599</v>
      </c>
      <c r="AX31">
        <v>0.36559139784946199</v>
      </c>
      <c r="AZ31">
        <v>29</v>
      </c>
      <c r="BA31">
        <v>0.71444444444444399</v>
      </c>
      <c r="BB31">
        <v>0.64539650403376503</v>
      </c>
      <c r="BC31">
        <v>0</v>
      </c>
      <c r="BD31">
        <v>0.92291880781089397</v>
      </c>
      <c r="BE31">
        <v>0.91435464414957701</v>
      </c>
      <c r="BF31">
        <v>0.664647993943981</v>
      </c>
      <c r="BG31">
        <v>7.9664570230607898E-2</v>
      </c>
      <c r="BI31">
        <v>29</v>
      </c>
      <c r="BJ31">
        <v>0.71573033707865097</v>
      </c>
      <c r="BK31">
        <v>0.70527957957294296</v>
      </c>
      <c r="BL31">
        <v>0</v>
      </c>
      <c r="BM31">
        <v>0.91920251836306399</v>
      </c>
      <c r="BN31">
        <v>0.86857142857142799</v>
      </c>
      <c r="BO31">
        <v>0.58408862034239595</v>
      </c>
      <c r="BP31">
        <v>0.44925575101488402</v>
      </c>
      <c r="BR31">
        <v>29</v>
      </c>
      <c r="BS31">
        <v>0.73809523809523803</v>
      </c>
      <c r="BT31">
        <v>0.678431614489588</v>
      </c>
      <c r="BU31">
        <v>0</v>
      </c>
      <c r="BV31">
        <v>0.98465171192443901</v>
      </c>
      <c r="BW31">
        <v>0.98554216867469802</v>
      </c>
      <c r="BX31">
        <v>0.64628099173553699</v>
      </c>
      <c r="BY31">
        <v>9.7251585623678596E-2</v>
      </c>
    </row>
    <row r="32" spans="1:77" x14ac:dyDescent="0.2">
      <c r="Y32">
        <v>30</v>
      </c>
      <c r="Z32">
        <v>0.71935483870967698</v>
      </c>
      <c r="AA32">
        <v>0.72745133891983105</v>
      </c>
      <c r="AB32">
        <v>0</v>
      </c>
      <c r="AC32">
        <v>0.94267515923566803</v>
      </c>
      <c r="AD32">
        <v>0.86029411764705799</v>
      </c>
      <c r="AE32">
        <v>0.55911823647294501</v>
      </c>
      <c r="AF32">
        <v>0.54771784232365095</v>
      </c>
      <c r="AH32">
        <v>30</v>
      </c>
      <c r="AI32">
        <v>0.69782608695652104</v>
      </c>
      <c r="AJ32">
        <v>0.70026256732076497</v>
      </c>
      <c r="AK32">
        <v>0</v>
      </c>
      <c r="AL32">
        <v>0.86799999999999899</v>
      </c>
      <c r="AM32">
        <v>0.82932996207332399</v>
      </c>
      <c r="AN32">
        <v>0.52287581699346397</v>
      </c>
      <c r="AO32">
        <v>0.58084449021627105</v>
      </c>
      <c r="AQ32">
        <v>30</v>
      </c>
      <c r="AR32">
        <v>0.65989010989010899</v>
      </c>
      <c r="AS32">
        <v>0.63792687875202803</v>
      </c>
      <c r="AT32">
        <v>0</v>
      </c>
      <c r="AU32">
        <v>0.94006309148264899</v>
      </c>
      <c r="AV32">
        <v>0.90167865707434003</v>
      </c>
      <c r="AW32">
        <v>0.53723849372384902</v>
      </c>
      <c r="AX32">
        <v>0.17272727272727201</v>
      </c>
      <c r="AZ32">
        <v>30</v>
      </c>
      <c r="BA32">
        <v>0.73666666666666603</v>
      </c>
      <c r="BB32">
        <v>0.68824419381070701</v>
      </c>
      <c r="BC32">
        <v>0</v>
      </c>
      <c r="BD32">
        <v>0.93890675241157495</v>
      </c>
      <c r="BE32">
        <v>0.94318181818181801</v>
      </c>
      <c r="BF32">
        <v>0.202626641651031</v>
      </c>
      <c r="BG32">
        <v>0.668261562998405</v>
      </c>
      <c r="BI32">
        <v>30</v>
      </c>
      <c r="BJ32">
        <v>0.70617977528089804</v>
      </c>
      <c r="BK32">
        <v>0.65297710142714704</v>
      </c>
      <c r="BL32">
        <v>0</v>
      </c>
      <c r="BM32">
        <v>0.95728368017524601</v>
      </c>
      <c r="BN32">
        <v>0.91330891330891295</v>
      </c>
      <c r="BO32">
        <v>0.65581395348837201</v>
      </c>
      <c r="BP32">
        <v>8.5501858736059394E-2</v>
      </c>
      <c r="BR32">
        <v>30</v>
      </c>
      <c r="BS32">
        <v>0.74107142857142805</v>
      </c>
      <c r="BT32">
        <v>0.66956965726477002</v>
      </c>
      <c r="BU32">
        <v>0</v>
      </c>
      <c r="BV32">
        <v>0.97668997668997604</v>
      </c>
      <c r="BW32">
        <v>0.96867469879517998</v>
      </c>
      <c r="BX32">
        <v>0.66504065040650395</v>
      </c>
      <c r="BY32">
        <v>6.7873303167420795E-2</v>
      </c>
    </row>
    <row r="33" spans="25:77" x14ac:dyDescent="0.2">
      <c r="Y33">
        <v>31</v>
      </c>
      <c r="Z33">
        <v>0.68118279569892404</v>
      </c>
      <c r="AA33">
        <v>0.68055134121164895</v>
      </c>
      <c r="AB33">
        <v>0</v>
      </c>
      <c r="AC33">
        <v>0.83030303030302999</v>
      </c>
      <c r="AD33">
        <v>0.73414634146341395</v>
      </c>
      <c r="AE33">
        <v>0.52459016393442603</v>
      </c>
      <c r="AF33">
        <v>0.63316582914572805</v>
      </c>
      <c r="AH33">
        <v>31</v>
      </c>
      <c r="AI33">
        <v>0.64510869565217299</v>
      </c>
      <c r="AJ33">
        <v>0.64514245703057305</v>
      </c>
      <c r="AK33">
        <v>0</v>
      </c>
      <c r="AL33">
        <v>0.85163776493256205</v>
      </c>
      <c r="AM33">
        <v>0.83480453972257196</v>
      </c>
      <c r="AN33">
        <v>0.43083900226757299</v>
      </c>
      <c r="AO33">
        <v>0.46328852119958602</v>
      </c>
      <c r="AQ33">
        <v>31</v>
      </c>
      <c r="AR33">
        <v>0.704395604395604</v>
      </c>
      <c r="AS33">
        <v>0.64986177509679999</v>
      </c>
      <c r="AT33">
        <v>0</v>
      </c>
      <c r="AU33">
        <v>0.85660018993352305</v>
      </c>
      <c r="AV33">
        <v>0.87254901960784303</v>
      </c>
      <c r="AW33">
        <v>0.19569471624266099</v>
      </c>
      <c r="AX33">
        <v>0.67460317460317398</v>
      </c>
      <c r="AZ33">
        <v>31</v>
      </c>
      <c r="BA33">
        <v>0.70944444444444399</v>
      </c>
      <c r="BB33">
        <v>0.69010785643444505</v>
      </c>
      <c r="BC33">
        <v>0</v>
      </c>
      <c r="BD33">
        <v>0.90552995391705005</v>
      </c>
      <c r="BE33">
        <v>0.95184770436730104</v>
      </c>
      <c r="BF33">
        <v>0.29012345679012302</v>
      </c>
      <c r="BG33">
        <v>0.61293031066330805</v>
      </c>
      <c r="BI33">
        <v>31</v>
      </c>
      <c r="BJ33">
        <v>0.73146067415730298</v>
      </c>
      <c r="BK33">
        <v>0.69035575865532395</v>
      </c>
      <c r="BL33">
        <v>0</v>
      </c>
      <c r="BM33">
        <v>0.97225305216426094</v>
      </c>
      <c r="BN33">
        <v>0.89331770222743201</v>
      </c>
      <c r="BO33">
        <v>0.23908918406072099</v>
      </c>
      <c r="BP33">
        <v>0.65676309616888096</v>
      </c>
      <c r="BR33">
        <v>31</v>
      </c>
      <c r="BS33">
        <v>0.772023809523809</v>
      </c>
      <c r="BT33">
        <v>0.75232790984685505</v>
      </c>
      <c r="BU33">
        <v>0</v>
      </c>
      <c r="BV33">
        <v>0.968494749124854</v>
      </c>
      <c r="BW33">
        <v>0.97317073170731705</v>
      </c>
      <c r="BX33">
        <v>0.397306397306397</v>
      </c>
      <c r="BY33">
        <v>0.67033976124885197</v>
      </c>
    </row>
    <row r="34" spans="25:77" x14ac:dyDescent="0.2">
      <c r="Y34">
        <v>32</v>
      </c>
      <c r="Z34">
        <v>0.58010752688171996</v>
      </c>
      <c r="AA34">
        <v>0.57669999876142697</v>
      </c>
      <c r="AB34">
        <v>0</v>
      </c>
      <c r="AC34">
        <v>0.67312348668280797</v>
      </c>
      <c r="AD34">
        <v>0.86612339930151305</v>
      </c>
      <c r="AE34">
        <v>0.484978540772532</v>
      </c>
      <c r="AF34">
        <v>0.28257456828885302</v>
      </c>
      <c r="AH34">
        <v>32</v>
      </c>
      <c r="AI34">
        <v>0.68152173913043401</v>
      </c>
      <c r="AJ34">
        <v>0.68066398235130898</v>
      </c>
      <c r="AK34">
        <v>0</v>
      </c>
      <c r="AL34">
        <v>0.80903490759753605</v>
      </c>
      <c r="AM34">
        <v>0.85910652920962105</v>
      </c>
      <c r="AN34">
        <v>0.48009101251421998</v>
      </c>
      <c r="AO34">
        <v>0.57442348008385702</v>
      </c>
      <c r="AQ34">
        <v>32</v>
      </c>
      <c r="AR34">
        <v>0.71098901098901102</v>
      </c>
      <c r="AS34">
        <v>0.71461649043883702</v>
      </c>
      <c r="AT34">
        <v>0</v>
      </c>
      <c r="AU34">
        <v>0.886075949367088</v>
      </c>
      <c r="AV34">
        <v>0.87845968712394695</v>
      </c>
      <c r="AW34">
        <v>0.549473684210526</v>
      </c>
      <c r="AX34">
        <v>0.54445664105378699</v>
      </c>
      <c r="AZ34">
        <v>32</v>
      </c>
      <c r="BA34">
        <v>0.73055555555555496</v>
      </c>
      <c r="BB34">
        <v>0.69251982652549005</v>
      </c>
      <c r="BC34">
        <v>0</v>
      </c>
      <c r="BD34">
        <v>0.92616033755274196</v>
      </c>
      <c r="BE34">
        <v>0.90420560747663503</v>
      </c>
      <c r="BF34">
        <v>0.27142857142857102</v>
      </c>
      <c r="BG34">
        <v>0.66828478964401195</v>
      </c>
      <c r="BI34">
        <v>32</v>
      </c>
      <c r="BJ34">
        <v>0.74269662921348301</v>
      </c>
      <c r="BK34">
        <v>0.69595415766454805</v>
      </c>
      <c r="BL34">
        <v>0</v>
      </c>
      <c r="BM34">
        <v>0.94714131607335394</v>
      </c>
      <c r="BN34">
        <v>0.94835680751173701</v>
      </c>
      <c r="BO34">
        <v>0.20934579439252299</v>
      </c>
      <c r="BP34">
        <v>0.67897271268057702</v>
      </c>
      <c r="BR34">
        <v>32</v>
      </c>
      <c r="BS34">
        <v>0.73571428571428499</v>
      </c>
      <c r="BT34">
        <v>0.67141392797685295</v>
      </c>
      <c r="BU34">
        <v>0</v>
      </c>
      <c r="BV34">
        <v>0.97826086956521696</v>
      </c>
      <c r="BW34">
        <v>0.96969696969696895</v>
      </c>
      <c r="BX34">
        <v>0.65074135090609497</v>
      </c>
      <c r="BY34">
        <v>8.6956521739130405E-2</v>
      </c>
    </row>
    <row r="35" spans="25:77" x14ac:dyDescent="0.2">
      <c r="Y35">
        <v>33</v>
      </c>
      <c r="Z35">
        <v>0.71021505376343996</v>
      </c>
      <c r="AA35">
        <v>0.72220768387592205</v>
      </c>
      <c r="AB35">
        <v>0</v>
      </c>
      <c r="AC35">
        <v>0.88487584650112805</v>
      </c>
      <c r="AD35">
        <v>0.89940828402366801</v>
      </c>
      <c r="AE35">
        <v>0.55891553701772601</v>
      </c>
      <c r="AF35">
        <v>0.54563106796116501</v>
      </c>
      <c r="AH35">
        <v>33</v>
      </c>
      <c r="AI35">
        <v>0.70815217391304297</v>
      </c>
      <c r="AJ35">
        <v>0.715714834576056</v>
      </c>
      <c r="AK35">
        <v>0</v>
      </c>
      <c r="AL35">
        <v>0.95661605206073697</v>
      </c>
      <c r="AM35">
        <v>0.90845070422535201</v>
      </c>
      <c r="AN35">
        <v>0.47530864197530798</v>
      </c>
      <c r="AO35">
        <v>0.52248394004282595</v>
      </c>
      <c r="AQ35">
        <v>33</v>
      </c>
      <c r="AR35">
        <v>0.78681318681318602</v>
      </c>
      <c r="AS35">
        <v>0.77186036177808703</v>
      </c>
      <c r="AT35">
        <v>0</v>
      </c>
      <c r="AU35">
        <v>0.99231613611416003</v>
      </c>
      <c r="AV35">
        <v>0.96626768226332904</v>
      </c>
      <c r="AW35">
        <v>0.45095168374816902</v>
      </c>
      <c r="AX35">
        <v>0.67790594498668999</v>
      </c>
      <c r="AZ35">
        <v>33</v>
      </c>
      <c r="BA35">
        <v>0.72277777777777696</v>
      </c>
      <c r="BB35">
        <v>0.67270653670040104</v>
      </c>
      <c r="BC35">
        <v>0</v>
      </c>
      <c r="BD35">
        <v>0.90717299578058996</v>
      </c>
      <c r="BE35">
        <v>0.910377358490565</v>
      </c>
      <c r="BF35">
        <v>0.18552875695732801</v>
      </c>
      <c r="BG35">
        <v>0.687747035573122</v>
      </c>
      <c r="BI35">
        <v>33</v>
      </c>
      <c r="BJ35">
        <v>0.68426966292134805</v>
      </c>
      <c r="BK35">
        <v>0.68181057953857505</v>
      </c>
      <c r="BL35">
        <v>0</v>
      </c>
      <c r="BM35">
        <v>0.91666666666666596</v>
      </c>
      <c r="BN35">
        <v>0.88998763906056799</v>
      </c>
      <c r="BO35">
        <v>0.40251572327044</v>
      </c>
      <c r="BP35">
        <v>0.51807228915662595</v>
      </c>
      <c r="BR35">
        <v>33</v>
      </c>
      <c r="BS35">
        <v>0.764880952380952</v>
      </c>
      <c r="BT35">
        <v>0.72307388624365598</v>
      </c>
      <c r="BU35">
        <v>0</v>
      </c>
      <c r="BV35">
        <v>0.98104265402843605</v>
      </c>
      <c r="BW35">
        <v>0.98199279711884702</v>
      </c>
      <c r="BX35">
        <v>0.25296442687747001</v>
      </c>
      <c r="BY35">
        <v>0.67629566694987198</v>
      </c>
    </row>
    <row r="36" spans="25:77" x14ac:dyDescent="0.2">
      <c r="Y36">
        <v>34</v>
      </c>
      <c r="Z36">
        <v>0.61827956989247301</v>
      </c>
      <c r="AA36">
        <v>0.61537542838019399</v>
      </c>
      <c r="AB36">
        <v>0</v>
      </c>
      <c r="AC36">
        <v>0.69367088607594896</v>
      </c>
      <c r="AD36">
        <v>0.71255060728744901</v>
      </c>
      <c r="AE36">
        <v>0.498212157330154</v>
      </c>
      <c r="AF36">
        <v>0.55706806282722499</v>
      </c>
      <c r="AH36">
        <v>34</v>
      </c>
      <c r="AI36">
        <v>0.68804347826086898</v>
      </c>
      <c r="AJ36">
        <v>0.61060105169973999</v>
      </c>
      <c r="AK36">
        <v>0</v>
      </c>
      <c r="AL36">
        <v>0.84681255946717404</v>
      </c>
      <c r="AM36">
        <v>0.89559164733178598</v>
      </c>
      <c r="AN36">
        <v>4.2105263157894701E-2</v>
      </c>
      <c r="AO36">
        <v>0.65789473684210498</v>
      </c>
      <c r="AQ36">
        <v>34</v>
      </c>
      <c r="AR36">
        <v>0.70604395604395598</v>
      </c>
      <c r="AS36">
        <v>0.66679838532607105</v>
      </c>
      <c r="AT36">
        <v>0</v>
      </c>
      <c r="AU36">
        <v>0.91514500537056898</v>
      </c>
      <c r="AV36">
        <v>0.88018979833926403</v>
      </c>
      <c r="AW36">
        <v>0.20102214650766601</v>
      </c>
      <c r="AX36">
        <v>0.67083659108678595</v>
      </c>
      <c r="AZ36">
        <v>34</v>
      </c>
      <c r="BA36">
        <v>0.73111111111111104</v>
      </c>
      <c r="BB36">
        <v>0.72644882692423796</v>
      </c>
      <c r="BC36">
        <v>0</v>
      </c>
      <c r="BD36">
        <v>0.89468405215646896</v>
      </c>
      <c r="BE36">
        <v>0.90012033694344096</v>
      </c>
      <c r="BF36">
        <v>0.59713701431492805</v>
      </c>
      <c r="BG36">
        <v>0.51385390428211497</v>
      </c>
      <c r="BI36">
        <v>34</v>
      </c>
      <c r="BJ36">
        <v>0.72921348314606704</v>
      </c>
      <c r="BK36">
        <v>0.72460690935076399</v>
      </c>
      <c r="BL36">
        <v>0</v>
      </c>
      <c r="BM36">
        <v>0.97285067873303099</v>
      </c>
      <c r="BN36">
        <v>0.90621193666260602</v>
      </c>
      <c r="BO36">
        <v>0.41715976331360899</v>
      </c>
      <c r="BP36">
        <v>0.60220525869380803</v>
      </c>
      <c r="BR36">
        <v>34</v>
      </c>
      <c r="BS36">
        <v>0.74285714285714199</v>
      </c>
      <c r="BT36">
        <v>0.67907921958128803</v>
      </c>
      <c r="BU36">
        <v>0</v>
      </c>
      <c r="BV36">
        <v>0.97297297297297303</v>
      </c>
      <c r="BW36">
        <v>0.97218863361547703</v>
      </c>
      <c r="BX36">
        <v>0.66612244897959105</v>
      </c>
      <c r="BY36">
        <v>0.105032822757111</v>
      </c>
    </row>
    <row r="37" spans="25:77" x14ac:dyDescent="0.2">
      <c r="Y37">
        <v>35</v>
      </c>
      <c r="Z37">
        <v>0.67849462365591395</v>
      </c>
      <c r="AA37">
        <v>0.66920530006157797</v>
      </c>
      <c r="AB37">
        <v>0</v>
      </c>
      <c r="AC37">
        <v>0.87103174603174605</v>
      </c>
      <c r="AD37">
        <v>0.73297002724795601</v>
      </c>
      <c r="AE37">
        <v>0.40443896424167602</v>
      </c>
      <c r="AF37">
        <v>0.66838046272493501</v>
      </c>
      <c r="AH37">
        <v>35</v>
      </c>
      <c r="AI37">
        <v>0.73260869565217301</v>
      </c>
      <c r="AJ37">
        <v>0.70254001747470296</v>
      </c>
      <c r="AK37">
        <v>0</v>
      </c>
      <c r="AL37">
        <v>0.91864057672502497</v>
      </c>
      <c r="AM37">
        <v>0.92325581395348799</v>
      </c>
      <c r="AN37">
        <v>0.30213464696223302</v>
      </c>
      <c r="AO37">
        <v>0.66612903225806397</v>
      </c>
      <c r="AQ37">
        <v>35</v>
      </c>
      <c r="AR37">
        <v>0.63681318681318599</v>
      </c>
      <c r="AS37">
        <v>0.59468885769788005</v>
      </c>
      <c r="AT37">
        <v>0</v>
      </c>
      <c r="AU37">
        <v>0.83950617283950602</v>
      </c>
      <c r="AV37">
        <v>0.89264173703256899</v>
      </c>
      <c r="AW37">
        <v>0.59890109890109799</v>
      </c>
      <c r="AX37">
        <v>4.7706422018348599E-2</v>
      </c>
      <c r="AZ37">
        <v>35</v>
      </c>
      <c r="BA37">
        <v>0.74388888888888804</v>
      </c>
      <c r="BB37">
        <v>0.70827227046904595</v>
      </c>
      <c r="BC37">
        <v>0</v>
      </c>
      <c r="BD37">
        <v>0.93903743315508004</v>
      </c>
      <c r="BE37">
        <v>0.95622895622895598</v>
      </c>
      <c r="BF37">
        <v>0.27787307032589997</v>
      </c>
      <c r="BG37">
        <v>0.65994962216624597</v>
      </c>
      <c r="BI37">
        <v>35</v>
      </c>
      <c r="BJ37">
        <v>0.73764044943820195</v>
      </c>
      <c r="BK37">
        <v>0.70562745786536596</v>
      </c>
      <c r="BL37">
        <v>0</v>
      </c>
      <c r="BM37">
        <v>0.98550724637681097</v>
      </c>
      <c r="BN37">
        <v>0.91330891330891295</v>
      </c>
      <c r="BO37">
        <v>0.247457627118644</v>
      </c>
      <c r="BP37">
        <v>0.67623604465709697</v>
      </c>
      <c r="BR37">
        <v>35</v>
      </c>
      <c r="BS37">
        <v>0.80476190476190401</v>
      </c>
      <c r="BT37">
        <v>0.80076711138441203</v>
      </c>
      <c r="BU37">
        <v>0</v>
      </c>
      <c r="BV37">
        <v>0.967741935483871</v>
      </c>
      <c r="BW37">
        <v>0.97055359246171902</v>
      </c>
      <c r="BX37">
        <v>0.58414464534075095</v>
      </c>
      <c r="BY37">
        <v>0.68062827225130795</v>
      </c>
    </row>
    <row r="38" spans="25:77" x14ac:dyDescent="0.2">
      <c r="Y38">
        <v>36</v>
      </c>
      <c r="Z38">
        <v>0.63548387096774195</v>
      </c>
      <c r="AA38">
        <v>0.64854465541088302</v>
      </c>
      <c r="AB38">
        <v>0</v>
      </c>
      <c r="AC38">
        <v>0.76979293544457905</v>
      </c>
      <c r="AD38">
        <v>0.84937712344280802</v>
      </c>
      <c r="AE38">
        <v>0.55489021956087803</v>
      </c>
      <c r="AF38">
        <v>0.42011834319526598</v>
      </c>
      <c r="AH38">
        <v>36</v>
      </c>
      <c r="AI38">
        <v>0.772826086956521</v>
      </c>
      <c r="AJ38">
        <v>0.75871527199238098</v>
      </c>
      <c r="AK38">
        <v>0</v>
      </c>
      <c r="AL38">
        <v>0.94580233793836299</v>
      </c>
      <c r="AM38">
        <v>0.91373801916932895</v>
      </c>
      <c r="AN38">
        <v>0.49354375896700098</v>
      </c>
      <c r="AO38">
        <v>0.681776971894832</v>
      </c>
      <c r="AQ38">
        <v>36</v>
      </c>
      <c r="AR38">
        <v>0.68516483516483495</v>
      </c>
      <c r="AS38">
        <v>0.64046489240831195</v>
      </c>
      <c r="AT38">
        <v>0</v>
      </c>
      <c r="AU38">
        <v>0.94988610478359903</v>
      </c>
      <c r="AV38">
        <v>0.88235294117647001</v>
      </c>
      <c r="AW38">
        <v>0.63936781609195403</v>
      </c>
      <c r="AX38">
        <v>9.0252707581227401E-2</v>
      </c>
      <c r="AZ38">
        <v>36</v>
      </c>
      <c r="BA38">
        <v>0.71499999999999997</v>
      </c>
      <c r="BB38">
        <v>0.65422648764878499</v>
      </c>
      <c r="BC38">
        <v>0</v>
      </c>
      <c r="BD38">
        <v>0.94270270270270196</v>
      </c>
      <c r="BE38">
        <v>0.88864142538975499</v>
      </c>
      <c r="BF38">
        <v>0.122047244094488</v>
      </c>
      <c r="BG38">
        <v>0.66351457840819505</v>
      </c>
      <c r="BI38">
        <v>36</v>
      </c>
      <c r="BJ38">
        <v>0.70561797752808897</v>
      </c>
      <c r="BK38">
        <v>0.67347297032008802</v>
      </c>
      <c r="BL38">
        <v>0</v>
      </c>
      <c r="BM38">
        <v>0.95040369088812005</v>
      </c>
      <c r="BN38">
        <v>0.93033707865168502</v>
      </c>
      <c r="BO38">
        <v>0.600977198697068</v>
      </c>
      <c r="BP38">
        <v>0.21217391304347799</v>
      </c>
      <c r="BR38">
        <v>36</v>
      </c>
      <c r="BS38">
        <v>0.74940476190476102</v>
      </c>
      <c r="BT38">
        <v>0.70931389175408199</v>
      </c>
      <c r="BU38">
        <v>0</v>
      </c>
      <c r="BV38">
        <v>0.95518867924528295</v>
      </c>
      <c r="BW38">
        <v>0.95388349514563098</v>
      </c>
      <c r="BX38">
        <v>0.24952015355086299</v>
      </c>
      <c r="BY38">
        <v>0.67866323907454995</v>
      </c>
    </row>
    <row r="39" spans="25:77" x14ac:dyDescent="0.2">
      <c r="Y39">
        <v>37</v>
      </c>
      <c r="Z39">
        <v>0.66720430107526796</v>
      </c>
      <c r="AA39">
        <v>0.66024011555867701</v>
      </c>
      <c r="AB39">
        <v>0</v>
      </c>
      <c r="AC39">
        <v>0.903803131991051</v>
      </c>
      <c r="AD39">
        <v>0.86336633663366302</v>
      </c>
      <c r="AE39">
        <v>0.35873388042203902</v>
      </c>
      <c r="AF39">
        <v>0.515057113187954</v>
      </c>
      <c r="AH39">
        <v>37</v>
      </c>
      <c r="AI39">
        <v>0.71521739130434703</v>
      </c>
      <c r="AJ39">
        <v>0.68414899527310302</v>
      </c>
      <c r="AK39">
        <v>0</v>
      </c>
      <c r="AL39">
        <v>0.94580233793836299</v>
      </c>
      <c r="AM39">
        <v>0.87560975609756098</v>
      </c>
      <c r="AN39">
        <v>0.26689774696707103</v>
      </c>
      <c r="AO39">
        <v>0.64828614008941798</v>
      </c>
      <c r="AQ39">
        <v>37</v>
      </c>
      <c r="AR39">
        <v>0.76098901098901095</v>
      </c>
      <c r="AS39">
        <v>0.75158176212904904</v>
      </c>
      <c r="AT39">
        <v>0</v>
      </c>
      <c r="AU39">
        <v>0.93829787234042505</v>
      </c>
      <c r="AV39">
        <v>0.920940170940171</v>
      </c>
      <c r="AW39">
        <v>0.51308900523560197</v>
      </c>
      <c r="AX39">
        <v>0.63400000000000001</v>
      </c>
      <c r="AZ39">
        <v>37</v>
      </c>
      <c r="BA39">
        <v>0.76333333333333298</v>
      </c>
      <c r="BB39">
        <v>0.76707420509301505</v>
      </c>
      <c r="BC39">
        <v>0</v>
      </c>
      <c r="BD39">
        <v>0.96420581655480897</v>
      </c>
      <c r="BE39">
        <v>0.95642201834862295</v>
      </c>
      <c r="BF39">
        <v>0.58758314855875804</v>
      </c>
      <c r="BG39">
        <v>0.56008583690987102</v>
      </c>
      <c r="BI39">
        <v>37</v>
      </c>
      <c r="BJ39">
        <v>0.73202247191011205</v>
      </c>
      <c r="BK39">
        <v>0.73466493209842998</v>
      </c>
      <c r="BL39">
        <v>0</v>
      </c>
      <c r="BM39">
        <v>0.97038724373576302</v>
      </c>
      <c r="BN39">
        <v>0.90516206482592998</v>
      </c>
      <c r="BO39">
        <v>0.59010270774976603</v>
      </c>
      <c r="BP39">
        <v>0.473007712082262</v>
      </c>
      <c r="BR39">
        <v>37</v>
      </c>
      <c r="BS39">
        <v>0.72499999999999998</v>
      </c>
      <c r="BT39">
        <v>0.66415122001468696</v>
      </c>
      <c r="BU39">
        <v>0</v>
      </c>
      <c r="BV39">
        <v>0.97658079625292704</v>
      </c>
      <c r="BW39">
        <v>0.94567901234567897</v>
      </c>
      <c r="BX39">
        <v>0.643435980551053</v>
      </c>
      <c r="BY39">
        <v>9.0909090909090898E-2</v>
      </c>
    </row>
    <row r="40" spans="25:77" x14ac:dyDescent="0.2">
      <c r="Y40">
        <v>38</v>
      </c>
      <c r="Z40">
        <v>0.53870967741935405</v>
      </c>
      <c r="AA40">
        <v>0.546872374652282</v>
      </c>
      <c r="AB40">
        <v>0</v>
      </c>
      <c r="AC40">
        <v>0.46686746987951799</v>
      </c>
      <c r="AD40">
        <v>0.83001172332942497</v>
      </c>
      <c r="AE40">
        <v>0.37078651685393199</v>
      </c>
      <c r="AF40">
        <v>0.51982378854625499</v>
      </c>
      <c r="AH40">
        <v>38</v>
      </c>
      <c r="AI40">
        <v>0.67445652173912995</v>
      </c>
      <c r="AJ40">
        <v>0.63540877247350502</v>
      </c>
      <c r="AK40">
        <v>0</v>
      </c>
      <c r="AL40">
        <v>0.82654249126891699</v>
      </c>
      <c r="AM40">
        <v>0.83843717001055895</v>
      </c>
      <c r="AN40">
        <v>0.21465076660988</v>
      </c>
      <c r="AO40">
        <v>0.66200466200466201</v>
      </c>
      <c r="AQ40">
        <v>38</v>
      </c>
      <c r="AR40">
        <v>0.72417582417582405</v>
      </c>
      <c r="AS40">
        <v>0.68741322961899298</v>
      </c>
      <c r="AT40">
        <v>0</v>
      </c>
      <c r="AU40">
        <v>0.96949891067538096</v>
      </c>
      <c r="AV40">
        <v>0.90261282660332498</v>
      </c>
      <c r="AW40">
        <v>0.221052631578947</v>
      </c>
      <c r="AX40">
        <v>0.65648854961832004</v>
      </c>
      <c r="AZ40">
        <v>38</v>
      </c>
      <c r="BA40">
        <v>0.75277777777777699</v>
      </c>
      <c r="BB40">
        <v>0.74697692506114</v>
      </c>
      <c r="BC40">
        <v>0</v>
      </c>
      <c r="BD40">
        <v>0.95279912184412696</v>
      </c>
      <c r="BE40">
        <v>0.922341696535244</v>
      </c>
      <c r="BF40">
        <v>0.45793103448275801</v>
      </c>
      <c r="BG40">
        <v>0.65483584738243095</v>
      </c>
      <c r="BI40">
        <v>38</v>
      </c>
      <c r="BJ40">
        <v>0.689325842696629</v>
      </c>
      <c r="BK40">
        <v>0.67250280429937404</v>
      </c>
      <c r="BL40">
        <v>0</v>
      </c>
      <c r="BM40">
        <v>0.99210822998872505</v>
      </c>
      <c r="BN40">
        <v>0.92667375132837404</v>
      </c>
      <c r="BO40">
        <v>0.48837209302325502</v>
      </c>
      <c r="BP40">
        <v>0.28285714285714197</v>
      </c>
      <c r="BR40">
        <v>38</v>
      </c>
      <c r="BS40">
        <v>0.77916666666666601</v>
      </c>
      <c r="BT40">
        <v>0.77102183399262403</v>
      </c>
      <c r="BU40">
        <v>0</v>
      </c>
      <c r="BV40">
        <v>0.96211251435131995</v>
      </c>
      <c r="BW40">
        <v>0.93184634448574899</v>
      </c>
      <c r="BX40">
        <v>0.514880952380952</v>
      </c>
      <c r="BY40">
        <v>0.67524752475247496</v>
      </c>
    </row>
    <row r="41" spans="25:77" x14ac:dyDescent="0.2">
      <c r="Y41">
        <v>39</v>
      </c>
      <c r="Z41">
        <v>0.56720430107526798</v>
      </c>
      <c r="AA41">
        <v>0.57615826021635896</v>
      </c>
      <c r="AB41">
        <v>0</v>
      </c>
      <c r="AC41">
        <v>0.62283737024221397</v>
      </c>
      <c r="AD41">
        <v>0.71025930101465595</v>
      </c>
      <c r="AE41">
        <v>0.42972247090420701</v>
      </c>
      <c r="AF41">
        <v>0.54181389870435803</v>
      </c>
      <c r="AH41">
        <v>39</v>
      </c>
      <c r="AI41">
        <v>0.73750000000000004</v>
      </c>
      <c r="AJ41">
        <v>0.71068171952693604</v>
      </c>
      <c r="AK41">
        <v>0</v>
      </c>
      <c r="AL41">
        <v>0.91209927611168495</v>
      </c>
      <c r="AM41">
        <v>0.892667375132837</v>
      </c>
      <c r="AN41">
        <v>0.37539432176656101</v>
      </c>
      <c r="AO41">
        <v>0.66256590509666002</v>
      </c>
      <c r="AQ41">
        <v>39</v>
      </c>
      <c r="AR41">
        <v>0.67307692307692302</v>
      </c>
      <c r="AS41">
        <v>0.61000050334667</v>
      </c>
      <c r="AT41">
        <v>0</v>
      </c>
      <c r="AU41">
        <v>0.92163009404388696</v>
      </c>
      <c r="AV41">
        <v>0.87864077669902896</v>
      </c>
      <c r="AW41">
        <v>0.62434652725914797</v>
      </c>
      <c r="AX41">
        <v>1.53846153846153E-2</v>
      </c>
      <c r="AZ41">
        <v>39</v>
      </c>
      <c r="BA41">
        <v>0.74</v>
      </c>
      <c r="BB41">
        <v>0.70598881241398104</v>
      </c>
      <c r="BC41">
        <v>0</v>
      </c>
      <c r="BD41">
        <v>0.97085201793721898</v>
      </c>
      <c r="BE41">
        <v>0.912689173457508</v>
      </c>
      <c r="BF41">
        <v>0.26855123674911602</v>
      </c>
      <c r="BG41">
        <v>0.67186282151208099</v>
      </c>
      <c r="BI41">
        <v>39</v>
      </c>
      <c r="BJ41">
        <v>0.73033707865168496</v>
      </c>
      <c r="BK41">
        <v>0.72354678436796505</v>
      </c>
      <c r="BL41">
        <v>0</v>
      </c>
      <c r="BM41">
        <v>0.96737907761529796</v>
      </c>
      <c r="BN41">
        <v>0.90865954922894399</v>
      </c>
      <c r="BO41">
        <v>0.39832869080779898</v>
      </c>
      <c r="BP41">
        <v>0.61981981981981904</v>
      </c>
      <c r="BR41">
        <v>39</v>
      </c>
      <c r="BS41">
        <v>0.73214285714285698</v>
      </c>
      <c r="BT41">
        <v>0.68588789589142296</v>
      </c>
      <c r="BU41">
        <v>0</v>
      </c>
      <c r="BV41">
        <v>0.98126463700234101</v>
      </c>
      <c r="BW41">
        <v>0.97108433734939703</v>
      </c>
      <c r="BX41">
        <v>0.63166953528399294</v>
      </c>
      <c r="BY41">
        <v>0.15953307392996099</v>
      </c>
    </row>
    <row r="42" spans="25:77" x14ac:dyDescent="0.2">
      <c r="Y42">
        <v>40</v>
      </c>
      <c r="Z42">
        <v>0.63494623655913895</v>
      </c>
      <c r="AA42">
        <v>0.63367237020286005</v>
      </c>
      <c r="AB42">
        <v>0</v>
      </c>
      <c r="AC42">
        <v>0.846529814271749</v>
      </c>
      <c r="AD42">
        <v>0.79658952496954905</v>
      </c>
      <c r="AE42">
        <v>0.41666666666666602</v>
      </c>
      <c r="AF42">
        <v>0.47490347490347401</v>
      </c>
      <c r="AH42">
        <v>40</v>
      </c>
      <c r="AI42">
        <v>0.67826086956521703</v>
      </c>
      <c r="AJ42">
        <v>0.62733372596939996</v>
      </c>
      <c r="AK42">
        <v>0</v>
      </c>
      <c r="AL42">
        <v>0.91397849462365499</v>
      </c>
      <c r="AM42">
        <v>0.89381563593932301</v>
      </c>
      <c r="AN42">
        <v>0.61131520940484896</v>
      </c>
      <c r="AO42">
        <v>9.0225563909774403E-2</v>
      </c>
      <c r="AQ42">
        <v>40</v>
      </c>
      <c r="AR42">
        <v>0.76043956043955996</v>
      </c>
      <c r="AS42">
        <v>0.75677443867040595</v>
      </c>
      <c r="AT42">
        <v>0</v>
      </c>
      <c r="AU42">
        <v>0.95709570957095702</v>
      </c>
      <c r="AV42">
        <v>0.91491712707182304</v>
      </c>
      <c r="AW42">
        <v>0.52549019607843095</v>
      </c>
      <c r="AX42">
        <v>0.62959472196041399</v>
      </c>
      <c r="AZ42">
        <v>40</v>
      </c>
      <c r="BA42">
        <v>0.64166666666666605</v>
      </c>
      <c r="BB42">
        <v>0.63656563137681699</v>
      </c>
      <c r="BC42">
        <v>0</v>
      </c>
      <c r="BD42">
        <v>0.94877505567928699</v>
      </c>
      <c r="BE42">
        <v>0.85929648241206003</v>
      </c>
      <c r="BF42">
        <v>0.51124063280599497</v>
      </c>
      <c r="BG42">
        <v>0.22695035460992899</v>
      </c>
      <c r="BI42">
        <v>40</v>
      </c>
      <c r="BJ42">
        <v>0.73089887640449402</v>
      </c>
      <c r="BK42">
        <v>0.72365447949043404</v>
      </c>
      <c r="BL42">
        <v>0</v>
      </c>
      <c r="BM42">
        <v>0.93520518358531302</v>
      </c>
      <c r="BN42">
        <v>0.92773892773892697</v>
      </c>
      <c r="BO42">
        <v>0.59594985535197598</v>
      </c>
      <c r="BP42">
        <v>0.43572395128552099</v>
      </c>
      <c r="BR42">
        <v>40</v>
      </c>
      <c r="BS42">
        <v>0.753571428571428</v>
      </c>
      <c r="BT42">
        <v>0.75021444848098995</v>
      </c>
      <c r="BU42">
        <v>0</v>
      </c>
      <c r="BV42">
        <v>0.97198538367844001</v>
      </c>
      <c r="BW42">
        <v>0.958382877526753</v>
      </c>
      <c r="BX42">
        <v>0.61065573770491799</v>
      </c>
      <c r="BY42">
        <v>0.45983379501385002</v>
      </c>
    </row>
    <row r="43" spans="25:77" x14ac:dyDescent="0.2">
      <c r="Y43">
        <v>41</v>
      </c>
      <c r="Z43">
        <v>0.674193548387096</v>
      </c>
      <c r="AA43">
        <v>0.66381800733908802</v>
      </c>
      <c r="AB43">
        <v>0</v>
      </c>
      <c r="AC43">
        <v>0.78777589134125603</v>
      </c>
      <c r="AD43">
        <v>0.719562243502052</v>
      </c>
      <c r="AE43">
        <v>0.50436953807740303</v>
      </c>
      <c r="AF43">
        <v>0.64356435643564303</v>
      </c>
      <c r="AH43">
        <v>41</v>
      </c>
      <c r="AI43">
        <v>0.63804347826086905</v>
      </c>
      <c r="AJ43">
        <v>0.64421081093519805</v>
      </c>
      <c r="AK43">
        <v>0</v>
      </c>
      <c r="AL43">
        <v>0.85714285714285698</v>
      </c>
      <c r="AM43">
        <v>0.79427083333333304</v>
      </c>
      <c r="AN43">
        <v>0.52222222222222203</v>
      </c>
      <c r="AO43">
        <v>0.40320733104238199</v>
      </c>
      <c r="AQ43">
        <v>41</v>
      </c>
      <c r="AR43">
        <v>0.73076923076922995</v>
      </c>
      <c r="AS43">
        <v>0.68270993287285697</v>
      </c>
      <c r="AT43">
        <v>0</v>
      </c>
      <c r="AU43">
        <v>0.93402061855670104</v>
      </c>
      <c r="AV43">
        <v>0.93720930232558097</v>
      </c>
      <c r="AW43">
        <v>0.19557195571955699</v>
      </c>
      <c r="AX43">
        <v>0.664037854889589</v>
      </c>
      <c r="AZ43">
        <v>41</v>
      </c>
      <c r="BA43">
        <v>0.76500000000000001</v>
      </c>
      <c r="BB43">
        <v>0.76907496033238898</v>
      </c>
      <c r="BC43">
        <v>0</v>
      </c>
      <c r="BD43">
        <v>0.99001109877913396</v>
      </c>
      <c r="BE43">
        <v>0.92470588235294104</v>
      </c>
      <c r="BF43">
        <v>0.56639247943595705</v>
      </c>
      <c r="BG43">
        <v>0.59519038076152297</v>
      </c>
      <c r="BI43">
        <v>41</v>
      </c>
      <c r="BJ43">
        <v>0.67752808988764002</v>
      </c>
      <c r="BK43">
        <v>0.67806442600594896</v>
      </c>
      <c r="BL43">
        <v>0</v>
      </c>
      <c r="BM43">
        <v>0.92274678111587904</v>
      </c>
      <c r="BN43">
        <v>0.90261282660332498</v>
      </c>
      <c r="BO43">
        <v>0.45016797312430001</v>
      </c>
      <c r="BP43">
        <v>0.43673012318029097</v>
      </c>
      <c r="BR43">
        <v>41</v>
      </c>
      <c r="BS43">
        <v>0.75892857142857095</v>
      </c>
      <c r="BT43">
        <v>0.71952487671634602</v>
      </c>
      <c r="BU43">
        <v>0</v>
      </c>
      <c r="BV43">
        <v>0.98076923076922995</v>
      </c>
      <c r="BW43">
        <v>0.96411483253588504</v>
      </c>
      <c r="BX43">
        <v>0.25287356321839</v>
      </c>
      <c r="BY43">
        <v>0.68034188034188003</v>
      </c>
    </row>
    <row r="44" spans="25:77" x14ac:dyDescent="0.2">
      <c r="Y44">
        <v>42</v>
      </c>
      <c r="Z44">
        <v>0.67741935483870896</v>
      </c>
      <c r="AA44">
        <v>0.60947508606224998</v>
      </c>
      <c r="AB44">
        <v>0</v>
      </c>
      <c r="AC44">
        <v>0.87461139896372997</v>
      </c>
      <c r="AD44">
        <v>0.833156216790648</v>
      </c>
      <c r="AE44">
        <v>7.421875E-2</v>
      </c>
      <c r="AF44">
        <v>0.65591397849462296</v>
      </c>
      <c r="AH44">
        <v>42</v>
      </c>
      <c r="AI44">
        <v>0.71521739130434703</v>
      </c>
      <c r="AJ44">
        <v>0.71628279041874998</v>
      </c>
      <c r="AK44">
        <v>0</v>
      </c>
      <c r="AL44">
        <v>0.94192185850052801</v>
      </c>
      <c r="AM44">
        <v>0.85141509433962204</v>
      </c>
      <c r="AN44">
        <v>0.58455522971651996</v>
      </c>
      <c r="AO44">
        <v>0.48723897911832897</v>
      </c>
      <c r="AQ44">
        <v>42</v>
      </c>
      <c r="AR44">
        <v>0.64615384615384597</v>
      </c>
      <c r="AS44">
        <v>0.62896556161304196</v>
      </c>
      <c r="AT44">
        <v>0</v>
      </c>
      <c r="AU44">
        <v>0.80038948393378695</v>
      </c>
      <c r="AV44">
        <v>0.76358695652173902</v>
      </c>
      <c r="AW44">
        <v>0.321377331420373</v>
      </c>
      <c r="AX44">
        <v>0.63050847457627102</v>
      </c>
      <c r="AZ44">
        <v>42</v>
      </c>
      <c r="BA44">
        <v>0.73277777777777697</v>
      </c>
      <c r="BB44">
        <v>0.71133537720499895</v>
      </c>
      <c r="BC44">
        <v>0</v>
      </c>
      <c r="BD44">
        <v>0.88537549407114602</v>
      </c>
      <c r="BE44">
        <v>0.88009888751545096</v>
      </c>
      <c r="BF44">
        <v>0.40506329113924</v>
      </c>
      <c r="BG44">
        <v>0.67480383609415795</v>
      </c>
      <c r="BI44">
        <v>42</v>
      </c>
      <c r="BJ44">
        <v>0.73258426966292101</v>
      </c>
      <c r="BK44">
        <v>0.72447687017431495</v>
      </c>
      <c r="BL44">
        <v>0</v>
      </c>
      <c r="BM44">
        <v>0.94343649946638197</v>
      </c>
      <c r="BN44">
        <v>0.91504854368931998</v>
      </c>
      <c r="BO44">
        <v>0.62068965517241304</v>
      </c>
      <c r="BP44">
        <v>0.41873278236914602</v>
      </c>
      <c r="BR44">
        <v>42</v>
      </c>
      <c r="BS44">
        <v>0.76428571428571401</v>
      </c>
      <c r="BT44">
        <v>0.72150886934825298</v>
      </c>
      <c r="BU44">
        <v>0</v>
      </c>
      <c r="BV44">
        <v>0.96984318455970997</v>
      </c>
      <c r="BW44">
        <v>0.97176470588235198</v>
      </c>
      <c r="BX44">
        <v>0.25793650793650702</v>
      </c>
      <c r="BY44">
        <v>0.68649107901444295</v>
      </c>
    </row>
    <row r="45" spans="25:77" x14ac:dyDescent="0.2">
      <c r="Y45">
        <v>43</v>
      </c>
      <c r="Z45">
        <v>0.66827956989247295</v>
      </c>
      <c r="AA45">
        <v>0.64918263839468804</v>
      </c>
      <c r="AB45">
        <v>0</v>
      </c>
      <c r="AC45">
        <v>0.89791873141724399</v>
      </c>
      <c r="AD45">
        <v>0.85012285012285005</v>
      </c>
      <c r="AE45">
        <v>0.245810055865921</v>
      </c>
      <c r="AF45">
        <v>0.60287891617273504</v>
      </c>
      <c r="AH45">
        <v>43</v>
      </c>
      <c r="AI45">
        <v>0.613586956521739</v>
      </c>
      <c r="AJ45">
        <v>0.61277366306325998</v>
      </c>
      <c r="AK45">
        <v>0</v>
      </c>
      <c r="AL45">
        <v>0.83001172332942497</v>
      </c>
      <c r="AM45">
        <v>0.93793103448275805</v>
      </c>
      <c r="AN45">
        <v>0.49873631002527302</v>
      </c>
      <c r="AO45">
        <v>0.18441558441558401</v>
      </c>
      <c r="AQ45">
        <v>43</v>
      </c>
      <c r="AR45">
        <v>0.70384615384615301</v>
      </c>
      <c r="AS45">
        <v>0.652963599726476</v>
      </c>
      <c r="AT45">
        <v>0</v>
      </c>
      <c r="AU45">
        <v>0.87804878048780399</v>
      </c>
      <c r="AV45">
        <v>0.87347931873479301</v>
      </c>
      <c r="AW45">
        <v>0.18994413407821201</v>
      </c>
      <c r="AX45">
        <v>0.670382165605095</v>
      </c>
      <c r="AZ45">
        <v>43</v>
      </c>
      <c r="BA45">
        <v>0.71555555555555495</v>
      </c>
      <c r="BB45">
        <v>0.64172944075977201</v>
      </c>
      <c r="BC45">
        <v>0</v>
      </c>
      <c r="BD45">
        <v>0.92531120331950201</v>
      </c>
      <c r="BE45">
        <v>0.94090382387021998</v>
      </c>
      <c r="BF45">
        <v>0.64931087289433298</v>
      </c>
      <c r="BG45">
        <v>5.1391862955032099E-2</v>
      </c>
      <c r="BI45">
        <v>43</v>
      </c>
      <c r="BJ45">
        <v>0.74325842696629196</v>
      </c>
      <c r="BK45">
        <v>0.70590616872433298</v>
      </c>
      <c r="BL45">
        <v>0</v>
      </c>
      <c r="BM45">
        <v>0.95124593716143002</v>
      </c>
      <c r="BN45">
        <v>0.93882352941176395</v>
      </c>
      <c r="BO45">
        <v>0.26958105646630198</v>
      </c>
      <c r="BP45">
        <v>0.66397415185783504</v>
      </c>
      <c r="BR45">
        <v>43</v>
      </c>
      <c r="BS45">
        <v>0.74345238095238098</v>
      </c>
      <c r="BT45">
        <v>0.70714057381922402</v>
      </c>
      <c r="BU45">
        <v>0</v>
      </c>
      <c r="BV45">
        <v>0.96416184971098196</v>
      </c>
      <c r="BW45">
        <v>0.93046776232616901</v>
      </c>
      <c r="BX45">
        <v>0.25698324022346303</v>
      </c>
      <c r="BY45">
        <v>0.67694944301628102</v>
      </c>
    </row>
    <row r="46" spans="25:77" x14ac:dyDescent="0.2">
      <c r="Y46">
        <v>44</v>
      </c>
      <c r="Z46">
        <v>0.64677419354838706</v>
      </c>
      <c r="AA46">
        <v>0.646284264113138</v>
      </c>
      <c r="AB46">
        <v>0</v>
      </c>
      <c r="AC46">
        <v>0.77651905252317099</v>
      </c>
      <c r="AD46">
        <v>0.871428571428571</v>
      </c>
      <c r="AE46">
        <v>0.52453468697123495</v>
      </c>
      <c r="AF46">
        <v>0.41265474552957299</v>
      </c>
      <c r="AH46">
        <v>44</v>
      </c>
      <c r="AI46">
        <v>0.69728260869565195</v>
      </c>
      <c r="AJ46">
        <v>0.67860822369450502</v>
      </c>
      <c r="AK46">
        <v>0</v>
      </c>
      <c r="AL46">
        <v>0.81243926141885303</v>
      </c>
      <c r="AM46">
        <v>0.87272727272727202</v>
      </c>
      <c r="AN46">
        <v>0.37518910741300998</v>
      </c>
      <c r="AO46">
        <v>0.65407725321888399</v>
      </c>
      <c r="AQ46">
        <v>44</v>
      </c>
      <c r="AR46">
        <v>0.734615384615384</v>
      </c>
      <c r="AS46">
        <v>0.72352650195076096</v>
      </c>
      <c r="AT46">
        <v>0</v>
      </c>
      <c r="AU46">
        <v>0.89938398357289495</v>
      </c>
      <c r="AV46">
        <v>0.86815920398009905</v>
      </c>
      <c r="AW46">
        <v>0.44537815126050401</v>
      </c>
      <c r="AX46">
        <v>0.68118466898954699</v>
      </c>
      <c r="AZ46">
        <v>44</v>
      </c>
      <c r="BA46">
        <v>0.76388888888888795</v>
      </c>
      <c r="BB46">
        <v>0.76511877015385299</v>
      </c>
      <c r="BC46">
        <v>0</v>
      </c>
      <c r="BD46">
        <v>0.95259095920617398</v>
      </c>
      <c r="BE46">
        <v>0.91705069124423899</v>
      </c>
      <c r="BF46">
        <v>0.57451923076922995</v>
      </c>
      <c r="BG46">
        <v>0.61631419939577003</v>
      </c>
      <c r="BI46">
        <v>44</v>
      </c>
      <c r="BJ46">
        <v>0.74269662921348301</v>
      </c>
      <c r="BK46">
        <v>0.70842564863615398</v>
      </c>
      <c r="BL46">
        <v>0</v>
      </c>
      <c r="BM46">
        <v>0.95104895104895104</v>
      </c>
      <c r="BN46">
        <v>0.94701240135287401</v>
      </c>
      <c r="BO46">
        <v>0.26737967914438499</v>
      </c>
      <c r="BP46">
        <v>0.668261562998405</v>
      </c>
      <c r="BR46">
        <v>44</v>
      </c>
      <c r="BS46">
        <v>0.78095238095238095</v>
      </c>
      <c r="BT46">
        <v>0.78286219312468996</v>
      </c>
      <c r="BU46">
        <v>0</v>
      </c>
      <c r="BV46">
        <v>0.98937426210153401</v>
      </c>
      <c r="BW46">
        <v>0.95950920245398696</v>
      </c>
      <c r="BX46">
        <v>0.59117997616209705</v>
      </c>
      <c r="BY46">
        <v>0.59138533178113994</v>
      </c>
    </row>
    <row r="47" spans="25:77" x14ac:dyDescent="0.2">
      <c r="Y47">
        <v>45</v>
      </c>
      <c r="Z47">
        <v>0.66451612903225799</v>
      </c>
      <c r="AA47">
        <v>0.60905180784354396</v>
      </c>
      <c r="AB47">
        <v>0</v>
      </c>
      <c r="AC47">
        <v>0.90329012961116595</v>
      </c>
      <c r="AD47">
        <v>0.83414634146341404</v>
      </c>
      <c r="AE47">
        <v>0.63079222720478301</v>
      </c>
      <c r="AF47">
        <v>6.7978533094812096E-2</v>
      </c>
      <c r="AH47">
        <v>45</v>
      </c>
      <c r="AI47">
        <v>0.70217391304347798</v>
      </c>
      <c r="AJ47">
        <v>0.67282988398914201</v>
      </c>
      <c r="AK47">
        <v>0</v>
      </c>
      <c r="AL47">
        <v>0.93303571428571397</v>
      </c>
      <c r="AM47">
        <v>0.87073170731707294</v>
      </c>
      <c r="AN47">
        <v>0.23972602739726001</v>
      </c>
      <c r="AO47">
        <v>0.647826086956521</v>
      </c>
      <c r="AQ47">
        <v>45</v>
      </c>
      <c r="AR47">
        <v>0.704395604395604</v>
      </c>
      <c r="AS47">
        <v>0.64694011637745896</v>
      </c>
      <c r="AT47">
        <v>0</v>
      </c>
      <c r="AU47">
        <v>0.86785009861932905</v>
      </c>
      <c r="AV47">
        <v>0.88705882352941101</v>
      </c>
      <c r="AW47">
        <v>0.15769230769230699</v>
      </c>
      <c r="AX47">
        <v>0.67515923566878899</v>
      </c>
      <c r="AZ47">
        <v>45</v>
      </c>
      <c r="BA47">
        <v>0.72</v>
      </c>
      <c r="BB47">
        <v>0.662068628408787</v>
      </c>
      <c r="BC47">
        <v>0</v>
      </c>
      <c r="BD47">
        <v>0.899357601713062</v>
      </c>
      <c r="BE47">
        <v>0.91582491582491499</v>
      </c>
      <c r="BF47">
        <v>0.157480314960629</v>
      </c>
      <c r="BG47">
        <v>0.67561168113654202</v>
      </c>
      <c r="BI47">
        <v>45</v>
      </c>
      <c r="BJ47">
        <v>0.72134831460674098</v>
      </c>
      <c r="BK47">
        <v>0.70144045170913105</v>
      </c>
      <c r="BL47">
        <v>0</v>
      </c>
      <c r="BM47">
        <v>0.96997690531177805</v>
      </c>
      <c r="BN47">
        <v>0.93635382955771296</v>
      </c>
      <c r="BO47">
        <v>0.58281665190433996</v>
      </c>
      <c r="BP47">
        <v>0.31661442006269502</v>
      </c>
      <c r="BR47">
        <v>45</v>
      </c>
      <c r="BS47">
        <v>0.76071428571428501</v>
      </c>
      <c r="BT47">
        <v>0.75586616262391404</v>
      </c>
      <c r="BU47">
        <v>0</v>
      </c>
      <c r="BV47">
        <v>0.965186074429772</v>
      </c>
      <c r="BW47">
        <v>0.91898428053204295</v>
      </c>
      <c r="BX47">
        <v>0.50372578241430699</v>
      </c>
      <c r="BY47">
        <v>0.635568513119533</v>
      </c>
    </row>
    <row r="48" spans="25:77" x14ac:dyDescent="0.2">
      <c r="Y48">
        <v>46</v>
      </c>
      <c r="Z48">
        <v>0.59946236559139698</v>
      </c>
      <c r="AA48">
        <v>0.60349272474206295</v>
      </c>
      <c r="AB48">
        <v>0</v>
      </c>
      <c r="AC48">
        <v>0.66137040714994999</v>
      </c>
      <c r="AD48">
        <v>0.698895027624309</v>
      </c>
      <c r="AE48">
        <v>0.42283298097251498</v>
      </c>
      <c r="AF48">
        <v>0.63087248322147604</v>
      </c>
      <c r="AH48">
        <v>46</v>
      </c>
      <c r="AI48">
        <v>0.64673913043478204</v>
      </c>
      <c r="AJ48">
        <v>0.582758695269189</v>
      </c>
      <c r="AK48">
        <v>0</v>
      </c>
      <c r="AL48">
        <v>0.841683366733466</v>
      </c>
      <c r="AM48">
        <v>0.91273584905660299</v>
      </c>
      <c r="AN48">
        <v>0.55547391623805997</v>
      </c>
      <c r="AO48">
        <v>2.1141649048625699E-2</v>
      </c>
      <c r="AQ48">
        <v>46</v>
      </c>
      <c r="AR48">
        <v>0.64615384615384597</v>
      </c>
      <c r="AS48">
        <v>0.61978703231285104</v>
      </c>
      <c r="AT48">
        <v>0</v>
      </c>
      <c r="AU48">
        <v>0.852008456659619</v>
      </c>
      <c r="AV48">
        <v>0.74898236092265902</v>
      </c>
      <c r="AW48">
        <v>0.21565731166912799</v>
      </c>
      <c r="AX48">
        <v>0.66249999999999998</v>
      </c>
      <c r="AZ48">
        <v>46</v>
      </c>
      <c r="BA48">
        <v>0.72944444444444401</v>
      </c>
      <c r="BB48">
        <v>0.72948450653729702</v>
      </c>
      <c r="BC48">
        <v>0</v>
      </c>
      <c r="BD48">
        <v>0.90322580645161199</v>
      </c>
      <c r="BE48">
        <v>0.88009888751545096</v>
      </c>
      <c r="BF48">
        <v>0.50929899856938399</v>
      </c>
      <c r="BG48">
        <v>0.62531433361274102</v>
      </c>
      <c r="BI48">
        <v>46</v>
      </c>
      <c r="BJ48">
        <v>0.72640449438202204</v>
      </c>
      <c r="BK48">
        <v>0.705620604927788</v>
      </c>
      <c r="BL48">
        <v>0</v>
      </c>
      <c r="BM48">
        <v>0.947845804988662</v>
      </c>
      <c r="BN48">
        <v>0.91509433962264097</v>
      </c>
      <c r="BO48">
        <v>0.310126582278481</v>
      </c>
      <c r="BP48">
        <v>0.64941569282136802</v>
      </c>
      <c r="BR48">
        <v>46</v>
      </c>
      <c r="BS48">
        <v>0.79107142857142798</v>
      </c>
      <c r="BT48">
        <v>0.773692001722324</v>
      </c>
      <c r="BU48">
        <v>0</v>
      </c>
      <c r="BV48">
        <v>0.97658079625292704</v>
      </c>
      <c r="BW48">
        <v>0.98431845597104894</v>
      </c>
      <c r="BX48">
        <v>0.447412353923205</v>
      </c>
      <c r="BY48">
        <v>0.686456400742115</v>
      </c>
    </row>
    <row r="49" spans="25:77" x14ac:dyDescent="0.2">
      <c r="Y49">
        <v>47</v>
      </c>
      <c r="Z49">
        <v>0.58817204301075199</v>
      </c>
      <c r="AA49">
        <v>0.59161200513995404</v>
      </c>
      <c r="AB49">
        <v>0</v>
      </c>
      <c r="AC49">
        <v>0.86775956284153</v>
      </c>
      <c r="AD49">
        <v>0.86787878787878703</v>
      </c>
      <c r="AE49">
        <v>0.41232227488151602</v>
      </c>
      <c r="AF49">
        <v>0.218487394957983</v>
      </c>
      <c r="AH49">
        <v>47</v>
      </c>
      <c r="AI49">
        <v>0.66576086956521696</v>
      </c>
      <c r="AJ49">
        <v>0.66157554091231796</v>
      </c>
      <c r="AK49">
        <v>0</v>
      </c>
      <c r="AL49">
        <v>0.78121137206427604</v>
      </c>
      <c r="AM49">
        <v>0.93258426966292096</v>
      </c>
      <c r="AN49">
        <v>0.28186274509803899</v>
      </c>
      <c r="AO49">
        <v>0.65064377682403396</v>
      </c>
      <c r="AQ49">
        <v>47</v>
      </c>
      <c r="AR49">
        <v>0.73021978021977996</v>
      </c>
      <c r="AS49">
        <v>0.68640399768546001</v>
      </c>
      <c r="AT49">
        <v>0</v>
      </c>
      <c r="AU49">
        <v>0.94117647058823495</v>
      </c>
      <c r="AV49">
        <v>0.90307867730900704</v>
      </c>
      <c r="AW49">
        <v>0.24253731343283499</v>
      </c>
      <c r="AX49">
        <v>0.65882352941176403</v>
      </c>
      <c r="AZ49">
        <v>47</v>
      </c>
      <c r="BA49">
        <v>0.69833333333333303</v>
      </c>
      <c r="BB49">
        <v>0.676913555316495</v>
      </c>
      <c r="BC49">
        <v>0</v>
      </c>
      <c r="BD49">
        <v>0.90461538461538404</v>
      </c>
      <c r="BE49">
        <v>0.89756097560975601</v>
      </c>
      <c r="BF49">
        <v>0.61324041811846597</v>
      </c>
      <c r="BG49">
        <v>0.29223744292237402</v>
      </c>
      <c r="BI49">
        <v>47</v>
      </c>
      <c r="BJ49">
        <v>0.69157303370786505</v>
      </c>
      <c r="BK49">
        <v>0.66305437566366499</v>
      </c>
      <c r="BL49">
        <v>0</v>
      </c>
      <c r="BM49">
        <v>0.93645484949832702</v>
      </c>
      <c r="BN49">
        <v>0.88329519450800897</v>
      </c>
      <c r="BO49">
        <v>0.58589211618257198</v>
      </c>
      <c r="BP49">
        <v>0.24657534246575299</v>
      </c>
      <c r="BR49">
        <v>47</v>
      </c>
      <c r="BS49">
        <v>0.79880952380952297</v>
      </c>
      <c r="BT49">
        <v>0.79539864197121601</v>
      </c>
      <c r="BU49">
        <v>0</v>
      </c>
      <c r="BV49">
        <v>0.97892271662763397</v>
      </c>
      <c r="BW49">
        <v>0.97349397590361397</v>
      </c>
      <c r="BX49">
        <v>0.56675749318801005</v>
      </c>
      <c r="BY49">
        <v>0.66242038216560495</v>
      </c>
    </row>
    <row r="50" spans="25:77" x14ac:dyDescent="0.2">
      <c r="Y50">
        <v>48</v>
      </c>
      <c r="Z50">
        <v>0.58548387096774102</v>
      </c>
      <c r="AA50">
        <v>0.57990268018572699</v>
      </c>
      <c r="AB50">
        <v>0</v>
      </c>
      <c r="AC50">
        <v>0.93451720310765796</v>
      </c>
      <c r="AD50">
        <v>0.70393900889453598</v>
      </c>
      <c r="AE50">
        <v>0.56321839080459701</v>
      </c>
      <c r="AF50">
        <v>0.117936117936117</v>
      </c>
      <c r="AH50">
        <v>48</v>
      </c>
      <c r="AI50">
        <v>0.71902173913043399</v>
      </c>
      <c r="AJ50">
        <v>0.72068197054616701</v>
      </c>
      <c r="AK50">
        <v>0</v>
      </c>
      <c r="AL50">
        <v>0.92494929006085203</v>
      </c>
      <c r="AM50">
        <v>0.86134969325153299</v>
      </c>
      <c r="AN50">
        <v>0.55769230769230704</v>
      </c>
      <c r="AO50">
        <v>0.53873659117997597</v>
      </c>
      <c r="AQ50">
        <v>48</v>
      </c>
      <c r="AR50">
        <v>0.71263736263736199</v>
      </c>
      <c r="AS50">
        <v>0.65671413956609004</v>
      </c>
      <c r="AT50">
        <v>0</v>
      </c>
      <c r="AU50">
        <v>0.90723751274209996</v>
      </c>
      <c r="AV50">
        <v>0.92182030338389698</v>
      </c>
      <c r="AW50">
        <v>0.135849056603773</v>
      </c>
      <c r="AX50">
        <v>0.66194968553459099</v>
      </c>
      <c r="AZ50">
        <v>48</v>
      </c>
      <c r="BA50">
        <v>0.69833333333333303</v>
      </c>
      <c r="BB50">
        <v>0.64290020991173402</v>
      </c>
      <c r="BC50">
        <v>0</v>
      </c>
      <c r="BD50">
        <v>0.95535714285714202</v>
      </c>
      <c r="BE50">
        <v>0.90036014405762299</v>
      </c>
      <c r="BF50">
        <v>0.63729809104258395</v>
      </c>
      <c r="BG50">
        <v>7.8585461689587396E-2</v>
      </c>
      <c r="BI50">
        <v>48</v>
      </c>
      <c r="BJ50">
        <v>0.72191011235955005</v>
      </c>
      <c r="BK50">
        <v>0.67730082836599304</v>
      </c>
      <c r="BL50">
        <v>0</v>
      </c>
      <c r="BM50">
        <v>0.911157024793388</v>
      </c>
      <c r="BN50">
        <v>0.90258939580764497</v>
      </c>
      <c r="BO50">
        <v>0.214156079854809</v>
      </c>
      <c r="BP50">
        <v>0.68130081300812995</v>
      </c>
      <c r="BR50">
        <v>48</v>
      </c>
      <c r="BS50">
        <v>0.76547619047618998</v>
      </c>
      <c r="BT50">
        <v>0.76241512223798602</v>
      </c>
      <c r="BU50">
        <v>0</v>
      </c>
      <c r="BV50">
        <v>0.92095357590966098</v>
      </c>
      <c r="BW50">
        <v>0.93964497041420103</v>
      </c>
      <c r="BX50">
        <v>0.50894085281980705</v>
      </c>
      <c r="BY50">
        <v>0.68012108980827402</v>
      </c>
    </row>
    <row r="51" spans="25:77" x14ac:dyDescent="0.2">
      <c r="Y51">
        <v>49</v>
      </c>
      <c r="Z51">
        <v>0.56827956989247297</v>
      </c>
      <c r="AA51">
        <v>0.56196430805573405</v>
      </c>
      <c r="AB51">
        <v>0</v>
      </c>
      <c r="AC51">
        <v>0.74107142857142805</v>
      </c>
      <c r="AD51">
        <v>0.69861286254728805</v>
      </c>
      <c r="AE51">
        <v>0.40210526315789402</v>
      </c>
      <c r="AF51">
        <v>0.40606767794632398</v>
      </c>
      <c r="AH51">
        <v>49</v>
      </c>
      <c r="AI51">
        <v>0.67445652173912995</v>
      </c>
      <c r="AJ51">
        <v>0.64480844357725997</v>
      </c>
      <c r="AK51">
        <v>0</v>
      </c>
      <c r="AL51">
        <v>0.88863375430539604</v>
      </c>
      <c r="AM51">
        <v>0.85290763968072902</v>
      </c>
      <c r="AN51">
        <v>0.199036918138041</v>
      </c>
      <c r="AO51">
        <v>0.63865546218487301</v>
      </c>
      <c r="AQ51">
        <v>49</v>
      </c>
      <c r="AR51">
        <v>0.67582417582417498</v>
      </c>
      <c r="AS51">
        <v>0.68800256453178199</v>
      </c>
      <c r="AT51">
        <v>0</v>
      </c>
      <c r="AU51">
        <v>0.83352468427095205</v>
      </c>
      <c r="AV51">
        <v>0.88206388206388198</v>
      </c>
      <c r="AW51">
        <v>0.60100502512562803</v>
      </c>
      <c r="AX51">
        <v>0.43541666666666601</v>
      </c>
      <c r="AZ51">
        <v>49</v>
      </c>
      <c r="BA51">
        <v>0.71666666666666601</v>
      </c>
      <c r="BB51">
        <v>0.721071666818766</v>
      </c>
      <c r="BC51">
        <v>0</v>
      </c>
      <c r="BD51">
        <v>0.94039735099337696</v>
      </c>
      <c r="BE51">
        <v>0.87990487514863203</v>
      </c>
      <c r="BF51">
        <v>0.57232704402515699</v>
      </c>
      <c r="BG51">
        <v>0.49165739710789702</v>
      </c>
      <c r="BI51">
        <v>49</v>
      </c>
      <c r="BJ51">
        <v>0.74719101123595499</v>
      </c>
      <c r="BK51">
        <v>0.68729575231805295</v>
      </c>
      <c r="BL51">
        <v>0</v>
      </c>
      <c r="BM51">
        <v>0.95842450765864295</v>
      </c>
      <c r="BN51">
        <v>0.97477064220183396</v>
      </c>
      <c r="BO51">
        <v>0.142566191446028</v>
      </c>
      <c r="BP51">
        <v>0.67342166796570502</v>
      </c>
      <c r="BR51">
        <v>49</v>
      </c>
      <c r="BS51">
        <v>0.75833333333333297</v>
      </c>
      <c r="BT51">
        <v>0.70989168407992598</v>
      </c>
      <c r="BU51">
        <v>0</v>
      </c>
      <c r="BV51">
        <v>0.95340501792114696</v>
      </c>
      <c r="BW51">
        <v>0.98557692307692302</v>
      </c>
      <c r="BX51">
        <v>0.21052631578947301</v>
      </c>
      <c r="BY51">
        <v>0.69005847953216304</v>
      </c>
    </row>
    <row r="52" spans="25:77" x14ac:dyDescent="0.2">
      <c r="Y52">
        <v>50</v>
      </c>
      <c r="Z52">
        <v>0.68064516129032204</v>
      </c>
      <c r="AA52">
        <v>0.67761222266582999</v>
      </c>
      <c r="AB52">
        <v>0</v>
      </c>
      <c r="AC52">
        <v>0.866812227074235</v>
      </c>
      <c r="AD52">
        <v>0.79035639412997905</v>
      </c>
      <c r="AE52">
        <v>0.460093896713615</v>
      </c>
      <c r="AF52">
        <v>0.59318637274549002</v>
      </c>
      <c r="AH52">
        <v>50</v>
      </c>
      <c r="AI52">
        <v>0.69510869565217304</v>
      </c>
      <c r="AJ52">
        <v>0.63420013021744603</v>
      </c>
      <c r="AK52">
        <v>0</v>
      </c>
      <c r="AL52">
        <v>0.92484342379958195</v>
      </c>
      <c r="AM52">
        <v>0.89710982658959504</v>
      </c>
      <c r="AN52">
        <v>0.65105740181268801</v>
      </c>
      <c r="AO52">
        <v>6.3789868667917402E-2</v>
      </c>
      <c r="AQ52">
        <v>50</v>
      </c>
      <c r="AR52">
        <v>0.65054945054945001</v>
      </c>
      <c r="AS52">
        <v>0.62210527527349002</v>
      </c>
      <c r="AT52">
        <v>0</v>
      </c>
      <c r="AU52">
        <v>0.88155339805825195</v>
      </c>
      <c r="AV52">
        <v>0.87882496940024402</v>
      </c>
      <c r="AW52">
        <v>0.54228421970357399</v>
      </c>
      <c r="AX52">
        <v>0.185758513931888</v>
      </c>
      <c r="AZ52">
        <v>50</v>
      </c>
      <c r="BA52">
        <v>0.74555555555555497</v>
      </c>
      <c r="BB52">
        <v>0.747807898220888</v>
      </c>
      <c r="BC52">
        <v>0</v>
      </c>
      <c r="BD52">
        <v>0.89832402234636799</v>
      </c>
      <c r="BE52">
        <v>0.947845804988662</v>
      </c>
      <c r="BF52">
        <v>0.55937846836847904</v>
      </c>
      <c r="BG52">
        <v>0.58568329718004297</v>
      </c>
      <c r="BI52">
        <v>50</v>
      </c>
      <c r="BJ52">
        <v>0.71123595505617898</v>
      </c>
      <c r="BK52">
        <v>0.64657639267240496</v>
      </c>
      <c r="BL52">
        <v>0</v>
      </c>
      <c r="BM52">
        <v>0.93565976008724006</v>
      </c>
      <c r="BN52">
        <v>0.94295692665890496</v>
      </c>
      <c r="BO52">
        <v>0.63157894736842102</v>
      </c>
      <c r="BP52">
        <v>7.61099365750528E-2</v>
      </c>
      <c r="BR52">
        <v>50</v>
      </c>
      <c r="BS52">
        <v>0.74761904761904696</v>
      </c>
      <c r="BT52">
        <v>0.71353434085537504</v>
      </c>
      <c r="BU52">
        <v>0</v>
      </c>
      <c r="BV52">
        <v>0.96827262044653295</v>
      </c>
      <c r="BW52">
        <v>0.94423791821561298</v>
      </c>
      <c r="BX52">
        <v>0.27037037037036998</v>
      </c>
      <c r="BY52">
        <v>0.67125645438898396</v>
      </c>
    </row>
    <row r="53" spans="25:77" x14ac:dyDescent="0.2">
      <c r="Y53">
        <v>51</v>
      </c>
      <c r="Z53">
        <v>0.69462365591397801</v>
      </c>
      <c r="AA53">
        <v>0.66361298493663901</v>
      </c>
      <c r="AB53">
        <v>0</v>
      </c>
      <c r="AC53">
        <v>0.95974576271186396</v>
      </c>
      <c r="AD53">
        <v>0.89213483146067396</v>
      </c>
      <c r="AE53">
        <v>0.612540192926045</v>
      </c>
      <c r="AF53">
        <v>0.19003115264797499</v>
      </c>
      <c r="AH53">
        <v>51</v>
      </c>
      <c r="AI53">
        <v>0.72228260869565197</v>
      </c>
      <c r="AJ53">
        <v>0.72508981391340199</v>
      </c>
      <c r="AK53">
        <v>0</v>
      </c>
      <c r="AL53">
        <v>0.89442467378410395</v>
      </c>
      <c r="AM53">
        <v>0.88888888888888895</v>
      </c>
      <c r="AN53">
        <v>0.475471698113207</v>
      </c>
      <c r="AO53">
        <v>0.64157399486740796</v>
      </c>
      <c r="AQ53">
        <v>51</v>
      </c>
      <c r="AR53">
        <v>0.75</v>
      </c>
      <c r="AS53">
        <v>0.74969007552743705</v>
      </c>
      <c r="AT53">
        <v>0</v>
      </c>
      <c r="AU53">
        <v>0.92484342379958195</v>
      </c>
      <c r="AV53">
        <v>0.92023121387283202</v>
      </c>
      <c r="AW53">
        <v>0.55921052631578905</v>
      </c>
      <c r="AX53">
        <v>0.59447513812154695</v>
      </c>
      <c r="AZ53">
        <v>51</v>
      </c>
      <c r="BA53">
        <v>0.72888888888888803</v>
      </c>
      <c r="BB53">
        <v>0.72583639657072496</v>
      </c>
      <c r="BC53">
        <v>0</v>
      </c>
      <c r="BD53">
        <v>0.93361433087460399</v>
      </c>
      <c r="BE53">
        <v>0.91252955082742304</v>
      </c>
      <c r="BF53">
        <v>0.58185404339250402</v>
      </c>
      <c r="BG53">
        <v>0.47534766118836902</v>
      </c>
      <c r="BI53">
        <v>51</v>
      </c>
      <c r="BJ53">
        <v>0.73483146067415706</v>
      </c>
      <c r="BK53">
        <v>0.72133445712909405</v>
      </c>
      <c r="BL53">
        <v>0</v>
      </c>
      <c r="BM53">
        <v>0.977827050997782</v>
      </c>
      <c r="BN53">
        <v>0.94352941176470495</v>
      </c>
      <c r="BO53">
        <v>0.61538461538461497</v>
      </c>
      <c r="BP53">
        <v>0.34859675036927601</v>
      </c>
      <c r="BR53">
        <v>51</v>
      </c>
      <c r="BS53">
        <v>0.75178571428571395</v>
      </c>
      <c r="BT53">
        <v>0.75156459763994099</v>
      </c>
      <c r="BU53">
        <v>0</v>
      </c>
      <c r="BV53">
        <v>0.94392523364485903</v>
      </c>
      <c r="BW53">
        <v>0.92551892551892501</v>
      </c>
      <c r="BX53">
        <v>0.54752851711026596</v>
      </c>
      <c r="BY53">
        <v>0.58928571428571397</v>
      </c>
    </row>
    <row r="54" spans="25:77" x14ac:dyDescent="0.2">
      <c r="Y54">
        <v>52</v>
      </c>
      <c r="Z54">
        <v>0.608602150537634</v>
      </c>
      <c r="AA54">
        <v>0.60110138344001596</v>
      </c>
      <c r="AB54">
        <v>0</v>
      </c>
      <c r="AC54">
        <v>0.76724137931034397</v>
      </c>
      <c r="AD54">
        <v>0.68965517241379304</v>
      </c>
      <c r="AE54">
        <v>0.501999999999999</v>
      </c>
      <c r="AF54">
        <v>0.44550898203592798</v>
      </c>
      <c r="AH54">
        <v>52</v>
      </c>
      <c r="AI54">
        <v>0.67228260869565204</v>
      </c>
      <c r="AJ54">
        <v>0.65106282279371297</v>
      </c>
      <c r="AK54">
        <v>0</v>
      </c>
      <c r="AL54">
        <v>0.80582524271844602</v>
      </c>
      <c r="AM54">
        <v>0.77658536585365801</v>
      </c>
      <c r="AN54">
        <v>0.36307692307692302</v>
      </c>
      <c r="AO54">
        <v>0.658763759525825</v>
      </c>
      <c r="AQ54">
        <v>52</v>
      </c>
      <c r="AR54">
        <v>0.696703296703296</v>
      </c>
      <c r="AS54">
        <v>0.69245370080468005</v>
      </c>
      <c r="AT54">
        <v>0</v>
      </c>
      <c r="AU54">
        <v>0.92324093816631103</v>
      </c>
      <c r="AV54">
        <v>0.90526315789473699</v>
      </c>
      <c r="AW54">
        <v>0.54185418541854102</v>
      </c>
      <c r="AX54">
        <v>0.39945652173912999</v>
      </c>
      <c r="AZ54">
        <v>52</v>
      </c>
      <c r="BA54">
        <v>0.75555555555555498</v>
      </c>
      <c r="BB54">
        <v>0.75025645604853997</v>
      </c>
      <c r="BC54">
        <v>0</v>
      </c>
      <c r="BD54">
        <v>0.96963123644251603</v>
      </c>
      <c r="BE54">
        <v>0.93896713615023397</v>
      </c>
      <c r="BF54">
        <v>0.456233421750663</v>
      </c>
      <c r="BG54">
        <v>0.63619402985074602</v>
      </c>
      <c r="BI54">
        <v>52</v>
      </c>
      <c r="BJ54">
        <v>0.77247191011235905</v>
      </c>
      <c r="BK54">
        <v>0.77166942282697804</v>
      </c>
      <c r="BL54">
        <v>0</v>
      </c>
      <c r="BM54">
        <v>0.97452934662236901</v>
      </c>
      <c r="BN54">
        <v>0.97488584474885798</v>
      </c>
      <c r="BO54">
        <v>0.59704641350210896</v>
      </c>
      <c r="BP54">
        <v>0.54021608643457297</v>
      </c>
      <c r="BR54">
        <v>52</v>
      </c>
      <c r="BS54">
        <v>0.77261904761904698</v>
      </c>
      <c r="BT54">
        <v>0.77108837213586401</v>
      </c>
      <c r="BU54">
        <v>0</v>
      </c>
      <c r="BV54">
        <v>0.98117647058823498</v>
      </c>
      <c r="BW54">
        <v>0.97485029940119705</v>
      </c>
      <c r="BX54">
        <v>0.53639846743295005</v>
      </c>
      <c r="BY54">
        <v>0.59192825112107605</v>
      </c>
    </row>
    <row r="55" spans="25:77" x14ac:dyDescent="0.2">
      <c r="Y55">
        <v>53</v>
      </c>
      <c r="Z55">
        <v>0.61612903225806404</v>
      </c>
      <c r="AA55">
        <v>0.57173592402559104</v>
      </c>
      <c r="AB55">
        <v>0</v>
      </c>
      <c r="AC55">
        <v>0.765822784810126</v>
      </c>
      <c r="AD55">
        <v>0.88761467889908197</v>
      </c>
      <c r="AE55">
        <v>0.59396751740139198</v>
      </c>
      <c r="AF55">
        <v>3.9538714991762702E-2</v>
      </c>
      <c r="AH55">
        <v>53</v>
      </c>
      <c r="AI55">
        <v>0.63315217391304301</v>
      </c>
      <c r="AJ55">
        <v>0.588124323873363</v>
      </c>
      <c r="AK55">
        <v>0</v>
      </c>
      <c r="AL55">
        <v>0.835443037974683</v>
      </c>
      <c r="AM55">
        <v>0.85930735930735902</v>
      </c>
      <c r="AN55">
        <v>0.58724597056762395</v>
      </c>
      <c r="AO55">
        <v>7.0500927643784794E-2</v>
      </c>
      <c r="AQ55">
        <v>53</v>
      </c>
      <c r="AR55">
        <v>0.73186813186813104</v>
      </c>
      <c r="AS55">
        <v>0.73188166832453305</v>
      </c>
      <c r="AT55">
        <v>0</v>
      </c>
      <c r="AU55">
        <v>0.90810810810810805</v>
      </c>
      <c r="AV55">
        <v>0.92129629629629595</v>
      </c>
      <c r="AW55">
        <v>0.62350597609561698</v>
      </c>
      <c r="AX55">
        <v>0.47461629279811002</v>
      </c>
      <c r="AZ55">
        <v>53</v>
      </c>
      <c r="BA55">
        <v>0.75222222222222201</v>
      </c>
      <c r="BB55">
        <v>0.715490729576028</v>
      </c>
      <c r="BC55">
        <v>0</v>
      </c>
      <c r="BD55">
        <v>0.97333333333333305</v>
      </c>
      <c r="BE55">
        <v>0.95292766934557904</v>
      </c>
      <c r="BF55">
        <v>0.25795053003533502</v>
      </c>
      <c r="BG55">
        <v>0.67775138558986503</v>
      </c>
      <c r="BI55">
        <v>53</v>
      </c>
      <c r="BJ55">
        <v>0.76853932584269602</v>
      </c>
      <c r="BK55">
        <v>0.75456106377324805</v>
      </c>
      <c r="BL55">
        <v>0</v>
      </c>
      <c r="BM55">
        <v>0.937433722163308</v>
      </c>
      <c r="BN55">
        <v>0.90398126463700201</v>
      </c>
      <c r="BO55">
        <v>0.49390243902439002</v>
      </c>
      <c r="BP55">
        <v>0.68292682926829196</v>
      </c>
      <c r="BR55">
        <v>53</v>
      </c>
      <c r="BS55">
        <v>0.73809523809523803</v>
      </c>
      <c r="BT55">
        <v>0.70859537570212605</v>
      </c>
      <c r="BU55">
        <v>0</v>
      </c>
      <c r="BV55">
        <v>0.96859903381642498</v>
      </c>
      <c r="BW55">
        <v>0.96495327102803696</v>
      </c>
      <c r="BX55">
        <v>0.62826282628262797</v>
      </c>
      <c r="BY55">
        <v>0.27256637168141501</v>
      </c>
    </row>
    <row r="56" spans="25:77" x14ac:dyDescent="0.2">
      <c r="Y56">
        <v>54</v>
      </c>
      <c r="Z56">
        <v>0.61182795698924697</v>
      </c>
      <c r="AA56">
        <v>0.615864916641225</v>
      </c>
      <c r="AB56">
        <v>0</v>
      </c>
      <c r="AC56">
        <v>0.87378640776699001</v>
      </c>
      <c r="AD56">
        <v>0.81829733163913598</v>
      </c>
      <c r="AE56">
        <v>0.377110694183864</v>
      </c>
      <c r="AF56">
        <v>0.39426523297491001</v>
      </c>
      <c r="AH56">
        <v>54</v>
      </c>
      <c r="AI56">
        <v>0.69510869565217304</v>
      </c>
      <c r="AJ56">
        <v>0.69712984406809797</v>
      </c>
      <c r="AK56">
        <v>0</v>
      </c>
      <c r="AL56">
        <v>0.84057971014492705</v>
      </c>
      <c r="AM56">
        <v>0.81724845995893203</v>
      </c>
      <c r="AN56">
        <v>0.54415274463007102</v>
      </c>
      <c r="AO56">
        <v>0.58653846153846101</v>
      </c>
      <c r="AQ56">
        <v>54</v>
      </c>
      <c r="AR56">
        <v>0.734615384615384</v>
      </c>
      <c r="AS56">
        <v>0.66150477096115601</v>
      </c>
      <c r="AT56">
        <v>0</v>
      </c>
      <c r="AU56">
        <v>0.95756256800870498</v>
      </c>
      <c r="AV56">
        <v>0.95575221238938002</v>
      </c>
      <c r="AW56">
        <v>0.66914498141263901</v>
      </c>
      <c r="AX56">
        <v>6.3559322033898302E-2</v>
      </c>
      <c r="AZ56">
        <v>54</v>
      </c>
      <c r="BA56">
        <v>0.74555555555555497</v>
      </c>
      <c r="BB56">
        <v>0.707125512177182</v>
      </c>
      <c r="BC56">
        <v>0</v>
      </c>
      <c r="BD56">
        <v>0.95290251916757895</v>
      </c>
      <c r="BE56">
        <v>0.94796380090497701</v>
      </c>
      <c r="BF56">
        <v>0.26838235294117602</v>
      </c>
      <c r="BG56">
        <v>0.65925337569499598</v>
      </c>
      <c r="BI56">
        <v>54</v>
      </c>
      <c r="BJ56">
        <v>0.73314606741572996</v>
      </c>
      <c r="BK56">
        <v>0.72703514116533896</v>
      </c>
      <c r="BL56">
        <v>0</v>
      </c>
      <c r="BM56">
        <v>0.95690607734806599</v>
      </c>
      <c r="BN56">
        <v>0.97315436241610698</v>
      </c>
      <c r="BO56">
        <v>0.54802831142568198</v>
      </c>
      <c r="BP56">
        <v>0.43005181347150201</v>
      </c>
      <c r="BR56">
        <v>54</v>
      </c>
      <c r="BS56">
        <v>0.76249999999999996</v>
      </c>
      <c r="BT56">
        <v>0.71903262738866902</v>
      </c>
      <c r="BU56">
        <v>0</v>
      </c>
      <c r="BV56">
        <v>0.96163069544364499</v>
      </c>
      <c r="BW56">
        <v>0.98194945848375403</v>
      </c>
      <c r="BX56">
        <v>0.24063116370808599</v>
      </c>
      <c r="BY56">
        <v>0.69191919191919105</v>
      </c>
    </row>
    <row r="57" spans="25:77" x14ac:dyDescent="0.2">
      <c r="Y57">
        <v>55</v>
      </c>
      <c r="Z57">
        <v>0.67741935483870896</v>
      </c>
      <c r="AA57">
        <v>0.662838873279608</v>
      </c>
      <c r="AB57">
        <v>0</v>
      </c>
      <c r="AC57">
        <v>0.89423076923076905</v>
      </c>
      <c r="AD57">
        <v>0.82427307206068201</v>
      </c>
      <c r="AE57">
        <v>0.57402812241521906</v>
      </c>
      <c r="AF57">
        <v>0.35882352941176399</v>
      </c>
      <c r="AH57">
        <v>55</v>
      </c>
      <c r="AI57">
        <v>0.72880434782608605</v>
      </c>
      <c r="AJ57">
        <v>0.72842195655376696</v>
      </c>
      <c r="AK57">
        <v>0</v>
      </c>
      <c r="AL57">
        <v>0.89383215369059599</v>
      </c>
      <c r="AM57">
        <v>0.84417177914110397</v>
      </c>
      <c r="AN57">
        <v>0.55650060753341402</v>
      </c>
      <c r="AO57">
        <v>0.61918328584995197</v>
      </c>
      <c r="AQ57">
        <v>55</v>
      </c>
      <c r="AR57">
        <v>0.72252747252747196</v>
      </c>
      <c r="AS57">
        <v>0.66742809703758699</v>
      </c>
      <c r="AT57">
        <v>0</v>
      </c>
      <c r="AU57">
        <v>0.92937563971340797</v>
      </c>
      <c r="AV57">
        <v>0.865771812080536</v>
      </c>
      <c r="AW57">
        <v>0.203125</v>
      </c>
      <c r="AX57">
        <v>0.67143993635640398</v>
      </c>
      <c r="AZ57">
        <v>55</v>
      </c>
      <c r="BA57">
        <v>0.73</v>
      </c>
      <c r="BB57">
        <v>0.66306699724284202</v>
      </c>
      <c r="BC57">
        <v>0</v>
      </c>
      <c r="BD57">
        <v>0.93304994686503695</v>
      </c>
      <c r="BE57">
        <v>0.95367231638418004</v>
      </c>
      <c r="BF57">
        <v>9.8360655737704902E-2</v>
      </c>
      <c r="BG57">
        <v>0.66718506998444704</v>
      </c>
      <c r="BI57">
        <v>55</v>
      </c>
      <c r="BJ57">
        <v>0.75280898876404401</v>
      </c>
      <c r="BK57">
        <v>0.75680458988700805</v>
      </c>
      <c r="BL57">
        <v>0</v>
      </c>
      <c r="BM57">
        <v>0.96781354051054302</v>
      </c>
      <c r="BN57">
        <v>0.89022919179734605</v>
      </c>
      <c r="BO57">
        <v>0.57777777777777695</v>
      </c>
      <c r="BP57">
        <v>0.59139784946236496</v>
      </c>
      <c r="BR57">
        <v>55</v>
      </c>
      <c r="BS57">
        <v>0.75238095238095204</v>
      </c>
      <c r="BT57">
        <v>0.71630643123656002</v>
      </c>
      <c r="BU57">
        <v>0</v>
      </c>
      <c r="BV57">
        <v>0.96932515337423297</v>
      </c>
      <c r="BW57">
        <v>0.97713598074608898</v>
      </c>
      <c r="BX57">
        <v>0.24074074074074001</v>
      </c>
      <c r="BY57">
        <v>0.67802385008517896</v>
      </c>
    </row>
    <row r="58" spans="25:77" x14ac:dyDescent="0.2">
      <c r="Y58">
        <v>56</v>
      </c>
      <c r="Z58">
        <v>0.65376344086021498</v>
      </c>
      <c r="AA58">
        <v>0.63725411084008898</v>
      </c>
      <c r="AB58">
        <v>0</v>
      </c>
      <c r="AC58">
        <v>0.82598607888631004</v>
      </c>
      <c r="AD58">
        <v>0.85818181818181805</v>
      </c>
      <c r="AE58">
        <v>0.25826771653543301</v>
      </c>
      <c r="AF58">
        <v>0.60658082975679495</v>
      </c>
      <c r="AH58">
        <v>56</v>
      </c>
      <c r="AI58">
        <v>0.70869565217391295</v>
      </c>
      <c r="AJ58">
        <v>0.66490175714005295</v>
      </c>
      <c r="AK58">
        <v>0</v>
      </c>
      <c r="AL58">
        <v>0.89564336372846998</v>
      </c>
      <c r="AM58">
        <v>0.88888888888888895</v>
      </c>
      <c r="AN58">
        <v>0.199649737302977</v>
      </c>
      <c r="AO58">
        <v>0.67542503863987602</v>
      </c>
      <c r="AQ58">
        <v>56</v>
      </c>
      <c r="AR58">
        <v>0.70494505494505499</v>
      </c>
      <c r="AS58">
        <v>0.71429653504354995</v>
      </c>
      <c r="AT58">
        <v>0</v>
      </c>
      <c r="AU58">
        <v>0.875428571428571</v>
      </c>
      <c r="AV58">
        <v>0.92848769050410296</v>
      </c>
      <c r="AW58">
        <v>0.496801705756929</v>
      </c>
      <c r="AX58">
        <v>0.55646817248459901</v>
      </c>
      <c r="AZ58">
        <v>56</v>
      </c>
      <c r="BA58">
        <v>0.68333333333333302</v>
      </c>
      <c r="BB58">
        <v>0.67767113420017899</v>
      </c>
      <c r="BC58">
        <v>0</v>
      </c>
      <c r="BD58">
        <v>0.91186071817192504</v>
      </c>
      <c r="BE58">
        <v>0.93257142857142805</v>
      </c>
      <c r="BF58">
        <v>0.51625239005736101</v>
      </c>
      <c r="BG58">
        <v>0.35</v>
      </c>
      <c r="BI58">
        <v>56</v>
      </c>
      <c r="BJ58">
        <v>0.72640449438202204</v>
      </c>
      <c r="BK58">
        <v>0.68592025878362595</v>
      </c>
      <c r="BL58">
        <v>0</v>
      </c>
      <c r="BM58">
        <v>0.90451206715634802</v>
      </c>
      <c r="BN58">
        <v>0.89508928571428503</v>
      </c>
      <c r="BO58">
        <v>0.27857142857142803</v>
      </c>
      <c r="BP58">
        <v>0.66550825369244104</v>
      </c>
      <c r="BR58">
        <v>56</v>
      </c>
      <c r="BS58">
        <v>0.75833333333333297</v>
      </c>
      <c r="BT58">
        <v>0.74802184015764495</v>
      </c>
      <c r="BU58">
        <v>0</v>
      </c>
      <c r="BV58">
        <v>0.97777777777777697</v>
      </c>
      <c r="BW58">
        <v>0.98428053204353005</v>
      </c>
      <c r="BX58">
        <v>0.41616766467065802</v>
      </c>
      <c r="BY58">
        <v>0.61386138613861396</v>
      </c>
    </row>
    <row r="59" spans="25:77" x14ac:dyDescent="0.2">
      <c r="Y59">
        <v>57</v>
      </c>
      <c r="Z59">
        <v>0.66129032258064502</v>
      </c>
      <c r="AA59">
        <v>0.66227187512835695</v>
      </c>
      <c r="AB59">
        <v>0</v>
      </c>
      <c r="AC59">
        <v>0.875</v>
      </c>
      <c r="AD59">
        <v>0.84826762246117005</v>
      </c>
      <c r="AE59">
        <v>0.38451935081148497</v>
      </c>
      <c r="AF59">
        <v>0.54130052724077304</v>
      </c>
      <c r="AH59">
        <v>57</v>
      </c>
      <c r="AI59">
        <v>0.72445652173913</v>
      </c>
      <c r="AJ59">
        <v>0.66802389811729002</v>
      </c>
      <c r="AK59">
        <v>0</v>
      </c>
      <c r="AL59">
        <v>0.93387589013224803</v>
      </c>
      <c r="AM59">
        <v>0.91509433962264097</v>
      </c>
      <c r="AN59">
        <v>0.14942528735632099</v>
      </c>
      <c r="AO59">
        <v>0.67370007535794996</v>
      </c>
      <c r="AQ59">
        <v>57</v>
      </c>
      <c r="AR59">
        <v>0.73846153846153795</v>
      </c>
      <c r="AS59">
        <v>0.69001869184811104</v>
      </c>
      <c r="AT59">
        <v>0</v>
      </c>
      <c r="AU59">
        <v>0.92569002123142197</v>
      </c>
      <c r="AV59">
        <v>0.95063145809414396</v>
      </c>
      <c r="AW59">
        <v>0.209923664122137</v>
      </c>
      <c r="AX59">
        <v>0.67382962394474299</v>
      </c>
      <c r="AZ59">
        <v>57</v>
      </c>
      <c r="BA59">
        <v>0.73444444444444401</v>
      </c>
      <c r="BB59">
        <v>0.656469760995531</v>
      </c>
      <c r="BC59">
        <v>0</v>
      </c>
      <c r="BD59">
        <v>0.90172239108409302</v>
      </c>
      <c r="BE59">
        <v>0.98563535911602196</v>
      </c>
      <c r="BF59">
        <v>6.8085106382978697E-2</v>
      </c>
      <c r="BG59">
        <v>0.67043618739902999</v>
      </c>
      <c r="BI59">
        <v>57</v>
      </c>
      <c r="BJ59">
        <v>0.68988764044943796</v>
      </c>
      <c r="BK59">
        <v>0.64429478398311502</v>
      </c>
      <c r="BL59">
        <v>0</v>
      </c>
      <c r="BM59">
        <v>0.97838452787258201</v>
      </c>
      <c r="BN59">
        <v>0.89712918660287</v>
      </c>
      <c r="BO59">
        <v>0.62267080745341596</v>
      </c>
      <c r="BP59">
        <v>7.8994614003590605E-2</v>
      </c>
      <c r="BR59">
        <v>57</v>
      </c>
      <c r="BS59">
        <v>0.73630952380952297</v>
      </c>
      <c r="BT59">
        <v>0.71580198622104196</v>
      </c>
      <c r="BU59">
        <v>0</v>
      </c>
      <c r="BV59">
        <v>0.963048498845265</v>
      </c>
      <c r="BW59">
        <v>0.94320987654320898</v>
      </c>
      <c r="BX59">
        <v>0.62361623616236095</v>
      </c>
      <c r="BY59">
        <v>0.33333333333333298</v>
      </c>
    </row>
    <row r="60" spans="25:77" x14ac:dyDescent="0.2">
      <c r="Y60">
        <v>58</v>
      </c>
      <c r="Z60">
        <v>0.72043010752688097</v>
      </c>
      <c r="AA60">
        <v>0.67457294763739695</v>
      </c>
      <c r="AB60">
        <v>0</v>
      </c>
      <c r="AC60">
        <v>0.91658084449021604</v>
      </c>
      <c r="AD60">
        <v>0.91873589164785496</v>
      </c>
      <c r="AE60">
        <v>0.20994475138121499</v>
      </c>
      <c r="AF60">
        <v>0.65303030303030296</v>
      </c>
      <c r="AH60">
        <v>58</v>
      </c>
      <c r="AI60">
        <v>0.64130434782608603</v>
      </c>
      <c r="AJ60">
        <v>0.58469015204688402</v>
      </c>
      <c r="AK60">
        <v>0</v>
      </c>
      <c r="AL60">
        <v>0.84848484848484795</v>
      </c>
      <c r="AM60">
        <v>0.69468479604449895</v>
      </c>
      <c r="AN60">
        <v>0.144712430426716</v>
      </c>
      <c r="AO60">
        <v>0.65087853323147404</v>
      </c>
      <c r="AQ60">
        <v>58</v>
      </c>
      <c r="AR60">
        <v>0.72802197802197799</v>
      </c>
      <c r="AS60">
        <v>0.72595253929477899</v>
      </c>
      <c r="AT60">
        <v>0</v>
      </c>
      <c r="AU60">
        <v>0.89613034623217902</v>
      </c>
      <c r="AV60">
        <v>0.88810365135453395</v>
      </c>
      <c r="AW60">
        <v>0.58222676200204204</v>
      </c>
      <c r="AX60">
        <v>0.53734939759036104</v>
      </c>
      <c r="AZ60">
        <v>58</v>
      </c>
      <c r="BA60">
        <v>0.74333333333333296</v>
      </c>
      <c r="BB60">
        <v>0.74195456604998999</v>
      </c>
      <c r="BC60">
        <v>0</v>
      </c>
      <c r="BD60">
        <v>0.90890688259109298</v>
      </c>
      <c r="BE60">
        <v>0.89162561576354604</v>
      </c>
      <c r="BF60">
        <v>0.61186264308012395</v>
      </c>
      <c r="BG60">
        <v>0.55542312276519601</v>
      </c>
      <c r="BI60">
        <v>58</v>
      </c>
      <c r="BJ60">
        <v>0.74775280898876395</v>
      </c>
      <c r="BK60">
        <v>0.714548254907166</v>
      </c>
      <c r="BL60">
        <v>0</v>
      </c>
      <c r="BM60">
        <v>0.94907407407407396</v>
      </c>
      <c r="BN60">
        <v>0.97747747747747704</v>
      </c>
      <c r="BO60">
        <v>0.26116838487972499</v>
      </c>
      <c r="BP60">
        <v>0.67047308319738896</v>
      </c>
      <c r="BR60">
        <v>58</v>
      </c>
      <c r="BS60">
        <v>0.73273809523809497</v>
      </c>
      <c r="BT60">
        <v>0.66337860150229699</v>
      </c>
      <c r="BU60">
        <v>0</v>
      </c>
      <c r="BV60">
        <v>0.97502972651605202</v>
      </c>
      <c r="BW60">
        <v>0.96305418719211799</v>
      </c>
      <c r="BX60">
        <v>0.65566037735849003</v>
      </c>
      <c r="BY60">
        <v>5.97701149425287E-2</v>
      </c>
    </row>
    <row r="61" spans="25:77" x14ac:dyDescent="0.2">
      <c r="Y61">
        <v>59</v>
      </c>
      <c r="Z61">
        <v>0.69408602150537602</v>
      </c>
      <c r="AA61">
        <v>0.69721209690214403</v>
      </c>
      <c r="AB61">
        <v>0</v>
      </c>
      <c r="AC61">
        <v>0.91008771929824495</v>
      </c>
      <c r="AD61">
        <v>0.84922394678492197</v>
      </c>
      <c r="AE61">
        <v>0.53722902921771898</v>
      </c>
      <c r="AF61">
        <v>0.492307692307692</v>
      </c>
      <c r="AH61">
        <v>59</v>
      </c>
      <c r="AI61">
        <v>0.74565217391304295</v>
      </c>
      <c r="AJ61">
        <v>0.72523347935987603</v>
      </c>
      <c r="AK61">
        <v>0</v>
      </c>
      <c r="AL61">
        <v>0.90107737512242903</v>
      </c>
      <c r="AM61">
        <v>0.86274509803921495</v>
      </c>
      <c r="AN61">
        <v>0.44377811094452702</v>
      </c>
      <c r="AO61">
        <v>0.69333333333333302</v>
      </c>
      <c r="AQ61">
        <v>59</v>
      </c>
      <c r="AR61">
        <v>0.74120879120879102</v>
      </c>
      <c r="AS61">
        <v>0.733877775070642</v>
      </c>
      <c r="AT61">
        <v>0</v>
      </c>
      <c r="AU61">
        <v>0.92998955067920497</v>
      </c>
      <c r="AV61">
        <v>0.85487528344671204</v>
      </c>
      <c r="AW61">
        <v>0.48994974874371799</v>
      </c>
      <c r="AX61">
        <v>0.660696517412935</v>
      </c>
      <c r="AZ61">
        <v>59</v>
      </c>
      <c r="BA61">
        <v>0.72111111111111104</v>
      </c>
      <c r="BB61">
        <v>0.68930269604073802</v>
      </c>
      <c r="BC61">
        <v>0</v>
      </c>
      <c r="BD61">
        <v>0.95103373231773602</v>
      </c>
      <c r="BE61">
        <v>0.87882496940024402</v>
      </c>
      <c r="BF61">
        <v>0.24469820554649199</v>
      </c>
      <c r="BG61">
        <v>0.682653876898481</v>
      </c>
      <c r="BI61">
        <v>59</v>
      </c>
      <c r="BJ61">
        <v>0.75898876404494298</v>
      </c>
      <c r="BK61">
        <v>0.69442950337315501</v>
      </c>
      <c r="BL61">
        <v>0</v>
      </c>
      <c r="BM61">
        <v>0.99663299663299598</v>
      </c>
      <c r="BN61">
        <v>0.93769799366420203</v>
      </c>
      <c r="BO61">
        <v>0.15734989648033099</v>
      </c>
      <c r="BP61">
        <v>0.68603712671509198</v>
      </c>
      <c r="BR61">
        <v>59</v>
      </c>
      <c r="BS61">
        <v>0.772023809523809</v>
      </c>
      <c r="BT61">
        <v>0.77142381987332997</v>
      </c>
      <c r="BU61">
        <v>0</v>
      </c>
      <c r="BV61">
        <v>0.95532646048109904</v>
      </c>
      <c r="BW61">
        <v>0.94827586206896497</v>
      </c>
      <c r="BX61">
        <v>0.59161676646706596</v>
      </c>
      <c r="BY61">
        <v>0.59047619047619004</v>
      </c>
    </row>
    <row r="62" spans="25:77" x14ac:dyDescent="0.2">
      <c r="Y62">
        <v>60</v>
      </c>
      <c r="Z62">
        <v>0.69408602150537602</v>
      </c>
      <c r="AA62">
        <v>0.65562583259945195</v>
      </c>
      <c r="AB62">
        <v>0</v>
      </c>
      <c r="AC62">
        <v>0.88604898828541001</v>
      </c>
      <c r="AD62">
        <v>0.88992974238875799</v>
      </c>
      <c r="AE62">
        <v>0.189830508474576</v>
      </c>
      <c r="AF62">
        <v>0.65669409124906497</v>
      </c>
      <c r="AH62">
        <v>60</v>
      </c>
      <c r="AI62">
        <v>0.72119565217391302</v>
      </c>
      <c r="AJ62">
        <v>0.69737384293474303</v>
      </c>
      <c r="AK62">
        <v>0</v>
      </c>
      <c r="AL62">
        <v>0.93962678375411601</v>
      </c>
      <c r="AM62">
        <v>0.92290249433106497</v>
      </c>
      <c r="AN62">
        <v>0.28843106180665601</v>
      </c>
      <c r="AO62">
        <v>0.63853503184713301</v>
      </c>
      <c r="AQ62">
        <v>60</v>
      </c>
      <c r="AR62">
        <v>0.75659340659340601</v>
      </c>
      <c r="AS62">
        <v>0.75776518690804295</v>
      </c>
      <c r="AT62">
        <v>0</v>
      </c>
      <c r="AU62">
        <v>0.96491228070175405</v>
      </c>
      <c r="AV62">
        <v>0.88835534213685396</v>
      </c>
      <c r="AW62">
        <v>0.53836150845253505</v>
      </c>
      <c r="AX62">
        <v>0.63943161634102996</v>
      </c>
      <c r="AZ62">
        <v>60</v>
      </c>
      <c r="BA62">
        <v>0.73666666666666603</v>
      </c>
      <c r="BB62">
        <v>0.70308077962626903</v>
      </c>
      <c r="BC62">
        <v>0</v>
      </c>
      <c r="BD62">
        <v>0.94469026548672497</v>
      </c>
      <c r="BE62">
        <v>0.93742621015348204</v>
      </c>
      <c r="BF62">
        <v>0.25299145299145298</v>
      </c>
      <c r="BG62">
        <v>0.677215189873417</v>
      </c>
      <c r="BI62">
        <v>60</v>
      </c>
      <c r="BJ62">
        <v>0.75842696629213402</v>
      </c>
      <c r="BK62">
        <v>0.75757426318377896</v>
      </c>
      <c r="BL62">
        <v>0</v>
      </c>
      <c r="BM62">
        <v>0.95690607734806599</v>
      </c>
      <c r="BN62">
        <v>0.93997734994337401</v>
      </c>
      <c r="BO62">
        <v>0.56132596685082803</v>
      </c>
      <c r="BP62">
        <v>0.57208765859284805</v>
      </c>
      <c r="BR62">
        <v>60</v>
      </c>
      <c r="BS62">
        <v>0.75535714285714195</v>
      </c>
      <c r="BT62">
        <v>0.71043883576918199</v>
      </c>
      <c r="BU62">
        <v>0</v>
      </c>
      <c r="BV62">
        <v>0.96690307328605096</v>
      </c>
      <c r="BW62">
        <v>0.95384615384615301</v>
      </c>
      <c r="BX62">
        <v>0.24696356275303599</v>
      </c>
      <c r="BY62">
        <v>0.67404255319148898</v>
      </c>
    </row>
    <row r="63" spans="25:77" x14ac:dyDescent="0.2">
      <c r="Y63">
        <v>61</v>
      </c>
      <c r="Z63">
        <v>0.587096774193548</v>
      </c>
      <c r="AA63">
        <v>0.56980653543373005</v>
      </c>
      <c r="AB63">
        <v>0</v>
      </c>
      <c r="AC63">
        <v>0.81677301731996299</v>
      </c>
      <c r="AD63">
        <v>0.73850197109066995</v>
      </c>
      <c r="AE63">
        <v>0.495999999999999</v>
      </c>
      <c r="AF63">
        <v>0.227951153324287</v>
      </c>
      <c r="AH63">
        <v>61</v>
      </c>
      <c r="AI63">
        <v>0.71576086956521701</v>
      </c>
      <c r="AJ63">
        <v>0.66879799279881202</v>
      </c>
      <c r="AK63">
        <v>0</v>
      </c>
      <c r="AL63">
        <v>0.88997078870496604</v>
      </c>
      <c r="AM63">
        <v>0.89786223277909705</v>
      </c>
      <c r="AN63">
        <v>0.21857923497267701</v>
      </c>
      <c r="AO63">
        <v>0.66877971473850994</v>
      </c>
      <c r="AQ63">
        <v>61</v>
      </c>
      <c r="AR63">
        <v>0.70109890109890105</v>
      </c>
      <c r="AS63">
        <v>0.70504230093891296</v>
      </c>
      <c r="AT63">
        <v>0</v>
      </c>
      <c r="AU63">
        <v>0.96809680968096801</v>
      </c>
      <c r="AV63">
        <v>0.95454545454545403</v>
      </c>
      <c r="AW63">
        <v>0.47071129707112902</v>
      </c>
      <c r="AX63">
        <v>0.4268156424581</v>
      </c>
      <c r="AZ63">
        <v>61</v>
      </c>
      <c r="BA63">
        <v>0.72499999999999998</v>
      </c>
      <c r="BB63">
        <v>0.72376344737231002</v>
      </c>
      <c r="BC63">
        <v>0</v>
      </c>
      <c r="BD63">
        <v>0.96717724288840201</v>
      </c>
      <c r="BE63">
        <v>0.92990654205607404</v>
      </c>
      <c r="BF63">
        <v>0.57560975609756104</v>
      </c>
      <c r="BG63">
        <v>0.42236024844720399</v>
      </c>
      <c r="BI63">
        <v>61</v>
      </c>
      <c r="BJ63">
        <v>0.74044943820224696</v>
      </c>
      <c r="BK63">
        <v>0.69134461200137498</v>
      </c>
      <c r="BL63">
        <v>0</v>
      </c>
      <c r="BM63">
        <v>0.95280898876404496</v>
      </c>
      <c r="BN63">
        <v>0.95259593679458199</v>
      </c>
      <c r="BO63">
        <v>0.20318725099601501</v>
      </c>
      <c r="BP63">
        <v>0.65678627145085799</v>
      </c>
      <c r="BR63">
        <v>61</v>
      </c>
      <c r="BS63">
        <v>0.71964285714285703</v>
      </c>
      <c r="BT63">
        <v>0.65209328091445795</v>
      </c>
      <c r="BU63">
        <v>0</v>
      </c>
      <c r="BV63">
        <v>0.929245283018868</v>
      </c>
      <c r="BW63">
        <v>0.94932014833127298</v>
      </c>
      <c r="BX63">
        <v>0.66826923076922995</v>
      </c>
      <c r="BY63">
        <v>6.15384615384615E-2</v>
      </c>
    </row>
    <row r="64" spans="25:77" x14ac:dyDescent="0.2">
      <c r="Y64">
        <v>62</v>
      </c>
      <c r="Z64">
        <v>0.69193548387096704</v>
      </c>
      <c r="AA64">
        <v>0.67371310107149196</v>
      </c>
      <c r="AB64">
        <v>0</v>
      </c>
      <c r="AC64">
        <v>0.80695652173913002</v>
      </c>
      <c r="AD64">
        <v>0.82427307206068201</v>
      </c>
      <c r="AE64">
        <v>0.415812591508052</v>
      </c>
      <c r="AF64">
        <v>0.64781021897810198</v>
      </c>
      <c r="AH64">
        <v>62</v>
      </c>
      <c r="AI64">
        <v>0.60489130434782601</v>
      </c>
      <c r="AJ64">
        <v>0.61536852034448497</v>
      </c>
      <c r="AK64">
        <v>0</v>
      </c>
      <c r="AL64">
        <v>0.85496183206106802</v>
      </c>
      <c r="AM64">
        <v>0.86024096385542104</v>
      </c>
      <c r="AN64">
        <v>0.43486777668951998</v>
      </c>
      <c r="AO64">
        <v>0.31140350877192902</v>
      </c>
      <c r="AQ64">
        <v>62</v>
      </c>
      <c r="AR64">
        <v>0.742307692307692</v>
      </c>
      <c r="AS64">
        <v>0.72781768963162397</v>
      </c>
      <c r="AT64">
        <v>0</v>
      </c>
      <c r="AU64">
        <v>0.90153172866520703</v>
      </c>
      <c r="AV64">
        <v>0.88520971302428197</v>
      </c>
      <c r="AW64">
        <v>0.44970414201183401</v>
      </c>
      <c r="AX64">
        <v>0.67482517482517401</v>
      </c>
      <c r="AZ64">
        <v>62</v>
      </c>
      <c r="BA64">
        <v>0.67</v>
      </c>
      <c r="BB64">
        <v>0.64602742424230297</v>
      </c>
      <c r="BC64">
        <v>0</v>
      </c>
      <c r="BD64">
        <v>0.867661691542288</v>
      </c>
      <c r="BE64">
        <v>0.85204081632652995</v>
      </c>
      <c r="BF64">
        <v>0.59541984732824405</v>
      </c>
      <c r="BG64">
        <v>0.268987341772151</v>
      </c>
      <c r="BI64">
        <v>62</v>
      </c>
      <c r="BJ64">
        <v>0.74157303370786498</v>
      </c>
      <c r="BK64">
        <v>0.69023689027628199</v>
      </c>
      <c r="BL64">
        <v>0</v>
      </c>
      <c r="BM64">
        <v>0.96506550218340603</v>
      </c>
      <c r="BN64">
        <v>0.92633928571428503</v>
      </c>
      <c r="BO64">
        <v>0.19961612284069</v>
      </c>
      <c r="BP64">
        <v>0.66992665036674803</v>
      </c>
      <c r="BR64">
        <v>62</v>
      </c>
      <c r="BS64">
        <v>0.72916666666666596</v>
      </c>
      <c r="BT64">
        <v>0.68528988653017398</v>
      </c>
      <c r="BU64">
        <v>0</v>
      </c>
      <c r="BV64">
        <v>0.95631641086186503</v>
      </c>
      <c r="BW64">
        <v>0.90322580645161299</v>
      </c>
      <c r="BX64">
        <v>0.210325047801147</v>
      </c>
      <c r="BY64">
        <v>0.67129228100607097</v>
      </c>
    </row>
    <row r="65" spans="25:77" x14ac:dyDescent="0.2">
      <c r="Y65">
        <v>63</v>
      </c>
      <c r="Z65">
        <v>0.70752688172042999</v>
      </c>
      <c r="AA65">
        <v>0.66906268825705395</v>
      </c>
      <c r="AB65">
        <v>0</v>
      </c>
      <c r="AC65">
        <v>0.875</v>
      </c>
      <c r="AD65">
        <v>0.84541062801932298</v>
      </c>
      <c r="AE65">
        <v>0.27729636048526801</v>
      </c>
      <c r="AF65">
        <v>0.67854376452362497</v>
      </c>
      <c r="AH65">
        <v>63</v>
      </c>
      <c r="AI65">
        <v>0.67119565217391297</v>
      </c>
      <c r="AJ65">
        <v>0.623330977871275</v>
      </c>
      <c r="AK65">
        <v>0</v>
      </c>
      <c r="AL65">
        <v>0.89130434782608603</v>
      </c>
      <c r="AM65">
        <v>0.80952380952380898</v>
      </c>
      <c r="AN65">
        <v>0.12687813021702801</v>
      </c>
      <c r="AO65">
        <v>0.66561762391817403</v>
      </c>
      <c r="AQ65">
        <v>63</v>
      </c>
      <c r="AR65">
        <v>0.65989010989010899</v>
      </c>
      <c r="AS65">
        <v>0.64552684611967603</v>
      </c>
      <c r="AT65">
        <v>0</v>
      </c>
      <c r="AU65">
        <v>0.92491838955386196</v>
      </c>
      <c r="AV65">
        <v>0.95045045045044996</v>
      </c>
      <c r="AW65">
        <v>0.50673854447439304</v>
      </c>
      <c r="AX65">
        <v>0.19999999999999901</v>
      </c>
      <c r="AZ65">
        <v>63</v>
      </c>
      <c r="BA65">
        <v>0.69222222222222196</v>
      </c>
      <c r="BB65">
        <v>0.631447836924385</v>
      </c>
      <c r="BC65">
        <v>0</v>
      </c>
      <c r="BD65">
        <v>0.88139059304703404</v>
      </c>
      <c r="BE65">
        <v>0.88705882352941101</v>
      </c>
      <c r="BF65">
        <v>8.5820895522388002E-2</v>
      </c>
      <c r="BG65">
        <v>0.67152103559870502</v>
      </c>
      <c r="BI65">
        <v>63</v>
      </c>
      <c r="BJ65">
        <v>0.72921348314606704</v>
      </c>
      <c r="BK65">
        <v>0.66597328974570402</v>
      </c>
      <c r="BL65">
        <v>0</v>
      </c>
      <c r="BM65">
        <v>0.892783505154639</v>
      </c>
      <c r="BN65">
        <v>0.951834862385321</v>
      </c>
      <c r="BO65">
        <v>0.142276422764227</v>
      </c>
      <c r="BP65">
        <v>0.67699836867862895</v>
      </c>
      <c r="BR65">
        <v>63</v>
      </c>
      <c r="BS65">
        <v>0.76428571428571401</v>
      </c>
      <c r="BT65">
        <v>0.71936415711528701</v>
      </c>
      <c r="BU65">
        <v>0</v>
      </c>
      <c r="BV65">
        <v>0.97658079625292704</v>
      </c>
      <c r="BW65">
        <v>0.97094430992736003</v>
      </c>
      <c r="BX65">
        <v>0.24696356275303599</v>
      </c>
      <c r="BY65">
        <v>0.68296795952782396</v>
      </c>
    </row>
    <row r="66" spans="25:77" x14ac:dyDescent="0.2">
      <c r="Y66">
        <v>64</v>
      </c>
      <c r="Z66">
        <v>0.53602150537634397</v>
      </c>
      <c r="AA66">
        <v>0.56042558515820495</v>
      </c>
      <c r="AB66">
        <v>0</v>
      </c>
      <c r="AC66">
        <v>0.62805662805662799</v>
      </c>
      <c r="AD66">
        <v>0.89492325855962196</v>
      </c>
      <c r="AE66">
        <v>0.33216783216783202</v>
      </c>
      <c r="AF66">
        <v>0.38655462184873901</v>
      </c>
      <c r="AH66">
        <v>64</v>
      </c>
      <c r="AI66">
        <v>0.72173913043478199</v>
      </c>
      <c r="AJ66">
        <v>0.71834416235994003</v>
      </c>
      <c r="AK66">
        <v>0</v>
      </c>
      <c r="AL66">
        <v>0.96514161220043504</v>
      </c>
      <c r="AM66">
        <v>0.90631808278867099</v>
      </c>
      <c r="AN66">
        <v>0.55178907721280501</v>
      </c>
      <c r="AO66">
        <v>0.45012787723785103</v>
      </c>
      <c r="AQ66">
        <v>64</v>
      </c>
      <c r="AR66">
        <v>0.72637362637362601</v>
      </c>
      <c r="AS66">
        <v>0.67638023287097504</v>
      </c>
      <c r="AT66">
        <v>0</v>
      </c>
      <c r="AU66">
        <v>0.97314715359828097</v>
      </c>
      <c r="AV66">
        <v>0.87104072398190002</v>
      </c>
      <c r="AW66">
        <v>0.19209039548022599</v>
      </c>
      <c r="AX66">
        <v>0.66924265842349295</v>
      </c>
      <c r="AZ66">
        <v>64</v>
      </c>
      <c r="BA66">
        <v>0.73499999999999999</v>
      </c>
      <c r="BB66">
        <v>0.74097965992096504</v>
      </c>
      <c r="BC66">
        <v>0</v>
      </c>
      <c r="BD66">
        <v>0.92865232163080302</v>
      </c>
      <c r="BE66">
        <v>0.919486581096849</v>
      </c>
      <c r="BF66">
        <v>0.59037433155080199</v>
      </c>
      <c r="BG66">
        <v>0.52540540540540503</v>
      </c>
      <c r="BI66">
        <v>64</v>
      </c>
      <c r="BJ66">
        <v>0.71348314606741503</v>
      </c>
      <c r="BK66">
        <v>0.72024588462420502</v>
      </c>
      <c r="BL66">
        <v>0</v>
      </c>
      <c r="BM66">
        <v>0.98190045248868696</v>
      </c>
      <c r="BN66">
        <v>0.91219512195121899</v>
      </c>
      <c r="BO66">
        <v>0.460772104607721</v>
      </c>
      <c r="BP66">
        <v>0.52611585944919204</v>
      </c>
      <c r="BR66">
        <v>64</v>
      </c>
      <c r="BS66">
        <v>0.75714285714285701</v>
      </c>
      <c r="BT66">
        <v>0.72196010949060696</v>
      </c>
      <c r="BU66">
        <v>0</v>
      </c>
      <c r="BV66">
        <v>0.99056603773584895</v>
      </c>
      <c r="BW66">
        <v>0.95024875621890503</v>
      </c>
      <c r="BX66">
        <v>0.27586206896551702</v>
      </c>
      <c r="BY66">
        <v>0.67116357504215796</v>
      </c>
    </row>
    <row r="67" spans="25:77" x14ac:dyDescent="0.2">
      <c r="Y67">
        <v>65</v>
      </c>
      <c r="Z67">
        <v>0.65430107526881698</v>
      </c>
      <c r="AA67">
        <v>0.65245827110826105</v>
      </c>
      <c r="AB67">
        <v>0</v>
      </c>
      <c r="AC67">
        <v>0.84745762711864403</v>
      </c>
      <c r="AD67">
        <v>0.79391100702576101</v>
      </c>
      <c r="AE67">
        <v>0.52502553626149095</v>
      </c>
      <c r="AF67">
        <v>0.44343891402714902</v>
      </c>
      <c r="AH67">
        <v>65</v>
      </c>
      <c r="AI67">
        <v>0.62880434782608696</v>
      </c>
      <c r="AJ67">
        <v>0.56643821120216098</v>
      </c>
      <c r="AK67">
        <v>0</v>
      </c>
      <c r="AL67">
        <v>0.77988826815642398</v>
      </c>
      <c r="AM67">
        <v>0.81243523316062105</v>
      </c>
      <c r="AN67">
        <v>0.619892058596761</v>
      </c>
      <c r="AO67">
        <v>5.3537284894837403E-2</v>
      </c>
      <c r="AQ67">
        <v>65</v>
      </c>
      <c r="AR67">
        <v>0.75494505494505404</v>
      </c>
      <c r="AS67">
        <v>0.75222661989952599</v>
      </c>
      <c r="AT67">
        <v>0</v>
      </c>
      <c r="AU67">
        <v>0.92291446673706401</v>
      </c>
      <c r="AV67">
        <v>0.92167990919409704</v>
      </c>
      <c r="AW67">
        <v>0.53046594982078799</v>
      </c>
      <c r="AX67">
        <v>0.63384615384615295</v>
      </c>
      <c r="AZ67">
        <v>65</v>
      </c>
      <c r="BA67">
        <v>0.755</v>
      </c>
      <c r="BB67">
        <v>0.75375268548327801</v>
      </c>
      <c r="BC67">
        <v>0</v>
      </c>
      <c r="BD67">
        <v>0.93162393162393098</v>
      </c>
      <c r="BE67">
        <v>0.93685419058553299</v>
      </c>
      <c r="BF67">
        <v>0.544819557625145</v>
      </c>
      <c r="BG67">
        <v>0.60171306209850095</v>
      </c>
      <c r="BI67">
        <v>65</v>
      </c>
      <c r="BJ67">
        <v>0.72528089887640401</v>
      </c>
      <c r="BK67">
        <v>0.67957228713073503</v>
      </c>
      <c r="BL67">
        <v>0</v>
      </c>
      <c r="BM67">
        <v>0.97727272727272696</v>
      </c>
      <c r="BN67">
        <v>0.92677070828331298</v>
      </c>
      <c r="BO67">
        <v>0.13620071684587801</v>
      </c>
      <c r="BP67">
        <v>0.67804499612102398</v>
      </c>
      <c r="BR67">
        <v>65</v>
      </c>
      <c r="BS67">
        <v>0.78273809523809501</v>
      </c>
      <c r="BT67">
        <v>0.77928384830987296</v>
      </c>
      <c r="BU67">
        <v>0</v>
      </c>
      <c r="BV67">
        <v>0.94761350407450495</v>
      </c>
      <c r="BW67">
        <v>0.98317307692307698</v>
      </c>
      <c r="BX67">
        <v>0.53805774278215202</v>
      </c>
      <c r="BY67">
        <v>0.64829106945975701</v>
      </c>
    </row>
    <row r="68" spans="25:77" x14ac:dyDescent="0.2">
      <c r="Y68">
        <v>66</v>
      </c>
      <c r="Z68">
        <v>0.55268817204301002</v>
      </c>
      <c r="AA68">
        <v>0.54855009813002797</v>
      </c>
      <c r="AB68">
        <v>0</v>
      </c>
      <c r="AC68">
        <v>0.82453987730061296</v>
      </c>
      <c r="AD68">
        <v>0.37101449275362303</v>
      </c>
      <c r="AE68">
        <v>0.343297974927676</v>
      </c>
      <c r="AF68">
        <v>0.65534804753819997</v>
      </c>
      <c r="AH68">
        <v>66</v>
      </c>
      <c r="AI68">
        <v>0.585326086956521</v>
      </c>
      <c r="AJ68">
        <v>0.58946709866065805</v>
      </c>
      <c r="AK68">
        <v>0</v>
      </c>
      <c r="AL68">
        <v>0.91186071817192604</v>
      </c>
      <c r="AM68">
        <v>0.79334916864607996</v>
      </c>
      <c r="AN68">
        <v>0.403269754768392</v>
      </c>
      <c r="AO68">
        <v>0.24938875305623401</v>
      </c>
      <c r="AQ68">
        <v>66</v>
      </c>
      <c r="AR68">
        <v>0.71483516483516396</v>
      </c>
      <c r="AS68">
        <v>0.71200000768198601</v>
      </c>
      <c r="AT68">
        <v>0</v>
      </c>
      <c r="AU68">
        <v>0.95864262990455995</v>
      </c>
      <c r="AV68">
        <v>0.88940092165898599</v>
      </c>
      <c r="AW68">
        <v>0.56039603960396001</v>
      </c>
      <c r="AX68">
        <v>0.439560439560439</v>
      </c>
      <c r="AZ68">
        <v>66</v>
      </c>
      <c r="BA68">
        <v>0.71055555555555505</v>
      </c>
      <c r="BB68">
        <v>0.64746454203690995</v>
      </c>
      <c r="BC68">
        <v>0</v>
      </c>
      <c r="BD68">
        <v>0.94805194805194803</v>
      </c>
      <c r="BE68">
        <v>0.90430622009569295</v>
      </c>
      <c r="BF68">
        <v>8.7499999999999994E-2</v>
      </c>
      <c r="BG68">
        <v>0.65</v>
      </c>
      <c r="BI68">
        <v>66</v>
      </c>
      <c r="BJ68">
        <v>0.71292134831460596</v>
      </c>
      <c r="BK68">
        <v>0.66029522538160301</v>
      </c>
      <c r="BL68">
        <v>0</v>
      </c>
      <c r="BM68">
        <v>0.95575221238938002</v>
      </c>
      <c r="BN68">
        <v>0.95842956120092304</v>
      </c>
      <c r="BO68">
        <v>0.62907069102462199</v>
      </c>
      <c r="BP68">
        <v>9.7928436911487698E-2</v>
      </c>
      <c r="BR68">
        <v>66</v>
      </c>
      <c r="BS68">
        <v>0.77321428571428497</v>
      </c>
      <c r="BT68">
        <v>0.747487097297313</v>
      </c>
      <c r="BU68">
        <v>0</v>
      </c>
      <c r="BV68">
        <v>0.97169811320754695</v>
      </c>
      <c r="BW68">
        <v>0.97478991596638598</v>
      </c>
      <c r="BX68">
        <v>0.36785714285714199</v>
      </c>
      <c r="BY68">
        <v>0.67560321715817695</v>
      </c>
    </row>
    <row r="69" spans="25:77" x14ac:dyDescent="0.2">
      <c r="Y69">
        <v>67</v>
      </c>
      <c r="Z69">
        <v>0.63817204301075203</v>
      </c>
      <c r="AA69">
        <v>0.65656705020050499</v>
      </c>
      <c r="AB69">
        <v>0</v>
      </c>
      <c r="AC69">
        <v>0.74484536082474195</v>
      </c>
      <c r="AD69">
        <v>0.84210526315789402</v>
      </c>
      <c r="AE69">
        <v>0.45082680591818902</v>
      </c>
      <c r="AF69">
        <v>0.58849077090119395</v>
      </c>
      <c r="AH69">
        <v>67</v>
      </c>
      <c r="AI69">
        <v>0.72880434782608605</v>
      </c>
      <c r="AJ69">
        <v>0.72215913111497299</v>
      </c>
      <c r="AK69">
        <v>0</v>
      </c>
      <c r="AL69">
        <v>0.90666666666666595</v>
      </c>
      <c r="AM69">
        <v>0.846416382252559</v>
      </c>
      <c r="AN69">
        <v>0.50913838120104404</v>
      </c>
      <c r="AO69">
        <v>0.62641509433962195</v>
      </c>
      <c r="AQ69">
        <v>67</v>
      </c>
      <c r="AR69">
        <v>0.70274725274725203</v>
      </c>
      <c r="AS69">
        <v>0.65542288450212605</v>
      </c>
      <c r="AT69">
        <v>0</v>
      </c>
      <c r="AU69">
        <v>0.90307867730900704</v>
      </c>
      <c r="AV69">
        <v>0.88668866886688602</v>
      </c>
      <c r="AW69">
        <v>0.17636022514071201</v>
      </c>
      <c r="AX69">
        <v>0.65556396669189998</v>
      </c>
      <c r="AZ69">
        <v>67</v>
      </c>
      <c r="BA69">
        <v>0.681111111111111</v>
      </c>
      <c r="BB69">
        <v>0.61204779793254505</v>
      </c>
      <c r="BC69">
        <v>0</v>
      </c>
      <c r="BD69">
        <v>0.911205073995771</v>
      </c>
      <c r="BE69">
        <v>0.87390761548064899</v>
      </c>
      <c r="BF69">
        <v>0.650957290132547</v>
      </c>
      <c r="BG69">
        <v>1.21212121212121E-2</v>
      </c>
      <c r="BI69">
        <v>67</v>
      </c>
      <c r="BJ69">
        <v>0.77134831460674103</v>
      </c>
      <c r="BK69">
        <v>0.76842643290145896</v>
      </c>
      <c r="BL69">
        <v>0</v>
      </c>
      <c r="BM69">
        <v>0.95567567567567502</v>
      </c>
      <c r="BN69">
        <v>0.98065984072809997</v>
      </c>
      <c r="BO69">
        <v>0.58315334773218097</v>
      </c>
      <c r="BP69">
        <v>0.55421686746987897</v>
      </c>
      <c r="BR69">
        <v>67</v>
      </c>
      <c r="BS69">
        <v>0.78630952380952301</v>
      </c>
      <c r="BT69">
        <v>0.78221184936242205</v>
      </c>
      <c r="BU69">
        <v>0</v>
      </c>
      <c r="BV69">
        <v>0.97429906542056</v>
      </c>
      <c r="BW69">
        <v>0.95652173913043403</v>
      </c>
      <c r="BX69">
        <v>0.52528089887640395</v>
      </c>
      <c r="BY69">
        <v>0.67274569402228901</v>
      </c>
    </row>
    <row r="70" spans="25:77" x14ac:dyDescent="0.2">
      <c r="Y70">
        <v>68</v>
      </c>
      <c r="Z70">
        <v>0.58763440860214999</v>
      </c>
      <c r="AA70">
        <v>0.60632035445964805</v>
      </c>
      <c r="AB70">
        <v>0</v>
      </c>
      <c r="AC70">
        <v>0.760290556900726</v>
      </c>
      <c r="AD70">
        <v>0.81840193704600495</v>
      </c>
      <c r="AE70">
        <v>0.399108138238573</v>
      </c>
      <c r="AF70">
        <v>0.44748078565328703</v>
      </c>
      <c r="AH70">
        <v>68</v>
      </c>
      <c r="AI70">
        <v>0.70869565217391295</v>
      </c>
      <c r="AJ70">
        <v>0.695978405134969</v>
      </c>
      <c r="AK70">
        <v>0</v>
      </c>
      <c r="AL70">
        <v>0.90374873353596696</v>
      </c>
      <c r="AM70">
        <v>0.91069459757442095</v>
      </c>
      <c r="AN70">
        <v>0.40106951871657698</v>
      </c>
      <c r="AO70">
        <v>0.56840077071290895</v>
      </c>
      <c r="AQ70">
        <v>68</v>
      </c>
      <c r="AR70">
        <v>0.71428571428571397</v>
      </c>
      <c r="AS70">
        <v>0.677003791346936</v>
      </c>
      <c r="AT70">
        <v>0</v>
      </c>
      <c r="AU70">
        <v>0.95056179775280902</v>
      </c>
      <c r="AV70">
        <v>0.91441969519343402</v>
      </c>
      <c r="AW70">
        <v>0.16915422885572101</v>
      </c>
      <c r="AX70">
        <v>0.67387944358578</v>
      </c>
      <c r="AZ70">
        <v>68</v>
      </c>
      <c r="BA70">
        <v>0.73777777777777698</v>
      </c>
      <c r="BB70">
        <v>0.69450115455859096</v>
      </c>
      <c r="BC70">
        <v>0</v>
      </c>
      <c r="BD70">
        <v>0.93407821229050203</v>
      </c>
      <c r="BE70">
        <v>0.95671981776765302</v>
      </c>
      <c r="BF70">
        <v>0.21167883211678801</v>
      </c>
      <c r="BG70">
        <v>0.67552775605942095</v>
      </c>
      <c r="BI70">
        <v>68</v>
      </c>
      <c r="BJ70">
        <v>0.76179775280898798</v>
      </c>
      <c r="BK70">
        <v>0.74906664729500105</v>
      </c>
      <c r="BL70">
        <v>0</v>
      </c>
      <c r="BM70">
        <v>0.94179894179894097</v>
      </c>
      <c r="BN70">
        <v>0.90643985419198003</v>
      </c>
      <c r="BO70">
        <v>0.46334310850439803</v>
      </c>
      <c r="BP70">
        <v>0.68468468468468402</v>
      </c>
      <c r="BR70">
        <v>68</v>
      </c>
      <c r="BS70">
        <v>0.76428571428571401</v>
      </c>
      <c r="BT70">
        <v>0.76493585560425803</v>
      </c>
      <c r="BU70">
        <v>0</v>
      </c>
      <c r="BV70">
        <v>0.97103128621089196</v>
      </c>
      <c r="BW70">
        <v>0.91979949874686695</v>
      </c>
      <c r="BX70">
        <v>0.60520607375271096</v>
      </c>
      <c r="BY70">
        <v>0.56370656370656302</v>
      </c>
    </row>
    <row r="71" spans="25:77" x14ac:dyDescent="0.2">
      <c r="Y71">
        <v>69</v>
      </c>
      <c r="Z71">
        <v>0.69301075268817203</v>
      </c>
      <c r="AA71">
        <v>0.68589671241936301</v>
      </c>
      <c r="AB71">
        <v>0</v>
      </c>
      <c r="AC71">
        <v>0.90721649484536004</v>
      </c>
      <c r="AD71">
        <v>0.80729760547320395</v>
      </c>
      <c r="AE71">
        <v>0.36129032258064497</v>
      </c>
      <c r="AF71">
        <v>0.66778242677824196</v>
      </c>
      <c r="AH71">
        <v>69</v>
      </c>
      <c r="AI71">
        <v>0.68152173913043401</v>
      </c>
      <c r="AJ71">
        <v>0.68207889397535104</v>
      </c>
      <c r="AK71">
        <v>0</v>
      </c>
      <c r="AL71">
        <v>0.87950566426364496</v>
      </c>
      <c r="AM71">
        <v>0.86976744186046495</v>
      </c>
      <c r="AN71">
        <v>0.51970181043663399</v>
      </c>
      <c r="AO71">
        <v>0.45934065934065899</v>
      </c>
      <c r="AQ71">
        <v>69</v>
      </c>
      <c r="AR71">
        <v>0.67252747252747203</v>
      </c>
      <c r="AS71">
        <v>0.66067915712516001</v>
      </c>
      <c r="AT71">
        <v>0</v>
      </c>
      <c r="AU71">
        <v>0.911157024793388</v>
      </c>
      <c r="AV71">
        <v>0.80536912751677803</v>
      </c>
      <c r="AW71">
        <v>0.53333333333333299</v>
      </c>
      <c r="AX71">
        <v>0.39285714285714202</v>
      </c>
      <c r="AZ71">
        <v>69</v>
      </c>
      <c r="BA71">
        <v>0.68666666666666598</v>
      </c>
      <c r="BB71">
        <v>0.64577131325279502</v>
      </c>
      <c r="BC71">
        <v>0</v>
      </c>
      <c r="BD71">
        <v>0.93318233295583197</v>
      </c>
      <c r="BE71">
        <v>0.94515752625437499</v>
      </c>
      <c r="BF71">
        <v>0.60667183863459995</v>
      </c>
      <c r="BG71">
        <v>9.8073555166374698E-2</v>
      </c>
      <c r="BI71">
        <v>69</v>
      </c>
      <c r="BJ71">
        <v>0.72247191011235901</v>
      </c>
      <c r="BK71">
        <v>0.67245557390542998</v>
      </c>
      <c r="BL71">
        <v>0</v>
      </c>
      <c r="BM71">
        <v>0.92810457516339795</v>
      </c>
      <c r="BN71">
        <v>0.90994152046783605</v>
      </c>
      <c r="BO71">
        <v>0.17068645640074201</v>
      </c>
      <c r="BP71">
        <v>0.68108974358974295</v>
      </c>
      <c r="BR71">
        <v>69</v>
      </c>
      <c r="BS71">
        <v>0.76190476190476097</v>
      </c>
      <c r="BT71">
        <v>0.729677459415772</v>
      </c>
      <c r="BU71">
        <v>0</v>
      </c>
      <c r="BV71">
        <v>0.96631823461091704</v>
      </c>
      <c r="BW71">
        <v>0.94471153846153799</v>
      </c>
      <c r="BX71">
        <v>0.33395872420262601</v>
      </c>
      <c r="BY71">
        <v>0.67372134038800702</v>
      </c>
    </row>
    <row r="72" spans="25:77" x14ac:dyDescent="0.2">
      <c r="Y72">
        <v>70</v>
      </c>
      <c r="Z72">
        <v>0.63602150537634405</v>
      </c>
      <c r="AA72">
        <v>0.63847362421659803</v>
      </c>
      <c r="AB72">
        <v>0</v>
      </c>
      <c r="AC72">
        <v>0.90817356205852595</v>
      </c>
      <c r="AD72">
        <v>0.73124147339699797</v>
      </c>
      <c r="AE72">
        <v>0.53610108303249104</v>
      </c>
      <c r="AF72">
        <v>0.37837837837837801</v>
      </c>
      <c r="AH72">
        <v>70</v>
      </c>
      <c r="AI72">
        <v>0.61793478260869505</v>
      </c>
      <c r="AJ72">
        <v>0.58111086730931805</v>
      </c>
      <c r="AK72">
        <v>0</v>
      </c>
      <c r="AL72">
        <v>0.72041612483745099</v>
      </c>
      <c r="AM72">
        <v>0.92808988764044897</v>
      </c>
      <c r="AN72">
        <v>0.63636363636363602</v>
      </c>
      <c r="AO72">
        <v>3.9573820395738202E-2</v>
      </c>
      <c r="AQ72">
        <v>70</v>
      </c>
      <c r="AR72">
        <v>0.70989010989010903</v>
      </c>
      <c r="AS72">
        <v>0.68107618796096603</v>
      </c>
      <c r="AT72">
        <v>0</v>
      </c>
      <c r="AU72">
        <v>0.90574214517876395</v>
      </c>
      <c r="AV72">
        <v>0.92848769050410296</v>
      </c>
      <c r="AW72">
        <v>0.22776911076442999</v>
      </c>
      <c r="AX72">
        <v>0.66230580539656503</v>
      </c>
      <c r="AZ72">
        <v>70</v>
      </c>
      <c r="BA72">
        <v>0.71611111111111103</v>
      </c>
      <c r="BB72">
        <v>0.67030974069682303</v>
      </c>
      <c r="BC72">
        <v>0</v>
      </c>
      <c r="BD72">
        <v>0.91702127659574395</v>
      </c>
      <c r="BE72">
        <v>0.89964580873671696</v>
      </c>
      <c r="BF72">
        <v>0.19999999999999901</v>
      </c>
      <c r="BG72">
        <v>0.66457187745483104</v>
      </c>
      <c r="BI72">
        <v>70</v>
      </c>
      <c r="BJ72">
        <v>0.73932584269662904</v>
      </c>
      <c r="BK72">
        <v>0.71463334599849204</v>
      </c>
      <c r="BL72">
        <v>0</v>
      </c>
      <c r="BM72">
        <v>0.97621744054360104</v>
      </c>
      <c r="BN72">
        <v>0.96759776536312803</v>
      </c>
      <c r="BO72">
        <v>0.619742489270386</v>
      </c>
      <c r="BP72">
        <v>0.29497568881685499</v>
      </c>
      <c r="BR72">
        <v>70</v>
      </c>
      <c r="BS72">
        <v>0.75119047619047596</v>
      </c>
      <c r="BT72">
        <v>0.68814738735367798</v>
      </c>
      <c r="BU72">
        <v>0</v>
      </c>
      <c r="BV72">
        <v>0.99167657550535004</v>
      </c>
      <c r="BW72">
        <v>0.98435619735258695</v>
      </c>
      <c r="BX72">
        <v>0.66666666666666596</v>
      </c>
      <c r="BY72">
        <v>0.109890109890109</v>
      </c>
    </row>
    <row r="73" spans="25:77" x14ac:dyDescent="0.2">
      <c r="Y73">
        <v>71</v>
      </c>
      <c r="Z73">
        <v>0.62419354838709595</v>
      </c>
      <c r="AA73">
        <v>0.60976131623281604</v>
      </c>
      <c r="AB73">
        <v>0</v>
      </c>
      <c r="AC73">
        <v>0.87984111221449801</v>
      </c>
      <c r="AD73">
        <v>0.87529976019184597</v>
      </c>
      <c r="AE73">
        <v>0.49563699825479901</v>
      </c>
      <c r="AF73">
        <v>0.18826739427012201</v>
      </c>
      <c r="AH73">
        <v>71</v>
      </c>
      <c r="AI73">
        <v>0.65978260869565197</v>
      </c>
      <c r="AJ73">
        <v>0.61277053012056004</v>
      </c>
      <c r="AK73">
        <v>0</v>
      </c>
      <c r="AL73">
        <v>0.93881856540084296</v>
      </c>
      <c r="AM73">
        <v>0.83156654888103598</v>
      </c>
      <c r="AN73">
        <v>0.61693861693861696</v>
      </c>
      <c r="AO73">
        <v>6.3758389261744902E-2</v>
      </c>
      <c r="AQ73">
        <v>71</v>
      </c>
      <c r="AR73">
        <v>0.72362637362637305</v>
      </c>
      <c r="AS73">
        <v>0.69185020734703395</v>
      </c>
      <c r="AT73">
        <v>0</v>
      </c>
      <c r="AU73">
        <v>0.94389438943894399</v>
      </c>
      <c r="AV73">
        <v>0.91314553990610303</v>
      </c>
      <c r="AW73">
        <v>0.25042301184433102</v>
      </c>
      <c r="AX73">
        <v>0.65993788819875698</v>
      </c>
      <c r="AZ73">
        <v>71</v>
      </c>
      <c r="BA73">
        <v>0.72611111111111104</v>
      </c>
      <c r="BB73">
        <v>0.730231909264628</v>
      </c>
      <c r="BC73">
        <v>0</v>
      </c>
      <c r="BD73">
        <v>0.94285714285714195</v>
      </c>
      <c r="BE73">
        <v>0.90734055354993903</v>
      </c>
      <c r="BF73">
        <v>0.49761904761904702</v>
      </c>
      <c r="BG73">
        <v>0.57311089303238405</v>
      </c>
      <c r="BI73">
        <v>71</v>
      </c>
      <c r="BJ73">
        <v>0.75056179775280896</v>
      </c>
      <c r="BK73">
        <v>0.69834856147714497</v>
      </c>
      <c r="BL73">
        <v>0</v>
      </c>
      <c r="BM73">
        <v>0.97219132369299199</v>
      </c>
      <c r="BN73">
        <v>0.95545657015590202</v>
      </c>
      <c r="BO73">
        <v>0.198019801980198</v>
      </c>
      <c r="BP73">
        <v>0.667726550079491</v>
      </c>
      <c r="BR73">
        <v>71</v>
      </c>
      <c r="BS73">
        <v>0.72678571428571404</v>
      </c>
      <c r="BT73">
        <v>0.66906020437685598</v>
      </c>
      <c r="BU73">
        <v>0</v>
      </c>
      <c r="BV73">
        <v>0.96385542168674698</v>
      </c>
      <c r="BW73">
        <v>0.95392278953922705</v>
      </c>
      <c r="BX73">
        <v>0.64784313725490195</v>
      </c>
      <c r="BY73">
        <v>0.110619469026548</v>
      </c>
    </row>
    <row r="74" spans="25:77" x14ac:dyDescent="0.2">
      <c r="Y74">
        <v>72</v>
      </c>
      <c r="Z74">
        <v>0.70107526881720394</v>
      </c>
      <c r="AA74">
        <v>0.65991701902264099</v>
      </c>
      <c r="AB74">
        <v>0</v>
      </c>
      <c r="AC74">
        <v>0.89083820662767998</v>
      </c>
      <c r="AD74">
        <v>0.84223300970873705</v>
      </c>
      <c r="AE74">
        <v>0.23630136986301301</v>
      </c>
      <c r="AF74">
        <v>0.67029548989113497</v>
      </c>
      <c r="AH74">
        <v>72</v>
      </c>
      <c r="AI74">
        <v>0.68315217391304295</v>
      </c>
      <c r="AJ74">
        <v>0.65379310344827501</v>
      </c>
      <c r="AK74">
        <v>0</v>
      </c>
      <c r="AL74">
        <v>0.85517241379310305</v>
      </c>
      <c r="AM74">
        <v>0.9</v>
      </c>
      <c r="AN74">
        <v>0.18769230769230699</v>
      </c>
      <c r="AO74">
        <v>0.67230769230769205</v>
      </c>
      <c r="AQ74">
        <v>72</v>
      </c>
      <c r="AR74">
        <v>0.68901098901098901</v>
      </c>
      <c r="AS74">
        <v>0.691894172789837</v>
      </c>
      <c r="AT74">
        <v>0</v>
      </c>
      <c r="AU74">
        <v>0.92550790067720001</v>
      </c>
      <c r="AV74">
        <v>0.926096997690531</v>
      </c>
      <c r="AW74">
        <v>0.35029585798816498</v>
      </c>
      <c r="AX74">
        <v>0.56567593480345102</v>
      </c>
      <c r="AZ74">
        <v>72</v>
      </c>
      <c r="BA74">
        <v>0.71055555555555505</v>
      </c>
      <c r="BB74">
        <v>0.68662154144915299</v>
      </c>
      <c r="BC74">
        <v>0</v>
      </c>
      <c r="BD74">
        <v>0.89775051124744298</v>
      </c>
      <c r="BE74">
        <v>0.91910902696365704</v>
      </c>
      <c r="BF74">
        <v>0.29909365558912299</v>
      </c>
      <c r="BG74">
        <v>0.63053297199638603</v>
      </c>
      <c r="BI74">
        <v>72</v>
      </c>
      <c r="BJ74">
        <v>0.77471910112359499</v>
      </c>
      <c r="BK74">
        <v>0.77346754437606702</v>
      </c>
      <c r="BL74">
        <v>0</v>
      </c>
      <c r="BM74">
        <v>0.95560747663551404</v>
      </c>
      <c r="BN74">
        <v>0.96751740139211095</v>
      </c>
      <c r="BO74">
        <v>0.493506493506493</v>
      </c>
      <c r="BP74">
        <v>0.67723880597014896</v>
      </c>
      <c r="BR74">
        <v>72</v>
      </c>
      <c r="BS74">
        <v>0.78214285714285703</v>
      </c>
      <c r="BT74">
        <v>0.78184988362275998</v>
      </c>
      <c r="BU74">
        <v>0</v>
      </c>
      <c r="BV74">
        <v>0.97441860465116203</v>
      </c>
      <c r="BW74">
        <v>0.96954933008526101</v>
      </c>
      <c r="BX74">
        <v>0.58088235294117596</v>
      </c>
      <c r="BY74">
        <v>0.60254924681344102</v>
      </c>
    </row>
    <row r="75" spans="25:77" x14ac:dyDescent="0.2">
      <c r="Y75">
        <v>73</v>
      </c>
      <c r="Z75">
        <v>0.63118279569892399</v>
      </c>
      <c r="AA75">
        <v>0.62909279977582799</v>
      </c>
      <c r="AB75">
        <v>0</v>
      </c>
      <c r="AC75">
        <v>0.60355029585798803</v>
      </c>
      <c r="AD75">
        <v>0.83022571148184399</v>
      </c>
      <c r="AE75">
        <v>0.54800936768149799</v>
      </c>
      <c r="AF75">
        <v>0.53458582408198096</v>
      </c>
      <c r="AH75">
        <v>73</v>
      </c>
      <c r="AI75">
        <v>0.71358695652173898</v>
      </c>
      <c r="AJ75">
        <v>0.68660876486096201</v>
      </c>
      <c r="AK75">
        <v>0</v>
      </c>
      <c r="AL75">
        <v>0.952914798206278</v>
      </c>
      <c r="AM75">
        <v>0.904428904428904</v>
      </c>
      <c r="AN75">
        <v>0.238709677419354</v>
      </c>
      <c r="AO75">
        <v>0.65038167938931302</v>
      </c>
      <c r="AQ75">
        <v>73</v>
      </c>
      <c r="AR75">
        <v>0.70274725274725203</v>
      </c>
      <c r="AS75">
        <v>0.65079853777127405</v>
      </c>
      <c r="AT75">
        <v>0</v>
      </c>
      <c r="AU75">
        <v>0.85988023952095805</v>
      </c>
      <c r="AV75">
        <v>0.93033226152197201</v>
      </c>
      <c r="AW75">
        <v>0.16334661354581601</v>
      </c>
      <c r="AX75">
        <v>0.64963503649635002</v>
      </c>
      <c r="AZ75">
        <v>73</v>
      </c>
      <c r="BA75">
        <v>0.72888888888888803</v>
      </c>
      <c r="BB75">
        <v>0.68321567626232205</v>
      </c>
      <c r="BC75">
        <v>0</v>
      </c>
      <c r="BD75">
        <v>0.935622317596566</v>
      </c>
      <c r="BE75">
        <v>0.91715285880980102</v>
      </c>
      <c r="BF75">
        <v>0.21550094517958401</v>
      </c>
      <c r="BG75">
        <v>0.66458658346333799</v>
      </c>
      <c r="BI75">
        <v>73</v>
      </c>
      <c r="BJ75">
        <v>0.661797752808988</v>
      </c>
      <c r="BK75">
        <v>0.64737129079584099</v>
      </c>
      <c r="BL75">
        <v>0</v>
      </c>
      <c r="BM75">
        <v>0.92043010752688104</v>
      </c>
      <c r="BN75">
        <v>0.90361445783132499</v>
      </c>
      <c r="BO75">
        <v>0.52096342551293395</v>
      </c>
      <c r="BP75">
        <v>0.24447717231222299</v>
      </c>
      <c r="BR75">
        <v>73</v>
      </c>
      <c r="BS75">
        <v>0.76964285714285696</v>
      </c>
      <c r="BT75">
        <v>0.73475689568423097</v>
      </c>
      <c r="BU75">
        <v>0</v>
      </c>
      <c r="BV75">
        <v>0.967592592592592</v>
      </c>
      <c r="BW75">
        <v>0.95214723926380296</v>
      </c>
      <c r="BX75">
        <v>0.32258064516128998</v>
      </c>
      <c r="BY75">
        <v>0.696707105719237</v>
      </c>
    </row>
    <row r="76" spans="25:77" x14ac:dyDescent="0.2">
      <c r="Y76">
        <v>74</v>
      </c>
      <c r="Z76">
        <v>0.62150537634408598</v>
      </c>
      <c r="AA76">
        <v>0.62832898275030102</v>
      </c>
      <c r="AB76">
        <v>0</v>
      </c>
      <c r="AC76">
        <v>0.62277091906721505</v>
      </c>
      <c r="AD76">
        <v>0.87198067632850196</v>
      </c>
      <c r="AE76">
        <v>0.454901960784313</v>
      </c>
      <c r="AF76">
        <v>0.56366237482117298</v>
      </c>
      <c r="AH76">
        <v>74</v>
      </c>
      <c r="AI76">
        <v>0.73097826086956497</v>
      </c>
      <c r="AJ76">
        <v>0.65088162472637001</v>
      </c>
      <c r="AK76">
        <v>0</v>
      </c>
      <c r="AL76">
        <v>0.96256684491978595</v>
      </c>
      <c r="AM76">
        <v>0.96582138919514804</v>
      </c>
      <c r="AN76">
        <v>0.66229029905178705</v>
      </c>
      <c r="AO76">
        <v>1.2847965738758E-2</v>
      </c>
      <c r="AQ76">
        <v>74</v>
      </c>
      <c r="AR76">
        <v>0.73241758241758204</v>
      </c>
      <c r="AS76">
        <v>0.73596786130839797</v>
      </c>
      <c r="AT76">
        <v>0</v>
      </c>
      <c r="AU76">
        <v>0.89042675893886902</v>
      </c>
      <c r="AV76">
        <v>0.94130675526024299</v>
      </c>
      <c r="AW76">
        <v>0.58799999999999997</v>
      </c>
      <c r="AX76">
        <v>0.52413793103448203</v>
      </c>
      <c r="AZ76">
        <v>74</v>
      </c>
      <c r="BA76">
        <v>0.79277777777777703</v>
      </c>
      <c r="BB76">
        <v>0.78122166572477203</v>
      </c>
      <c r="BC76">
        <v>0</v>
      </c>
      <c r="BD76">
        <v>0.96963123644251603</v>
      </c>
      <c r="BE76">
        <v>0.98074745186862899</v>
      </c>
      <c r="BF76">
        <v>0.48780487804877998</v>
      </c>
      <c r="BG76">
        <v>0.68670309653916195</v>
      </c>
      <c r="BI76">
        <v>74</v>
      </c>
      <c r="BJ76">
        <v>0.760112359550561</v>
      </c>
      <c r="BK76">
        <v>0.73847592774456305</v>
      </c>
      <c r="BL76">
        <v>0</v>
      </c>
      <c r="BM76">
        <v>0.95374449339207001</v>
      </c>
      <c r="BN76">
        <v>0.96949152542372796</v>
      </c>
      <c r="BO76">
        <v>0.36990595611285199</v>
      </c>
      <c r="BP76">
        <v>0.66076173604960098</v>
      </c>
      <c r="BR76">
        <v>74</v>
      </c>
      <c r="BS76">
        <v>0.76190476190476097</v>
      </c>
      <c r="BT76">
        <v>0.72560564806113004</v>
      </c>
      <c r="BU76">
        <v>0</v>
      </c>
      <c r="BV76">
        <v>0.97867298578199002</v>
      </c>
      <c r="BW76">
        <v>0.96450428396572796</v>
      </c>
      <c r="BX76">
        <v>0.28185328185328101</v>
      </c>
      <c r="BY76">
        <v>0.67739204064352199</v>
      </c>
    </row>
    <row r="77" spans="25:77" x14ac:dyDescent="0.2">
      <c r="Y77">
        <v>75</v>
      </c>
      <c r="Z77">
        <v>0.64838709677419304</v>
      </c>
      <c r="AA77">
        <v>0.63259970350671901</v>
      </c>
      <c r="AB77">
        <v>0</v>
      </c>
      <c r="AC77">
        <v>0.785263157894736</v>
      </c>
      <c r="AD77">
        <v>0.80509554140127404</v>
      </c>
      <c r="AE77">
        <v>0.31674208144796301</v>
      </c>
      <c r="AF77">
        <v>0.62329803328290401</v>
      </c>
      <c r="AH77">
        <v>75</v>
      </c>
      <c r="AI77">
        <v>0.70326086956521705</v>
      </c>
      <c r="AJ77">
        <v>0.69691255487679205</v>
      </c>
      <c r="AK77">
        <v>0</v>
      </c>
      <c r="AL77">
        <v>0.89442231075697198</v>
      </c>
      <c r="AM77">
        <v>0.84684684684684597</v>
      </c>
      <c r="AN77">
        <v>0.54756871035940802</v>
      </c>
      <c r="AO77">
        <v>0.49881235154394299</v>
      </c>
      <c r="AQ77">
        <v>75</v>
      </c>
      <c r="AR77">
        <v>0.70824175824175795</v>
      </c>
      <c r="AS77">
        <v>0.700689283545742</v>
      </c>
      <c r="AT77">
        <v>0</v>
      </c>
      <c r="AU77">
        <v>0.924489795918367</v>
      </c>
      <c r="AV77">
        <v>0.95662100456621002</v>
      </c>
      <c r="AW77">
        <v>0.51911468812877204</v>
      </c>
      <c r="AX77">
        <v>0.40253164556962001</v>
      </c>
      <c r="AZ77">
        <v>75</v>
      </c>
      <c r="BA77">
        <v>0.71722222222222198</v>
      </c>
      <c r="BB77">
        <v>0.72297872872893798</v>
      </c>
      <c r="BC77">
        <v>0</v>
      </c>
      <c r="BD77">
        <v>0.87686996547756002</v>
      </c>
      <c r="BE77">
        <v>0.93699885452462695</v>
      </c>
      <c r="BF77">
        <v>0.55449735449735404</v>
      </c>
      <c r="BG77">
        <v>0.52354874041621002</v>
      </c>
      <c r="BI77">
        <v>75</v>
      </c>
      <c r="BJ77">
        <v>0.74719101123595499</v>
      </c>
      <c r="BK77">
        <v>0.70422346438668004</v>
      </c>
      <c r="BL77">
        <v>0</v>
      </c>
      <c r="BM77">
        <v>0.94585635359116005</v>
      </c>
      <c r="BN77">
        <v>0.92307692307692302</v>
      </c>
      <c r="BO77">
        <v>0.25891181988742901</v>
      </c>
      <c r="BP77">
        <v>0.68904876099120604</v>
      </c>
      <c r="BR77">
        <v>75</v>
      </c>
      <c r="BS77">
        <v>0.78928571428571404</v>
      </c>
      <c r="BT77">
        <v>0.78311378420552402</v>
      </c>
      <c r="BU77">
        <v>0</v>
      </c>
      <c r="BV77">
        <v>0.95744680851063801</v>
      </c>
      <c r="BW77">
        <v>0.95089820359281396</v>
      </c>
      <c r="BX77">
        <v>0.54256854256854203</v>
      </c>
      <c r="BY77">
        <v>0.68154158215010097</v>
      </c>
    </row>
    <row r="78" spans="25:77" x14ac:dyDescent="0.2">
      <c r="Y78">
        <v>76</v>
      </c>
      <c r="Z78">
        <v>0.63494623655913895</v>
      </c>
      <c r="AA78">
        <v>0.58615744002206305</v>
      </c>
      <c r="AB78">
        <v>0</v>
      </c>
      <c r="AC78">
        <v>0.83553421368547398</v>
      </c>
      <c r="AD78">
        <v>0.85915492957746398</v>
      </c>
      <c r="AE78">
        <v>0.60013218770654297</v>
      </c>
      <c r="AF78">
        <v>4.9808429118773902E-2</v>
      </c>
      <c r="AH78">
        <v>76</v>
      </c>
      <c r="AI78">
        <v>0.70380434782608603</v>
      </c>
      <c r="AJ78">
        <v>0.69973158193584595</v>
      </c>
      <c r="AK78">
        <v>0</v>
      </c>
      <c r="AL78">
        <v>0.88142707240293805</v>
      </c>
      <c r="AM78">
        <v>0.82202304737515997</v>
      </c>
      <c r="AN78">
        <v>0.43456162642947899</v>
      </c>
      <c r="AO78">
        <v>0.66091458153580596</v>
      </c>
      <c r="AQ78">
        <v>76</v>
      </c>
      <c r="AR78">
        <v>0.70274725274725203</v>
      </c>
      <c r="AS78">
        <v>0.70323299651776605</v>
      </c>
      <c r="AT78">
        <v>0</v>
      </c>
      <c r="AU78">
        <v>0.95718990120746394</v>
      </c>
      <c r="AV78">
        <v>0.96353591160220997</v>
      </c>
      <c r="AW78">
        <v>0.44018058690744899</v>
      </c>
      <c r="AX78">
        <v>0.45202558635394402</v>
      </c>
      <c r="AZ78">
        <v>76</v>
      </c>
      <c r="BA78">
        <v>0.73444444444444401</v>
      </c>
      <c r="BB78">
        <v>0.724474404284284</v>
      </c>
      <c r="BC78">
        <v>0</v>
      </c>
      <c r="BD78">
        <v>0.88675213675213604</v>
      </c>
      <c r="BE78">
        <v>0.85983510011778497</v>
      </c>
      <c r="BF78">
        <v>0.48345323741007101</v>
      </c>
      <c r="BG78">
        <v>0.66785714285714204</v>
      </c>
      <c r="BI78">
        <v>76</v>
      </c>
      <c r="BJ78">
        <v>0.71797752808988702</v>
      </c>
      <c r="BK78">
        <v>0.70776863745067198</v>
      </c>
      <c r="BL78">
        <v>0</v>
      </c>
      <c r="BM78">
        <v>0.927659574468085</v>
      </c>
      <c r="BN78">
        <v>0.95028901734103999</v>
      </c>
      <c r="BO78">
        <v>0.38534599728629498</v>
      </c>
      <c r="BP78">
        <v>0.56777996070726899</v>
      </c>
      <c r="BR78">
        <v>76</v>
      </c>
      <c r="BS78">
        <v>0.75059523809523798</v>
      </c>
      <c r="BT78">
        <v>0.70894365147156102</v>
      </c>
      <c r="BU78">
        <v>0</v>
      </c>
      <c r="BV78">
        <v>0.95119182746878495</v>
      </c>
      <c r="BW78">
        <v>0.93299620733249</v>
      </c>
      <c r="BX78">
        <v>0.26693227091633398</v>
      </c>
      <c r="BY78">
        <v>0.68465430016863404</v>
      </c>
    </row>
    <row r="79" spans="25:77" x14ac:dyDescent="0.2">
      <c r="Y79">
        <v>77</v>
      </c>
      <c r="Z79">
        <v>0.57795698924731098</v>
      </c>
      <c r="AA79">
        <v>0.55917531540128496</v>
      </c>
      <c r="AB79">
        <v>0</v>
      </c>
      <c r="AC79">
        <v>0.68660598179453802</v>
      </c>
      <c r="AD79">
        <v>0.82427307206068201</v>
      </c>
      <c r="AE79">
        <v>0.13813813813813799</v>
      </c>
      <c r="AF79">
        <v>0.58768406961177999</v>
      </c>
      <c r="AH79">
        <v>77</v>
      </c>
      <c r="AI79">
        <v>0.66630434782608605</v>
      </c>
      <c r="AJ79">
        <v>0.66274754749774401</v>
      </c>
      <c r="AK79">
        <v>0</v>
      </c>
      <c r="AL79">
        <v>0.87360970677451899</v>
      </c>
      <c r="AM79">
        <v>0.88762769580022705</v>
      </c>
      <c r="AN79">
        <v>0.42069741282339701</v>
      </c>
      <c r="AO79">
        <v>0.46905537459283297</v>
      </c>
      <c r="AQ79">
        <v>77</v>
      </c>
      <c r="AR79">
        <v>0.74065934065934003</v>
      </c>
      <c r="AS79">
        <v>0.73989956610087404</v>
      </c>
      <c r="AT79">
        <v>0</v>
      </c>
      <c r="AU79">
        <v>0.90577507598784202</v>
      </c>
      <c r="AV79">
        <v>0.904988123515439</v>
      </c>
      <c r="AW79">
        <v>0.556407447973713</v>
      </c>
      <c r="AX79">
        <v>0.59242761692650303</v>
      </c>
      <c r="AZ79">
        <v>77</v>
      </c>
      <c r="BA79">
        <v>0.71444444444444399</v>
      </c>
      <c r="BB79">
        <v>0.71433154329598703</v>
      </c>
      <c r="BC79">
        <v>0</v>
      </c>
      <c r="BD79">
        <v>0.94580233793836299</v>
      </c>
      <c r="BE79">
        <v>0.907784431137724</v>
      </c>
      <c r="BF79">
        <v>0.54277286135693203</v>
      </c>
      <c r="BG79">
        <v>0.46096654275092902</v>
      </c>
      <c r="BI79">
        <v>77</v>
      </c>
      <c r="BJ79">
        <v>0.74269662921348301</v>
      </c>
      <c r="BK79">
        <v>0.70468157523031405</v>
      </c>
      <c r="BL79">
        <v>0</v>
      </c>
      <c r="BM79">
        <v>0.96127562642369002</v>
      </c>
      <c r="BN79">
        <v>0.93882352941176395</v>
      </c>
      <c r="BO79">
        <v>0.24</v>
      </c>
      <c r="BP79">
        <v>0.67862714508580302</v>
      </c>
      <c r="BR79">
        <v>77</v>
      </c>
      <c r="BS79">
        <v>0.73035714285714204</v>
      </c>
      <c r="BT79">
        <v>0.66769802646429099</v>
      </c>
      <c r="BU79">
        <v>0</v>
      </c>
      <c r="BV79">
        <v>0.97142857142857097</v>
      </c>
      <c r="BW79">
        <v>0.94031668696711301</v>
      </c>
      <c r="BX79">
        <v>0.65705128205128105</v>
      </c>
      <c r="BY79">
        <v>0.101995565410199</v>
      </c>
    </row>
    <row r="80" spans="25:77" x14ac:dyDescent="0.2">
      <c r="Y80">
        <v>78</v>
      </c>
      <c r="Z80">
        <v>0.65</v>
      </c>
      <c r="AA80">
        <v>0.58136993077585797</v>
      </c>
      <c r="AB80">
        <v>0</v>
      </c>
      <c r="AC80">
        <v>0.82709447415329695</v>
      </c>
      <c r="AD80">
        <v>0.85924112607099101</v>
      </c>
      <c r="AE80">
        <v>0.59906396255850203</v>
      </c>
      <c r="AF80">
        <v>4.0080160320641198E-2</v>
      </c>
      <c r="AH80">
        <v>78</v>
      </c>
      <c r="AI80">
        <v>0.67771739130434705</v>
      </c>
      <c r="AJ80">
        <v>0.68442867939274499</v>
      </c>
      <c r="AK80">
        <v>0</v>
      </c>
      <c r="AL80">
        <v>0.82962962962962905</v>
      </c>
      <c r="AM80">
        <v>0.88115246098439304</v>
      </c>
      <c r="AN80">
        <v>0.53262032085561495</v>
      </c>
      <c r="AO80">
        <v>0.49431230610134402</v>
      </c>
      <c r="AQ80">
        <v>78</v>
      </c>
      <c r="AR80">
        <v>0.69010989010988999</v>
      </c>
      <c r="AS80">
        <v>0.65010114546547704</v>
      </c>
      <c r="AT80">
        <v>0</v>
      </c>
      <c r="AU80">
        <v>0.84705882352941098</v>
      </c>
      <c r="AV80">
        <v>0.83208020050125298</v>
      </c>
      <c r="AW80">
        <v>0.25088339222614803</v>
      </c>
      <c r="AX80">
        <v>0.670382165605095</v>
      </c>
      <c r="AZ80">
        <v>78</v>
      </c>
      <c r="BA80">
        <v>0.71333333333333304</v>
      </c>
      <c r="BB80">
        <v>0.68956026176765195</v>
      </c>
      <c r="BC80">
        <v>0</v>
      </c>
      <c r="BD80">
        <v>0.88655462184873901</v>
      </c>
      <c r="BE80">
        <v>0.89077669902912604</v>
      </c>
      <c r="BF80">
        <v>0.31761006289308102</v>
      </c>
      <c r="BG80">
        <v>0.66329966329966294</v>
      </c>
      <c r="BI80">
        <v>78</v>
      </c>
      <c r="BJ80">
        <v>0.73483146067415706</v>
      </c>
      <c r="BK80">
        <v>0.72900263480760896</v>
      </c>
      <c r="BL80">
        <v>0</v>
      </c>
      <c r="BM80">
        <v>0.89532293986636902</v>
      </c>
      <c r="BN80">
        <v>0.90931372549019596</v>
      </c>
      <c r="BO80">
        <v>0.437499999999999</v>
      </c>
      <c r="BP80">
        <v>0.67387387387387299</v>
      </c>
      <c r="BR80">
        <v>78</v>
      </c>
      <c r="BS80">
        <v>0.72797619047619</v>
      </c>
      <c r="BT80">
        <v>0.65944671258337395</v>
      </c>
      <c r="BU80">
        <v>0</v>
      </c>
      <c r="BV80">
        <v>0.97076023391812805</v>
      </c>
      <c r="BW80">
        <v>0.95843520782396097</v>
      </c>
      <c r="BX80">
        <v>0.65584415584415501</v>
      </c>
      <c r="BY80">
        <v>5.2747252747252699E-2</v>
      </c>
    </row>
    <row r="81" spans="25:77" x14ac:dyDescent="0.2">
      <c r="Y81">
        <v>79</v>
      </c>
      <c r="Z81">
        <v>0.69731182795698898</v>
      </c>
      <c r="AA81">
        <v>0.65965495743015101</v>
      </c>
      <c r="AB81">
        <v>0</v>
      </c>
      <c r="AC81">
        <v>0.97274633123689702</v>
      </c>
      <c r="AD81">
        <v>0.82323232323232298</v>
      </c>
      <c r="AE81">
        <v>0.205309734513274</v>
      </c>
      <c r="AF81">
        <v>0.63733144073811199</v>
      </c>
      <c r="AH81">
        <v>79</v>
      </c>
      <c r="AI81">
        <v>0.62065217391304295</v>
      </c>
      <c r="AJ81">
        <v>0.60364702357465805</v>
      </c>
      <c r="AK81">
        <v>0</v>
      </c>
      <c r="AL81">
        <v>0.81220209723546199</v>
      </c>
      <c r="AM81">
        <v>0.88662131519274301</v>
      </c>
      <c r="AN81">
        <v>0.44291338582677098</v>
      </c>
      <c r="AO81">
        <v>0.27285129604365599</v>
      </c>
      <c r="AQ81">
        <v>79</v>
      </c>
      <c r="AR81">
        <v>0.65714285714285703</v>
      </c>
      <c r="AS81">
        <v>0.66699626353660102</v>
      </c>
      <c r="AT81">
        <v>0</v>
      </c>
      <c r="AU81">
        <v>0.87632508833922196</v>
      </c>
      <c r="AV81">
        <v>0.88344988344988296</v>
      </c>
      <c r="AW81">
        <v>0.49551166965888599</v>
      </c>
      <c r="AX81">
        <v>0.41269841269841201</v>
      </c>
      <c r="AZ81">
        <v>79</v>
      </c>
      <c r="BA81">
        <v>0.67888888888888799</v>
      </c>
      <c r="BB81">
        <v>0.63149915378850396</v>
      </c>
      <c r="BC81">
        <v>0</v>
      </c>
      <c r="BD81">
        <v>0.89320388349514501</v>
      </c>
      <c r="BE81">
        <v>0.82793017456359097</v>
      </c>
      <c r="BF81">
        <v>0.14625228519195599</v>
      </c>
      <c r="BG81">
        <v>0.658610271903323</v>
      </c>
      <c r="BI81">
        <v>79</v>
      </c>
      <c r="BJ81">
        <v>0.73146067415730298</v>
      </c>
      <c r="BK81">
        <v>0.67088911396302897</v>
      </c>
      <c r="BL81">
        <v>0</v>
      </c>
      <c r="BM81">
        <v>0.96583143507972602</v>
      </c>
      <c r="BN81">
        <v>0.96989966555183904</v>
      </c>
      <c r="BO81">
        <v>0.65163297045100999</v>
      </c>
      <c r="BP81">
        <v>9.6192384769538994E-2</v>
      </c>
      <c r="BR81">
        <v>79</v>
      </c>
      <c r="BS81">
        <v>0.746428571428571</v>
      </c>
      <c r="BT81">
        <v>0.73753425327440203</v>
      </c>
      <c r="BU81">
        <v>0</v>
      </c>
      <c r="BV81">
        <v>0.96260554885404104</v>
      </c>
      <c r="BW81">
        <v>0.93607305936073004</v>
      </c>
      <c r="BX81">
        <v>0.594650205761316</v>
      </c>
      <c r="BY81">
        <v>0.45680819912152199</v>
      </c>
    </row>
    <row r="82" spans="25:77" x14ac:dyDescent="0.2">
      <c r="Y82">
        <v>80</v>
      </c>
      <c r="Z82">
        <v>0.67096774193548303</v>
      </c>
      <c r="AA82">
        <v>0.63780759803514298</v>
      </c>
      <c r="AB82">
        <v>0</v>
      </c>
      <c r="AC82">
        <v>0.82536151279199099</v>
      </c>
      <c r="AD82">
        <v>0.90196078431372495</v>
      </c>
      <c r="AE82">
        <v>0.20774647887323899</v>
      </c>
      <c r="AF82">
        <v>0.61616161616161602</v>
      </c>
      <c r="AH82">
        <v>80</v>
      </c>
      <c r="AI82">
        <v>0.74402173913043401</v>
      </c>
      <c r="AJ82">
        <v>0.72569865800204603</v>
      </c>
      <c r="AK82">
        <v>0</v>
      </c>
      <c r="AL82">
        <v>0.916155419222903</v>
      </c>
      <c r="AM82">
        <v>0.89224137931034397</v>
      </c>
      <c r="AN82">
        <v>0.42897727272727199</v>
      </c>
      <c r="AO82">
        <v>0.66542056074766298</v>
      </c>
      <c r="AQ82">
        <v>80</v>
      </c>
      <c r="AR82">
        <v>0.70659340659340597</v>
      </c>
      <c r="AS82">
        <v>0.69922652428204002</v>
      </c>
      <c r="AT82">
        <v>0</v>
      </c>
      <c r="AU82">
        <v>0.91666666666666596</v>
      </c>
      <c r="AV82">
        <v>0.920814479638009</v>
      </c>
      <c r="AW82">
        <v>0.54598825831702502</v>
      </c>
      <c r="AX82">
        <v>0.41343669250645898</v>
      </c>
      <c r="AZ82">
        <v>80</v>
      </c>
      <c r="BA82">
        <v>0.73</v>
      </c>
      <c r="BB82">
        <v>0.73051680293497501</v>
      </c>
      <c r="BC82">
        <v>0</v>
      </c>
      <c r="BD82">
        <v>0.94220283533260596</v>
      </c>
      <c r="BE82">
        <v>0.93034238488783905</v>
      </c>
      <c r="BF82">
        <v>0.582278481012658</v>
      </c>
      <c r="BG82">
        <v>0.46724351050679802</v>
      </c>
      <c r="BI82">
        <v>80</v>
      </c>
      <c r="BJ82">
        <v>0.72303370786516796</v>
      </c>
      <c r="BK82">
        <v>0.67934882171120403</v>
      </c>
      <c r="BL82">
        <v>0</v>
      </c>
      <c r="BM82">
        <v>0.93205944798301399</v>
      </c>
      <c r="BN82">
        <v>0.89765721331689197</v>
      </c>
      <c r="BO82">
        <v>0.21362799263351701</v>
      </c>
      <c r="BP82">
        <v>0.674050632911392</v>
      </c>
      <c r="BR82">
        <v>80</v>
      </c>
      <c r="BS82">
        <v>0.77023809523809506</v>
      </c>
      <c r="BT82">
        <v>0.73182994975751903</v>
      </c>
      <c r="BU82">
        <v>0</v>
      </c>
      <c r="BV82">
        <v>0.99038461538461497</v>
      </c>
      <c r="BW82">
        <v>0.98919567827130805</v>
      </c>
      <c r="BX82">
        <v>0.26692456479690502</v>
      </c>
      <c r="BY82">
        <v>0.68081494057724901</v>
      </c>
    </row>
  </sheetData>
  <mergeCells count="1">
    <mergeCell ref="A12:F22"/>
  </mergeCells>
  <conditionalFormatting sqref="I17:S19">
    <cfRule type="containsText" dxfId="20" priority="5" operator="containsText" text="FALSE">
      <formula>NOT(ISERROR(SEARCH("FALSE",I17)))</formula>
    </cfRule>
  </conditionalFormatting>
  <conditionalFormatting sqref="X11:X16">
    <cfRule type="containsText" dxfId="19" priority="3" operator="containsText" text="FALSE">
      <formula>NOT(ISERROR(SEARCH("FALSE",X11)))</formula>
    </cfRule>
    <cfRule type="containsText" dxfId="18" priority="4" operator="containsText" text="TRUE">
      <formula>NOT(ISERROR(SEARCH("TRUE",X11)))</formula>
    </cfRule>
  </conditionalFormatting>
  <conditionalFormatting sqref="I11:W16">
    <cfRule type="cellIs" dxfId="17" priority="1" operator="lessThan">
      <formula>0</formula>
    </cfRule>
    <cfRule type="cellIs" dxfId="16" priority="2" operator="greaterThan">
      <formula>0</formula>
    </cfRule>
  </conditionalFormatting>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31205-E559-C34C-BFE6-0BEC2BFF1CA2}">
  <dimension ref="A1:EN17"/>
  <sheetViews>
    <sheetView zoomScale="140" zoomScaleNormal="140" workbookViewId="0">
      <selection activeCell="AZ1" sqref="AZ1:EN13"/>
    </sheetView>
  </sheetViews>
  <sheetFormatPr baseColWidth="10" defaultRowHeight="16" x14ac:dyDescent="0.2"/>
  <cols>
    <col min="1" max="1" width="13.6640625" bestFit="1" customWidth="1"/>
    <col min="2" max="4" width="12.83203125" bestFit="1" customWidth="1"/>
    <col min="5" max="12" width="13" customWidth="1"/>
    <col min="14" max="46" width="15.6640625" customWidth="1"/>
  </cols>
  <sheetData>
    <row r="1" spans="1:144" s="1" customFormat="1" ht="34" x14ac:dyDescent="0.2">
      <c r="A1" s="1" t="s">
        <v>50</v>
      </c>
      <c r="B1" s="1" t="s">
        <v>48</v>
      </c>
      <c r="C1" s="1" t="s">
        <v>49</v>
      </c>
      <c r="D1" s="10" t="s">
        <v>403</v>
      </c>
      <c r="E1" s="10" t="s">
        <v>404</v>
      </c>
      <c r="F1" s="1" t="s">
        <v>415</v>
      </c>
      <c r="G1" s="1" t="s">
        <v>416</v>
      </c>
      <c r="H1" s="1" t="s">
        <v>417</v>
      </c>
      <c r="I1" s="1" t="s">
        <v>418</v>
      </c>
      <c r="J1" s="1" t="s">
        <v>419</v>
      </c>
      <c r="K1" s="1" t="s">
        <v>420</v>
      </c>
      <c r="L1" s="10" t="s">
        <v>405</v>
      </c>
      <c r="N1" s="14" t="s">
        <v>65</v>
      </c>
      <c r="O1" s="14" t="s">
        <v>66</v>
      </c>
      <c r="P1" s="14" t="s">
        <v>406</v>
      </c>
      <c r="Q1" s="10" t="s">
        <v>409</v>
      </c>
      <c r="R1" s="14" t="s">
        <v>421</v>
      </c>
      <c r="S1" s="14" t="s">
        <v>422</v>
      </c>
      <c r="T1" s="14" t="s">
        <v>423</v>
      </c>
      <c r="U1" s="10" t="s">
        <v>424</v>
      </c>
      <c r="V1" s="14" t="s">
        <v>425</v>
      </c>
      <c r="W1" s="14" t="s">
        <v>426</v>
      </c>
      <c r="X1" s="14" t="s">
        <v>412</v>
      </c>
      <c r="Y1" s="1" t="s">
        <v>67</v>
      </c>
      <c r="Z1" s="1" t="s">
        <v>68</v>
      </c>
      <c r="AA1" s="1" t="s">
        <v>407</v>
      </c>
      <c r="AB1" s="10" t="s">
        <v>410</v>
      </c>
      <c r="AC1" s="1" t="s">
        <v>427</v>
      </c>
      <c r="AD1" s="1" t="s">
        <v>428</v>
      </c>
      <c r="AE1" s="1" t="s">
        <v>429</v>
      </c>
      <c r="AF1" s="10" t="s">
        <v>430</v>
      </c>
      <c r="AG1" s="1" t="s">
        <v>431</v>
      </c>
      <c r="AH1" s="1" t="s">
        <v>432</v>
      </c>
      <c r="AI1" s="1" t="s">
        <v>413</v>
      </c>
      <c r="AJ1" s="13" t="s">
        <v>69</v>
      </c>
      <c r="AK1" s="13" t="s">
        <v>70</v>
      </c>
      <c r="AL1" s="13" t="s">
        <v>408</v>
      </c>
      <c r="AM1" s="10" t="s">
        <v>411</v>
      </c>
      <c r="AN1" s="13" t="s">
        <v>433</v>
      </c>
      <c r="AO1" s="13" t="s">
        <v>434</v>
      </c>
      <c r="AP1" s="13" t="s">
        <v>435</v>
      </c>
      <c r="AQ1" s="10" t="s">
        <v>436</v>
      </c>
      <c r="AR1" s="13" t="s">
        <v>437</v>
      </c>
      <c r="AS1" s="13" t="s">
        <v>438</v>
      </c>
      <c r="AT1" s="13" t="s">
        <v>414</v>
      </c>
      <c r="AZ1" s="1">
        <v>5</v>
      </c>
      <c r="BP1" s="1">
        <v>10</v>
      </c>
      <c r="CF1" s="1">
        <v>15</v>
      </c>
      <c r="CV1" s="1">
        <v>20</v>
      </c>
      <c r="DL1" s="1">
        <v>25</v>
      </c>
      <c r="EB1" s="1">
        <v>50</v>
      </c>
    </row>
    <row r="2" spans="1:144" x14ac:dyDescent="0.2">
      <c r="A2">
        <v>5</v>
      </c>
      <c r="B2">
        <f>AVERAGE(BA:BA)</f>
        <v>0.31810411810411765</v>
      </c>
      <c r="C2">
        <f>AVERAGE(BB:BB)</f>
        <v>0.24975797387156859</v>
      </c>
      <c r="D2">
        <f t="shared" ref="D2:L2" si="0">AVERAGE(BD:BD)</f>
        <v>0</v>
      </c>
      <c r="E2">
        <f t="shared" si="0"/>
        <v>0</v>
      </c>
      <c r="F2">
        <f t="shared" si="0"/>
        <v>0.31299790102734781</v>
      </c>
      <c r="G2">
        <f t="shared" si="0"/>
        <v>0.12832350113626126</v>
      </c>
      <c r="H2">
        <f t="shared" si="0"/>
        <v>0.29366525184430892</v>
      </c>
      <c r="I2">
        <f t="shared" si="0"/>
        <v>0.85203642534444302</v>
      </c>
      <c r="J2">
        <f t="shared" si="0"/>
        <v>0.55299318992473756</v>
      </c>
      <c r="K2">
        <f t="shared" si="0"/>
        <v>0.10780549556702197</v>
      </c>
      <c r="L2">
        <f t="shared" si="0"/>
        <v>0</v>
      </c>
      <c r="N2" cm="1">
        <f t="array" ref="N2">MAX((Table7[MetaTest/k]=Table96[[#This Row],[Test Name]])*Table7[MetaValidation/accuracy])</f>
        <v>0.25600000000000001</v>
      </c>
      <c r="O2" cm="1">
        <f t="array" ref="O2">MAX((Table7[MetaTest/k]=Table96[[#This Row],[Test Name]])*Table7[MetaValidation/f1-score_macro_avg])</f>
        <v>0.236196268028982</v>
      </c>
      <c r="P2" s="12" cm="1">
        <f t="array" ref="P2">MAX((Table7[MetaTest/k]=Table96[[#This Row],[Test Name]])*Table7[MetaValidation/Analysis_f1-score])</f>
        <v>0.30740740740740702</v>
      </c>
      <c r="Q2" s="12" cm="1">
        <f t="array" ref="Q2">MAX((Table7[MetaTest/k]=Table96[[#This Row],[Test Name]])*Table7[MetaValidation/Backdoor_f1-score])</f>
        <v>0.24844720496894401</v>
      </c>
      <c r="R2" s="12" cm="1">
        <f t="array" ref="R2">MAX((Table7[MetaTest/k]=Table96[[#This Row],[Test Name]])*Table7[MetaValidation/DoS_f1-score])</f>
        <v>0.28057553956834502</v>
      </c>
      <c r="S2" s="12" cm="1">
        <f t="array" ref="S2">MAX((Table7[MetaTest/k]=Table96[[#This Row],[Test Name]])*Table7[MetaValidation/Exploits_f1-score])</f>
        <v>0.27046263345195698</v>
      </c>
      <c r="T2" s="12" cm="1">
        <f t="array" ref="T2">MAX((Table7[MetaTest/k]=Table96[[#This Row],[Test Name]])*Table7[MetaValidation/Fuzzers_f1-score])</f>
        <v>0.28703703703703698</v>
      </c>
      <c r="U2" s="12" cm="1">
        <f t="array" ref="U2">MAX((Table7[MetaTest/k]=Table96[[#This Row],[Test Name]])*Table7[MetaValidation/Generic_f1-score])</f>
        <v>0.58447488584474805</v>
      </c>
      <c r="V2" s="12" cm="1">
        <f t="array" ref="V2">MAX((Table7[MetaTest/k]=Table96[[#This Row],[Test Name]])*Table7[MetaValidation/Normal_f1-score])</f>
        <v>0.53218884120171595</v>
      </c>
      <c r="W2" s="12" cm="1">
        <f t="array" ref="W2">MAX((Table7[MetaTest/k]=Table96[[#This Row],[Test Name]])*Table7[MetaValidation/Reconnaissance_f1-score])</f>
        <v>0.21077283372365299</v>
      </c>
      <c r="X2" cm="1">
        <f t="array" ref="X2">MAX((Table7[MetaTest/k]=Table96[[#This Row],[Test Name]])*Table7[MetaValidation/Shellcode_f1-score])</f>
        <v>0.23304347826086899</v>
      </c>
      <c r="Y2" cm="1">
        <f t="array" ref="Y2">MAX((Table8[MetaTest/k]=Table96[[#This Row],[Test Name]])*Table8[MetaValidation/accuracy])</f>
        <v>0.330666666666666</v>
      </c>
      <c r="Z2" cm="1">
        <f t="array" ref="Z2">MAX((Table8[MetaTest/k]=Table96[[#This Row],[Test Name]])*Table8[MetaValidation/f1-score_macro_avg])</f>
        <v>0.28255608648578401</v>
      </c>
      <c r="AA2" s="12" cm="1">
        <f t="array" ref="AA2">MAX((Table8[MetaTest/k]=Table96[[#This Row],[Test Name]])*Table8[MetaValidation/Analysis_f1-score])</f>
        <v>0.24190064794816399</v>
      </c>
      <c r="AB2" s="12" cm="1">
        <f t="array" ref="AB2">MAX((Table8[MetaTest/k]=Table96[[#This Row],[Test Name]])*Table8[MetaValidation/Backdoor_f1-score])</f>
        <v>0.30833333333333302</v>
      </c>
      <c r="AC2" s="12" cm="1">
        <f t="array" ref="AC2">MAX((Table8[MetaTest/k]=Table96[[#This Row],[Test Name]])*Table8[MetaValidation/DoS_f1-score])</f>
        <v>0.23495702005730601</v>
      </c>
      <c r="AD2" s="12" cm="1">
        <f t="array" ref="AD2">MAX((Table8[MetaTest/k]=Table96[[#This Row],[Test Name]])*Table8[MetaValidation/Exploits_f1-score])</f>
        <v>0.19161676646706499</v>
      </c>
      <c r="AE2" s="12" cm="1">
        <f t="array" ref="AE2">MAX((Table8[MetaTest/k]=Table96[[#This Row],[Test Name]])*Table8[MetaValidation/Fuzzers_f1-score])</f>
        <v>0.24383164005805499</v>
      </c>
      <c r="AF2" s="12" cm="1">
        <f t="array" ref="AF2">MAX((Table8[MetaTest/k]=Table96[[#This Row],[Test Name]])*Table8[MetaValidation/Generic_f1-score])</f>
        <v>0.93436293436293405</v>
      </c>
      <c r="AG2" s="12" cm="1">
        <f t="array" ref="AG2">MAX((Table8[MetaTest/k]=Table96[[#This Row],[Test Name]])*Table8[MetaValidation/Normal_f1-score])</f>
        <v>0.61111111111111105</v>
      </c>
      <c r="AH2" s="12" cm="1">
        <f t="array" ref="AH2">MAX((Table8[MetaTest/k]=Table96[[#This Row],[Test Name]])*Table8[MetaValidation/Reconnaissance_f1-score])</f>
        <v>0.38356164383561597</v>
      </c>
      <c r="AI2" s="12" cm="1">
        <f t="array" ref="AI2">MAX((Table8[MetaTest/k]=Table96[[#This Row],[Test Name]])*Table8[MetaValidation/Shellcode_f1-score])</f>
        <v>0.201183431952662</v>
      </c>
      <c r="AJ2" cm="1">
        <f t="array" ref="AJ2">MAX((Table10[MetaTest/k]=Table96[[#This Row],[Test Name]])*Table10[MetaValidation/accuracy])</f>
        <v>0.20533333333333301</v>
      </c>
      <c r="AK2" cm="1">
        <f t="array" ref="AK2">MAX((Table10[MetaTest/k]=Table96[[#This Row],[Test Name]])*Table10[MetaValidation/f1-score_macro_avg])</f>
        <v>0.17840254225013499</v>
      </c>
      <c r="AL2" s="12" cm="1">
        <f t="array" ref="AL2">MAX((Table10[MetaTest/k]=Table96[[#This Row],[Test Name]])*Table10[MetaValidation/Analysis_f1-score])</f>
        <v>0.25133689839572099</v>
      </c>
      <c r="AM2" s="12" cm="1">
        <f t="array" ref="AM2">MAX((Table10[MetaTest/k]=Table96[[#This Row],[Test Name]])*Table10[MetaValidation/Backdoor_f1-score])</f>
        <v>8.5470085470085402E-2</v>
      </c>
      <c r="AN2" s="12" cm="1">
        <f t="array" ref="AN2">MAX((Table10[MetaTest/k]=Table96[[#This Row],[Test Name]])*Table10[MetaValidation/DoS_f1-score])</f>
        <v>0.25252525252525199</v>
      </c>
      <c r="AO2" s="12" cm="1">
        <f t="array" ref="AO2">MAX((Table10[MetaTest/k]=Table96[[#This Row],[Test Name]])*Table10[MetaValidation/Exploits_f1-score])</f>
        <v>0.27507163323782202</v>
      </c>
      <c r="AP2" s="12" cm="1">
        <f t="array" ref="AP2">MAX((Table10[MetaTest/k]=Table96[[#This Row],[Test Name]])*Table10[MetaValidation/Fuzzers_f1-score])</f>
        <v>0.23780487804878001</v>
      </c>
      <c r="AQ2" s="12" cm="1">
        <f t="array" ref="AQ2">MAX((Table10[MetaTest/k]=Table96[[#This Row],[Test Name]])*Table10[MetaValidation/Generic_f1-score])</f>
        <v>0.51612903225806395</v>
      </c>
      <c r="AR2" s="12" cm="1">
        <f t="array" ref="AR2">MAX((Table10[MetaTest/k]=Table96[[#This Row],[Test Name]])*Table10[MetaValidation/Normal_f1-score])</f>
        <v>0.26548672566371601</v>
      </c>
      <c r="AS2" s="12" cm="1">
        <f t="array" ref="AS2">MAX((Table10[MetaTest/k]=Table96[[#This Row],[Test Name]])*Table10[MetaValidation/Reconnaissance_f1-score])</f>
        <v>0.131487889273356</v>
      </c>
      <c r="AT2" s="12" cm="1">
        <f t="array" ref="AT2">MAX((Table10[MetaTest/k]=Table96[[#This Row],[Test Name]])*Table10[MetaValidation/Shellcode_f1-score])</f>
        <v>0.15</v>
      </c>
      <c r="BA2" t="s">
        <v>48</v>
      </c>
      <c r="BB2" t="s">
        <v>49</v>
      </c>
      <c r="BD2" t="s">
        <v>403</v>
      </c>
      <c r="BE2" t="s">
        <v>404</v>
      </c>
      <c r="BF2" t="s">
        <v>415</v>
      </c>
      <c r="BG2" t="s">
        <v>416</v>
      </c>
      <c r="BH2" t="s">
        <v>417</v>
      </c>
      <c r="BI2" t="s">
        <v>418</v>
      </c>
      <c r="BJ2" t="s">
        <v>419</v>
      </c>
      <c r="BK2" t="s">
        <v>420</v>
      </c>
      <c r="BL2" t="s">
        <v>405</v>
      </c>
      <c r="BQ2" t="s">
        <v>48</v>
      </c>
      <c r="BR2" t="s">
        <v>49</v>
      </c>
      <c r="BT2" t="s">
        <v>403</v>
      </c>
      <c r="BU2" t="s">
        <v>404</v>
      </c>
      <c r="BV2" t="s">
        <v>415</v>
      </c>
      <c r="BW2" t="s">
        <v>416</v>
      </c>
      <c r="BX2" t="s">
        <v>417</v>
      </c>
      <c r="BY2" t="s">
        <v>418</v>
      </c>
      <c r="BZ2" t="s">
        <v>419</v>
      </c>
      <c r="CA2" t="s">
        <v>420</v>
      </c>
      <c r="CB2" t="s">
        <v>405</v>
      </c>
      <c r="CG2" t="s">
        <v>48</v>
      </c>
      <c r="CH2" t="s">
        <v>49</v>
      </c>
      <c r="CJ2" t="s">
        <v>403</v>
      </c>
      <c r="CK2" t="s">
        <v>404</v>
      </c>
      <c r="CL2" t="s">
        <v>415</v>
      </c>
      <c r="CM2" t="s">
        <v>416</v>
      </c>
      <c r="CN2" t="s">
        <v>417</v>
      </c>
      <c r="CO2" t="s">
        <v>418</v>
      </c>
      <c r="CP2" t="s">
        <v>419</v>
      </c>
      <c r="CQ2" t="s">
        <v>420</v>
      </c>
      <c r="CR2" t="s">
        <v>405</v>
      </c>
      <c r="CW2" t="s">
        <v>48</v>
      </c>
      <c r="CX2" t="s">
        <v>49</v>
      </c>
      <c r="CZ2" t="s">
        <v>403</v>
      </c>
      <c r="DA2" t="s">
        <v>404</v>
      </c>
      <c r="DB2" t="s">
        <v>415</v>
      </c>
      <c r="DC2" t="s">
        <v>416</v>
      </c>
      <c r="DD2" t="s">
        <v>417</v>
      </c>
      <c r="DE2" t="s">
        <v>418</v>
      </c>
      <c r="DF2" t="s">
        <v>419</v>
      </c>
      <c r="DG2" t="s">
        <v>420</v>
      </c>
      <c r="DH2" t="s">
        <v>405</v>
      </c>
      <c r="DM2" t="s">
        <v>48</v>
      </c>
      <c r="DN2" t="s">
        <v>49</v>
      </c>
      <c r="DP2" t="s">
        <v>403</v>
      </c>
      <c r="DQ2" t="s">
        <v>404</v>
      </c>
      <c r="DR2" t="s">
        <v>415</v>
      </c>
      <c r="DS2" t="s">
        <v>416</v>
      </c>
      <c r="DT2" t="s">
        <v>417</v>
      </c>
      <c r="DU2" t="s">
        <v>418</v>
      </c>
      <c r="DV2" t="s">
        <v>419</v>
      </c>
      <c r="DW2" t="s">
        <v>420</v>
      </c>
      <c r="DX2" t="s">
        <v>405</v>
      </c>
      <c r="EC2" t="s">
        <v>48</v>
      </c>
      <c r="ED2" t="s">
        <v>49</v>
      </c>
      <c r="EF2" t="s">
        <v>403</v>
      </c>
      <c r="EG2" t="s">
        <v>404</v>
      </c>
      <c r="EH2" t="s">
        <v>415</v>
      </c>
      <c r="EI2" t="s">
        <v>416</v>
      </c>
      <c r="EJ2" t="s">
        <v>417</v>
      </c>
      <c r="EK2" t="s">
        <v>418</v>
      </c>
      <c r="EL2" t="s">
        <v>419</v>
      </c>
      <c r="EM2" t="s">
        <v>420</v>
      </c>
      <c r="EN2" t="s">
        <v>405</v>
      </c>
    </row>
    <row r="3" spans="1:144" x14ac:dyDescent="0.2">
      <c r="A3">
        <v>10</v>
      </c>
      <c r="B3">
        <f>AVERAGE(BQ:BQ)</f>
        <v>0.31944444444444403</v>
      </c>
      <c r="C3">
        <f>AVERAGE(BR:BR)</f>
        <v>0.24832053512410665</v>
      </c>
      <c r="D3">
        <f t="shared" ref="D3:L3" si="1">AVERAGE(BT:BT)</f>
        <v>0</v>
      </c>
      <c r="E3">
        <f t="shared" si="1"/>
        <v>0</v>
      </c>
      <c r="F3">
        <f t="shared" si="1"/>
        <v>0.31270714836039865</v>
      </c>
      <c r="G3">
        <f t="shared" si="1"/>
        <v>0.18096576818398824</v>
      </c>
      <c r="H3">
        <f t="shared" si="1"/>
        <v>0.28010415981277187</v>
      </c>
      <c r="I3">
        <f t="shared" si="1"/>
        <v>0.85302288787271863</v>
      </c>
      <c r="J3">
        <f t="shared" si="1"/>
        <v>0.55603447538507111</v>
      </c>
      <c r="K3">
        <f t="shared" si="1"/>
        <v>5.2050376502012545E-2</v>
      </c>
      <c r="L3">
        <f t="shared" si="1"/>
        <v>0</v>
      </c>
      <c r="N3" cm="1">
        <f t="array" ref="N3">MAX((Table7[MetaTest/k]=Table96[[#This Row],[Test Name]])*Table7[MetaValidation/accuracy])</f>
        <v>0.31759259259259198</v>
      </c>
      <c r="O3" cm="1">
        <f t="array" ref="O3">MAX((Table7[MetaTest/k]=Table96[[#This Row],[Test Name]])*Table7[MetaValidation/f1-score_macro_avg])</f>
        <v>0.29630296631981801</v>
      </c>
      <c r="P3" s="12" cm="1">
        <f t="array" ref="P3">MAX((Table7[MetaTest/k]=Table96[[#This Row],[Test Name]])*Table7[MetaValidation/Analysis_f1-score])</f>
        <v>0.32258064516128998</v>
      </c>
      <c r="Q3" s="12" cm="1">
        <f t="array" ref="Q3">MAX((Table7[MetaTest/k]=Table96[[#This Row],[Test Name]])*Table7[MetaValidation/Backdoor_f1-score])</f>
        <v>0.26315789473684198</v>
      </c>
      <c r="R3" s="12" cm="1">
        <f t="array" ref="R3">MAX((Table7[MetaTest/k]=Table96[[#This Row],[Test Name]])*Table7[MetaValidation/DoS_f1-score])</f>
        <v>0.29561200923787501</v>
      </c>
      <c r="S3" s="12" cm="1">
        <f t="array" ref="S3">MAX((Table7[MetaTest/k]=Table96[[#This Row],[Test Name]])*Table7[MetaValidation/Exploits_f1-score])</f>
        <v>0.27204030226700199</v>
      </c>
      <c r="T3" s="12" cm="1">
        <f t="array" ref="T3">MAX((Table7[MetaTest/k]=Table96[[#This Row],[Test Name]])*Table7[MetaValidation/Fuzzers_f1-score])</f>
        <v>0.26785714285714202</v>
      </c>
      <c r="U3" s="12" cm="1">
        <f t="array" ref="U3">MAX((Table7[MetaTest/k]=Table96[[#This Row],[Test Name]])*Table7[MetaValidation/Generic_f1-score])</f>
        <v>0.77611940298507398</v>
      </c>
      <c r="V3" s="12" cm="1">
        <f t="array" ref="V3">MAX((Table7[MetaTest/k]=Table96[[#This Row],[Test Name]])*Table7[MetaValidation/Normal_f1-score])</f>
        <v>0.58585858585858497</v>
      </c>
      <c r="W3" s="12" cm="1">
        <f t="array" ref="W3">MAX((Table7[MetaTest/k]=Table96[[#This Row],[Test Name]])*Table7[MetaValidation/Reconnaissance_f1-score])</f>
        <v>0.23728813559322001</v>
      </c>
      <c r="X3" cm="1">
        <f t="array" ref="X3">MAX((Table7[MetaTest/k]=Table96[[#This Row],[Test Name]])*Table7[MetaValidation/Shellcode_f1-score])</f>
        <v>0.22774327122153201</v>
      </c>
      <c r="Y3" cm="1">
        <f t="array" ref="Y3">MAX((Table8[MetaTest/k]=Table96[[#This Row],[Test Name]])*Table8[MetaValidation/accuracy])</f>
        <v>0.26018518518518502</v>
      </c>
      <c r="Z3" cm="1">
        <f t="array" ref="Z3">MAX((Table8[MetaTest/k]=Table96[[#This Row],[Test Name]])*Table8[MetaValidation/f1-score_macro_avg])</f>
        <v>0.20400153460819401</v>
      </c>
      <c r="AA3" s="12" cm="1">
        <f t="array" ref="AA3">MAX((Table8[MetaTest/k]=Table96[[#This Row],[Test Name]])*Table8[MetaValidation/Analysis_f1-score])</f>
        <v>0.25498007968127401</v>
      </c>
      <c r="AB3" s="12" cm="1">
        <f t="array" ref="AB3">MAX((Table8[MetaTest/k]=Table96[[#This Row],[Test Name]])*Table8[MetaValidation/Backdoor_f1-score])</f>
        <v>0.17592592592592499</v>
      </c>
      <c r="AC3" s="12" cm="1">
        <f t="array" ref="AC3">MAX((Table8[MetaTest/k]=Table96[[#This Row],[Test Name]])*Table8[MetaValidation/DoS_f1-score])</f>
        <v>0.22748815165876701</v>
      </c>
      <c r="AD3" s="12" cm="1">
        <f t="array" ref="AD3">MAX((Table8[MetaTest/k]=Table96[[#This Row],[Test Name]])*Table8[MetaValidation/Exploits_f1-score])</f>
        <v>0.18732782369146</v>
      </c>
      <c r="AE3" s="12" cm="1">
        <f t="array" ref="AE3">MAX((Table8[MetaTest/k]=Table96[[#This Row],[Test Name]])*Table8[MetaValidation/Fuzzers_f1-score])</f>
        <v>0.15261044176706801</v>
      </c>
      <c r="AF3" s="12" cm="1">
        <f t="array" ref="AF3">MAX((Table8[MetaTest/k]=Table96[[#This Row],[Test Name]])*Table8[MetaValidation/Generic_f1-score])</f>
        <v>0.80851063829787195</v>
      </c>
      <c r="AG3" s="12" cm="1">
        <f t="array" ref="AG3">MAX((Table8[MetaTest/k]=Table96[[#This Row],[Test Name]])*Table8[MetaValidation/Normal_f1-score])</f>
        <v>0.46242774566473899</v>
      </c>
      <c r="AH3" s="12" cm="1">
        <f t="array" ref="AH3">MAX((Table8[MetaTest/k]=Table96[[#This Row],[Test Name]])*Table8[MetaValidation/Reconnaissance_f1-score])</f>
        <v>0.19708029197080201</v>
      </c>
      <c r="AI3" cm="1">
        <f t="array" ref="AI3">MAX((Table8[MetaTest/k]=Table96[[#This Row],[Test Name]])*Table8[MetaValidation/Shellcode_f1-score])</f>
        <v>0.24432809773123901</v>
      </c>
      <c r="AJ3" cm="1">
        <f t="array" ref="AJ3">MAX((Table10[MetaTest/k]=Table96[[#This Row],[Test Name]])*Table10[MetaValidation/accuracy])</f>
        <v>0.20740740740740701</v>
      </c>
      <c r="AK3" cm="1">
        <f t="array" ref="AK3">MAX((Table10[MetaTest/k]=Table96[[#This Row],[Test Name]])*Table10[MetaValidation/f1-score_macro_avg])</f>
        <v>0.13052617290534199</v>
      </c>
      <c r="AL3" s="12" cm="1">
        <f t="array" ref="AL3">MAX((Table10[MetaTest/k]=Table96[[#This Row],[Test Name]])*Table10[MetaValidation/Analysis_f1-score])</f>
        <v>8.1871345029239706E-2</v>
      </c>
      <c r="AM3" s="12" cm="1">
        <f t="array" ref="AM3">MAX((Table10[MetaTest/k]=Table96[[#This Row],[Test Name]])*Table10[MetaValidation/Backdoor_f1-score])</f>
        <v>0.241269841269841</v>
      </c>
      <c r="AN3" s="12" cm="1">
        <f t="array" ref="AN3">MAX((Table10[MetaTest/k]=Table96[[#This Row],[Test Name]])*Table10[MetaValidation/DoS_f1-score])</f>
        <v>0.14141414141414099</v>
      </c>
      <c r="AO3" s="12" cm="1">
        <f t="array" ref="AO3">MAX((Table10[MetaTest/k]=Table96[[#This Row],[Test Name]])*Table10[MetaValidation/Exploits_f1-score])</f>
        <v>0.21935483870967701</v>
      </c>
      <c r="AP3" s="12" cm="1">
        <f t="array" ref="AP3">MAX((Table10[MetaTest/k]=Table96[[#This Row],[Test Name]])*Table10[MetaValidation/Fuzzers_f1-score])</f>
        <v>0.225895316804407</v>
      </c>
      <c r="AQ3" s="12" cm="1">
        <f t="array" ref="AQ3">MAX((Table10[MetaTest/k]=Table96[[#This Row],[Test Name]])*Table10[MetaValidation/Generic_f1-score])</f>
        <v>0.39652173913043398</v>
      </c>
      <c r="AR3" s="12" cm="1">
        <f t="array" ref="AR3">MAX((Table10[MetaTest/k]=Table96[[#This Row],[Test Name]])*Table10[MetaValidation/Normal_f1-score])</f>
        <v>0.28112449799196698</v>
      </c>
      <c r="AS3" s="12" cm="1">
        <f t="array" ref="AS3">MAX((Table10[MetaTest/k]=Table96[[#This Row],[Test Name]])*Table10[MetaValidation/Reconnaissance_f1-score])</f>
        <v>0</v>
      </c>
      <c r="AT3" cm="1">
        <f t="array" ref="AT3">MAX((Table10[MetaTest/k]=Table96[[#This Row],[Test Name]])*Table10[MetaValidation/Shellcode_f1-score])</f>
        <v>8.0717488789237596E-2</v>
      </c>
      <c r="AZ3">
        <v>0</v>
      </c>
      <c r="BA3">
        <v>0.32307692307692298</v>
      </c>
      <c r="BB3">
        <v>0.252451719942974</v>
      </c>
      <c r="BC3">
        <v>0</v>
      </c>
      <c r="BD3">
        <v>0</v>
      </c>
      <c r="BE3">
        <v>0</v>
      </c>
      <c r="BF3">
        <v>0.31493506493506401</v>
      </c>
      <c r="BG3">
        <v>5.6338028169014003E-2</v>
      </c>
      <c r="BH3">
        <v>0.31343283582089498</v>
      </c>
      <c r="BI3">
        <v>0.875</v>
      </c>
      <c r="BJ3">
        <v>0.6</v>
      </c>
      <c r="BK3">
        <v>0.112359550561797</v>
      </c>
      <c r="BL3">
        <v>0</v>
      </c>
      <c r="BP3">
        <v>0</v>
      </c>
      <c r="BQ3">
        <v>0.30940170940170902</v>
      </c>
      <c r="BR3">
        <v>0.24325356849444499</v>
      </c>
      <c r="BS3">
        <v>0</v>
      </c>
      <c r="BT3">
        <v>0</v>
      </c>
      <c r="BU3">
        <v>0</v>
      </c>
      <c r="BV3">
        <v>0.30045523520485501</v>
      </c>
      <c r="BW3">
        <v>0.218934911242603</v>
      </c>
      <c r="BX3">
        <v>0.151898734177215</v>
      </c>
      <c r="BY3">
        <v>0.83443708609271505</v>
      </c>
      <c r="BZ3">
        <v>0.49264705882352899</v>
      </c>
      <c r="CA3">
        <v>0.19090909090909</v>
      </c>
      <c r="CB3">
        <v>0</v>
      </c>
      <c r="CF3">
        <v>0</v>
      </c>
      <c r="CG3">
        <v>0.28803418803418801</v>
      </c>
      <c r="CH3">
        <v>0.22703775082337799</v>
      </c>
      <c r="CI3">
        <v>0</v>
      </c>
      <c r="CJ3">
        <v>0</v>
      </c>
      <c r="CK3">
        <v>0</v>
      </c>
      <c r="CL3">
        <v>0.297213622291021</v>
      </c>
      <c r="CM3">
        <v>6.3492063492063502E-2</v>
      </c>
      <c r="CN3">
        <v>0.308550185873605</v>
      </c>
      <c r="CO3">
        <v>0.782258064516129</v>
      </c>
      <c r="CP3">
        <v>0.57754010695187097</v>
      </c>
      <c r="CQ3">
        <v>1.42857142857142E-2</v>
      </c>
      <c r="CR3">
        <v>0</v>
      </c>
      <c r="CV3">
        <v>0</v>
      </c>
      <c r="CW3">
        <v>0.32735042735042702</v>
      </c>
      <c r="CX3">
        <v>0.25507674292228499</v>
      </c>
      <c r="CY3">
        <v>0</v>
      </c>
      <c r="CZ3">
        <v>0</v>
      </c>
      <c r="DA3">
        <v>0</v>
      </c>
      <c r="DB3">
        <v>0.318936877076412</v>
      </c>
      <c r="DC3">
        <v>9.7297297297297303E-2</v>
      </c>
      <c r="DD3">
        <v>0.31721470019342302</v>
      </c>
      <c r="DE3">
        <v>0.860068259385665</v>
      </c>
      <c r="DF3">
        <v>0.63414634146341398</v>
      </c>
      <c r="DG3">
        <v>6.8027210884353706E-2</v>
      </c>
      <c r="DH3">
        <v>0</v>
      </c>
      <c r="DL3">
        <v>0</v>
      </c>
      <c r="DM3">
        <v>0.32735042735042702</v>
      </c>
      <c r="DN3">
        <v>0.247255430143099</v>
      </c>
      <c r="DO3">
        <v>0</v>
      </c>
      <c r="DP3">
        <v>0</v>
      </c>
      <c r="DQ3">
        <v>0</v>
      </c>
      <c r="DR3">
        <v>0.31475409836065499</v>
      </c>
      <c r="DS3">
        <v>2.7972027972027899E-2</v>
      </c>
      <c r="DT3">
        <v>0.33040421792618602</v>
      </c>
      <c r="DU3">
        <v>0.87591240875912402</v>
      </c>
      <c r="DV3">
        <v>0.647887323943662</v>
      </c>
      <c r="DW3">
        <v>2.8368794326241099E-2</v>
      </c>
      <c r="DX3">
        <v>0</v>
      </c>
      <c r="EB3">
        <v>0</v>
      </c>
      <c r="EC3">
        <v>0.32820512820512798</v>
      </c>
      <c r="ED3">
        <v>0.27163931457435397</v>
      </c>
      <c r="EE3">
        <v>0</v>
      </c>
      <c r="EF3">
        <v>0</v>
      </c>
      <c r="EG3">
        <v>0</v>
      </c>
      <c r="EH3">
        <v>0.32387312186978301</v>
      </c>
      <c r="EI3">
        <v>0.19852941176470501</v>
      </c>
      <c r="EJ3">
        <v>0.3</v>
      </c>
      <c r="EK3">
        <v>0.88732394366197098</v>
      </c>
      <c r="EL3">
        <v>0.57608695652173902</v>
      </c>
      <c r="EM3">
        <v>0.158940397350993</v>
      </c>
      <c r="EN3">
        <v>0</v>
      </c>
    </row>
    <row r="4" spans="1:144" x14ac:dyDescent="0.2">
      <c r="A4">
        <v>15</v>
      </c>
      <c r="B4">
        <f>AVERAGE(CG:CG)</f>
        <v>0.31872571872571825</v>
      </c>
      <c r="C4">
        <f>AVERAGE(CH:CH)</f>
        <v>0.25085290846864</v>
      </c>
      <c r="D4">
        <f t="shared" ref="D4:L4" si="2">AVERAGE(CJ:CJ)</f>
        <v>0</v>
      </c>
      <c r="E4">
        <f t="shared" si="2"/>
        <v>0</v>
      </c>
      <c r="F4">
        <f t="shared" si="2"/>
        <v>0.31171990047529058</v>
      </c>
      <c r="G4">
        <f t="shared" si="2"/>
        <v>0.1871034891724655</v>
      </c>
      <c r="H4">
        <f t="shared" si="2"/>
        <v>0.2984154517639972</v>
      </c>
      <c r="I4">
        <f t="shared" si="2"/>
        <v>0.86054326459006425</v>
      </c>
      <c r="J4">
        <f t="shared" si="2"/>
        <v>0.57245851922903301</v>
      </c>
      <c r="K4">
        <f t="shared" si="2"/>
        <v>2.7435550986911802E-2</v>
      </c>
      <c r="L4">
        <f t="shared" si="2"/>
        <v>0</v>
      </c>
      <c r="N4" cm="1">
        <f t="array" ref="N4">MAX((Table7[MetaTest/k]=Table96[[#This Row],[Test Name]])*Table7[MetaValidation/accuracy])</f>
        <v>0.28405797101449198</v>
      </c>
      <c r="O4" cm="1">
        <f t="array" ref="O4">MAX((Table7[MetaTest/k]=Table96[[#This Row],[Test Name]])*Table7[MetaValidation/f1-score_macro_avg])</f>
        <v>0.26102549849791501</v>
      </c>
      <c r="P4" s="12" cm="1">
        <f t="array" ref="P4">MAX((Table7[MetaTest/k]=Table96[[#This Row],[Test Name]])*Table7[MetaValidation/Analysis_f1-score])</f>
        <v>0.303605313092979</v>
      </c>
      <c r="Q4" s="12" cm="1">
        <f t="array" ref="Q4">MAX((Table7[MetaTest/k]=Table96[[#This Row],[Test Name]])*Table7[MetaValidation/Backdoor_f1-score])</f>
        <v>0.26845637583892601</v>
      </c>
      <c r="R4" s="12" cm="1">
        <f t="array" ref="R4">MAX((Table7[MetaTest/k]=Table96[[#This Row],[Test Name]])*Table7[MetaValidation/DoS_f1-score])</f>
        <v>0.14207650273224001</v>
      </c>
      <c r="S4" s="12" cm="1">
        <f t="array" ref="S4">MAX((Table7[MetaTest/k]=Table96[[#This Row],[Test Name]])*Table7[MetaValidation/Exploits_f1-score])</f>
        <v>0.28062360801781699</v>
      </c>
      <c r="T4" s="12" cm="1">
        <f t="array" ref="T4">MAX((Table7[MetaTest/k]=Table96[[#This Row],[Test Name]])*Table7[MetaValidation/Fuzzers_f1-score])</f>
        <v>0.30316742081447901</v>
      </c>
      <c r="U4" s="12" cm="1">
        <f t="array" ref="U4">MAX((Table7[MetaTest/k]=Table96[[#This Row],[Test Name]])*Table7[MetaValidation/Generic_f1-score])</f>
        <v>0.68669527896995697</v>
      </c>
      <c r="V4" s="12" cm="1">
        <f t="array" ref="V4">MAX((Table7[MetaTest/k]=Table96[[#This Row],[Test Name]])*Table7[MetaValidation/Normal_f1-score])</f>
        <v>0.54700854700854695</v>
      </c>
      <c r="W4" s="12" cm="1">
        <f t="array" ref="W4">MAX((Table7[MetaTest/k]=Table96[[#This Row],[Test Name]])*Table7[MetaValidation/Reconnaissance_f1-score])</f>
        <v>0.17948717948717899</v>
      </c>
      <c r="X4" cm="1">
        <f t="array" ref="X4">MAX((Table7[MetaTest/k]=Table96[[#This Row],[Test Name]])*Table7[MetaValidation/Shellcode_f1-score])</f>
        <v>0.21830985915492901</v>
      </c>
      <c r="Y4" cm="1">
        <f t="array" ref="Y4">MAX((Table8[MetaTest/k]=Table96[[#This Row],[Test Name]])*Table8[MetaValidation/accuracy])</f>
        <v>0.29661835748792198</v>
      </c>
      <c r="Z4" cm="1">
        <f t="array" ref="Z4">MAX((Table8[MetaTest/k]=Table96[[#This Row],[Test Name]])*Table8[MetaValidation/f1-score_macro_avg])</f>
        <v>0.24849447356006599</v>
      </c>
      <c r="AA4" s="12" cm="1">
        <f t="array" ref="AA4">MAX((Table8[MetaTest/k]=Table96[[#This Row],[Test Name]])*Table8[MetaValidation/Analysis_f1-score])</f>
        <v>0.29084967320261401</v>
      </c>
      <c r="AB4" s="12" cm="1">
        <f t="array" ref="AB4">MAX((Table8[MetaTest/k]=Table96[[#This Row],[Test Name]])*Table8[MetaValidation/Backdoor_f1-score])</f>
        <v>0.227368421052631</v>
      </c>
      <c r="AC4" s="12" cm="1">
        <f t="array" ref="AC4">MAX((Table8[MetaTest/k]=Table96[[#This Row],[Test Name]])*Table8[MetaValidation/DoS_f1-score])</f>
        <v>0.16</v>
      </c>
      <c r="AD4" s="12" cm="1">
        <f t="array" ref="AD4">MAX((Table8[MetaTest/k]=Table96[[#This Row],[Test Name]])*Table8[MetaValidation/Exploits_f1-score])</f>
        <v>0.24866785079928899</v>
      </c>
      <c r="AE4" s="12" cm="1">
        <f t="array" ref="AE4">MAX((Table8[MetaTest/k]=Table96[[#This Row],[Test Name]])*Table8[MetaValidation/Fuzzers_f1-score])</f>
        <v>0.28048780487804797</v>
      </c>
      <c r="AF4" s="12" cm="1">
        <f t="array" ref="AF4">MAX((Table8[MetaTest/k]=Table96[[#This Row],[Test Name]])*Table8[MetaValidation/Generic_f1-score])</f>
        <v>0.83478260869565202</v>
      </c>
      <c r="AG4" s="12" cm="1">
        <f t="array" ref="AG4">MAX((Table8[MetaTest/k]=Table96[[#This Row],[Test Name]])*Table8[MetaValidation/Normal_f1-score])</f>
        <v>0.65454545454545399</v>
      </c>
      <c r="AH4" s="12" cm="1">
        <f t="array" ref="AH4">MAX((Table8[MetaTest/k]=Table96[[#This Row],[Test Name]])*Table8[MetaValidation/Reconnaissance_f1-score])</f>
        <v>0.21875</v>
      </c>
      <c r="AI4" cm="1">
        <f t="array" ref="AI4">MAX((Table8[MetaTest/k]=Table96[[#This Row],[Test Name]])*Table8[MetaValidation/Shellcode_f1-score])</f>
        <v>0.19188191881918801</v>
      </c>
      <c r="AJ4" cm="1">
        <f t="array" ref="AJ4">MAX((Table10[MetaTest/k]=Table96[[#This Row],[Test Name]])*Table10[MetaValidation/accuracy])</f>
        <v>0.22028985507246299</v>
      </c>
      <c r="AK4" cm="1">
        <f t="array" ref="AK4">MAX((Table10[MetaTest/k]=Table96[[#This Row],[Test Name]])*Table10[MetaValidation/f1-score_macro_avg])</f>
        <v>0.15181555814848899</v>
      </c>
      <c r="AL4" s="12" cm="1">
        <f t="array" ref="AL4">MAX((Table10[MetaTest/k]=Table96[[#This Row],[Test Name]])*Table10[MetaValidation/Analysis_f1-score])</f>
        <v>0.186234817813765</v>
      </c>
      <c r="AM4" s="12" cm="1">
        <f t="array" ref="AM4">MAX((Table10[MetaTest/k]=Table96[[#This Row],[Test Name]])*Table10[MetaValidation/Backdoor_f1-score])</f>
        <v>0.274678111587982</v>
      </c>
      <c r="AN4" s="12" cm="1">
        <f t="array" ref="AN4">MAX((Table10[MetaTest/k]=Table96[[#This Row],[Test Name]])*Table10[MetaValidation/DoS_f1-score])</f>
        <v>9.5744680851063801E-2</v>
      </c>
      <c r="AO4" s="12" cm="1">
        <f t="array" ref="AO4">MAX((Table10[MetaTest/k]=Table96[[#This Row],[Test Name]])*Table10[MetaValidation/Exploits_f1-score])</f>
        <v>0.164383561643835</v>
      </c>
      <c r="AP4" s="12" cm="1">
        <f t="array" ref="AP4">MAX((Table10[MetaTest/k]=Table96[[#This Row],[Test Name]])*Table10[MetaValidation/Fuzzers_f1-score])</f>
        <v>0.27326732673267301</v>
      </c>
      <c r="AQ4" s="12" cm="1">
        <f t="array" ref="AQ4">MAX((Table10[MetaTest/k]=Table96[[#This Row],[Test Name]])*Table10[MetaValidation/Generic_f1-score])</f>
        <v>0.38928571428571401</v>
      </c>
      <c r="AR4" s="12" cm="1">
        <f t="array" ref="AR4">MAX((Table10[MetaTest/k]=Table96[[#This Row],[Test Name]])*Table10[MetaValidation/Normal_f1-score])</f>
        <v>0.26890756302521002</v>
      </c>
      <c r="AS4" s="12" cm="1">
        <f t="array" ref="AS4">MAX((Table10[MetaTest/k]=Table96[[#This Row],[Test Name]])*Table10[MetaValidation/Reconnaissance_f1-score])</f>
        <v>0.151898734177215</v>
      </c>
      <c r="AT4" cm="1">
        <f t="array" ref="AT4">MAX((Table10[MetaTest/k]=Table96[[#This Row],[Test Name]])*Table10[MetaValidation/Shellcode_f1-score])</f>
        <v>3.2520325203252001E-2</v>
      </c>
      <c r="AZ4">
        <v>0</v>
      </c>
      <c r="BA4">
        <v>0.32307692307692298</v>
      </c>
      <c r="BB4">
        <v>0.25402100339904599</v>
      </c>
      <c r="BC4">
        <v>0</v>
      </c>
      <c r="BD4">
        <v>0</v>
      </c>
      <c r="BE4">
        <v>0</v>
      </c>
      <c r="BF4">
        <v>0.311396468699839</v>
      </c>
      <c r="BG4">
        <v>9.1954022988505704E-2</v>
      </c>
      <c r="BH4">
        <v>0.30964467005076102</v>
      </c>
      <c r="BI4">
        <v>0.86301369863013699</v>
      </c>
      <c r="BJ4">
        <v>0.55421686746987897</v>
      </c>
      <c r="BK4">
        <v>0.155963302752293</v>
      </c>
      <c r="BL4">
        <v>0</v>
      </c>
      <c r="BP4">
        <v>0</v>
      </c>
      <c r="BQ4">
        <v>0.321367521367521</v>
      </c>
      <c r="BR4">
        <v>0.25004584653526901</v>
      </c>
      <c r="BS4">
        <v>0</v>
      </c>
      <c r="BT4">
        <v>0</v>
      </c>
      <c r="BU4">
        <v>0</v>
      </c>
      <c r="BV4">
        <v>0.31666666666666599</v>
      </c>
      <c r="BW4">
        <v>0.119402985074626</v>
      </c>
      <c r="BX4">
        <v>0.319361277445109</v>
      </c>
      <c r="BY4">
        <v>0.837209302325581</v>
      </c>
      <c r="BZ4">
        <v>0.61855670103092697</v>
      </c>
      <c r="CA4">
        <v>3.9215686274509803E-2</v>
      </c>
      <c r="CB4">
        <v>0</v>
      </c>
      <c r="CF4">
        <v>0</v>
      </c>
      <c r="CG4">
        <v>0.318803418803418</v>
      </c>
      <c r="CH4">
        <v>0.25607687729651202</v>
      </c>
      <c r="CI4">
        <v>0</v>
      </c>
      <c r="CJ4">
        <v>0</v>
      </c>
      <c r="CK4">
        <v>0</v>
      </c>
      <c r="CL4">
        <v>0.30719999999999997</v>
      </c>
      <c r="CM4">
        <v>0.15238095238095201</v>
      </c>
      <c r="CN4">
        <v>0.31451612903225801</v>
      </c>
      <c r="CO4">
        <v>0.90322580645161199</v>
      </c>
      <c r="CP4">
        <v>0.57608695652173902</v>
      </c>
      <c r="CQ4">
        <v>5.1282051282051197E-2</v>
      </c>
      <c r="CR4">
        <v>0</v>
      </c>
      <c r="CV4">
        <v>0</v>
      </c>
      <c r="CW4">
        <v>0.32991452991452902</v>
      </c>
      <c r="CX4">
        <v>0.25005370540885502</v>
      </c>
      <c r="CY4">
        <v>0</v>
      </c>
      <c r="CZ4">
        <v>0</v>
      </c>
      <c r="DA4">
        <v>0</v>
      </c>
      <c r="DB4">
        <v>0.30940988835725602</v>
      </c>
      <c r="DC4">
        <v>0.10576923076923</v>
      </c>
      <c r="DD4">
        <v>0.34573304157549201</v>
      </c>
      <c r="DE4">
        <v>0.90322580645161199</v>
      </c>
      <c r="DF4">
        <v>0.58634538152610405</v>
      </c>
      <c r="DG4">
        <v>0</v>
      </c>
      <c r="DH4">
        <v>0</v>
      </c>
      <c r="DL4">
        <v>0</v>
      </c>
      <c r="DM4">
        <v>0.33333333333333298</v>
      </c>
      <c r="DN4">
        <v>0.25687022883938299</v>
      </c>
      <c r="DO4">
        <v>0</v>
      </c>
      <c r="DP4">
        <v>0</v>
      </c>
      <c r="DQ4">
        <v>0</v>
      </c>
      <c r="DR4">
        <v>0.32387312186978301</v>
      </c>
      <c r="DS4">
        <v>0.193050193050193</v>
      </c>
      <c r="DT4">
        <v>0.31948881789137301</v>
      </c>
      <c r="DU4">
        <v>0.837209302325581</v>
      </c>
      <c r="DV4">
        <v>0.48648648648648601</v>
      </c>
      <c r="DW4">
        <v>0.15172413793103401</v>
      </c>
      <c r="DX4">
        <v>0</v>
      </c>
      <c r="EB4">
        <v>0</v>
      </c>
      <c r="EC4">
        <v>0.33589743589743498</v>
      </c>
      <c r="ED4">
        <v>0.26021658637410999</v>
      </c>
      <c r="EE4">
        <v>0</v>
      </c>
      <c r="EF4">
        <v>0</v>
      </c>
      <c r="EG4">
        <v>0</v>
      </c>
      <c r="EH4">
        <v>0.32721202003338901</v>
      </c>
      <c r="EI4">
        <v>6.4935064935064901E-2</v>
      </c>
      <c r="EJ4">
        <v>0.32442067736185298</v>
      </c>
      <c r="EK4">
        <v>0.86896551724137905</v>
      </c>
      <c r="EL4">
        <v>0.63054187192118205</v>
      </c>
      <c r="EM4">
        <v>0.125874125874125</v>
      </c>
      <c r="EN4">
        <v>0</v>
      </c>
    </row>
    <row r="5" spans="1:144" x14ac:dyDescent="0.2">
      <c r="A5">
        <v>20</v>
      </c>
      <c r="B5">
        <f>AVERAGE(CW:CW)</f>
        <v>0.3303807303807299</v>
      </c>
      <c r="C5">
        <f>AVERAGE(CX:CX)</f>
        <v>0.25907218866324527</v>
      </c>
      <c r="D5">
        <f t="shared" ref="D5:L5" si="3">AVERAGE(CZ:CZ)</f>
        <v>0</v>
      </c>
      <c r="E5">
        <f t="shared" si="3"/>
        <v>0</v>
      </c>
      <c r="F5">
        <f t="shared" si="3"/>
        <v>0.32183689522595382</v>
      </c>
      <c r="G5">
        <f t="shared" si="3"/>
        <v>0.14682905307378802</v>
      </c>
      <c r="H5">
        <f t="shared" si="3"/>
        <v>0.29738273180150049</v>
      </c>
      <c r="I5">
        <f t="shared" si="3"/>
        <v>0.86126641224133127</v>
      </c>
      <c r="J5">
        <f t="shared" si="3"/>
        <v>0.59994554636637976</v>
      </c>
      <c r="K5">
        <f t="shared" si="3"/>
        <v>0.104389059260257</v>
      </c>
      <c r="L5">
        <f t="shared" si="3"/>
        <v>0</v>
      </c>
      <c r="N5" cm="1">
        <f t="array" ref="N5">MAX((Table7[MetaTest/k]=Table96[[#This Row],[Test Name]])*Table7[MetaValidation/accuracy])</f>
        <v>0.28585858585858498</v>
      </c>
      <c r="O5" cm="1">
        <f t="array" ref="O5">MAX((Table7[MetaTest/k]=Table96[[#This Row],[Test Name]])*Table7[MetaValidation/f1-score_macro_avg])</f>
        <v>0.25763836921857403</v>
      </c>
      <c r="P5" s="12" cm="1">
        <f t="array" ref="P5">MAX((Table7[MetaTest/k]=Table96[[#This Row],[Test Name]])*Table7[MetaValidation/Analysis_f1-score])</f>
        <v>0.31081081081081002</v>
      </c>
      <c r="Q5" s="12" cm="1">
        <f t="array" ref="Q5">MAX((Table7[MetaTest/k]=Table96[[#This Row],[Test Name]])*Table7[MetaValidation/Backdoor_f1-score])</f>
        <v>0.298013245033112</v>
      </c>
      <c r="R5" s="12" cm="1">
        <f t="array" ref="R5">MAX((Table7[MetaTest/k]=Table96[[#This Row],[Test Name]])*Table7[MetaValidation/DoS_f1-score])</f>
        <v>0.28934010152284201</v>
      </c>
      <c r="S5" s="12" cm="1">
        <f t="array" ref="S5">MAX((Table7[MetaTest/k]=Table96[[#This Row],[Test Name]])*Table7[MetaValidation/Exploits_f1-score])</f>
        <v>0.25</v>
      </c>
      <c r="T5" s="12" cm="1">
        <f t="array" ref="T5">MAX((Table7[MetaTest/k]=Table96[[#This Row],[Test Name]])*Table7[MetaValidation/Fuzzers_f1-score])</f>
        <v>0.29756097560975597</v>
      </c>
      <c r="U5" s="12" cm="1">
        <f t="array" ref="U5">MAX((Table7[MetaTest/k]=Table96[[#This Row],[Test Name]])*Table7[MetaValidation/Generic_f1-score])</f>
        <v>0.660377358490566</v>
      </c>
      <c r="V5" s="12" cm="1">
        <f t="array" ref="V5">MAX((Table7[MetaTest/k]=Table96[[#This Row],[Test Name]])*Table7[MetaValidation/Normal_f1-score])</f>
        <v>0.62790697674418605</v>
      </c>
      <c r="W5" s="12" cm="1">
        <f t="array" ref="W5">MAX((Table7[MetaTest/k]=Table96[[#This Row],[Test Name]])*Table7[MetaValidation/Reconnaissance_f1-score])</f>
        <v>0.178988326848249</v>
      </c>
      <c r="X5" cm="1">
        <f t="array" ref="X5">MAX((Table7[MetaTest/k]=Table96[[#This Row],[Test Name]])*Table7[MetaValidation/Shellcode_f1-score])</f>
        <v>0.199233716475095</v>
      </c>
      <c r="Y5" cm="1">
        <f t="array" ref="Y5">MAX((Table8[MetaTest/k]=Table96[[#This Row],[Test Name]])*Table8[MetaValidation/accuracy])</f>
        <v>0.324242424242424</v>
      </c>
      <c r="Z5" cm="1">
        <f t="array" ref="Z5">MAX((Table8[MetaTest/k]=Table96[[#This Row],[Test Name]])*Table8[MetaValidation/f1-score_macro_avg])</f>
        <v>0.29063930598080001</v>
      </c>
      <c r="AA5" s="12" cm="1">
        <f t="array" ref="AA5">MAX((Table8[MetaTest/k]=Table96[[#This Row],[Test Name]])*Table8[MetaValidation/Analysis_f1-score])</f>
        <v>0.36764705882352899</v>
      </c>
      <c r="AB5" s="12" cm="1">
        <f t="array" ref="AB5">MAX((Table8[MetaTest/k]=Table96[[#This Row],[Test Name]])*Table8[MetaValidation/Backdoor_f1-score])</f>
        <v>0.210019267822736</v>
      </c>
      <c r="AC5" s="12" cm="1">
        <f t="array" ref="AC5">MAX((Table8[MetaTest/k]=Table96[[#This Row],[Test Name]])*Table8[MetaValidation/DoS_f1-score])</f>
        <v>0.17708333333333301</v>
      </c>
      <c r="AD5" s="12" cm="1">
        <f t="array" ref="AD5">MAX((Table8[MetaTest/k]=Table96[[#This Row],[Test Name]])*Table8[MetaValidation/Exploits_f1-score])</f>
        <v>0.28723404255319102</v>
      </c>
      <c r="AE5" s="12" cm="1">
        <f t="array" ref="AE5">MAX((Table8[MetaTest/k]=Table96[[#This Row],[Test Name]])*Table8[MetaValidation/Fuzzers_f1-score])</f>
        <v>0.31671554252199402</v>
      </c>
      <c r="AF5" s="12" cm="1">
        <f t="array" ref="AF5">MAX((Table8[MetaTest/k]=Table96[[#This Row],[Test Name]])*Table8[MetaValidation/Generic_f1-score])</f>
        <v>0.96363636363636296</v>
      </c>
      <c r="AG5" s="12" cm="1">
        <f t="array" ref="AG5">MAX((Table8[MetaTest/k]=Table96[[#This Row],[Test Name]])*Table8[MetaValidation/Normal_f1-score])</f>
        <v>0.45394736842105199</v>
      </c>
      <c r="AH5" s="12" cm="1">
        <f t="array" ref="AH5">MAX((Table8[MetaTest/k]=Table96[[#This Row],[Test Name]])*Table8[MetaValidation/Reconnaissance_f1-score])</f>
        <v>0.51046025104602499</v>
      </c>
      <c r="AI5" cm="1">
        <f t="array" ref="AI5">MAX((Table8[MetaTest/k]=Table96[[#This Row],[Test Name]])*Table8[MetaValidation/Shellcode_f1-score])</f>
        <v>0.185365853658536</v>
      </c>
      <c r="AJ5" cm="1">
        <f t="array" ref="AJ5">MAX((Table10[MetaTest/k]=Table96[[#This Row],[Test Name]])*Table10[MetaValidation/accuracy])</f>
        <v>0.20808080808080801</v>
      </c>
      <c r="AK5" cm="1">
        <f t="array" ref="AK5">MAX((Table10[MetaTest/k]=Table96[[#This Row],[Test Name]])*Table10[MetaValidation/f1-score_macro_avg])</f>
        <v>0.12111597966265</v>
      </c>
      <c r="AL5" s="12" cm="1">
        <f t="array" ref="AL5">MAX((Table10[MetaTest/k]=Table96[[#This Row],[Test Name]])*Table10[MetaValidation/Analysis_f1-score])</f>
        <v>0.170454545454545</v>
      </c>
      <c r="AM5" s="12" cm="1">
        <f t="array" ref="AM5">MAX((Table10[MetaTest/k]=Table96[[#This Row],[Test Name]])*Table10[MetaValidation/Backdoor_f1-score])</f>
        <v>0.229787234042553</v>
      </c>
      <c r="AN5" s="12" cm="1">
        <f t="array" ref="AN5">MAX((Table10[MetaTest/k]=Table96[[#This Row],[Test Name]])*Table10[MetaValidation/DoS_f1-score])</f>
        <v>0.110599078341013</v>
      </c>
      <c r="AO5" s="12" cm="1">
        <f t="array" ref="AO5">MAX((Table10[MetaTest/k]=Table96[[#This Row],[Test Name]])*Table10[MetaValidation/Exploits_f1-score])</f>
        <v>0.265593561368209</v>
      </c>
      <c r="AP5" s="12" cm="1">
        <f t="array" ref="AP5">MAX((Table10[MetaTest/k]=Table96[[#This Row],[Test Name]])*Table10[MetaValidation/Fuzzers_f1-score])</f>
        <v>0.26271186440677902</v>
      </c>
      <c r="AQ5" s="12" cm="1">
        <f t="array" ref="AQ5">MAX((Table10[MetaTest/k]=Table96[[#This Row],[Test Name]])*Table10[MetaValidation/Generic_f1-score])</f>
        <v>0.38361266294227098</v>
      </c>
      <c r="AR5" s="12" cm="1">
        <f t="array" ref="AR5">MAX((Table10[MetaTest/k]=Table96[[#This Row],[Test Name]])*Table10[MetaValidation/Normal_f1-score])</f>
        <v>0.27888446215139401</v>
      </c>
      <c r="AS5" s="12" cm="1">
        <f t="array" ref="AS5">MAX((Table10[MetaTest/k]=Table96[[#This Row],[Test Name]])*Table10[MetaValidation/Reconnaissance_f1-score])</f>
        <v>0</v>
      </c>
      <c r="AT5" cm="1">
        <f t="array" ref="AT5">MAX((Table10[MetaTest/k]=Table96[[#This Row],[Test Name]])*Table10[MetaValidation/Shellcode_f1-score])</f>
        <v>0.13392857142857101</v>
      </c>
      <c r="AZ5">
        <v>0</v>
      </c>
      <c r="BA5">
        <v>0.32051282051281998</v>
      </c>
      <c r="BB5">
        <v>0.23598518921119899</v>
      </c>
      <c r="BC5">
        <v>0</v>
      </c>
      <c r="BD5">
        <v>0</v>
      </c>
      <c r="BE5">
        <v>0</v>
      </c>
      <c r="BF5">
        <v>0.31987075928917602</v>
      </c>
      <c r="BG5">
        <v>7.8651685393258397E-2</v>
      </c>
      <c r="BH5">
        <v>0.31790744466800802</v>
      </c>
      <c r="BI5">
        <v>0.84848484848484795</v>
      </c>
      <c r="BJ5">
        <v>0.55895196506550204</v>
      </c>
      <c r="BK5">
        <v>0</v>
      </c>
      <c r="BL5">
        <v>0</v>
      </c>
      <c r="BP5">
        <v>0</v>
      </c>
      <c r="BQ5">
        <v>0.318803418803418</v>
      </c>
      <c r="BR5">
        <v>0.24112163220556199</v>
      </c>
      <c r="BS5">
        <v>0</v>
      </c>
      <c r="BT5">
        <v>0</v>
      </c>
      <c r="BU5">
        <v>0</v>
      </c>
      <c r="BV5">
        <v>0.31715210355987</v>
      </c>
      <c r="BW5">
        <v>0.145299145299145</v>
      </c>
      <c r="BX5">
        <v>0.31408775981524201</v>
      </c>
      <c r="BY5">
        <v>0.86896551724137905</v>
      </c>
      <c r="BZ5">
        <v>0.52459016393442603</v>
      </c>
      <c r="CA5">
        <v>0</v>
      </c>
      <c r="CB5">
        <v>0</v>
      </c>
      <c r="CF5">
        <v>0</v>
      </c>
      <c r="CG5">
        <v>0.31452991452991402</v>
      </c>
      <c r="CH5">
        <v>0.24282473555518799</v>
      </c>
      <c r="CI5">
        <v>0</v>
      </c>
      <c r="CJ5">
        <v>0</v>
      </c>
      <c r="CK5">
        <v>0</v>
      </c>
      <c r="CL5">
        <v>0.31017770597738198</v>
      </c>
      <c r="CM5">
        <v>0.20578778135048201</v>
      </c>
      <c r="CN5">
        <v>0.30167597765363102</v>
      </c>
      <c r="CO5">
        <v>0.85714285714285698</v>
      </c>
      <c r="CP5">
        <v>0.51063829787234005</v>
      </c>
      <c r="CQ5">
        <v>0</v>
      </c>
      <c r="CR5">
        <v>0</v>
      </c>
      <c r="CV5">
        <v>0</v>
      </c>
      <c r="CW5">
        <v>0.313675213675213</v>
      </c>
      <c r="CX5">
        <v>0.24424278708462399</v>
      </c>
      <c r="CY5">
        <v>0</v>
      </c>
      <c r="CZ5">
        <v>0</v>
      </c>
      <c r="DA5">
        <v>0</v>
      </c>
      <c r="DB5">
        <v>0.31442463533225201</v>
      </c>
      <c r="DC5">
        <v>0.15833333333333299</v>
      </c>
      <c r="DD5">
        <v>0.30084745762711801</v>
      </c>
      <c r="DE5">
        <v>0.84280936454849498</v>
      </c>
      <c r="DF5">
        <v>0.56684491978609597</v>
      </c>
      <c r="DG5">
        <v>1.4925373134328301E-2</v>
      </c>
      <c r="DH5">
        <v>0</v>
      </c>
      <c r="DL5">
        <v>0</v>
      </c>
      <c r="DM5">
        <v>0.318803418803418</v>
      </c>
      <c r="DN5">
        <v>0.25150162543652799</v>
      </c>
      <c r="DO5">
        <v>0</v>
      </c>
      <c r="DP5">
        <v>0</v>
      </c>
      <c r="DQ5">
        <v>0</v>
      </c>
      <c r="DR5">
        <v>0.306397306397306</v>
      </c>
      <c r="DS5">
        <v>0.15652173913043399</v>
      </c>
      <c r="DT5">
        <v>0.32347140039447703</v>
      </c>
      <c r="DU5">
        <v>0.875</v>
      </c>
      <c r="DV5">
        <v>0.58823529411764697</v>
      </c>
      <c r="DW5">
        <v>1.38888888888888E-2</v>
      </c>
      <c r="DX5">
        <v>0</v>
      </c>
      <c r="EB5">
        <v>0</v>
      </c>
      <c r="EC5">
        <v>0.35982905982905899</v>
      </c>
      <c r="ED5">
        <v>0.30841936532219</v>
      </c>
      <c r="EE5">
        <v>0</v>
      </c>
      <c r="EF5">
        <v>0</v>
      </c>
      <c r="EG5">
        <v>0</v>
      </c>
      <c r="EH5">
        <v>0.338028169014084</v>
      </c>
      <c r="EI5">
        <v>0.25652173913043402</v>
      </c>
      <c r="EJ5">
        <v>0.167487684729064</v>
      </c>
      <c r="EK5">
        <v>0.865979381443299</v>
      </c>
      <c r="EL5">
        <v>0.61187214611872098</v>
      </c>
      <c r="EM5">
        <v>0.53588516746411397</v>
      </c>
      <c r="EN5">
        <v>0</v>
      </c>
    </row>
    <row r="6" spans="1:144" x14ac:dyDescent="0.2">
      <c r="A6">
        <v>25</v>
      </c>
      <c r="B6">
        <f>AVERAGE(DM:DM)</f>
        <v>0.32665112665112617</v>
      </c>
      <c r="C6">
        <f>AVERAGE(DN:DN)</f>
        <v>0.2543383269594568</v>
      </c>
      <c r="D6">
        <f t="shared" ref="D6:L6" si="4">AVERAGE(DP:DP)</f>
        <v>0</v>
      </c>
      <c r="E6">
        <f t="shared" si="4"/>
        <v>0</v>
      </c>
      <c r="F6">
        <f t="shared" si="4"/>
        <v>0.31604223256370395</v>
      </c>
      <c r="G6">
        <f t="shared" si="4"/>
        <v>0.18161713135290752</v>
      </c>
      <c r="H6">
        <f t="shared" si="4"/>
        <v>0.29214397788165108</v>
      </c>
      <c r="I6">
        <f t="shared" si="4"/>
        <v>0.86123629964790815</v>
      </c>
      <c r="J6">
        <f t="shared" si="4"/>
        <v>0.5849646826387529</v>
      </c>
      <c r="K6">
        <f t="shared" si="4"/>
        <v>5.3040618550190904E-2</v>
      </c>
      <c r="L6">
        <f t="shared" si="4"/>
        <v>0</v>
      </c>
      <c r="N6" cm="1">
        <f t="array" ref="N6">MAX((Table7[MetaTest/k]=Table96[[#This Row],[Test Name]])*Table7[MetaValidation/accuracy])</f>
        <v>0.29100529100529099</v>
      </c>
      <c r="O6" cm="1">
        <f t="array" ref="O6">MAX((Table7[MetaTest/k]=Table96[[#This Row],[Test Name]])*Table7[MetaValidation/f1-score_macro_avg])</f>
        <v>0.25833253965209801</v>
      </c>
      <c r="P6" s="12" cm="1">
        <f t="array" ref="P6">MAX((Table7[MetaTest/k]=Table96[[#This Row],[Test Name]])*Table7[MetaValidation/Analysis_f1-score])</f>
        <v>0.30941704035874401</v>
      </c>
      <c r="Q6" s="12" cm="1">
        <f t="array" ref="Q6">MAX((Table7[MetaTest/k]=Table96[[#This Row],[Test Name]])*Table7[MetaValidation/Backdoor_f1-score])</f>
        <v>0.25806451612903197</v>
      </c>
      <c r="R6" s="12" cm="1">
        <f t="array" ref="R6">MAX((Table7[MetaTest/k]=Table96[[#This Row],[Test Name]])*Table7[MetaValidation/DoS_f1-score])</f>
        <v>0.27391304347826001</v>
      </c>
      <c r="S6" s="12" cm="1">
        <f t="array" ref="S6">MAX((Table7[MetaTest/k]=Table96[[#This Row],[Test Name]])*Table7[MetaValidation/Exploits_f1-score])</f>
        <v>0.28571428571428498</v>
      </c>
      <c r="T6" s="12" cm="1">
        <f t="array" ref="T6">MAX((Table7[MetaTest/k]=Table96[[#This Row],[Test Name]])*Table7[MetaValidation/Fuzzers_f1-score])</f>
        <v>0.295890410958904</v>
      </c>
      <c r="U6" s="12" cm="1">
        <f t="array" ref="U6">MAX((Table7[MetaTest/k]=Table96[[#This Row],[Test Name]])*Table7[MetaValidation/Generic_f1-score])</f>
        <v>0.61883408071748802</v>
      </c>
      <c r="V6" s="12" cm="1">
        <f t="array" ref="V6">MAX((Table7[MetaTest/k]=Table96[[#This Row],[Test Name]])*Table7[MetaValidation/Normal_f1-score])</f>
        <v>0.57303370786516805</v>
      </c>
      <c r="W6" s="12" cm="1">
        <f t="array" ref="W6">MAX((Table7[MetaTest/k]=Table96[[#This Row],[Test Name]])*Table7[MetaValidation/Reconnaissance_f1-score])</f>
        <v>0.20327868852459</v>
      </c>
      <c r="X6" cm="1">
        <f t="array" ref="X6">MAX((Table7[MetaTest/k]=Table96[[#This Row],[Test Name]])*Table7[MetaValidation/Shellcode_f1-score])</f>
        <v>0.209912536443148</v>
      </c>
      <c r="Y6" cm="1">
        <f t="array" ref="Y6">MAX((Table8[MetaTest/k]=Table96[[#This Row],[Test Name]])*Table8[MetaValidation/accuracy])</f>
        <v>0.36719576719576702</v>
      </c>
      <c r="Z6" cm="1">
        <f t="array" ref="Z6">MAX((Table8[MetaTest/k]=Table96[[#This Row],[Test Name]])*Table8[MetaValidation/f1-score_macro_avg])</f>
        <v>0.33711948584735502</v>
      </c>
      <c r="AA6" s="12" cm="1">
        <f t="array" ref="AA6">MAX((Table8[MetaTest/k]=Table96[[#This Row],[Test Name]])*Table8[MetaValidation/Analysis_f1-score])</f>
        <v>0.28685258964143401</v>
      </c>
      <c r="AB6" s="12" cm="1">
        <f t="array" ref="AB6">MAX((Table8[MetaTest/k]=Table96[[#This Row],[Test Name]])*Table8[MetaValidation/Backdoor_f1-score])</f>
        <v>0.17877094972067001</v>
      </c>
      <c r="AC6" s="12" cm="1">
        <f t="array" ref="AC6">MAX((Table8[MetaTest/k]=Table96[[#This Row],[Test Name]])*Table8[MetaValidation/DoS_f1-score])</f>
        <v>0.23076923076923</v>
      </c>
      <c r="AD6" s="12" cm="1">
        <f t="array" ref="AD6">MAX((Table8[MetaTest/k]=Table96[[#This Row],[Test Name]])*Table8[MetaValidation/Exploits_f1-score])</f>
        <v>0.33862433862433799</v>
      </c>
      <c r="AE6" s="12" cm="1">
        <f t="array" ref="AE6">MAX((Table8[MetaTest/k]=Table96[[#This Row],[Test Name]])*Table8[MetaValidation/Fuzzers_f1-score])</f>
        <v>0.28181818181818102</v>
      </c>
      <c r="AF6" s="12" cm="1">
        <f t="array" ref="AF6">MAX((Table8[MetaTest/k]=Table96[[#This Row],[Test Name]])*Table8[MetaValidation/Generic_f1-score])</f>
        <v>0.95327102803738295</v>
      </c>
      <c r="AG6" s="12" cm="1">
        <f t="array" ref="AG6">MAX((Table8[MetaTest/k]=Table96[[#This Row],[Test Name]])*Table8[MetaValidation/Normal_f1-score])</f>
        <v>0.53333333333333299</v>
      </c>
      <c r="AH6" s="12" cm="1">
        <f t="array" ref="AH6">MAX((Table8[MetaTest/k]=Table96[[#This Row],[Test Name]])*Table8[MetaValidation/Reconnaissance_f1-score])</f>
        <v>0.47876447876447797</v>
      </c>
      <c r="AI6" cm="1">
        <f t="array" ref="AI6">MAX((Table8[MetaTest/k]=Table96[[#This Row],[Test Name]])*Table8[MetaValidation/Shellcode_f1-score])</f>
        <v>0.174242424242424</v>
      </c>
      <c r="AJ6" cm="1">
        <f t="array" ref="AJ6">MAX((Table10[MetaTest/k]=Table96[[#This Row],[Test Name]])*Table10[MetaValidation/accuracy])</f>
        <v>0.20740740740740701</v>
      </c>
      <c r="AK6" cm="1">
        <f t="array" ref="AK6">MAX((Table10[MetaTest/k]=Table96[[#This Row],[Test Name]])*Table10[MetaValidation/f1-score_macro_avg])</f>
        <v>0.12130953693926499</v>
      </c>
      <c r="AL6" s="12" cm="1">
        <f t="array" ref="AL6">MAX((Table10[MetaTest/k]=Table96[[#This Row],[Test Name]])*Table10[MetaValidation/Analysis_f1-score])</f>
        <v>0.17877094972067001</v>
      </c>
      <c r="AM6" s="12" cm="1">
        <f t="array" ref="AM6">MAX((Table10[MetaTest/k]=Table96[[#This Row],[Test Name]])*Table10[MetaValidation/Backdoor_f1-score])</f>
        <v>0.16470588235294101</v>
      </c>
      <c r="AN6" s="12" cm="1">
        <f t="array" ref="AN6">MAX((Table10[MetaTest/k]=Table96[[#This Row],[Test Name]])*Table10[MetaValidation/DoS_f1-score])</f>
        <v>0.16589861751151999</v>
      </c>
      <c r="AO6" s="12" cm="1">
        <f t="array" ref="AO6">MAX((Table10[MetaTest/k]=Table96[[#This Row],[Test Name]])*Table10[MetaValidation/Exploits_f1-score])</f>
        <v>0.25738396624472498</v>
      </c>
      <c r="AP6" s="12" cm="1">
        <f t="array" ref="AP6">MAX((Table10[MetaTest/k]=Table96[[#This Row],[Test Name]])*Table10[MetaValidation/Fuzzers_f1-score])</f>
        <v>0.26579520697167702</v>
      </c>
      <c r="AQ6" s="12" cm="1">
        <f t="array" ref="AQ6">MAX((Table10[MetaTest/k]=Table96[[#This Row],[Test Name]])*Table10[MetaValidation/Generic_f1-score])</f>
        <v>0.37860082304526699</v>
      </c>
      <c r="AR6" s="12" cm="1">
        <f t="array" ref="AR6">MAX((Table10[MetaTest/k]=Table96[[#This Row],[Test Name]])*Table10[MetaValidation/Normal_f1-score])</f>
        <v>0.27310924369747802</v>
      </c>
      <c r="AS6" s="12" cm="1">
        <f t="array" ref="AS6">MAX((Table10[MetaTest/k]=Table96[[#This Row],[Test Name]])*Table10[MetaValidation/Reconnaissance_f1-score])</f>
        <v>6.7226890756302504E-2</v>
      </c>
      <c r="AT6" cm="1">
        <f t="array" ref="AT6">MAX((Table10[MetaTest/k]=Table96[[#This Row],[Test Name]])*Table10[MetaValidation/Shellcode_f1-score])</f>
        <v>3.3333333333333298E-2</v>
      </c>
      <c r="AZ6">
        <v>0</v>
      </c>
      <c r="BA6">
        <v>0.32478632478632402</v>
      </c>
      <c r="BB6">
        <v>0.25200874237844401</v>
      </c>
      <c r="BC6">
        <v>0</v>
      </c>
      <c r="BD6">
        <v>0</v>
      </c>
      <c r="BE6">
        <v>0</v>
      </c>
      <c r="BF6">
        <v>0.31879194630872398</v>
      </c>
      <c r="BG6">
        <v>0.180555555555555</v>
      </c>
      <c r="BH6">
        <v>0.327790973871734</v>
      </c>
      <c r="BI6">
        <v>0.84280936454849498</v>
      </c>
      <c r="BJ6">
        <v>0.59813084112149495</v>
      </c>
      <c r="BK6">
        <v>0</v>
      </c>
      <c r="BL6">
        <v>0</v>
      </c>
      <c r="BP6">
        <v>0</v>
      </c>
      <c r="BQ6">
        <v>0.321367521367521</v>
      </c>
      <c r="BR6">
        <v>0.25194209810315998</v>
      </c>
      <c r="BS6">
        <v>0</v>
      </c>
      <c r="BT6">
        <v>0</v>
      </c>
      <c r="BU6">
        <v>0</v>
      </c>
      <c r="BV6">
        <v>0.31089743589743501</v>
      </c>
      <c r="BW6">
        <v>0.199288256227758</v>
      </c>
      <c r="BX6">
        <v>0.31904761904761902</v>
      </c>
      <c r="BY6">
        <v>0.837209302325581</v>
      </c>
      <c r="BZ6">
        <v>0.60103626943005095</v>
      </c>
      <c r="CA6">
        <v>0</v>
      </c>
      <c r="CB6">
        <v>0</v>
      </c>
      <c r="CF6">
        <v>0</v>
      </c>
      <c r="CG6">
        <v>0.321367521367521</v>
      </c>
      <c r="CH6">
        <v>0.25726805956905002</v>
      </c>
      <c r="CI6">
        <v>0</v>
      </c>
      <c r="CJ6">
        <v>0</v>
      </c>
      <c r="CK6">
        <v>0</v>
      </c>
      <c r="CL6">
        <v>0.31751227495908302</v>
      </c>
      <c r="CM6">
        <v>0.1953125</v>
      </c>
      <c r="CN6">
        <v>0.30734966592427598</v>
      </c>
      <c r="CO6">
        <v>0.85714285714285698</v>
      </c>
      <c r="CP6">
        <v>0.57142857142857095</v>
      </c>
      <c r="CQ6">
        <v>6.6666666666666596E-2</v>
      </c>
      <c r="CR6">
        <v>0</v>
      </c>
      <c r="CV6">
        <v>0</v>
      </c>
      <c r="CW6">
        <v>0.32222222222222202</v>
      </c>
      <c r="CX6">
        <v>0.24403481628260601</v>
      </c>
      <c r="CY6">
        <v>0</v>
      </c>
      <c r="CZ6">
        <v>0</v>
      </c>
      <c r="DA6">
        <v>0</v>
      </c>
      <c r="DB6">
        <v>0.312703583061889</v>
      </c>
      <c r="DC6">
        <v>7.4866310160427801E-2</v>
      </c>
      <c r="DD6">
        <v>0.32504780114722698</v>
      </c>
      <c r="DE6">
        <v>0.875</v>
      </c>
      <c r="DF6">
        <v>0.60869565217391297</v>
      </c>
      <c r="DG6">
        <v>0</v>
      </c>
      <c r="DH6">
        <v>0</v>
      </c>
      <c r="DL6">
        <v>0</v>
      </c>
      <c r="DM6">
        <v>0.318803418803418</v>
      </c>
      <c r="DN6">
        <v>0.249847794723216</v>
      </c>
      <c r="DO6">
        <v>0</v>
      </c>
      <c r="DP6">
        <v>0</v>
      </c>
      <c r="DQ6">
        <v>0</v>
      </c>
      <c r="DR6">
        <v>0.31410256410256399</v>
      </c>
      <c r="DS6">
        <v>7.6433121019108194E-2</v>
      </c>
      <c r="DT6">
        <v>0.31538461538461499</v>
      </c>
      <c r="DU6">
        <v>0.86896551724137905</v>
      </c>
      <c r="DV6">
        <v>0.54945054945054905</v>
      </c>
      <c r="DW6">
        <v>0.124293785310734</v>
      </c>
      <c r="DX6">
        <v>0</v>
      </c>
      <c r="EB6">
        <v>0</v>
      </c>
      <c r="EC6">
        <v>0.34871794871794798</v>
      </c>
      <c r="ED6">
        <v>0.28149718898339099</v>
      </c>
      <c r="EE6">
        <v>0</v>
      </c>
      <c r="EF6">
        <v>0</v>
      </c>
      <c r="EG6">
        <v>0</v>
      </c>
      <c r="EH6">
        <v>0.33566433566433501</v>
      </c>
      <c r="EI6">
        <v>8.0536912751677805E-2</v>
      </c>
      <c r="EJ6">
        <v>0.32042253521126701</v>
      </c>
      <c r="EK6">
        <v>0.85714285714285698</v>
      </c>
      <c r="EL6">
        <v>0.62068965517241304</v>
      </c>
      <c r="EM6">
        <v>0.31901840490797501</v>
      </c>
      <c r="EN6">
        <v>0</v>
      </c>
    </row>
    <row r="7" spans="1:144" x14ac:dyDescent="0.2">
      <c r="A7">
        <v>50</v>
      </c>
      <c r="B7">
        <f>AVERAGE(EC:EC)</f>
        <v>0.35656565656565598</v>
      </c>
      <c r="C7">
        <f>AVERAGE(ED:ED)</f>
        <v>0.29662135825156438</v>
      </c>
      <c r="D7">
        <f t="shared" ref="D7:L7" si="5">AVERAGE(EF:EF)</f>
        <v>0</v>
      </c>
      <c r="E7">
        <f t="shared" si="5"/>
        <v>0</v>
      </c>
      <c r="F7">
        <f t="shared" si="5"/>
        <v>0.33743660648379453</v>
      </c>
      <c r="G7">
        <f t="shared" si="5"/>
        <v>0.17433241590705323</v>
      </c>
      <c r="H7">
        <f t="shared" si="5"/>
        <v>0.28928243417248961</v>
      </c>
      <c r="I7">
        <f t="shared" si="5"/>
        <v>0.86759889718120986</v>
      </c>
      <c r="J7">
        <f t="shared" si="5"/>
        <v>0.61145241237018932</v>
      </c>
      <c r="K7">
        <f t="shared" si="5"/>
        <v>0.38948945814934605</v>
      </c>
      <c r="L7">
        <f t="shared" si="5"/>
        <v>0</v>
      </c>
      <c r="N7" cm="1">
        <f t="array" ref="N7">MAX((Table7[MetaTest/k]=Table96[[#This Row],[Test Name]])*Table7[MetaValidation/accuracy])</f>
        <v>0.30555555555555503</v>
      </c>
      <c r="O7" cm="1">
        <f t="array" ref="O7">MAX((Table7[MetaTest/k]=Table96[[#This Row],[Test Name]])*Table7[MetaValidation/f1-score_macro_avg])</f>
        <v>0.288147307748229</v>
      </c>
      <c r="P7" s="12" cm="1">
        <f t="array" ref="P7">MAX((Table7[MetaTest/k]=Table96[[#This Row],[Test Name]])*Table7[MetaValidation/Analysis_f1-score])</f>
        <v>0.34366197183098501</v>
      </c>
      <c r="Q7" s="12" cm="1">
        <f t="array" ref="Q7">MAX((Table7[MetaTest/k]=Table96[[#This Row],[Test Name]])*Table7[MetaValidation/Backdoor_f1-score])</f>
        <v>0.26890756302521002</v>
      </c>
      <c r="R7" s="12" cm="1">
        <f t="array" ref="R7">MAX((Table7[MetaTest/k]=Table96[[#This Row],[Test Name]])*Table7[MetaValidation/DoS_f1-score])</f>
        <v>0.26436781609195398</v>
      </c>
      <c r="S7" s="12" cm="1">
        <f t="array" ref="S7">MAX((Table7[MetaTest/k]=Table96[[#This Row],[Test Name]])*Table7[MetaValidation/Exploits_f1-score])</f>
        <v>0.28136882129277502</v>
      </c>
      <c r="T7" s="12" cm="1">
        <f t="array" ref="T7">MAX((Table7[MetaTest/k]=Table96[[#This Row],[Test Name]])*Table7[MetaValidation/Fuzzers_f1-score])</f>
        <v>0.32089552238805902</v>
      </c>
      <c r="U7" s="12" cm="1">
        <f t="array" ref="U7">MAX((Table7[MetaTest/k]=Table96[[#This Row],[Test Name]])*Table7[MetaValidation/Generic_f1-score])</f>
        <v>0.70807453416149002</v>
      </c>
      <c r="V7" s="12" cm="1">
        <f t="array" ref="V7">MAX((Table7[MetaTest/k]=Table96[[#This Row],[Test Name]])*Table7[MetaValidation/Normal_f1-score])</f>
        <v>0.59842519685039297</v>
      </c>
      <c r="W7" s="12" cm="1">
        <f t="array" ref="W7">MAX((Table7[MetaTest/k]=Table96[[#This Row],[Test Name]])*Table7[MetaValidation/Reconnaissance_f1-score])</f>
        <v>0.185714285714285</v>
      </c>
      <c r="X7" cm="1">
        <f t="array" ref="X7">MAX((Table7[MetaTest/k]=Table96[[#This Row],[Test Name]])*Table7[MetaValidation/Shellcode_f1-score])</f>
        <v>0.20253164556962</v>
      </c>
      <c r="Y7" cm="1">
        <f t="array" ref="Y7">MAX((Table8[MetaTest/k]=Table96[[#This Row],[Test Name]])*Table8[MetaValidation/accuracy])</f>
        <v>0.41527777777777702</v>
      </c>
      <c r="Z7" cm="1">
        <f t="array" ref="Z7">MAX((Table8[MetaTest/k]=Table96[[#This Row],[Test Name]])*Table8[MetaValidation/f1-score_macro_avg])</f>
        <v>0.39606467613699697</v>
      </c>
      <c r="AA7" s="12" cm="1">
        <f t="array" ref="AA7">MAX((Table8[MetaTest/k]=Table96[[#This Row],[Test Name]])*Table8[MetaValidation/Analysis_f1-score])</f>
        <v>0.29955947136563799</v>
      </c>
      <c r="AB7" s="12" cm="1">
        <f t="array" ref="AB7">MAX((Table8[MetaTest/k]=Table96[[#This Row],[Test Name]])*Table8[MetaValidation/Backdoor_f1-score])</f>
        <v>0.236363636363636</v>
      </c>
      <c r="AC7" s="12" cm="1">
        <f t="array" ref="AC7">MAX((Table8[MetaTest/k]=Table96[[#This Row],[Test Name]])*Table8[MetaValidation/DoS_f1-score])</f>
        <v>0.35820895522388002</v>
      </c>
      <c r="AD7" s="12" cm="1">
        <f t="array" ref="AD7">MAX((Table8[MetaTest/k]=Table96[[#This Row],[Test Name]])*Table8[MetaValidation/Exploits_f1-score])</f>
        <v>0.35922330097087302</v>
      </c>
      <c r="AE7" s="12" cm="1">
        <f t="array" ref="AE7">MAX((Table8[MetaTest/k]=Table96[[#This Row],[Test Name]])*Table8[MetaValidation/Fuzzers_f1-score])</f>
        <v>0.35294117647058798</v>
      </c>
      <c r="AF7" s="12" cm="1">
        <f t="array" ref="AF7">MAX((Table8[MetaTest/k]=Table96[[#This Row],[Test Name]])*Table8[MetaValidation/Generic_f1-score])</f>
        <v>0.98113207547169801</v>
      </c>
      <c r="AG7" s="12" cm="1">
        <f t="array" ref="AG7">MAX((Table8[MetaTest/k]=Table96[[#This Row],[Test Name]])*Table8[MetaValidation/Normal_f1-score])</f>
        <v>0.623529411764705</v>
      </c>
      <c r="AH7" s="12" cm="1">
        <f t="array" ref="AH7">MAX((Table8[MetaTest/k]=Table96[[#This Row],[Test Name]])*Table8[MetaValidation/Reconnaissance_f1-score])</f>
        <v>0.50602409638554202</v>
      </c>
      <c r="AI7" cm="1">
        <f t="array" ref="AI7">MAX((Table8[MetaTest/k]=Table96[[#This Row],[Test Name]])*Table8[MetaValidation/Shellcode_f1-score])</f>
        <v>0.27096774193548301</v>
      </c>
      <c r="AJ7" cm="1">
        <f t="array" ref="AJ7">MAX((Table10[MetaTest/k]=Table96[[#This Row],[Test Name]])*Table10[MetaValidation/accuracy])</f>
        <v>0.21666666666666601</v>
      </c>
      <c r="AK7" cm="1">
        <f t="array" ref="AK7">MAX((Table10[MetaTest/k]=Table96[[#This Row],[Test Name]])*Table10[MetaValidation/f1-score_macro_avg])</f>
        <v>0.128858543898518</v>
      </c>
      <c r="AL7" s="12" cm="1">
        <f t="array" ref="AL7">MAX((Table10[MetaTest/k]=Table96[[#This Row],[Test Name]])*Table10[MetaValidation/Analysis_f1-score])</f>
        <v>0.16176470588235201</v>
      </c>
      <c r="AM7" s="12" cm="1">
        <f t="array" ref="AM7">MAX((Table10[MetaTest/k]=Table96[[#This Row],[Test Name]])*Table10[MetaValidation/Backdoor_f1-score])</f>
        <v>0.22222222222222199</v>
      </c>
      <c r="AN7" s="12" cm="1">
        <f t="array" ref="AN7">MAX((Table10[MetaTest/k]=Table96[[#This Row],[Test Name]])*Table10[MetaValidation/DoS_f1-score])</f>
        <v>1.9607843137254902E-2</v>
      </c>
      <c r="AO7" s="12" cm="1">
        <f t="array" ref="AO7">MAX((Table10[MetaTest/k]=Table96[[#This Row],[Test Name]])*Table10[MetaValidation/Exploits_f1-score])</f>
        <v>0.26315789473684198</v>
      </c>
      <c r="AP7" s="12" cm="1">
        <f t="array" ref="AP7">MAX((Table10[MetaTest/k]=Table96[[#This Row],[Test Name]])*Table10[MetaValidation/Fuzzers_f1-score])</f>
        <v>0.26966292134831399</v>
      </c>
      <c r="AQ7" s="12" cm="1">
        <f t="array" ref="AQ7">MAX((Table10[MetaTest/k]=Table96[[#This Row],[Test Name]])*Table10[MetaValidation/Generic_f1-score])</f>
        <v>0.39480519480519399</v>
      </c>
      <c r="AR7" s="12" cm="1">
        <f t="array" ref="AR7">MAX((Table10[MetaTest/k]=Table96[[#This Row],[Test Name]])*Table10[MetaValidation/Normal_f1-score])</f>
        <v>0.297213622291021</v>
      </c>
      <c r="AS7" s="12" cm="1">
        <f t="array" ref="AS7">MAX((Table10[MetaTest/k]=Table96[[#This Row],[Test Name]])*Table10[MetaValidation/Reconnaissance_f1-score])</f>
        <v>8.5106382978723402E-2</v>
      </c>
      <c r="AT7" cm="1">
        <f t="array" ref="AT7">MAX((Table10[MetaTest/k]=Table96[[#This Row],[Test Name]])*Table10[MetaValidation/Shellcode_f1-score])</f>
        <v>2.27272727272727E-2</v>
      </c>
      <c r="AZ7">
        <v>0</v>
      </c>
      <c r="BA7">
        <v>0.32478632478632402</v>
      </c>
      <c r="BB7">
        <v>0.25804984562426397</v>
      </c>
      <c r="BC7">
        <v>0</v>
      </c>
      <c r="BD7">
        <v>0</v>
      </c>
      <c r="BE7">
        <v>0</v>
      </c>
      <c r="BF7">
        <v>0.32160804020100497</v>
      </c>
      <c r="BG7">
        <v>0.263665594855305</v>
      </c>
      <c r="BH7">
        <v>0.27565982404692002</v>
      </c>
      <c r="BI7">
        <v>0.81818181818181801</v>
      </c>
      <c r="BJ7">
        <v>0.56000000000000005</v>
      </c>
      <c r="BK7">
        <v>8.3333333333333301E-2</v>
      </c>
      <c r="BL7">
        <v>0</v>
      </c>
      <c r="BP7">
        <v>0</v>
      </c>
      <c r="BQ7">
        <v>0.32307692307692298</v>
      </c>
      <c r="BR7">
        <v>0.247932721097751</v>
      </c>
      <c r="BS7">
        <v>0</v>
      </c>
      <c r="BT7">
        <v>0</v>
      </c>
      <c r="BU7">
        <v>0</v>
      </c>
      <c r="BV7">
        <v>0.31935483870967701</v>
      </c>
      <c r="BW7">
        <v>0.18115942028985499</v>
      </c>
      <c r="BX7">
        <v>0.31818181818181801</v>
      </c>
      <c r="BY7">
        <v>0.85714285714285698</v>
      </c>
      <c r="BZ7">
        <v>0.55555555555555503</v>
      </c>
      <c r="CA7">
        <v>0</v>
      </c>
      <c r="CB7">
        <v>0</v>
      </c>
      <c r="CF7">
        <v>0</v>
      </c>
      <c r="CG7">
        <v>0.318803418803418</v>
      </c>
      <c r="CH7">
        <v>0.24484574408290599</v>
      </c>
      <c r="CI7">
        <v>0</v>
      </c>
      <c r="CJ7">
        <v>0</v>
      </c>
      <c r="CK7">
        <v>0</v>
      </c>
      <c r="CL7">
        <v>0.31118314424635302</v>
      </c>
      <c r="CM7">
        <v>0.118226600985221</v>
      </c>
      <c r="CN7">
        <v>0.32530120481927699</v>
      </c>
      <c r="CO7">
        <v>0.860068259385665</v>
      </c>
      <c r="CP7">
        <v>0.58883248730964399</v>
      </c>
      <c r="CQ7">
        <v>0</v>
      </c>
      <c r="CR7">
        <v>0</v>
      </c>
      <c r="CV7">
        <v>0</v>
      </c>
      <c r="CW7">
        <v>0.331623931623931</v>
      </c>
      <c r="CX7">
        <v>0.26312965124778898</v>
      </c>
      <c r="CY7">
        <v>0</v>
      </c>
      <c r="CZ7">
        <v>0</v>
      </c>
      <c r="DA7">
        <v>0</v>
      </c>
      <c r="DB7">
        <v>0.31751227495908302</v>
      </c>
      <c r="DC7">
        <v>0.14444444444444399</v>
      </c>
      <c r="DD7">
        <v>0.32034632034631999</v>
      </c>
      <c r="DE7">
        <v>0.86301369863013699</v>
      </c>
      <c r="DF7">
        <v>0.63636363636363602</v>
      </c>
      <c r="DG7">
        <v>8.6486486486486394E-2</v>
      </c>
      <c r="DH7">
        <v>0</v>
      </c>
      <c r="DL7">
        <v>0</v>
      </c>
      <c r="DM7">
        <v>0.32222222222222202</v>
      </c>
      <c r="DN7">
        <v>0.25283714308535099</v>
      </c>
      <c r="DO7">
        <v>0</v>
      </c>
      <c r="DP7">
        <v>0</v>
      </c>
      <c r="DQ7">
        <v>0</v>
      </c>
      <c r="DR7">
        <v>0.31921824104234497</v>
      </c>
      <c r="DS7">
        <v>0.27949183303085301</v>
      </c>
      <c r="DT7">
        <v>0.16250000000000001</v>
      </c>
      <c r="DU7">
        <v>0.86896551724137905</v>
      </c>
      <c r="DV7">
        <v>0.61616161616161602</v>
      </c>
      <c r="DW7">
        <v>2.9197080291970798E-2</v>
      </c>
      <c r="DX7">
        <v>0</v>
      </c>
      <c r="EB7">
        <v>0</v>
      </c>
      <c r="EC7">
        <v>0.36324786324786301</v>
      </c>
      <c r="ED7">
        <v>0.309804819766757</v>
      </c>
      <c r="EE7">
        <v>0</v>
      </c>
      <c r="EF7">
        <v>0</v>
      </c>
      <c r="EG7">
        <v>0</v>
      </c>
      <c r="EH7">
        <v>0.33807829181494597</v>
      </c>
      <c r="EI7">
        <v>0.137566137566137</v>
      </c>
      <c r="EJ7">
        <v>0.31894934333958702</v>
      </c>
      <c r="EK7">
        <v>0.89361702127659504</v>
      </c>
      <c r="EL7">
        <v>0.61616161616161602</v>
      </c>
      <c r="EM7">
        <v>0.483870967741935</v>
      </c>
      <c r="EN7">
        <v>0</v>
      </c>
    </row>
    <row r="8" spans="1:144" x14ac:dyDescent="0.2">
      <c r="AZ8">
        <v>0</v>
      </c>
      <c r="BA8">
        <v>0.321367521367521</v>
      </c>
      <c r="BB8">
        <v>0.231705026862977</v>
      </c>
      <c r="BC8">
        <v>0</v>
      </c>
      <c r="BD8">
        <v>0</v>
      </c>
      <c r="BE8">
        <v>0</v>
      </c>
      <c r="BF8">
        <v>0.32597623089983002</v>
      </c>
      <c r="BG8">
        <v>8.8607594936708806E-2</v>
      </c>
      <c r="BH8">
        <v>0.31277533039647498</v>
      </c>
      <c r="BI8">
        <v>0.82084690553745898</v>
      </c>
      <c r="BJ8">
        <v>0.49659863945578198</v>
      </c>
      <c r="BK8">
        <v>4.0540540540540501E-2</v>
      </c>
      <c r="BL8">
        <v>0</v>
      </c>
      <c r="BP8">
        <v>0</v>
      </c>
      <c r="BQ8">
        <v>0.32564102564102498</v>
      </c>
      <c r="BR8">
        <v>0.24992024438508101</v>
      </c>
      <c r="BS8">
        <v>0</v>
      </c>
      <c r="BT8">
        <v>0</v>
      </c>
      <c r="BU8">
        <v>0</v>
      </c>
      <c r="BV8">
        <v>0.31960461285008201</v>
      </c>
      <c r="BW8">
        <v>6.7114093959731502E-2</v>
      </c>
      <c r="BX8">
        <v>0.32196969696969702</v>
      </c>
      <c r="BY8">
        <v>0.84280936454849498</v>
      </c>
      <c r="BZ8">
        <v>0.59</v>
      </c>
      <c r="CA8">
        <v>0.107784431137724</v>
      </c>
      <c r="CB8">
        <v>0</v>
      </c>
      <c r="CF8">
        <v>0</v>
      </c>
      <c r="CG8">
        <v>0.323931623931623</v>
      </c>
      <c r="CH8">
        <v>0.25634002154177898</v>
      </c>
      <c r="CI8">
        <v>0</v>
      </c>
      <c r="CJ8">
        <v>0</v>
      </c>
      <c r="CK8">
        <v>0</v>
      </c>
      <c r="CL8">
        <v>0.31493506493506401</v>
      </c>
      <c r="CM8">
        <v>0.233695652173913</v>
      </c>
      <c r="CN8">
        <v>0.30120481927710802</v>
      </c>
      <c r="CO8">
        <v>0.860068259385665</v>
      </c>
      <c r="CP8">
        <v>0.59715639810426502</v>
      </c>
      <c r="CQ8">
        <v>0</v>
      </c>
      <c r="CR8">
        <v>0</v>
      </c>
      <c r="CV8">
        <v>0</v>
      </c>
      <c r="CW8">
        <v>0.329059829059829</v>
      </c>
      <c r="CX8">
        <v>0.25576749625862299</v>
      </c>
      <c r="CY8">
        <v>0</v>
      </c>
      <c r="CZ8">
        <v>0</v>
      </c>
      <c r="DA8">
        <v>0</v>
      </c>
      <c r="DB8">
        <v>0.31596091205211702</v>
      </c>
      <c r="DC8">
        <v>0.20425531914893599</v>
      </c>
      <c r="DD8">
        <v>0.310722100656455</v>
      </c>
      <c r="DE8">
        <v>0.87804878048780499</v>
      </c>
      <c r="DF8">
        <v>0.59292035398230003</v>
      </c>
      <c r="DG8">
        <v>0</v>
      </c>
      <c r="DH8">
        <v>0</v>
      </c>
      <c r="DL8">
        <v>0</v>
      </c>
      <c r="DM8">
        <v>0.32735042735042702</v>
      </c>
      <c r="DN8">
        <v>0.25308445016300302</v>
      </c>
      <c r="DO8">
        <v>0</v>
      </c>
      <c r="DP8">
        <v>0</v>
      </c>
      <c r="DQ8">
        <v>0</v>
      </c>
      <c r="DR8">
        <v>0.31596091205211702</v>
      </c>
      <c r="DS8">
        <v>0.21694915254237199</v>
      </c>
      <c r="DT8">
        <v>0.30352303523035201</v>
      </c>
      <c r="DU8">
        <v>0.86301369863013699</v>
      </c>
      <c r="DV8">
        <v>0.57831325301204795</v>
      </c>
      <c r="DW8">
        <v>0</v>
      </c>
      <c r="DX8">
        <v>0</v>
      </c>
      <c r="EB8">
        <v>0</v>
      </c>
      <c r="EC8">
        <v>0.36495726495726399</v>
      </c>
      <c r="ED8">
        <v>0.30784769937647299</v>
      </c>
      <c r="EE8">
        <v>0</v>
      </c>
      <c r="EF8">
        <v>0</v>
      </c>
      <c r="EG8">
        <v>0</v>
      </c>
      <c r="EH8">
        <v>0.33968804159445398</v>
      </c>
      <c r="EI8">
        <v>0.242990654205607</v>
      </c>
      <c r="EJ8">
        <v>0.31234256926952098</v>
      </c>
      <c r="EK8">
        <v>0.86896551724137905</v>
      </c>
      <c r="EL8">
        <v>0.57608695652173902</v>
      </c>
      <c r="EM8">
        <v>0.43055555555555503</v>
      </c>
      <c r="EN8">
        <v>0</v>
      </c>
    </row>
    <row r="9" spans="1:144" x14ac:dyDescent="0.2">
      <c r="AZ9">
        <v>0</v>
      </c>
      <c r="BA9">
        <v>0.30854700854700801</v>
      </c>
      <c r="BB9">
        <v>0.23781278461222899</v>
      </c>
      <c r="BC9">
        <v>0</v>
      </c>
      <c r="BD9">
        <v>0</v>
      </c>
      <c r="BE9">
        <v>0</v>
      </c>
      <c r="BF9">
        <v>0.30273752012882399</v>
      </c>
      <c r="BG9">
        <v>0.119402985074626</v>
      </c>
      <c r="BH9">
        <v>0.23478260869565201</v>
      </c>
      <c r="BI9">
        <v>0.81290322580645102</v>
      </c>
      <c r="BJ9">
        <v>0.47499999999999998</v>
      </c>
      <c r="BK9">
        <v>0.19548872180451099</v>
      </c>
      <c r="BL9">
        <v>0</v>
      </c>
      <c r="BP9">
        <v>0</v>
      </c>
      <c r="BQ9">
        <v>0.30854700854700801</v>
      </c>
      <c r="BR9">
        <v>0.23273150288550001</v>
      </c>
      <c r="BS9">
        <v>0</v>
      </c>
      <c r="BT9">
        <v>0</v>
      </c>
      <c r="BU9">
        <v>0</v>
      </c>
      <c r="BV9">
        <v>0.30990415335463201</v>
      </c>
      <c r="BW9">
        <v>0.232456140350877</v>
      </c>
      <c r="BX9">
        <v>0.15819209039547999</v>
      </c>
      <c r="BY9">
        <v>0.87197231833910005</v>
      </c>
      <c r="BZ9">
        <v>0.52205882352941102</v>
      </c>
      <c r="CA9">
        <v>0</v>
      </c>
      <c r="CB9">
        <v>0</v>
      </c>
      <c r="CF9">
        <v>0</v>
      </c>
      <c r="CG9">
        <v>0.316239316239316</v>
      </c>
      <c r="CH9">
        <v>0.24246254536209</v>
      </c>
      <c r="CI9">
        <v>0</v>
      </c>
      <c r="CJ9">
        <v>0</v>
      </c>
      <c r="CK9">
        <v>0</v>
      </c>
      <c r="CL9">
        <v>0.31527093596059103</v>
      </c>
      <c r="CM9">
        <v>0.17599999999999999</v>
      </c>
      <c r="CN9">
        <v>0.31308411214953202</v>
      </c>
      <c r="CO9">
        <v>0.86896551724137905</v>
      </c>
      <c r="CP9">
        <v>0.47899159663865498</v>
      </c>
      <c r="CQ9">
        <v>2.9850746268656699E-2</v>
      </c>
      <c r="CR9">
        <v>0</v>
      </c>
      <c r="CV9">
        <v>0</v>
      </c>
      <c r="CW9">
        <v>0.31538461538461499</v>
      </c>
      <c r="CX9">
        <v>0.24442992822611201</v>
      </c>
      <c r="CY9">
        <v>0</v>
      </c>
      <c r="CZ9">
        <v>0</v>
      </c>
      <c r="DA9">
        <v>0</v>
      </c>
      <c r="DB9">
        <v>0.32051282051281998</v>
      </c>
      <c r="DC9">
        <v>0.27992633517495302</v>
      </c>
      <c r="DD9">
        <v>0.15116279069767399</v>
      </c>
      <c r="DE9">
        <v>0.85714285714285698</v>
      </c>
      <c r="DF9">
        <v>0.57608695652173902</v>
      </c>
      <c r="DG9">
        <v>1.50375939849624E-2</v>
      </c>
      <c r="DH9">
        <v>0</v>
      </c>
      <c r="DL9">
        <v>0</v>
      </c>
      <c r="DM9">
        <v>0.34273504273504202</v>
      </c>
      <c r="DN9">
        <v>0.27838595317108</v>
      </c>
      <c r="DO9">
        <v>0</v>
      </c>
      <c r="DP9">
        <v>0</v>
      </c>
      <c r="DQ9">
        <v>0</v>
      </c>
      <c r="DR9">
        <v>0.31788079470198599</v>
      </c>
      <c r="DS9">
        <v>0.30215827338129497</v>
      </c>
      <c r="DT9">
        <v>0.329571106094808</v>
      </c>
      <c r="DU9">
        <v>0.89045936395759695</v>
      </c>
      <c r="DV9">
        <v>0.59595959595959502</v>
      </c>
      <c r="DW9">
        <v>6.9444444444444406E-2</v>
      </c>
      <c r="DX9">
        <v>0</v>
      </c>
      <c r="EB9">
        <v>0</v>
      </c>
      <c r="EC9">
        <v>0.35641025641025598</v>
      </c>
      <c r="ED9">
        <v>0.30618121022959499</v>
      </c>
      <c r="EE9">
        <v>0</v>
      </c>
      <c r="EF9">
        <v>0</v>
      </c>
      <c r="EG9">
        <v>0</v>
      </c>
      <c r="EH9">
        <v>0.34657039711191301</v>
      </c>
      <c r="EI9">
        <v>0.24713958810068601</v>
      </c>
      <c r="EJ9">
        <v>0.22222222222222199</v>
      </c>
      <c r="EK9">
        <v>0.865979381443299</v>
      </c>
      <c r="EL9">
        <v>0.611353711790393</v>
      </c>
      <c r="EM9">
        <v>0.462365591397849</v>
      </c>
      <c r="EN9">
        <v>0</v>
      </c>
    </row>
    <row r="10" spans="1:144" x14ac:dyDescent="0.2">
      <c r="AZ10">
        <v>0</v>
      </c>
      <c r="BA10">
        <v>0.313675213675213</v>
      </c>
      <c r="BB10">
        <v>0.25107357244142797</v>
      </c>
      <c r="BC10">
        <v>0</v>
      </c>
      <c r="BD10">
        <v>0</v>
      </c>
      <c r="BE10">
        <v>0</v>
      </c>
      <c r="BF10">
        <v>0.31595576619273302</v>
      </c>
      <c r="BG10">
        <v>0.10285714285714199</v>
      </c>
      <c r="BH10">
        <v>0.29493087557603598</v>
      </c>
      <c r="BI10">
        <v>0.875</v>
      </c>
      <c r="BJ10">
        <v>0.51020408163265296</v>
      </c>
      <c r="BK10">
        <v>0.160714285714285</v>
      </c>
      <c r="BL10">
        <v>0</v>
      </c>
      <c r="BP10">
        <v>0</v>
      </c>
      <c r="BQ10">
        <v>0.31282051282051199</v>
      </c>
      <c r="BR10">
        <v>0.24942954636843401</v>
      </c>
      <c r="BS10">
        <v>0</v>
      </c>
      <c r="BT10">
        <v>0</v>
      </c>
      <c r="BU10">
        <v>0</v>
      </c>
      <c r="BV10">
        <v>0.31847133757961699</v>
      </c>
      <c r="BW10">
        <v>0.23618090452261301</v>
      </c>
      <c r="BX10">
        <v>0.27076923076922998</v>
      </c>
      <c r="BY10">
        <v>0.875</v>
      </c>
      <c r="BZ10">
        <v>0.54444444444444395</v>
      </c>
      <c r="CA10">
        <v>0</v>
      </c>
      <c r="CB10">
        <v>0</v>
      </c>
      <c r="CF10">
        <v>0</v>
      </c>
      <c r="CG10">
        <v>0.31196581196581102</v>
      </c>
      <c r="CH10">
        <v>0.24467431638911399</v>
      </c>
      <c r="CI10">
        <v>0</v>
      </c>
      <c r="CJ10">
        <v>0</v>
      </c>
      <c r="CK10">
        <v>0</v>
      </c>
      <c r="CL10">
        <v>0.31309904153354601</v>
      </c>
      <c r="CM10">
        <v>0.27340823970037398</v>
      </c>
      <c r="CN10">
        <v>0.16759776536312801</v>
      </c>
      <c r="CO10">
        <v>0.88111888111888104</v>
      </c>
      <c r="CP10">
        <v>0.56684491978609597</v>
      </c>
      <c r="CQ10">
        <v>0</v>
      </c>
      <c r="CR10">
        <v>0</v>
      </c>
      <c r="CV10">
        <v>0</v>
      </c>
      <c r="CW10">
        <v>0.32478632478632402</v>
      </c>
      <c r="CX10">
        <v>0.242225728221834</v>
      </c>
      <c r="CY10">
        <v>0</v>
      </c>
      <c r="CZ10">
        <v>0</v>
      </c>
      <c r="DA10">
        <v>0</v>
      </c>
      <c r="DB10">
        <v>0.31840796019900403</v>
      </c>
      <c r="DC10">
        <v>7.2727272727272696E-2</v>
      </c>
      <c r="DD10">
        <v>0.32608695652173902</v>
      </c>
      <c r="DE10">
        <v>0.84280936454849498</v>
      </c>
      <c r="DF10">
        <v>0.62</v>
      </c>
      <c r="DG10">
        <v>0</v>
      </c>
      <c r="DH10">
        <v>0</v>
      </c>
      <c r="DL10">
        <v>0</v>
      </c>
      <c r="DM10">
        <v>0.32222222222222202</v>
      </c>
      <c r="DN10">
        <v>0.25063498128848199</v>
      </c>
      <c r="DO10">
        <v>0</v>
      </c>
      <c r="DP10">
        <v>0</v>
      </c>
      <c r="DQ10">
        <v>0</v>
      </c>
      <c r="DR10">
        <v>0.31340872374798001</v>
      </c>
      <c r="DS10">
        <v>0.15517241379310301</v>
      </c>
      <c r="DT10">
        <v>0.312896405919661</v>
      </c>
      <c r="DU10">
        <v>0.85423728813559296</v>
      </c>
      <c r="DV10">
        <v>0.62</v>
      </c>
      <c r="DW10">
        <v>0</v>
      </c>
      <c r="DX10">
        <v>0</v>
      </c>
      <c r="EB10">
        <v>0</v>
      </c>
      <c r="EC10">
        <v>0.37606837606837601</v>
      </c>
      <c r="ED10">
        <v>0.31140764442600799</v>
      </c>
      <c r="EE10">
        <v>0</v>
      </c>
      <c r="EF10">
        <v>0</v>
      </c>
      <c r="EG10">
        <v>0</v>
      </c>
      <c r="EH10">
        <v>0.34845735027223201</v>
      </c>
      <c r="EI10">
        <v>0.101123595505617</v>
      </c>
      <c r="EJ10">
        <v>0.34241245136186699</v>
      </c>
      <c r="EK10">
        <v>0.87197231833910005</v>
      </c>
      <c r="EL10">
        <v>0.64957264957264904</v>
      </c>
      <c r="EM10">
        <v>0.48913043478260798</v>
      </c>
      <c r="EN10">
        <v>0</v>
      </c>
    </row>
    <row r="11" spans="1:144" x14ac:dyDescent="0.2">
      <c r="N11">
        <f t="shared" ref="N11:O16" si="6">N2-B2</f>
        <v>-6.2104118104117645E-2</v>
      </c>
      <c r="O11">
        <f t="shared" si="6"/>
        <v>-1.3561705842586591E-2</v>
      </c>
      <c r="P11">
        <f t="shared" ref="P11:X16" si="7">Q2-D2</f>
        <v>0.24844720496894401</v>
      </c>
      <c r="Q11">
        <f t="shared" si="7"/>
        <v>0.28057553956834502</v>
      </c>
      <c r="R11">
        <f t="shared" si="7"/>
        <v>-4.2535267575390834E-2</v>
      </c>
      <c r="S11">
        <f t="shared" si="7"/>
        <v>0.15871353590077572</v>
      </c>
      <c r="T11">
        <f t="shared" si="7"/>
        <v>0.29080963400043913</v>
      </c>
      <c r="U11">
        <f t="shared" si="7"/>
        <v>-0.31984758414272707</v>
      </c>
      <c r="V11">
        <f t="shared" si="7"/>
        <v>-0.3422203562010846</v>
      </c>
      <c r="W11">
        <f t="shared" si="7"/>
        <v>0.12523798269384701</v>
      </c>
      <c r="X11">
        <f t="shared" si="7"/>
        <v>0.330666666666666</v>
      </c>
      <c r="Y11">
        <f t="shared" ref="Y11:Z16" si="8">Y2-B2</f>
        <v>1.2562548562548348E-2</v>
      </c>
      <c r="Z11">
        <f t="shared" si="8"/>
        <v>3.2798112614215419E-2</v>
      </c>
      <c r="AA11">
        <f t="shared" ref="AA11:AI11" si="9">AB2-D2</f>
        <v>0.30833333333333302</v>
      </c>
      <c r="AB11">
        <f t="shared" si="9"/>
        <v>0.23495702005730601</v>
      </c>
      <c r="AC11">
        <f t="shared" si="9"/>
        <v>-0.12138113456028282</v>
      </c>
      <c r="AD11">
        <f t="shared" si="9"/>
        <v>0.11550813892179373</v>
      </c>
      <c r="AE11">
        <f t="shared" si="9"/>
        <v>0.64069768251862513</v>
      </c>
      <c r="AF11">
        <f t="shared" si="9"/>
        <v>-0.24092531423333197</v>
      </c>
      <c r="AG11">
        <f t="shared" si="9"/>
        <v>-0.16943154608912159</v>
      </c>
      <c r="AH11">
        <f t="shared" si="9"/>
        <v>9.3377936385640029E-2</v>
      </c>
      <c r="AI11">
        <f t="shared" si="9"/>
        <v>0.20533333333333301</v>
      </c>
      <c r="AJ11">
        <f t="shared" ref="AJ11:AK16" si="10">AJ2-B2</f>
        <v>-0.11277078477078464</v>
      </c>
      <c r="AK11">
        <f t="shared" si="10"/>
        <v>-7.1355431621433596E-2</v>
      </c>
      <c r="AL11">
        <f t="shared" ref="AL11:AT11" si="11">AM2-D2</f>
        <v>8.5470085470085402E-2</v>
      </c>
      <c r="AM11">
        <f t="shared" si="11"/>
        <v>0.25252525252525199</v>
      </c>
      <c r="AN11">
        <f t="shared" si="11"/>
        <v>-3.7926267789525792E-2</v>
      </c>
      <c r="AO11">
        <f t="shared" si="11"/>
        <v>0.10948137691251875</v>
      </c>
      <c r="AP11">
        <f t="shared" si="11"/>
        <v>0.22246378041375503</v>
      </c>
      <c r="AQ11">
        <f t="shared" si="11"/>
        <v>-0.58654969968072701</v>
      </c>
      <c r="AR11">
        <f t="shared" si="11"/>
        <v>-0.42150530065138159</v>
      </c>
      <c r="AS11">
        <f t="shared" si="11"/>
        <v>4.2194504432978022E-2</v>
      </c>
      <c r="AT11">
        <f t="shared" si="11"/>
        <v>0</v>
      </c>
      <c r="AZ11">
        <v>0</v>
      </c>
      <c r="BA11">
        <v>0.29829059829059801</v>
      </c>
      <c r="BB11">
        <v>0.246800646178366</v>
      </c>
      <c r="BC11">
        <v>0</v>
      </c>
      <c r="BD11">
        <v>0</v>
      </c>
      <c r="BE11">
        <v>0</v>
      </c>
      <c r="BF11">
        <v>0.28672566371681402</v>
      </c>
      <c r="BG11">
        <v>0.122448979591836</v>
      </c>
      <c r="BH11">
        <v>0.251046025104602</v>
      </c>
      <c r="BI11">
        <v>0.87412587412587395</v>
      </c>
      <c r="BJ11">
        <v>0.55172413793103403</v>
      </c>
      <c r="BK11">
        <v>0.135135135135135</v>
      </c>
      <c r="BL11">
        <v>0</v>
      </c>
      <c r="BP11">
        <v>0</v>
      </c>
      <c r="BQ11">
        <v>0.32564102564102498</v>
      </c>
      <c r="BR11">
        <v>0.25835977002840999</v>
      </c>
      <c r="BS11">
        <v>0</v>
      </c>
      <c r="BT11">
        <v>0</v>
      </c>
      <c r="BU11">
        <v>0</v>
      </c>
      <c r="BV11">
        <v>0.31544715447154398</v>
      </c>
      <c r="BW11">
        <v>0.19455252918287899</v>
      </c>
      <c r="BX11">
        <v>0.31381733021077202</v>
      </c>
      <c r="BY11">
        <v>0.860068259385665</v>
      </c>
      <c r="BZ11">
        <v>0.62801932367149704</v>
      </c>
      <c r="CA11">
        <v>1.3333333333333299E-2</v>
      </c>
      <c r="CB11">
        <v>0</v>
      </c>
      <c r="CF11">
        <v>0</v>
      </c>
      <c r="CG11">
        <v>0.32478632478632402</v>
      </c>
      <c r="CH11">
        <v>0.258790190153388</v>
      </c>
      <c r="CI11">
        <v>0</v>
      </c>
      <c r="CJ11">
        <v>0</v>
      </c>
      <c r="CK11">
        <v>0</v>
      </c>
      <c r="CL11">
        <v>0.30990415335463201</v>
      </c>
      <c r="CM11">
        <v>0.23225806451612899</v>
      </c>
      <c r="CN11">
        <v>0.29610389610389598</v>
      </c>
      <c r="CO11">
        <v>0.884210526315789</v>
      </c>
      <c r="CP11">
        <v>0.606635071090047</v>
      </c>
      <c r="CQ11">
        <v>0</v>
      </c>
      <c r="CR11">
        <v>0</v>
      </c>
      <c r="CV11">
        <v>0</v>
      </c>
      <c r="CW11">
        <v>0.35982905982905899</v>
      </c>
      <c r="CX11">
        <v>0.30323863664917799</v>
      </c>
      <c r="CY11">
        <v>0</v>
      </c>
      <c r="CZ11">
        <v>0</v>
      </c>
      <c r="DA11">
        <v>0</v>
      </c>
      <c r="DB11">
        <v>0.34408602150537598</v>
      </c>
      <c r="DC11">
        <v>0.13</v>
      </c>
      <c r="DD11">
        <v>0.30120481927710802</v>
      </c>
      <c r="DE11">
        <v>0.86896551724137905</v>
      </c>
      <c r="DF11">
        <v>0.60444444444444401</v>
      </c>
      <c r="DG11">
        <v>0.480446927374301</v>
      </c>
      <c r="DH11">
        <v>0</v>
      </c>
      <c r="DL11">
        <v>0</v>
      </c>
      <c r="DM11">
        <v>0.30854700854700801</v>
      </c>
      <c r="DN11">
        <v>0.22655900270520399</v>
      </c>
      <c r="DO11">
        <v>0</v>
      </c>
      <c r="DP11">
        <v>0</v>
      </c>
      <c r="DQ11">
        <v>0</v>
      </c>
      <c r="DR11">
        <v>0.324414715719063</v>
      </c>
      <c r="DS11">
        <v>0.21077283372365299</v>
      </c>
      <c r="DT11">
        <v>0.15217391304347799</v>
      </c>
      <c r="DU11">
        <v>0.84848484848484795</v>
      </c>
      <c r="DV11">
        <v>0.50318471337579596</v>
      </c>
      <c r="DW11">
        <v>0</v>
      </c>
      <c r="DX11">
        <v>0</v>
      </c>
      <c r="EB11">
        <v>0</v>
      </c>
      <c r="EC11">
        <v>0.36581196581196501</v>
      </c>
      <c r="ED11">
        <v>0.30044155881356999</v>
      </c>
      <c r="EE11">
        <v>0</v>
      </c>
      <c r="EF11">
        <v>0</v>
      </c>
      <c r="EG11">
        <v>0</v>
      </c>
      <c r="EH11">
        <v>0.34103019538188201</v>
      </c>
      <c r="EI11">
        <v>0.159574468085106</v>
      </c>
      <c r="EJ11">
        <v>0.32599118942731198</v>
      </c>
      <c r="EK11">
        <v>0.865979381443299</v>
      </c>
      <c r="EL11">
        <v>0.55072463768115898</v>
      </c>
      <c r="EM11">
        <v>0.46067415730337002</v>
      </c>
      <c r="EN11">
        <v>0</v>
      </c>
    </row>
    <row r="12" spans="1:144" x14ac:dyDescent="0.2">
      <c r="N12">
        <f t="shared" si="6"/>
        <v>-1.8518518518520488E-3</v>
      </c>
      <c r="O12">
        <f t="shared" si="6"/>
        <v>4.7982431195711356E-2</v>
      </c>
      <c r="P12">
        <f t="shared" si="7"/>
        <v>0.26315789473684198</v>
      </c>
      <c r="Q12">
        <f t="shared" si="7"/>
        <v>0.29561200923787501</v>
      </c>
      <c r="R12">
        <f t="shared" si="7"/>
        <v>-4.0666846093396658E-2</v>
      </c>
      <c r="S12">
        <f t="shared" si="7"/>
        <v>8.6891374673153776E-2</v>
      </c>
      <c r="T12">
        <f t="shared" si="7"/>
        <v>0.49601524317230211</v>
      </c>
      <c r="U12">
        <f t="shared" si="7"/>
        <v>-0.26716430201413366</v>
      </c>
      <c r="V12">
        <f t="shared" si="7"/>
        <v>-0.31874633979185107</v>
      </c>
      <c r="W12">
        <f t="shared" si="7"/>
        <v>0.17569289471951946</v>
      </c>
      <c r="X12">
        <f t="shared" si="7"/>
        <v>0.26018518518518502</v>
      </c>
      <c r="Y12">
        <f t="shared" si="8"/>
        <v>-5.9259259259259012E-2</v>
      </c>
      <c r="Z12">
        <f t="shared" si="8"/>
        <v>-4.4319000515912643E-2</v>
      </c>
      <c r="AA12">
        <f t="shared" ref="AA12:AG16" si="12">AB3-D3</f>
        <v>0.17592592592592499</v>
      </c>
      <c r="AB12">
        <f t="shared" si="12"/>
        <v>0.22748815165876701</v>
      </c>
      <c r="AC12">
        <f t="shared" si="12"/>
        <v>-0.12537932466893864</v>
      </c>
      <c r="AD12">
        <f t="shared" si="12"/>
        <v>-2.8355326416920235E-2</v>
      </c>
      <c r="AE12">
        <f t="shared" si="12"/>
        <v>0.52840647848510014</v>
      </c>
      <c r="AF12">
        <f t="shared" si="12"/>
        <v>-0.39059514220797964</v>
      </c>
      <c r="AG12">
        <f t="shared" si="12"/>
        <v>-0.3589541834142691</v>
      </c>
      <c r="AH12">
        <f t="shared" ref="AH12:AI12" si="13">AI3-K3</f>
        <v>0.19227772122922646</v>
      </c>
      <c r="AI12">
        <f t="shared" si="13"/>
        <v>0.20740740740740701</v>
      </c>
      <c r="AJ12">
        <f t="shared" si="10"/>
        <v>-0.11203703703703702</v>
      </c>
      <c r="AK12">
        <f t="shared" si="10"/>
        <v>-0.11779436221876466</v>
      </c>
      <c r="AL12">
        <f t="shared" ref="AL12:AR16" si="14">AM3-D3</f>
        <v>0.241269841269841</v>
      </c>
      <c r="AM12">
        <f t="shared" si="14"/>
        <v>0.14141414141414099</v>
      </c>
      <c r="AN12">
        <f t="shared" si="14"/>
        <v>-9.3352309650721638E-2</v>
      </c>
      <c r="AO12">
        <f t="shared" si="14"/>
        <v>4.4929548620418758E-2</v>
      </c>
      <c r="AP12">
        <f t="shared" si="14"/>
        <v>0.11641757931766211</v>
      </c>
      <c r="AQ12">
        <f t="shared" si="14"/>
        <v>-0.5718983898807517</v>
      </c>
      <c r="AR12">
        <f t="shared" si="14"/>
        <v>-0.55603447538507111</v>
      </c>
      <c r="AS12">
        <f t="shared" ref="AS12:AT12" si="15">AT3-K3</f>
        <v>2.8667112287225051E-2</v>
      </c>
      <c r="AT12">
        <f t="shared" si="15"/>
        <v>0</v>
      </c>
      <c r="AZ12">
        <v>0</v>
      </c>
      <c r="BA12">
        <v>0.318803418803418</v>
      </c>
      <c r="BB12">
        <v>0.25839119976239799</v>
      </c>
      <c r="BC12">
        <v>0</v>
      </c>
      <c r="BD12">
        <v>0</v>
      </c>
      <c r="BE12">
        <v>0</v>
      </c>
      <c r="BF12">
        <v>0.31168831168831101</v>
      </c>
      <c r="BG12">
        <v>0.184</v>
      </c>
      <c r="BH12">
        <v>0.29055690072639201</v>
      </c>
      <c r="BI12">
        <v>0.85714285714285698</v>
      </c>
      <c r="BJ12">
        <v>0.56585365853658498</v>
      </c>
      <c r="BK12">
        <v>0.116279069767441</v>
      </c>
      <c r="BL12">
        <v>0</v>
      </c>
      <c r="BP12">
        <v>0</v>
      </c>
      <c r="BQ12">
        <v>0.31709401709401702</v>
      </c>
      <c r="BR12">
        <v>0.244314923418504</v>
      </c>
      <c r="BS12">
        <v>0</v>
      </c>
      <c r="BT12">
        <v>0</v>
      </c>
      <c r="BU12">
        <v>0</v>
      </c>
      <c r="BV12">
        <v>0.31493506493506401</v>
      </c>
      <c r="BW12">
        <v>5.8479532163742597E-2</v>
      </c>
      <c r="BX12">
        <v>0.314285714285714</v>
      </c>
      <c r="BY12">
        <v>0.86301369863013699</v>
      </c>
      <c r="BZ12">
        <v>0.54285714285714204</v>
      </c>
      <c r="CA12">
        <v>0.105263157894736</v>
      </c>
      <c r="CB12">
        <v>0</v>
      </c>
      <c r="CF12">
        <v>0</v>
      </c>
      <c r="CG12">
        <v>0.33247863247863202</v>
      </c>
      <c r="CH12">
        <v>0.25509343186507899</v>
      </c>
      <c r="CI12">
        <v>0</v>
      </c>
      <c r="CJ12">
        <v>0</v>
      </c>
      <c r="CK12">
        <v>0</v>
      </c>
      <c r="CL12">
        <v>0.31629392971246001</v>
      </c>
      <c r="CM12">
        <v>0.19753086419752999</v>
      </c>
      <c r="CN12">
        <v>0.329113924050632</v>
      </c>
      <c r="CO12">
        <v>0.86896551724137905</v>
      </c>
      <c r="CP12">
        <v>0.56923076923076898</v>
      </c>
      <c r="CQ12">
        <v>1.47058823529411E-2</v>
      </c>
      <c r="CR12">
        <v>0</v>
      </c>
      <c r="CV12">
        <v>0</v>
      </c>
      <c r="CW12">
        <v>0.35726495726495699</v>
      </c>
      <c r="CX12">
        <v>0.29187223585228</v>
      </c>
      <c r="CY12">
        <v>0</v>
      </c>
      <c r="CZ12">
        <v>0</v>
      </c>
      <c r="DA12">
        <v>0</v>
      </c>
      <c r="DB12">
        <v>0.33989266547406</v>
      </c>
      <c r="DC12">
        <v>7.4534161490683204E-2</v>
      </c>
      <c r="DD12">
        <v>0.33210332103321</v>
      </c>
      <c r="DE12">
        <v>0.84563758389261701</v>
      </c>
      <c r="DF12">
        <v>0.59512195121951195</v>
      </c>
      <c r="DG12">
        <v>0.439560439560439</v>
      </c>
      <c r="DH12">
        <v>0</v>
      </c>
      <c r="DL12">
        <v>0</v>
      </c>
      <c r="DM12">
        <v>0.33076923076922998</v>
      </c>
      <c r="DN12">
        <v>0.25413519142513902</v>
      </c>
      <c r="DO12">
        <v>0</v>
      </c>
      <c r="DP12">
        <v>0</v>
      </c>
      <c r="DQ12">
        <v>0</v>
      </c>
      <c r="DR12">
        <v>0.31527093596059103</v>
      </c>
      <c r="DS12">
        <v>7.8947368421052599E-2</v>
      </c>
      <c r="DT12">
        <v>0.32629558541266701</v>
      </c>
      <c r="DU12">
        <v>0.84</v>
      </c>
      <c r="DV12">
        <v>0.63809523809523805</v>
      </c>
      <c r="DW12">
        <v>8.8607594936708806E-2</v>
      </c>
      <c r="DX12">
        <v>0</v>
      </c>
      <c r="EB12">
        <v>0</v>
      </c>
      <c r="EC12">
        <v>0.36581196581196501</v>
      </c>
      <c r="ED12">
        <v>0.29989685464126298</v>
      </c>
      <c r="EE12">
        <v>0</v>
      </c>
      <c r="EF12">
        <v>0</v>
      </c>
      <c r="EG12">
        <v>0</v>
      </c>
      <c r="EH12">
        <v>0.33691756272401402</v>
      </c>
      <c r="EI12">
        <v>0.2</v>
      </c>
      <c r="EJ12">
        <v>0.232365145228215</v>
      </c>
      <c r="EK12">
        <v>0.865979381443299</v>
      </c>
      <c r="EL12">
        <v>0.68103448275862</v>
      </c>
      <c r="EM12">
        <v>0.38277511961722399</v>
      </c>
      <c r="EN12">
        <v>0</v>
      </c>
    </row>
    <row r="13" spans="1:144" x14ac:dyDescent="0.2">
      <c r="N13">
        <f t="shared" si="6"/>
        <v>-3.4667747711226271E-2</v>
      </c>
      <c r="O13">
        <f t="shared" si="6"/>
        <v>1.0172590029275008E-2</v>
      </c>
      <c r="P13">
        <f t="shared" si="7"/>
        <v>0.26845637583892601</v>
      </c>
      <c r="Q13">
        <f t="shared" si="7"/>
        <v>0.14207650273224001</v>
      </c>
      <c r="R13">
        <f t="shared" si="7"/>
        <v>-3.1096292457473584E-2</v>
      </c>
      <c r="S13">
        <f t="shared" si="7"/>
        <v>0.11606393164201351</v>
      </c>
      <c r="T13">
        <f t="shared" si="7"/>
        <v>0.38827982720595977</v>
      </c>
      <c r="U13">
        <f t="shared" si="7"/>
        <v>-0.3135347175815173</v>
      </c>
      <c r="V13">
        <f t="shared" si="7"/>
        <v>-0.39297133974185405</v>
      </c>
      <c r="W13">
        <f t="shared" si="7"/>
        <v>0.1908743081680172</v>
      </c>
      <c r="X13">
        <f t="shared" si="7"/>
        <v>0.29661835748792198</v>
      </c>
      <c r="Y13">
        <f t="shared" si="8"/>
        <v>-2.2107361237796275E-2</v>
      </c>
      <c r="Z13">
        <f t="shared" si="8"/>
        <v>-2.3584349085740142E-3</v>
      </c>
      <c r="AA13">
        <f t="shared" si="12"/>
        <v>0.227368421052631</v>
      </c>
      <c r="AB13">
        <f t="shared" si="12"/>
        <v>0.16</v>
      </c>
      <c r="AC13">
        <f t="shared" si="12"/>
        <v>-6.3052049676001587E-2</v>
      </c>
      <c r="AD13">
        <f t="shared" si="12"/>
        <v>9.3384315705582477E-2</v>
      </c>
      <c r="AE13">
        <f t="shared" si="12"/>
        <v>0.53636715693165482</v>
      </c>
      <c r="AF13">
        <f t="shared" si="12"/>
        <v>-0.20599781004461026</v>
      </c>
      <c r="AG13">
        <f t="shared" si="12"/>
        <v>-0.35370851922903301</v>
      </c>
      <c r="AH13">
        <f t="shared" ref="AH13:AI13" si="16">AI4-K4</f>
        <v>0.1644463678322762</v>
      </c>
      <c r="AI13">
        <f t="shared" si="16"/>
        <v>0.22028985507246299</v>
      </c>
      <c r="AJ13">
        <f t="shared" si="10"/>
        <v>-9.8435863653255268E-2</v>
      </c>
      <c r="AK13">
        <f t="shared" si="10"/>
        <v>-9.9037350320151013E-2</v>
      </c>
      <c r="AL13">
        <f t="shared" si="14"/>
        <v>0.274678111587982</v>
      </c>
      <c r="AM13">
        <f t="shared" si="14"/>
        <v>9.5744680851063801E-2</v>
      </c>
      <c r="AN13">
        <f t="shared" si="14"/>
        <v>-0.14733633883145558</v>
      </c>
      <c r="AO13">
        <f t="shared" si="14"/>
        <v>8.6163837560207512E-2</v>
      </c>
      <c r="AP13">
        <f t="shared" si="14"/>
        <v>9.0870262521716816E-2</v>
      </c>
      <c r="AQ13">
        <f t="shared" si="14"/>
        <v>-0.59163570156485423</v>
      </c>
      <c r="AR13">
        <f t="shared" si="14"/>
        <v>-0.42055978505181801</v>
      </c>
      <c r="AS13">
        <f t="shared" ref="AS13:AT13" si="17">AT4-K4</f>
        <v>5.0847742163401995E-3</v>
      </c>
      <c r="AT13">
        <f t="shared" si="17"/>
        <v>0</v>
      </c>
      <c r="AZ13">
        <v>0</v>
      </c>
      <c r="BA13">
        <v>0.32222222222222202</v>
      </c>
      <c r="BB13">
        <v>0.26903798217392999</v>
      </c>
      <c r="BC13">
        <v>0</v>
      </c>
      <c r="BD13">
        <v>0</v>
      </c>
      <c r="BE13">
        <v>0</v>
      </c>
      <c r="BF13">
        <v>0.313291139240506</v>
      </c>
      <c r="BG13">
        <v>0.123076923076923</v>
      </c>
      <c r="BH13">
        <v>0.30179028132992303</v>
      </c>
      <c r="BI13">
        <v>0.88489208633093497</v>
      </c>
      <c r="BJ13">
        <v>0.61224489795918302</v>
      </c>
      <c r="BK13">
        <v>0.186046511627906</v>
      </c>
      <c r="BL13">
        <v>0</v>
      </c>
      <c r="BP13">
        <v>0</v>
      </c>
      <c r="BQ13">
        <v>0.32735042735042702</v>
      </c>
      <c r="BR13">
        <v>0.264387937189491</v>
      </c>
      <c r="BS13">
        <v>0</v>
      </c>
      <c r="BT13">
        <v>0</v>
      </c>
      <c r="BU13">
        <v>0</v>
      </c>
      <c r="BV13">
        <v>0.29432624113475098</v>
      </c>
      <c r="BW13">
        <v>0.23684210526315699</v>
      </c>
      <c r="BX13">
        <v>0.32154340836012801</v>
      </c>
      <c r="BY13">
        <v>0.84280936454849498</v>
      </c>
      <c r="BZ13">
        <v>0.53090909090909</v>
      </c>
      <c r="CA13">
        <v>0.15306122448979501</v>
      </c>
      <c r="CB13">
        <v>0</v>
      </c>
      <c r="CF13">
        <v>0</v>
      </c>
      <c r="CG13">
        <v>0.33504273504273502</v>
      </c>
      <c r="CH13">
        <v>0.27396832051655601</v>
      </c>
      <c r="CI13">
        <v>0</v>
      </c>
      <c r="CJ13">
        <v>0</v>
      </c>
      <c r="CK13">
        <v>0</v>
      </c>
      <c r="CL13">
        <v>0.31612903225806399</v>
      </c>
      <c r="CM13">
        <v>0.210045662100456</v>
      </c>
      <c r="CN13">
        <v>0.318072289156626</v>
      </c>
      <c r="CO13">
        <v>0.84280936454849498</v>
      </c>
      <c r="CP13">
        <v>0.65365853658536499</v>
      </c>
      <c r="CQ13">
        <v>0.125</v>
      </c>
      <c r="CR13">
        <v>0</v>
      </c>
      <c r="CV13">
        <v>0</v>
      </c>
      <c r="CW13">
        <v>0.32307692307692298</v>
      </c>
      <c r="CX13">
        <v>0.25572234714151199</v>
      </c>
      <c r="CY13">
        <v>0</v>
      </c>
      <c r="CZ13">
        <v>0</v>
      </c>
      <c r="DA13">
        <v>0</v>
      </c>
      <c r="DB13">
        <v>0.328358208955223</v>
      </c>
      <c r="DC13">
        <v>0.27296587926509103</v>
      </c>
      <c r="DD13">
        <v>0.24074074074074001</v>
      </c>
      <c r="DE13">
        <v>0.837209302325581</v>
      </c>
      <c r="DF13">
        <v>0.578431372549019</v>
      </c>
      <c r="DG13">
        <v>4.3795620437956199E-2</v>
      </c>
      <c r="DH13">
        <v>0</v>
      </c>
      <c r="DL13">
        <v>0</v>
      </c>
      <c r="DM13">
        <v>0.34102564102564098</v>
      </c>
      <c r="DN13">
        <v>0.27660979557353998</v>
      </c>
      <c r="DO13">
        <v>0</v>
      </c>
      <c r="DP13">
        <v>0</v>
      </c>
      <c r="DQ13">
        <v>0</v>
      </c>
      <c r="DR13">
        <v>0.31118314424635302</v>
      </c>
      <c r="DS13">
        <v>0.300319488817891</v>
      </c>
      <c r="DT13">
        <v>0.33787465940054501</v>
      </c>
      <c r="DU13">
        <v>0.85135135135135098</v>
      </c>
      <c r="DV13">
        <v>0.61083743842364502</v>
      </c>
      <c r="DW13">
        <v>7.7922077922077906E-2</v>
      </c>
      <c r="DX13">
        <v>0</v>
      </c>
      <c r="EB13">
        <v>0</v>
      </c>
      <c r="EC13">
        <v>0.35726495726495699</v>
      </c>
      <c r="ED13">
        <v>0.30548269825949698</v>
      </c>
      <c r="EE13">
        <v>0</v>
      </c>
      <c r="EF13">
        <v>0</v>
      </c>
      <c r="EG13">
        <v>0</v>
      </c>
      <c r="EH13">
        <v>0.33628318584070799</v>
      </c>
      <c r="EI13">
        <v>0.22873900293255101</v>
      </c>
      <c r="EJ13">
        <v>0.31549295774647801</v>
      </c>
      <c r="EK13">
        <v>0.83168316831683098</v>
      </c>
      <c r="EL13">
        <v>0.60185185185185097</v>
      </c>
      <c r="EM13">
        <v>0.435294117647058</v>
      </c>
      <c r="EN13">
        <v>0</v>
      </c>
    </row>
    <row r="14" spans="1:144" x14ac:dyDescent="0.2">
      <c r="A14" s="16" t="s">
        <v>73</v>
      </c>
      <c r="B14" s="16"/>
      <c r="C14" s="16"/>
      <c r="D14" s="16"/>
      <c r="E14" s="16"/>
      <c r="F14" s="16"/>
      <c r="G14" s="16"/>
      <c r="H14" s="16"/>
      <c r="I14" s="16"/>
      <c r="J14" s="16"/>
      <c r="K14" s="16"/>
      <c r="L14" s="16"/>
      <c r="N14">
        <f t="shared" si="6"/>
        <v>-4.4522144522144924E-2</v>
      </c>
      <c r="O14">
        <f t="shared" si="6"/>
        <v>-1.4338194446712471E-3</v>
      </c>
      <c r="P14">
        <f t="shared" si="7"/>
        <v>0.298013245033112</v>
      </c>
      <c r="Q14">
        <f t="shared" si="7"/>
        <v>0.28934010152284201</v>
      </c>
      <c r="R14">
        <f t="shared" si="7"/>
        <v>-7.1836895225953823E-2</v>
      </c>
      <c r="S14">
        <f t="shared" si="7"/>
        <v>0.15073192253596795</v>
      </c>
      <c r="T14">
        <f t="shared" si="7"/>
        <v>0.36299462668906551</v>
      </c>
      <c r="U14">
        <f t="shared" si="7"/>
        <v>-0.23335943549714522</v>
      </c>
      <c r="V14">
        <f t="shared" si="7"/>
        <v>-0.42095721951813075</v>
      </c>
      <c r="W14">
        <f t="shared" si="7"/>
        <v>9.4844657214837993E-2</v>
      </c>
      <c r="X14">
        <f t="shared" si="7"/>
        <v>0.324242424242424</v>
      </c>
      <c r="Y14">
        <f t="shared" si="8"/>
        <v>-6.1383061383059045E-3</v>
      </c>
      <c r="Z14">
        <f t="shared" si="8"/>
        <v>3.1567117317554738E-2</v>
      </c>
      <c r="AA14">
        <f t="shared" si="12"/>
        <v>0.210019267822736</v>
      </c>
      <c r="AB14">
        <f t="shared" si="12"/>
        <v>0.17708333333333301</v>
      </c>
      <c r="AC14">
        <f t="shared" si="12"/>
        <v>-3.4602852672762807E-2</v>
      </c>
      <c r="AD14">
        <f t="shared" si="12"/>
        <v>0.169886489448206</v>
      </c>
      <c r="AE14">
        <f t="shared" si="12"/>
        <v>0.66625363183486241</v>
      </c>
      <c r="AF14">
        <f t="shared" si="12"/>
        <v>-0.40731904382027928</v>
      </c>
      <c r="AG14">
        <f t="shared" si="12"/>
        <v>-8.9485295320354763E-2</v>
      </c>
      <c r="AH14">
        <f t="shared" ref="AH14:AI14" si="18">AI5-K5</f>
        <v>8.0976794398278998E-2</v>
      </c>
      <c r="AI14">
        <f t="shared" si="18"/>
        <v>0.20808080808080801</v>
      </c>
      <c r="AJ14">
        <f t="shared" si="10"/>
        <v>-0.1222999222999219</v>
      </c>
      <c r="AK14">
        <f t="shared" si="10"/>
        <v>-0.13795620900059527</v>
      </c>
      <c r="AL14">
        <f t="shared" si="14"/>
        <v>0.229787234042553</v>
      </c>
      <c r="AM14">
        <f t="shared" si="14"/>
        <v>0.110599078341013</v>
      </c>
      <c r="AN14">
        <f t="shared" si="14"/>
        <v>-5.6243333857744826E-2</v>
      </c>
      <c r="AO14">
        <f t="shared" si="14"/>
        <v>0.115882811332991</v>
      </c>
      <c r="AP14">
        <f t="shared" si="14"/>
        <v>8.6229931140770488E-2</v>
      </c>
      <c r="AQ14">
        <f t="shared" si="14"/>
        <v>-0.58238195008993721</v>
      </c>
      <c r="AR14">
        <f t="shared" si="14"/>
        <v>-0.59994554636637976</v>
      </c>
      <c r="AS14">
        <f t="shared" ref="AS14:AT14" si="19">AT5-K5</f>
        <v>2.9539512168314006E-2</v>
      </c>
      <c r="AT14">
        <f t="shared" si="19"/>
        <v>0</v>
      </c>
      <c r="BP14">
        <v>0</v>
      </c>
      <c r="BQ14">
        <v>0.32222222222222202</v>
      </c>
      <c r="BR14">
        <v>0.246406630777673</v>
      </c>
      <c r="BS14">
        <v>0</v>
      </c>
      <c r="BT14">
        <v>0</v>
      </c>
      <c r="BU14">
        <v>0</v>
      </c>
      <c r="BV14">
        <v>0.31527093596059103</v>
      </c>
      <c r="BW14">
        <v>0.28187919463087202</v>
      </c>
      <c r="BX14">
        <v>0.238095238095238</v>
      </c>
      <c r="BY14">
        <v>0.84563758389261701</v>
      </c>
      <c r="BZ14">
        <v>0.52173913043478204</v>
      </c>
      <c r="CA14">
        <v>1.50375939849624E-2</v>
      </c>
      <c r="CB14">
        <v>0</v>
      </c>
    </row>
    <row r="15" spans="1:144" x14ac:dyDescent="0.2">
      <c r="A15" s="16"/>
      <c r="B15" s="16"/>
      <c r="C15" s="16"/>
      <c r="D15" s="16"/>
      <c r="E15" s="16"/>
      <c r="F15" s="16"/>
      <c r="G15" s="16"/>
      <c r="H15" s="16"/>
      <c r="I15" s="16"/>
      <c r="J15" s="16"/>
      <c r="K15" s="16"/>
      <c r="L15" s="16"/>
      <c r="N15">
        <f t="shared" si="6"/>
        <v>-3.5645835645835178E-2</v>
      </c>
      <c r="O15">
        <f t="shared" si="6"/>
        <v>3.9942126926412191E-3</v>
      </c>
      <c r="P15">
        <f t="shared" si="7"/>
        <v>0.25806451612903197</v>
      </c>
      <c r="Q15">
        <f t="shared" si="7"/>
        <v>0.27391304347826001</v>
      </c>
      <c r="R15">
        <f t="shared" si="7"/>
        <v>-3.0327946849418974E-2</v>
      </c>
      <c r="S15">
        <f t="shared" si="7"/>
        <v>0.11427327960599648</v>
      </c>
      <c r="T15">
        <f t="shared" si="7"/>
        <v>0.32669010283583694</v>
      </c>
      <c r="U15">
        <f t="shared" si="7"/>
        <v>-0.2882025917827401</v>
      </c>
      <c r="V15">
        <f t="shared" si="7"/>
        <v>-0.38168599411416293</v>
      </c>
      <c r="W15">
        <f t="shared" si="7"/>
        <v>0.1568719178929571</v>
      </c>
      <c r="X15">
        <f t="shared" si="7"/>
        <v>0.36719576719576702</v>
      </c>
      <c r="Y15">
        <f t="shared" si="8"/>
        <v>4.0544640544640853E-2</v>
      </c>
      <c r="Z15">
        <f t="shared" si="8"/>
        <v>8.2781158887898221E-2</v>
      </c>
      <c r="AA15">
        <f t="shared" si="12"/>
        <v>0.17877094972067001</v>
      </c>
      <c r="AB15">
        <f t="shared" si="12"/>
        <v>0.23076923076923</v>
      </c>
      <c r="AC15">
        <f t="shared" si="12"/>
        <v>2.2582106060634044E-2</v>
      </c>
      <c r="AD15">
        <f t="shared" si="12"/>
        <v>0.1002010504652735</v>
      </c>
      <c r="AE15">
        <f t="shared" si="12"/>
        <v>0.66112705015573181</v>
      </c>
      <c r="AF15">
        <f t="shared" si="12"/>
        <v>-0.32790296631457516</v>
      </c>
      <c r="AG15">
        <f t="shared" si="12"/>
        <v>-0.10620020387427492</v>
      </c>
      <c r="AH15">
        <f t="shared" ref="AH15:AI15" si="20">AI6-K6</f>
        <v>0.1212018056922331</v>
      </c>
      <c r="AI15">
        <f t="shared" si="20"/>
        <v>0.20740740740740701</v>
      </c>
      <c r="AJ15">
        <f t="shared" si="10"/>
        <v>-0.11924371924371915</v>
      </c>
      <c r="AK15">
        <f t="shared" si="10"/>
        <v>-0.1330287900201918</v>
      </c>
      <c r="AL15">
        <f t="shared" si="14"/>
        <v>0.16470588235294101</v>
      </c>
      <c r="AM15">
        <f t="shared" si="14"/>
        <v>0.16589861751151999</v>
      </c>
      <c r="AN15">
        <f t="shared" si="14"/>
        <v>-5.8658266318978969E-2</v>
      </c>
      <c r="AO15">
        <f t="shared" si="14"/>
        <v>8.4178075618769499E-2</v>
      </c>
      <c r="AP15">
        <f t="shared" si="14"/>
        <v>8.6456845163615903E-2</v>
      </c>
      <c r="AQ15">
        <f t="shared" si="14"/>
        <v>-0.58812705595043013</v>
      </c>
      <c r="AR15">
        <f t="shared" si="14"/>
        <v>-0.51773779188245039</v>
      </c>
      <c r="AS15">
        <f t="shared" ref="AS15:AT15" si="21">AT6-K6</f>
        <v>-1.9707285216857606E-2</v>
      </c>
      <c r="AT15">
        <f t="shared" si="21"/>
        <v>0</v>
      </c>
    </row>
    <row r="16" spans="1:144" x14ac:dyDescent="0.2">
      <c r="A16" s="16"/>
      <c r="B16" s="16"/>
      <c r="C16" s="16"/>
      <c r="D16" s="16"/>
      <c r="E16" s="16"/>
      <c r="F16" s="16"/>
      <c r="G16" s="16"/>
      <c r="H16" s="16"/>
      <c r="I16" s="16"/>
      <c r="J16" s="16"/>
      <c r="K16" s="16"/>
      <c r="L16" s="16"/>
      <c r="N16">
        <f t="shared" si="6"/>
        <v>-5.101010101010095E-2</v>
      </c>
      <c r="O16">
        <f t="shared" si="6"/>
        <v>-8.4740505033353841E-3</v>
      </c>
      <c r="P16">
        <f t="shared" si="7"/>
        <v>0.26890756302521002</v>
      </c>
      <c r="Q16">
        <f t="shared" si="7"/>
        <v>0.26436781609195398</v>
      </c>
      <c r="R16">
        <f t="shared" si="7"/>
        <v>-5.6067785191019515E-2</v>
      </c>
      <c r="S16">
        <f t="shared" si="7"/>
        <v>0.14656310648100579</v>
      </c>
      <c r="T16">
        <f t="shared" si="7"/>
        <v>0.41879209998900041</v>
      </c>
      <c r="U16">
        <f t="shared" si="7"/>
        <v>-0.26917370033081689</v>
      </c>
      <c r="V16">
        <f t="shared" si="7"/>
        <v>-0.42573812665590433</v>
      </c>
      <c r="W16">
        <f t="shared" si="7"/>
        <v>-0.18695781257972605</v>
      </c>
      <c r="X16">
        <f t="shared" si="7"/>
        <v>0.41527777777777702</v>
      </c>
      <c r="Y16">
        <f t="shared" si="8"/>
        <v>5.8712121212121049E-2</v>
      </c>
      <c r="Z16">
        <f t="shared" si="8"/>
        <v>9.9443317885432592E-2</v>
      </c>
      <c r="AA16">
        <f t="shared" si="12"/>
        <v>0.236363636363636</v>
      </c>
      <c r="AB16">
        <f t="shared" si="12"/>
        <v>0.35820895522388002</v>
      </c>
      <c r="AC16">
        <f t="shared" si="12"/>
        <v>2.1786694487078484E-2</v>
      </c>
      <c r="AD16">
        <f t="shared" si="12"/>
        <v>0.17860876056353475</v>
      </c>
      <c r="AE16">
        <f t="shared" si="12"/>
        <v>0.69184964129920834</v>
      </c>
      <c r="AF16">
        <f t="shared" si="12"/>
        <v>-0.24406948541650486</v>
      </c>
      <c r="AG16">
        <f t="shared" si="12"/>
        <v>-0.1054283159846473</v>
      </c>
      <c r="AH16">
        <f t="shared" ref="AH16:AI16" si="22">AI7-K7</f>
        <v>-0.11852171621386304</v>
      </c>
      <c r="AI16">
        <f t="shared" si="22"/>
        <v>0.21666666666666601</v>
      </c>
      <c r="AJ16">
        <f t="shared" si="10"/>
        <v>-0.13989898989898997</v>
      </c>
      <c r="AK16">
        <f t="shared" si="10"/>
        <v>-0.16776281435304638</v>
      </c>
      <c r="AL16">
        <f t="shared" si="14"/>
        <v>0.22222222222222199</v>
      </c>
      <c r="AM16">
        <f t="shared" si="14"/>
        <v>1.9607843137254902E-2</v>
      </c>
      <c r="AN16">
        <f t="shared" si="14"/>
        <v>-7.4278711746952553E-2</v>
      </c>
      <c r="AO16">
        <f t="shared" si="14"/>
        <v>9.533050544126076E-2</v>
      </c>
      <c r="AP16">
        <f t="shared" si="14"/>
        <v>0.10552276063270438</v>
      </c>
      <c r="AQ16">
        <f t="shared" si="14"/>
        <v>-0.57038527489018886</v>
      </c>
      <c r="AR16">
        <f t="shared" si="14"/>
        <v>-0.52634602939146591</v>
      </c>
      <c r="AS16">
        <f t="shared" ref="AS16:AT16" si="23">AT7-K7</f>
        <v>-0.36676218542207334</v>
      </c>
      <c r="AT16">
        <f t="shared" si="23"/>
        <v>0</v>
      </c>
    </row>
    <row r="17" spans="1:12" x14ac:dyDescent="0.2">
      <c r="A17" s="16"/>
      <c r="B17" s="16"/>
      <c r="C17" s="16"/>
      <c r="D17" s="16"/>
      <c r="E17" s="16"/>
      <c r="F17" s="16"/>
      <c r="G17" s="16"/>
      <c r="H17" s="16"/>
      <c r="I17" s="16"/>
      <c r="J17" s="16"/>
      <c r="K17" s="16"/>
      <c r="L17" s="16"/>
    </row>
  </sheetData>
  <mergeCells count="1">
    <mergeCell ref="A14:L17"/>
  </mergeCells>
  <phoneticPr fontId="3" type="noConversion"/>
  <conditionalFormatting sqref="N17:Q19">
    <cfRule type="containsText" dxfId="15" priority="13" operator="containsText" text="FALSE">
      <formula>NOT(ISERROR(SEARCH("FALSE",N17)))</formula>
    </cfRule>
    <cfRule type="containsText" dxfId="14" priority="14" operator="containsText" text="TRUE">
      <formula>NOT(ISERROR(SEARCH("TRUE",N17)))</formula>
    </cfRule>
  </conditionalFormatting>
  <conditionalFormatting sqref="Y17:AB19">
    <cfRule type="containsText" dxfId="13" priority="9" operator="containsText" text="FALSE">
      <formula>NOT(ISERROR(SEARCH("FALSE",Y17)))</formula>
    </cfRule>
    <cfRule type="containsText" dxfId="12" priority="10" operator="containsText" text="TRUE">
      <formula>NOT(ISERROR(SEARCH("TRUE",Y17)))</formula>
    </cfRule>
  </conditionalFormatting>
  <conditionalFormatting sqref="AJ17:AM19">
    <cfRule type="containsText" dxfId="11" priority="5" operator="containsText" text="FALSE">
      <formula>NOT(ISERROR(SEARCH("FALSE",AJ17)))</formula>
    </cfRule>
    <cfRule type="containsText" dxfId="10" priority="6" operator="containsText" text="TRUE">
      <formula>NOT(ISERROR(SEARCH("TRUE",AJ17)))</formula>
    </cfRule>
  </conditionalFormatting>
  <conditionalFormatting sqref="N11:AT16">
    <cfRule type="cellIs" dxfId="9" priority="1" operator="lessThan">
      <formula>0</formula>
    </cfRule>
    <cfRule type="cellIs" dxfId="8" priority="2" operator="greaterThan">
      <formula>0</formula>
    </cfRule>
  </conditionalFormatting>
  <pageMargins left="0.7" right="0.7" top="0.75" bottom="0.75" header="0.3" footer="0.3"/>
  <ignoredErrors>
    <ignoredError sqref="D4" formula="1"/>
  </ignoredErrors>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A2DE-7512-EA43-8026-281F38A1C822}">
  <dimension ref="A1:ER25"/>
  <sheetViews>
    <sheetView tabSelected="1" topLeftCell="D1" zoomScale="140" zoomScaleNormal="140" workbookViewId="0">
      <selection activeCell="N40" sqref="N40"/>
    </sheetView>
  </sheetViews>
  <sheetFormatPr baseColWidth="10" defaultRowHeight="16" x14ac:dyDescent="0.2"/>
  <cols>
    <col min="1" max="1" width="13.6640625" bestFit="1" customWidth="1"/>
    <col min="2" max="4" width="12.83203125" bestFit="1" customWidth="1"/>
    <col min="5" max="13" width="13" customWidth="1"/>
    <col min="14" max="14" width="20.33203125" bestFit="1" customWidth="1"/>
    <col min="15" max="47" width="15.6640625" customWidth="1"/>
  </cols>
  <sheetData>
    <row r="1" spans="1:148" s="1" customFormat="1" ht="34" x14ac:dyDescent="0.2">
      <c r="A1" s="1" t="s">
        <v>50</v>
      </c>
      <c r="B1" s="1" t="s">
        <v>48</v>
      </c>
      <c r="C1" s="1" t="s">
        <v>49</v>
      </c>
      <c r="D1" s="10" t="s">
        <v>403</v>
      </c>
      <c r="E1" s="10" t="s">
        <v>404</v>
      </c>
      <c r="F1" s="1" t="s">
        <v>415</v>
      </c>
      <c r="G1" s="1" t="s">
        <v>416</v>
      </c>
      <c r="H1" s="1" t="s">
        <v>417</v>
      </c>
      <c r="I1" s="1" t="s">
        <v>418</v>
      </c>
      <c r="J1" s="1" t="s">
        <v>419</v>
      </c>
      <c r="K1" s="1" t="s">
        <v>420</v>
      </c>
      <c r="L1" s="10" t="s">
        <v>405</v>
      </c>
      <c r="M1"/>
      <c r="N1" t="s">
        <v>30</v>
      </c>
      <c r="O1" s="14" t="s">
        <v>65</v>
      </c>
      <c r="P1" s="14" t="s">
        <v>66</v>
      </c>
      <c r="Q1" s="14" t="s">
        <v>406</v>
      </c>
      <c r="R1" s="10" t="s">
        <v>409</v>
      </c>
      <c r="S1" s="14" t="s">
        <v>421</v>
      </c>
      <c r="T1" s="14" t="s">
        <v>422</v>
      </c>
      <c r="U1" s="14" t="s">
        <v>423</v>
      </c>
      <c r="V1" s="10" t="s">
        <v>424</v>
      </c>
      <c r="W1" s="14" t="s">
        <v>425</v>
      </c>
      <c r="X1" s="14" t="s">
        <v>426</v>
      </c>
      <c r="Y1" s="14" t="s">
        <v>412</v>
      </c>
      <c r="Z1" s="1" t="s">
        <v>67</v>
      </c>
      <c r="AA1" s="1" t="s">
        <v>68</v>
      </c>
      <c r="AB1" s="1" t="s">
        <v>407</v>
      </c>
      <c r="AC1" s="10" t="s">
        <v>410</v>
      </c>
      <c r="AD1" s="1" t="s">
        <v>427</v>
      </c>
      <c r="AE1" s="1" t="s">
        <v>428</v>
      </c>
      <c r="AF1" s="1" t="s">
        <v>429</v>
      </c>
      <c r="AG1" s="10" t="s">
        <v>430</v>
      </c>
      <c r="AH1" s="1" t="s">
        <v>431</v>
      </c>
      <c r="AI1" s="1" t="s">
        <v>432</v>
      </c>
      <c r="AJ1" s="1" t="s">
        <v>413</v>
      </c>
      <c r="AK1" s="13" t="s">
        <v>69</v>
      </c>
      <c r="AL1" s="13" t="s">
        <v>70</v>
      </c>
      <c r="AM1" s="13" t="s">
        <v>408</v>
      </c>
      <c r="AN1" s="10" t="s">
        <v>411</v>
      </c>
      <c r="AO1" s="13" t="s">
        <v>433</v>
      </c>
      <c r="AP1" s="13" t="s">
        <v>434</v>
      </c>
      <c r="AQ1" s="13" t="s">
        <v>435</v>
      </c>
      <c r="AR1" s="10" t="s">
        <v>436</v>
      </c>
      <c r="AS1" s="13" t="s">
        <v>437</v>
      </c>
      <c r="AT1" s="13" t="s">
        <v>438</v>
      </c>
      <c r="AU1" s="13" t="s">
        <v>414</v>
      </c>
      <c r="BA1" s="1">
        <v>5</v>
      </c>
      <c r="BQ1" s="1">
        <v>10</v>
      </c>
      <c r="CG1" s="1">
        <v>15</v>
      </c>
      <c r="CW1" s="1">
        <v>20</v>
      </c>
      <c r="DM1" s="1">
        <v>25</v>
      </c>
      <c r="EC1" s="1">
        <v>50</v>
      </c>
    </row>
    <row r="2" spans="1:148" x14ac:dyDescent="0.2">
      <c r="A2">
        <v>5</v>
      </c>
      <c r="B2">
        <f>AVERAGE(BB:BB)</f>
        <v>0.31810411810411765</v>
      </c>
      <c r="C2">
        <f>AVERAGE(BC:BC)</f>
        <v>0.24975797387156859</v>
      </c>
      <c r="D2">
        <f t="shared" ref="D2:L2" si="0">AVERAGE(BE:BE)</f>
        <v>0</v>
      </c>
      <c r="E2">
        <f t="shared" si="0"/>
        <v>0</v>
      </c>
      <c r="F2">
        <f t="shared" si="0"/>
        <v>0.31299790102734781</v>
      </c>
      <c r="G2">
        <f t="shared" si="0"/>
        <v>0.12832350113626126</v>
      </c>
      <c r="H2">
        <f t="shared" si="0"/>
        <v>0.29366525184430892</v>
      </c>
      <c r="I2">
        <f t="shared" si="0"/>
        <v>0.85203642534444302</v>
      </c>
      <c r="J2">
        <f t="shared" si="0"/>
        <v>0.55299318992473756</v>
      </c>
      <c r="K2">
        <f t="shared" si="0"/>
        <v>0.10780549556702197</v>
      </c>
      <c r="L2">
        <f t="shared" si="0"/>
        <v>0</v>
      </c>
      <c r="N2">
        <v>84</v>
      </c>
      <c r="O2" cm="1">
        <f t="array" aca="1" ref="O2" ca="1">INDEX(INDIRECT("Table7["&amp;O$9&amp;"]"),MATCH(MAX((Table7[[MetaTest/k]:[MetaTest/k]]=Table96[[#This Row],[Test Name]:[Test Name]])*INDIRECT("Table7["&amp;$N$1&amp;"]")),INDIRECT("Table7["&amp;$N$1&amp;"]"), 0))</f>
        <v>0.25600000000000001</v>
      </c>
      <c r="P2" cm="1">
        <f t="array" aca="1" ref="P2" ca="1">INDEX(INDIRECT("Table7["&amp;P$9&amp;"]"),MATCH(MAX((Table7[[MetaTest/k]:[MetaTest/k]]=Table96[[#This Row],[Test Name]:[Test Name]])*INDIRECT("Table7["&amp;$N$1&amp;"]")),INDIRECT("Table7["&amp;$N$1&amp;"]"), 0))</f>
        <v>0.21863120027076799</v>
      </c>
      <c r="Q2" cm="1">
        <f t="array" aca="1" ref="Q2" ca="1">INDEX(INDIRECT("Table7["&amp;Q$9&amp;"]"),MATCH(MAX((Table7[[MetaTest/k]:[MetaTest/k]]=Table96[[#This Row],[Test Name]:[Test Name]])*INDIRECT("Table7["&amp;$N$1&amp;"]")),INDIRECT("Table7["&amp;$N$1&amp;"]"), 0))</f>
        <v>0.28070175438596401</v>
      </c>
      <c r="R2" cm="1">
        <f t="array" aca="1" ref="R2" ca="1">INDEX(INDIRECT("Table7["&amp;R$9&amp;"]"),MATCH(MAX((Table7[[MetaTest/k]:[MetaTest/k]]=Table96[[#This Row],[Test Name]:[Test Name]])*INDIRECT("Table7["&amp;$N$1&amp;"]")),INDIRECT("Table7["&amp;$N$1&amp;"]"), 0))</f>
        <v>0</v>
      </c>
      <c r="S2" cm="1">
        <f t="array" aca="1" ref="S2" ca="1">INDEX(INDIRECT("Table7["&amp;S$9&amp;"]"),MATCH(MAX((Table7[[MetaTest/k]:[MetaTest/k]]=Table96[[#This Row],[Test Name]:[Test Name]])*INDIRECT("Table7["&amp;$N$1&amp;"]")),INDIRECT("Table7["&amp;$N$1&amp;"]"), 0))</f>
        <v>0.15217391304347799</v>
      </c>
      <c r="T2" cm="1">
        <f t="array" aca="1" ref="T2" ca="1">INDEX(INDIRECT("Table7["&amp;T$9&amp;"]"),MATCH(MAX((Table7[[MetaTest/k]:[MetaTest/k]]=Table96[[#This Row],[Test Name]:[Test Name]])*INDIRECT("Table7["&amp;$N$1&amp;"]")),INDIRECT("Table7["&amp;$N$1&amp;"]"), 0))</f>
        <v>1.5625E-2</v>
      </c>
      <c r="U2" cm="1">
        <f t="array" aca="1" ref="U2" ca="1">INDEX(INDIRECT("Table7["&amp;U$9&amp;"]"),MATCH(MAX((Table7[[MetaTest/k]:[MetaTest/k]]=Table96[[#This Row],[Test Name]:[Test Name]])*INDIRECT("Table7["&amp;$N$1&amp;"]")),INDIRECT("Table7["&amp;$N$1&amp;"]"), 0))</f>
        <v>8.6486486486486394E-2</v>
      </c>
      <c r="V2" cm="1">
        <f t="array" aca="1" ref="V2" ca="1">INDEX(INDIRECT("Table7["&amp;V$9&amp;"]"),MATCH(MAX((Table7[[MetaTest/k]:[MetaTest/k]]=Table96[[#This Row],[Test Name]:[Test Name]])*INDIRECT("Table7["&amp;$N$1&amp;"]")),INDIRECT("Table7["&amp;$N$1&amp;"]"), 0))</f>
        <v>0.56756756756756699</v>
      </c>
      <c r="W2" cm="1">
        <f t="array" aca="1" ref="W2" ca="1">INDEX(INDIRECT("Table7["&amp;W$9&amp;"]"),MATCH(MAX((Table7[[MetaTest/k]:[MetaTest/k]]=Table96[[#This Row],[Test Name]:[Test Name]])*INDIRECT("Table7["&amp;$N$1&amp;"]")),INDIRECT("Table7["&amp;$N$1&amp;"]"), 0))</f>
        <v>0.51798561151079103</v>
      </c>
      <c r="X2" cm="1">
        <f t="array" aca="1" ref="X2" ca="1">INDEX(INDIRECT("Table7["&amp;X$9&amp;"]"),MATCH(MAX((Table7[[MetaTest/k]:[MetaTest/k]]=Table96[[#This Row],[Test Name]:[Test Name]])*INDIRECT("Table7["&amp;$N$1&amp;"]")),INDIRECT("Table7["&amp;$N$1&amp;"]"), 0))</f>
        <v>0.13131313131313099</v>
      </c>
      <c r="Y2" cm="1">
        <f t="array" aca="1" ref="Y2" ca="1">INDEX(INDIRECT("Table7["&amp;Y$9&amp;"]"),MATCH(MAX((Table7[[MetaTest/k]:[MetaTest/k]]=Table96[[#This Row],[Test Name]:[Test Name]])*INDIRECT("Table7["&amp;$N$1&amp;"]")),INDIRECT("Table7["&amp;$N$1&amp;"]"), 0))</f>
        <v>0.215827338129496</v>
      </c>
      <c r="Z2" cm="1">
        <f t="array" aca="1" ref="Z2" ca="1">INDEX(INDIRECT("Table8["&amp;Z$9&amp;"]"),MATCH(MAX((Table8[[MetaTest/k]:[MetaTest/k]]=Table96[[#This Row],[Test Name]:[Test Name]])*INDIRECT("Table8["&amp;$N$1&amp;"]")),INDIRECT("Table8["&amp;$N$1&amp;"]"), 0))</f>
        <v>0.330666666666666</v>
      </c>
      <c r="AA2" cm="1">
        <f t="array" aca="1" ref="AA2" ca="1">INDEX(INDIRECT("Table8["&amp;AA$9&amp;"]"),MATCH(MAX((Table8[[MetaTest/k]:[MetaTest/k]]=Table96[[#This Row],[Test Name]:[Test Name]])*INDIRECT("Table8["&amp;$N$1&amp;"]")),INDIRECT("Table8["&amp;$N$1&amp;"]"), 0))</f>
        <v>0.28074590904885</v>
      </c>
      <c r="AB2" cm="1">
        <f t="array" aca="1" ref="AB2" ca="1">INDEX(INDIRECT("Table8["&amp;AB$9&amp;"]"),MATCH(MAX((Table8[[MetaTest/k]:[MetaTest/k]]=Table96[[#This Row],[Test Name]:[Test Name]])*INDIRECT("Table8["&amp;$N$1&amp;"]")),INDIRECT("Table8["&amp;$N$1&amp;"]"), 0))</f>
        <v>2.8368794326241099E-2</v>
      </c>
      <c r="AC2" cm="1">
        <f t="array" aca="1" ref="AC2" ca="1">INDEX(INDIRECT("Table8["&amp;AC$9&amp;"]"),MATCH(MAX((Table8[[MetaTest/k]:[MetaTest/k]]=Table96[[#This Row],[Test Name]:[Test Name]])*INDIRECT("Table8["&amp;$N$1&amp;"]")),INDIRECT("Table8["&amp;$N$1&amp;"]"), 0))</f>
        <v>0.30833333333333302</v>
      </c>
      <c r="AD2" cm="1">
        <f t="array" aca="1" ref="AD2" ca="1">INDEX(INDIRECT("Table8["&amp;AD$9&amp;"]"),MATCH(MAX((Table8[[MetaTest/k]:[MetaTest/k]]=Table96[[#This Row],[Test Name]:[Test Name]])*INDIRECT("Table8["&amp;$N$1&amp;"]")),INDIRECT("Table8["&amp;$N$1&amp;"]"), 0))</f>
        <v>4.8484848484848402E-2</v>
      </c>
      <c r="AE2" cm="1">
        <f t="array" aca="1" ref="AE2" ca="1">INDEX(INDIRECT("Table8["&amp;AE$9&amp;"]"),MATCH(MAX((Table8[[MetaTest/k]:[MetaTest/k]]=Table96[[#This Row],[Test Name]:[Test Name]])*INDIRECT("Table8["&amp;$N$1&amp;"]")),INDIRECT("Table8["&amp;$N$1&amp;"]"), 0))</f>
        <v>0.116959064327485</v>
      </c>
      <c r="AF2" cm="1">
        <f t="array" aca="1" ref="AF2" ca="1">INDEX(INDIRECT("Table8["&amp;AF$9&amp;"]"),MATCH(MAX((Table8[[MetaTest/k]:[MetaTest/k]]=Table96[[#This Row],[Test Name]:[Test Name]])*INDIRECT("Table8["&amp;$N$1&amp;"]")),INDIRECT("Table8["&amp;$N$1&amp;"]"), 0))</f>
        <v>0.219780219780219</v>
      </c>
      <c r="AG2" cm="1">
        <f t="array" aca="1" ref="AG2" ca="1">INDEX(INDIRECT("Table8["&amp;AG$9&amp;"]"),MATCH(MAX((Table8[[MetaTest/k]:[MetaTest/k]]=Table96[[#This Row],[Test Name]:[Test Name]])*INDIRECT("Table8["&amp;$N$1&amp;"]")),INDIRECT("Table8["&amp;$N$1&amp;"]"), 0))</f>
        <v>0.93436293436293405</v>
      </c>
      <c r="AH2" cm="1">
        <f t="array" aca="1" ref="AH2" ca="1">INDEX(INDIRECT("Table8["&amp;AH$9&amp;"]"),MATCH(MAX((Table8[[MetaTest/k]:[MetaTest/k]]=Table96[[#This Row],[Test Name]:[Test Name]])*INDIRECT("Table8["&amp;$N$1&amp;"]")),INDIRECT("Table8["&amp;$N$1&amp;"]"), 0))</f>
        <v>0.46276595744680799</v>
      </c>
      <c r="AI2" cm="1">
        <f t="array" aca="1" ref="AI2" ca="1">INDEX(INDIRECT("Table8["&amp;AI$9&amp;"]"),MATCH(MAX((Table8[[MetaTest/k]:[MetaTest/k]]=Table96[[#This Row],[Test Name]:[Test Name]])*INDIRECT("Table8["&amp;$N$1&amp;"]")),INDIRECT("Table8["&amp;$N$1&amp;"]"), 0))</f>
        <v>0.38356164383561597</v>
      </c>
      <c r="AJ2" cm="1">
        <f t="array" aca="1" ref="AJ2" ca="1">INDEX(INDIRECT("Table8["&amp;AJ$9&amp;"]"),MATCH(MAX((Table8[[MetaTest/k]:[MetaTest/k]]=Table96[[#This Row],[Test Name]:[Test Name]])*INDIRECT("Table8["&amp;$N$1&amp;"]")),INDIRECT("Table8["&amp;$N$1&amp;"]"), 0))</f>
        <v>2.40963855421686E-2</v>
      </c>
      <c r="AK2" cm="1">
        <f t="array" aca="1" ref="AK2" ca="1">INDEX(INDIRECT("Table10["&amp;AK$9&amp;"]"),MATCH(MAX((Table10[[MetaTest/k]:[MetaTest/k]]=Table96[[#This Row],[Test Name]:[Test Name]])*INDIRECT("Table10["&amp;$N$1&amp;"]")),INDIRECT("Table10["&amp;$N$1&amp;"]"), 0))</f>
        <v>0.20533333333333301</v>
      </c>
      <c r="AL2" cm="1">
        <f t="array" aca="1" ref="AL2" ca="1">INDEX(INDIRECT("Table10["&amp;AL$9&amp;"]"),MATCH(MAX((Table10[[MetaTest/k]:[MetaTest/k]]=Table96[[#This Row],[Test Name]:[Test Name]])*INDIRECT("Table10["&amp;$N$1&amp;"]")),INDIRECT("Table10["&amp;$N$1&amp;"]"), 0))</f>
        <v>0.17840254225013499</v>
      </c>
      <c r="AM2" cm="1">
        <f t="array" aca="1" ref="AM2" ca="1">INDEX(INDIRECT("Table10["&amp;AM$9&amp;"]"),MATCH(MAX((Table10[[MetaTest/k]:[MetaTest/k]]=Table96[[#This Row],[Test Name]:[Test Name]])*INDIRECT("Table10["&amp;$N$1&amp;"]")),INDIRECT("Table10["&amp;$N$1&amp;"]"), 0))</f>
        <v>0.157434402332361</v>
      </c>
      <c r="AN2" cm="1">
        <f t="array" aca="1" ref="AN2" ca="1">INDEX(INDIRECT("Table10["&amp;AN$9&amp;"]"),MATCH(MAX((Table10[[MetaTest/k]:[MetaTest/k]]=Table96[[#This Row],[Test Name]:[Test Name]])*INDIRECT("Table10["&amp;$N$1&amp;"]")),INDIRECT("Table10["&amp;$N$1&amp;"]"), 0))</f>
        <v>1.51515151515151E-2</v>
      </c>
      <c r="AO2" cm="1">
        <f t="array" aca="1" ref="AO2" ca="1">INDEX(INDIRECT("Table10["&amp;AO$9&amp;"]"),MATCH(MAX((Table10[[MetaTest/k]:[MetaTest/k]]=Table96[[#This Row],[Test Name]:[Test Name]])*INDIRECT("Table10["&amp;$N$1&amp;"]")),INDIRECT("Table10["&amp;$N$1&amp;"]"), 0))</f>
        <v>0.25252525252525199</v>
      </c>
      <c r="AP2" cm="1">
        <f t="array" aca="1" ref="AP2" ca="1">INDEX(INDIRECT("Table10["&amp;AP$9&amp;"]"),MATCH(MAX((Table10[[MetaTest/k]:[MetaTest/k]]=Table96[[#This Row],[Test Name]:[Test Name]])*INDIRECT("Table10["&amp;$N$1&amp;"]")),INDIRECT("Table10["&amp;$N$1&amp;"]"), 0))</f>
        <v>6.0240963855421603E-2</v>
      </c>
      <c r="AQ2" cm="1">
        <f t="array" aca="1" ref="AQ2" ca="1">INDEX(INDIRECT("Table10["&amp;AQ$9&amp;"]"),MATCH(MAX((Table10[[MetaTest/k]:[MetaTest/k]]=Table96[[#This Row],[Test Name]:[Test Name]])*INDIRECT("Table10["&amp;$N$1&amp;"]")),INDIRECT("Table10["&amp;$N$1&amp;"]"), 0))</f>
        <v>0.23780487804878001</v>
      </c>
      <c r="AR2" cm="1">
        <f t="array" aca="1" ref="AR2" ca="1">INDEX(INDIRECT("Table10["&amp;AR$9&amp;"]"),MATCH(MAX((Table10[[MetaTest/k]:[MetaTest/k]]=Table96[[#This Row],[Test Name]:[Test Name]])*INDIRECT("Table10["&amp;$N$1&amp;"]")),INDIRECT("Table10["&amp;$N$1&amp;"]"), 0))</f>
        <v>0.51263537906137102</v>
      </c>
      <c r="AS2" cm="1">
        <f t="array" aca="1" ref="AS2" ca="1">INDEX(INDIRECT("Table10["&amp;AS$9&amp;"]"),MATCH(MAX((Table10[[MetaTest/k]:[MetaTest/k]]=Table96[[#This Row],[Test Name]:[Test Name]])*INDIRECT("Table10["&amp;$N$1&amp;"]")),INDIRECT("Table10["&amp;$N$1&amp;"]"), 0))</f>
        <v>0.15094339622641501</v>
      </c>
      <c r="AT2" cm="1">
        <f t="array" aca="1" ref="AT2" ca="1">INDEX(INDIRECT("Table10["&amp;AT$9&amp;"]"),MATCH(MAX((Table10[[MetaTest/k]:[MetaTest/k]]=Table96[[#This Row],[Test Name]:[Test Name]])*INDIRECT("Table10["&amp;$N$1&amp;"]")),INDIRECT("Table10["&amp;$N$1&amp;"]"), 0))</f>
        <v>8.7431693989070997E-2</v>
      </c>
      <c r="AU2" cm="1">
        <f t="array" aca="1" ref="AU2" ca="1">INDEX(INDIRECT("Table10["&amp;AU$9&amp;"]"),MATCH(MAX((Table10[[MetaTest/k]:[MetaTest/k]]=Table96[[#This Row],[Test Name]:[Test Name]])*INDIRECT("Table10["&amp;$N$1&amp;"]")),INDIRECT("Table10["&amp;$N$1&amp;"]"), 0))</f>
        <v>0.13145539906103201</v>
      </c>
      <c r="BB2" t="s">
        <v>48</v>
      </c>
      <c r="BC2" t="s">
        <v>49</v>
      </c>
      <c r="BE2" t="s">
        <v>403</v>
      </c>
      <c r="BF2" t="s">
        <v>404</v>
      </c>
      <c r="BG2" t="s">
        <v>415</v>
      </c>
      <c r="BH2" t="s">
        <v>416</v>
      </c>
      <c r="BI2" t="s">
        <v>417</v>
      </c>
      <c r="BJ2" t="s">
        <v>418</v>
      </c>
      <c r="BK2" t="s">
        <v>419</v>
      </c>
      <c r="BL2" t="s">
        <v>420</v>
      </c>
      <c r="BM2" t="s">
        <v>405</v>
      </c>
      <c r="BR2" t="s">
        <v>48</v>
      </c>
      <c r="BS2" t="s">
        <v>49</v>
      </c>
      <c r="BU2" t="s">
        <v>403</v>
      </c>
      <c r="BV2" t="s">
        <v>404</v>
      </c>
      <c r="BW2" t="s">
        <v>415</v>
      </c>
      <c r="BX2" t="s">
        <v>416</v>
      </c>
      <c r="BY2" t="s">
        <v>417</v>
      </c>
      <c r="BZ2" t="s">
        <v>418</v>
      </c>
      <c r="CA2" t="s">
        <v>419</v>
      </c>
      <c r="CB2" t="s">
        <v>420</v>
      </c>
      <c r="CC2" t="s">
        <v>405</v>
      </c>
      <c r="CH2" t="s">
        <v>48</v>
      </c>
      <c r="CI2" t="s">
        <v>49</v>
      </c>
      <c r="CK2" t="s">
        <v>403</v>
      </c>
      <c r="CL2" t="s">
        <v>404</v>
      </c>
      <c r="CM2" t="s">
        <v>415</v>
      </c>
      <c r="CN2" t="s">
        <v>416</v>
      </c>
      <c r="CO2" t="s">
        <v>417</v>
      </c>
      <c r="CP2" t="s">
        <v>418</v>
      </c>
      <c r="CQ2" t="s">
        <v>419</v>
      </c>
      <c r="CR2" t="s">
        <v>420</v>
      </c>
      <c r="CS2" t="s">
        <v>405</v>
      </c>
      <c r="CX2" t="s">
        <v>48</v>
      </c>
      <c r="CY2" t="s">
        <v>49</v>
      </c>
      <c r="DA2" t="s">
        <v>403</v>
      </c>
      <c r="DB2" t="s">
        <v>404</v>
      </c>
      <c r="DC2" t="s">
        <v>415</v>
      </c>
      <c r="DD2" t="s">
        <v>416</v>
      </c>
      <c r="DE2" t="s">
        <v>417</v>
      </c>
      <c r="DF2" t="s">
        <v>418</v>
      </c>
      <c r="DG2" t="s">
        <v>419</v>
      </c>
      <c r="DH2" t="s">
        <v>420</v>
      </c>
      <c r="DI2" t="s">
        <v>405</v>
      </c>
      <c r="DN2" t="s">
        <v>48</v>
      </c>
      <c r="DO2" t="s">
        <v>49</v>
      </c>
      <c r="DQ2" t="s">
        <v>403</v>
      </c>
      <c r="DR2" t="s">
        <v>404</v>
      </c>
      <c r="DS2" t="s">
        <v>415</v>
      </c>
      <c r="DT2" t="s">
        <v>416</v>
      </c>
      <c r="DU2" t="s">
        <v>417</v>
      </c>
      <c r="DV2" t="s">
        <v>418</v>
      </c>
      <c r="DW2" t="s">
        <v>419</v>
      </c>
      <c r="DX2" t="s">
        <v>420</v>
      </c>
      <c r="DY2" t="s">
        <v>405</v>
      </c>
      <c r="ED2" t="s">
        <v>48</v>
      </c>
      <c r="EE2" t="s">
        <v>49</v>
      </c>
      <c r="EG2" t="s">
        <v>403</v>
      </c>
      <c r="EH2" t="s">
        <v>404</v>
      </c>
      <c r="EI2" t="s">
        <v>415</v>
      </c>
      <c r="EJ2" t="s">
        <v>416</v>
      </c>
      <c r="EK2" t="s">
        <v>417</v>
      </c>
      <c r="EL2" t="s">
        <v>418</v>
      </c>
      <c r="EM2" t="s">
        <v>419</v>
      </c>
      <c r="EN2" t="s">
        <v>420</v>
      </c>
      <c r="EO2" t="s">
        <v>405</v>
      </c>
      <c r="EP2" t="s">
        <v>45</v>
      </c>
      <c r="EQ2" t="s">
        <v>46</v>
      </c>
      <c r="ER2" t="s">
        <v>47</v>
      </c>
    </row>
    <row r="3" spans="1:148" x14ac:dyDescent="0.2">
      <c r="A3">
        <v>10</v>
      </c>
      <c r="B3">
        <f>AVERAGE(BR:BR)</f>
        <v>0.31919191919191875</v>
      </c>
      <c r="C3">
        <f>AVERAGE(BS:BS)</f>
        <v>0.24849452642832787</v>
      </c>
      <c r="D3">
        <f t="shared" ref="D3:L3" si="1">AVERAGE(BU:BU)</f>
        <v>0</v>
      </c>
      <c r="E3">
        <f t="shared" si="1"/>
        <v>0</v>
      </c>
      <c r="F3">
        <f t="shared" si="1"/>
        <v>0.31247407676038114</v>
      </c>
      <c r="G3">
        <f t="shared" si="1"/>
        <v>0.17179182032518064</v>
      </c>
      <c r="H3">
        <f t="shared" si="1"/>
        <v>0.28392315269618401</v>
      </c>
      <c r="I3">
        <f t="shared" si="1"/>
        <v>0.85369427914363694</v>
      </c>
      <c r="J3">
        <f t="shared" si="1"/>
        <v>0.55915223401691561</v>
      </c>
      <c r="K3">
        <f t="shared" si="1"/>
        <v>5.5415174912653464E-2</v>
      </c>
      <c r="L3">
        <f t="shared" si="1"/>
        <v>0</v>
      </c>
      <c r="N3">
        <f ca="1">COUNTIF(O12:Y17,"&gt;0")</f>
        <v>23</v>
      </c>
      <c r="O3" cm="1">
        <f t="array" aca="1" ref="O3" ca="1">INDEX(INDIRECT("Table7["&amp;O$9&amp;"]"),MATCH(MAX((Table7[[MetaTest/k]:[MetaTest/k]]=Table96[[#This Row],[Test Name]:[Test Name]])*INDIRECT("Table7["&amp;$N$1&amp;"]")),INDIRECT("Table7["&amp;$N$1&amp;"]"), 0))</f>
        <v>0.31759259259259198</v>
      </c>
      <c r="P3" cm="1">
        <f t="array" aca="1" ref="P3" ca="1">INDEX(INDIRECT("Table7["&amp;P$9&amp;"]"),MATCH(MAX((Table7[[MetaTest/k]:[MetaTest/k]]=Table96[[#This Row],[Test Name]:[Test Name]])*INDIRECT("Table7["&amp;$N$1&amp;"]")),INDIRECT("Table7["&amp;$N$1&amp;"]"), 0))</f>
        <v>0.29630296631981801</v>
      </c>
      <c r="Q3" cm="1">
        <f t="array" aca="1" ref="Q3" ca="1">INDEX(INDIRECT("Table7["&amp;Q$9&amp;"]"),MATCH(MAX((Table7[[MetaTest/k]:[MetaTest/k]]=Table96[[#This Row],[Test Name]:[Test Name]])*INDIRECT("Table7["&amp;$N$1&amp;"]")),INDIRECT("Table7["&amp;$N$1&amp;"]"), 0))</f>
        <v>0.14689265536723101</v>
      </c>
      <c r="R3" cm="1">
        <f t="array" aca="1" ref="R3" ca="1">INDEX(INDIRECT("Table7["&amp;R$9&amp;"]"),MATCH(MAX((Table7[[MetaTest/k]:[MetaTest/k]]=Table96[[#This Row],[Test Name]:[Test Name]])*INDIRECT("Table7["&amp;$N$1&amp;"]")),INDIRECT("Table7["&amp;$N$1&amp;"]"), 0))</f>
        <v>0.25074626865671601</v>
      </c>
      <c r="S3" cm="1">
        <f t="array" aca="1" ref="S3" ca="1">INDEX(INDIRECT("Table7["&amp;S$9&amp;"]"),MATCH(MAX((Table7[[MetaTest/k]:[MetaTest/k]]=Table96[[#This Row],[Test Name]:[Test Name]])*INDIRECT("Table7["&amp;$N$1&amp;"]")),INDIRECT("Table7["&amp;$N$1&amp;"]"), 0))</f>
        <v>0.20091324200913199</v>
      </c>
      <c r="T3" cm="1">
        <f t="array" aca="1" ref="T3" ca="1">INDEX(INDIRECT("Table7["&amp;T$9&amp;"]"),MATCH(MAX((Table7[[MetaTest/k]:[MetaTest/k]]=Table96[[#This Row],[Test Name]:[Test Name]])*INDIRECT("Table7["&amp;$N$1&amp;"]")),INDIRECT("Table7["&amp;$N$1&amp;"]"), 0))</f>
        <v>0.26210826210826199</v>
      </c>
      <c r="U3" cm="1">
        <f t="array" aca="1" ref="U3" ca="1">INDEX(INDIRECT("Table7["&amp;U$9&amp;"]"),MATCH(MAX((Table7[[MetaTest/k]:[MetaTest/k]]=Table96[[#This Row],[Test Name]:[Test Name]])*INDIRECT("Table7["&amp;$N$1&amp;"]")),INDIRECT("Table7["&amp;$N$1&amp;"]"), 0))</f>
        <v>0.26785714285714202</v>
      </c>
      <c r="V3" cm="1">
        <f t="array" aca="1" ref="V3" ca="1">INDEX(INDIRECT("Table7["&amp;V$9&amp;"]"),MATCH(MAX((Table7[[MetaTest/k]:[MetaTest/k]]=Table96[[#This Row],[Test Name]:[Test Name]])*INDIRECT("Table7["&amp;$N$1&amp;"]")),INDIRECT("Table7["&amp;$N$1&amp;"]"), 0))</f>
        <v>0.77611940298507398</v>
      </c>
      <c r="W3" cm="1">
        <f t="array" aca="1" ref="W3" ca="1">INDEX(INDIRECT("Table7["&amp;W$9&amp;"]"),MATCH(MAX((Table7[[MetaTest/k]:[MetaTest/k]]=Table96[[#This Row],[Test Name]:[Test Name]])*INDIRECT("Table7["&amp;$N$1&amp;"]")),INDIRECT("Table7["&amp;$N$1&amp;"]"), 0))</f>
        <v>0.50892857142857095</v>
      </c>
      <c r="X3" cm="1">
        <f t="array" aca="1" ref="X3" ca="1">INDEX(INDIRECT("Table7["&amp;X$9&amp;"]"),MATCH(MAX((Table7[[MetaTest/k]:[MetaTest/k]]=Table96[[#This Row],[Test Name]:[Test Name]])*INDIRECT("Table7["&amp;$N$1&amp;"]")),INDIRECT("Table7["&amp;$N$1&amp;"]"), 0))</f>
        <v>0.23728813559322001</v>
      </c>
      <c r="Y3" cm="1">
        <f t="array" aca="1" ref="Y3" ca="1">INDEX(INDIRECT("Table7["&amp;Y$9&amp;"]"),MATCH(MAX((Table7[[MetaTest/k]:[MetaTest/k]]=Table96[[#This Row],[Test Name]:[Test Name]])*INDIRECT("Table7["&amp;$N$1&amp;"]")),INDIRECT("Table7["&amp;$N$1&amp;"]"), 0))</f>
        <v>1.5873015873015799E-2</v>
      </c>
      <c r="Z3" cm="1">
        <f t="array" aca="1" ref="Z3" ca="1">INDEX(INDIRECT("Table8["&amp;Z$9&amp;"]"),MATCH(MAX((Table8[[MetaTest/k]:[MetaTest/k]]=Table96[[#This Row],[Test Name]:[Test Name]])*INDIRECT("Table8["&amp;$N$1&amp;"]")),INDIRECT("Table8["&amp;$N$1&amp;"]"), 0))</f>
        <v>0.26018518518518502</v>
      </c>
      <c r="AA3" cm="1">
        <f t="array" aca="1" ref="AA3" ca="1">INDEX(INDIRECT("Table8["&amp;AA$9&amp;"]"),MATCH(MAX((Table8[[MetaTest/k]:[MetaTest/k]]=Table96[[#This Row],[Test Name]:[Test Name]])*INDIRECT("Table8["&amp;$N$1&amp;"]")),INDIRECT("Table8["&amp;$N$1&amp;"]"), 0))</f>
        <v>0.20400153460819401</v>
      </c>
      <c r="AB3" cm="1">
        <f t="array" aca="1" ref="AB3" ca="1">INDEX(INDIRECT("Table8["&amp;AB$9&amp;"]"),MATCH(MAX((Table8[[MetaTest/k]:[MetaTest/k]]=Table96[[#This Row],[Test Name]:[Test Name]])*INDIRECT("Table8["&amp;$N$1&amp;"]")),INDIRECT("Table8["&amp;$N$1&amp;"]"), 0))</f>
        <v>0.25498007968127401</v>
      </c>
      <c r="AC3" cm="1">
        <f t="array" aca="1" ref="AC3" ca="1">INDEX(INDIRECT("Table8["&amp;AC$9&amp;"]"),MATCH(MAX((Table8[[MetaTest/k]:[MetaTest/k]]=Table96[[#This Row],[Test Name]:[Test Name]])*INDIRECT("Table8["&amp;$N$1&amp;"]")),INDIRECT("Table8["&amp;$N$1&amp;"]"), 0))</f>
        <v>1.6E-2</v>
      </c>
      <c r="AD3" cm="1">
        <f t="array" aca="1" ref="AD3" ca="1">INDEX(INDIRECT("Table8["&amp;AD$9&amp;"]"),MATCH(MAX((Table8[[MetaTest/k]:[MetaTest/k]]=Table96[[#This Row],[Test Name]:[Test Name]])*INDIRECT("Table8["&amp;$N$1&amp;"]")),INDIRECT("Table8["&amp;$N$1&amp;"]"), 0))</f>
        <v>0.11764705882352899</v>
      </c>
      <c r="AE3" cm="1">
        <f t="array" aca="1" ref="AE3" ca="1">INDEX(INDIRECT("Table8["&amp;AE$9&amp;"]"),MATCH(MAX((Table8[[MetaTest/k]:[MetaTest/k]]=Table96[[#This Row],[Test Name]:[Test Name]])*INDIRECT("Table8["&amp;$N$1&amp;"]")),INDIRECT("Table8["&amp;$N$1&amp;"]"), 0))</f>
        <v>0.11267605633802801</v>
      </c>
      <c r="AF3" cm="1">
        <f t="array" aca="1" ref="AF3" ca="1">INDEX(INDIRECT("Table8["&amp;AF$9&amp;"]"),MATCH(MAX((Table8[[MetaTest/k]:[MetaTest/k]]=Table96[[#This Row],[Test Name]:[Test Name]])*INDIRECT("Table8["&amp;$N$1&amp;"]")),INDIRECT("Table8["&amp;$N$1&amp;"]"), 0))</f>
        <v>1.5503875968992199E-2</v>
      </c>
      <c r="AG3" cm="1">
        <f t="array" aca="1" ref="AG3" ca="1">INDEX(INDIRECT("Table8["&amp;AG$9&amp;"]"),MATCH(MAX((Table8[[MetaTest/k]:[MetaTest/k]]=Table96[[#This Row],[Test Name]:[Test Name]])*INDIRECT("Table8["&amp;$N$1&amp;"]")),INDIRECT("Table8["&amp;$N$1&amp;"]"), 0))</f>
        <v>0.80851063829787195</v>
      </c>
      <c r="AH3" cm="1">
        <f t="array" aca="1" ref="AH3" ca="1">INDEX(INDIRECT("Table8["&amp;AH$9&amp;"]"),MATCH(MAX((Table8[[MetaTest/k]:[MetaTest/k]]=Table96[[#This Row],[Test Name]:[Test Name]])*INDIRECT("Table8["&amp;$N$1&amp;"]")),INDIRECT("Table8["&amp;$N$1&amp;"]"), 0))</f>
        <v>0.46242774566473899</v>
      </c>
      <c r="AI3" cm="1">
        <f t="array" aca="1" ref="AI3" ca="1">INDEX(INDIRECT("Table8["&amp;AI$9&amp;"]"),MATCH(MAX((Table8[[MetaTest/k]:[MetaTest/k]]=Table96[[#This Row],[Test Name]:[Test Name]])*INDIRECT("Table8["&amp;$N$1&amp;"]")),INDIRECT("Table8["&amp;$N$1&amp;"]"), 0))</f>
        <v>3.2520325203252001E-2</v>
      </c>
      <c r="AJ3" cm="1">
        <f t="array" aca="1" ref="AJ3" ca="1">INDEX(INDIRECT("Table8["&amp;AJ$9&amp;"]"),MATCH(MAX((Table8[[MetaTest/k]:[MetaTest/k]]=Table96[[#This Row],[Test Name]:[Test Name]])*INDIRECT("Table8["&amp;$N$1&amp;"]")),INDIRECT("Table8["&amp;$N$1&amp;"]"), 0))</f>
        <v>1.5748031496062902E-2</v>
      </c>
      <c r="AK3" cm="1">
        <f t="array" aca="1" ref="AK3" ca="1">INDEX(INDIRECT("Table10["&amp;AK$9&amp;"]"),MATCH(MAX((Table10[[MetaTest/k]:[MetaTest/k]]=Table96[[#This Row],[Test Name]:[Test Name]])*INDIRECT("Table10["&amp;$N$1&amp;"]")),INDIRECT("Table10["&amp;$N$1&amp;"]"), 0))</f>
        <v>0.20740740740740701</v>
      </c>
      <c r="AL3" cm="1">
        <f t="array" aca="1" ref="AL3" ca="1">INDEX(INDIRECT("Table10["&amp;AL$9&amp;"]"),MATCH(MAX((Table10[[MetaTest/k]:[MetaTest/k]]=Table96[[#This Row],[Test Name]:[Test Name]])*INDIRECT("Table10["&amp;$N$1&amp;"]")),INDIRECT("Table10["&amp;$N$1&amp;"]"), 0))</f>
        <v>0.12130953693926499</v>
      </c>
      <c r="AM3" cm="1">
        <f t="array" aca="1" ref="AM3" ca="1">INDEX(INDIRECT("Table10["&amp;AM$9&amp;"]"),MATCH(MAX((Table10[[MetaTest/k]:[MetaTest/k]]=Table96[[#This Row],[Test Name]:[Test Name]])*INDIRECT("Table10["&amp;$N$1&amp;"]")),INDIRECT("Table10["&amp;$N$1&amp;"]"), 0))</f>
        <v>0.16279069767441801</v>
      </c>
      <c r="AN3" cm="1">
        <f t="array" aca="1" ref="AN3" ca="1">INDEX(INDIRECT("Table10["&amp;AN$9&amp;"]"),MATCH(MAX((Table10[[MetaTest/k]:[MetaTest/k]]=Table96[[#This Row],[Test Name]:[Test Name]])*INDIRECT("Table10["&amp;$N$1&amp;"]")),INDIRECT("Table10["&amp;$N$1&amp;"]"), 0))</f>
        <v>0.16470588235294101</v>
      </c>
      <c r="AO3" cm="1">
        <f t="array" aca="1" ref="AO3" ca="1">INDEX(INDIRECT("Table10["&amp;AO$9&amp;"]"),MATCH(MAX((Table10[[MetaTest/k]:[MetaTest/k]]=Table96[[#This Row],[Test Name]:[Test Name]])*INDIRECT("Table10["&amp;$N$1&amp;"]")),INDIRECT("Table10["&amp;$N$1&amp;"]"), 0))</f>
        <v>3.2520325203252001E-2</v>
      </c>
      <c r="AP3" cm="1">
        <f t="array" aca="1" ref="AP3" ca="1">INDEX(INDIRECT("Table10["&amp;AP$9&amp;"]"),MATCH(MAX((Table10[[MetaTest/k]:[MetaTest/k]]=Table96[[#This Row],[Test Name]:[Test Name]])*INDIRECT("Table10["&amp;$N$1&amp;"]")),INDIRECT("Table10["&amp;$N$1&amp;"]"), 0))</f>
        <v>0</v>
      </c>
      <c r="AQ3" cm="1">
        <f t="array" aca="1" ref="AQ3" ca="1">INDEX(INDIRECT("Table10["&amp;AQ$9&amp;"]"),MATCH(MAX((Table10[[MetaTest/k]:[MetaTest/k]]=Table96[[#This Row],[Test Name]:[Test Name]])*INDIRECT("Table10["&amp;$N$1&amp;"]")),INDIRECT("Table10["&amp;$N$1&amp;"]"), 0))</f>
        <v>6.83760683760683E-2</v>
      </c>
      <c r="AR3" cm="1">
        <f t="array" aca="1" ref="AR3" ca="1">INDEX(INDIRECT("Table10["&amp;AR$9&amp;"]"),MATCH(MAX((Table10[[MetaTest/k]:[MetaTest/k]]=Table96[[#This Row],[Test Name]:[Test Name]])*INDIRECT("Table10["&amp;$N$1&amp;"]")),INDIRECT("Table10["&amp;$N$1&amp;"]"), 0))</f>
        <v>0.37236084452974999</v>
      </c>
      <c r="AS3" cm="1">
        <f t="array" aca="1" ref="AS3" ca="1">INDEX(INDIRECT("Table10["&amp;AS$9&amp;"]"),MATCH(MAX((Table10[[MetaTest/k]:[MetaTest/k]]=Table96[[#This Row],[Test Name]:[Test Name]])*INDIRECT("Table10["&amp;$N$1&amp;"]")),INDIRECT("Table10["&amp;$N$1&amp;"]"), 0))</f>
        <v>0.27234042553191401</v>
      </c>
      <c r="AT3" cm="1">
        <f t="array" aca="1" ref="AT3" ca="1">INDEX(INDIRECT("Table10["&amp;AT$9&amp;"]"),MATCH(MAX((Table10[[MetaTest/k]:[MetaTest/k]]=Table96[[#This Row],[Test Name]:[Test Name]])*INDIRECT("Table10["&amp;$N$1&amp;"]")),INDIRECT("Table10["&amp;$N$1&amp;"]"), 0))</f>
        <v>0</v>
      </c>
      <c r="AU3" cm="1">
        <f t="array" aca="1" ref="AU3" ca="1">INDEX(INDIRECT("Table10["&amp;AU$9&amp;"]"),MATCH(MAX((Table10[[MetaTest/k]:[MetaTest/k]]=Table96[[#This Row],[Test Name]:[Test Name]])*INDIRECT("Table10["&amp;$N$1&amp;"]")),INDIRECT("Table10["&amp;$N$1&amp;"]"), 0))</f>
        <v>1.86915887850467E-2</v>
      </c>
      <c r="BA3">
        <v>0</v>
      </c>
      <c r="BB3">
        <v>0.32307692307692298</v>
      </c>
      <c r="BC3">
        <v>0.252451719942974</v>
      </c>
      <c r="BD3">
        <v>0</v>
      </c>
      <c r="BE3">
        <v>0</v>
      </c>
      <c r="BF3">
        <v>0</v>
      </c>
      <c r="BG3">
        <v>0.31493506493506401</v>
      </c>
      <c r="BH3">
        <v>5.6338028169014003E-2</v>
      </c>
      <c r="BI3">
        <v>0.31343283582089498</v>
      </c>
      <c r="BJ3">
        <v>0.875</v>
      </c>
      <c r="BK3">
        <v>0.6</v>
      </c>
      <c r="BL3">
        <v>0.112359550561797</v>
      </c>
      <c r="BM3">
        <v>0</v>
      </c>
      <c r="BQ3">
        <v>0</v>
      </c>
      <c r="BR3">
        <v>0.30940170940170902</v>
      </c>
      <c r="BS3">
        <v>0.24325356849444499</v>
      </c>
      <c r="BT3">
        <v>0</v>
      </c>
      <c r="BU3">
        <v>0</v>
      </c>
      <c r="BV3">
        <v>0</v>
      </c>
      <c r="BW3">
        <v>0.30045523520485501</v>
      </c>
      <c r="BX3">
        <v>0.218934911242603</v>
      </c>
      <c r="BY3">
        <v>0.151898734177215</v>
      </c>
      <c r="BZ3">
        <v>0.83443708609271505</v>
      </c>
      <c r="CA3">
        <v>0.49264705882352899</v>
      </c>
      <c r="CB3">
        <v>0.19090909090909</v>
      </c>
      <c r="CC3">
        <v>0</v>
      </c>
      <c r="CG3">
        <v>0</v>
      </c>
      <c r="CH3">
        <v>0.28803418803418801</v>
      </c>
      <c r="CI3">
        <v>0.22703775082337799</v>
      </c>
      <c r="CJ3">
        <v>0</v>
      </c>
      <c r="CK3">
        <v>0</v>
      </c>
      <c r="CL3">
        <v>0</v>
      </c>
      <c r="CM3">
        <v>0.297213622291021</v>
      </c>
      <c r="CN3">
        <v>6.3492063492063502E-2</v>
      </c>
      <c r="CO3">
        <v>0.308550185873605</v>
      </c>
      <c r="CP3">
        <v>0.782258064516129</v>
      </c>
      <c r="CQ3">
        <v>0.57754010695187097</v>
      </c>
      <c r="CR3">
        <v>1.42857142857142E-2</v>
      </c>
      <c r="CS3">
        <v>0</v>
      </c>
      <c r="CW3">
        <v>0</v>
      </c>
      <c r="CX3">
        <v>0.32735042735042702</v>
      </c>
      <c r="CY3">
        <v>0.25507674292228499</v>
      </c>
      <c r="CZ3">
        <v>0</v>
      </c>
      <c r="DA3">
        <v>0</v>
      </c>
      <c r="DB3">
        <v>0</v>
      </c>
      <c r="DC3">
        <v>0.318936877076412</v>
      </c>
      <c r="DD3">
        <v>9.7297297297297303E-2</v>
      </c>
      <c r="DE3">
        <v>0.31721470019342302</v>
      </c>
      <c r="DF3">
        <v>0.860068259385665</v>
      </c>
      <c r="DG3">
        <v>0.63414634146341398</v>
      </c>
      <c r="DH3">
        <v>6.8027210884353706E-2</v>
      </c>
      <c r="DI3">
        <v>0</v>
      </c>
      <c r="DM3">
        <v>0</v>
      </c>
      <c r="DN3">
        <v>0.32735042735042702</v>
      </c>
      <c r="DO3">
        <v>0.247255430143099</v>
      </c>
      <c r="DP3">
        <v>0</v>
      </c>
      <c r="DQ3">
        <v>0</v>
      </c>
      <c r="DR3">
        <v>0</v>
      </c>
      <c r="DS3">
        <v>0.31475409836065499</v>
      </c>
      <c r="DT3">
        <v>2.7972027972027899E-2</v>
      </c>
      <c r="DU3">
        <v>0.33040421792618602</v>
      </c>
      <c r="DV3">
        <v>0.87591240875912402</v>
      </c>
      <c r="DW3">
        <v>0.647887323943662</v>
      </c>
      <c r="DX3">
        <v>2.8368794326241099E-2</v>
      </c>
      <c r="DY3">
        <v>0</v>
      </c>
      <c r="EC3">
        <v>0</v>
      </c>
      <c r="ED3">
        <v>0.32820512820512798</v>
      </c>
      <c r="EE3">
        <v>0.27163931457435397</v>
      </c>
      <c r="EF3">
        <v>0</v>
      </c>
      <c r="EG3">
        <v>0</v>
      </c>
      <c r="EH3">
        <v>0</v>
      </c>
      <c r="EI3">
        <v>0.32387312186978301</v>
      </c>
      <c r="EJ3">
        <v>0.19852941176470501</v>
      </c>
      <c r="EK3">
        <v>0.3</v>
      </c>
      <c r="EL3">
        <v>0.88732394366197098</v>
      </c>
      <c r="EM3">
        <v>0.57608695652173902</v>
      </c>
      <c r="EN3">
        <v>0.158940397350993</v>
      </c>
      <c r="EO3">
        <v>0</v>
      </c>
      <c r="EP3">
        <v>0.96296296296296302</v>
      </c>
      <c r="EQ3">
        <v>0.15602836879432599</v>
      </c>
      <c r="ER3">
        <v>0.67955801104972302</v>
      </c>
    </row>
    <row r="4" spans="1:148" x14ac:dyDescent="0.2">
      <c r="A4">
        <v>15</v>
      </c>
      <c r="B4">
        <f>AVERAGE(CH:CH)</f>
        <v>0.31872571872571825</v>
      </c>
      <c r="C4">
        <f>AVERAGE(CI:CI)</f>
        <v>0.25085290846864</v>
      </c>
      <c r="D4">
        <f t="shared" ref="D4:L4" si="2">AVERAGE(CK:CK)</f>
        <v>0</v>
      </c>
      <c r="E4">
        <f t="shared" si="2"/>
        <v>0</v>
      </c>
      <c r="F4">
        <f t="shared" si="2"/>
        <v>0.31171990047529058</v>
      </c>
      <c r="G4">
        <f t="shared" si="2"/>
        <v>0.1871034891724655</v>
      </c>
      <c r="H4">
        <f t="shared" si="2"/>
        <v>0.2984154517639972</v>
      </c>
      <c r="I4">
        <f t="shared" si="2"/>
        <v>0.86054326459006425</v>
      </c>
      <c r="J4">
        <f t="shared" si="2"/>
        <v>0.57245851922903301</v>
      </c>
      <c r="K4">
        <f t="shared" si="2"/>
        <v>2.7435550986911802E-2</v>
      </c>
      <c r="L4">
        <f t="shared" si="2"/>
        <v>0</v>
      </c>
      <c r="N4">
        <f ca="1">COUNTIF(Z12:AJ17,"&gt;0")</f>
        <v>39</v>
      </c>
      <c r="O4" cm="1">
        <f t="array" aca="1" ref="O4" ca="1">INDEX(INDIRECT("Table7["&amp;O$9&amp;"]"),MATCH(MAX((Table7[[MetaTest/k]:[MetaTest/k]]=Table96[[#This Row],[Test Name]:[Test Name]])*INDIRECT("Table7["&amp;$N$1&amp;"]")),INDIRECT("Table7["&amp;$N$1&amp;"]"), 0))</f>
        <v>0.28405797101449198</v>
      </c>
      <c r="P4" cm="1">
        <f t="array" aca="1" ref="P4" ca="1">INDEX(INDIRECT("Table7["&amp;P$9&amp;"]"),MATCH(MAX((Table7[[MetaTest/k]:[MetaTest/k]]=Table96[[#This Row],[Test Name]:[Test Name]])*INDIRECT("Table7["&amp;$N$1&amp;"]")),INDIRECT("Table7["&amp;$N$1&amp;"]"), 0))</f>
        <v>0.23452391571828499</v>
      </c>
      <c r="Q4" cm="1">
        <f t="array" aca="1" ref="Q4" ca="1">INDEX(INDIRECT("Table7["&amp;Q$9&amp;"]"),MATCH(MAX((Table7[[MetaTest/k]:[MetaTest/k]]=Table96[[#This Row],[Test Name]:[Test Name]])*INDIRECT("Table7["&amp;$N$1&amp;"]")),INDIRECT("Table7["&amp;$N$1&amp;"]"), 0))</f>
        <v>0.29247311827956901</v>
      </c>
      <c r="R4" cm="1">
        <f t="array" aca="1" ref="R4" ca="1">INDEX(INDIRECT("Table7["&amp;R$9&amp;"]"),MATCH(MAX((Table7[[MetaTest/k]:[MetaTest/k]]=Table96[[#This Row],[Test Name]:[Test Name]])*INDIRECT("Table7["&amp;$N$1&amp;"]")),INDIRECT("Table7["&amp;$N$1&amp;"]"), 0))</f>
        <v>1.6806722689075598E-2</v>
      </c>
      <c r="S4" cm="1">
        <f t="array" aca="1" ref="S4" ca="1">INDEX(INDIRECT("Table7["&amp;S$9&amp;"]"),MATCH(MAX((Table7[[MetaTest/k]:[MetaTest/k]]=Table96[[#This Row],[Test Name]:[Test Name]])*INDIRECT("Table7["&amp;$N$1&amp;"]")),INDIRECT("Table7["&amp;$N$1&amp;"]"), 0))</f>
        <v>0.13953488372093001</v>
      </c>
      <c r="T4" cm="1">
        <f t="array" aca="1" ref="T4" ca="1">INDEX(INDIRECT("Table7["&amp;T$9&amp;"]"),MATCH(MAX((Table7[[MetaTest/k]:[MetaTest/k]]=Table96[[#This Row],[Test Name]:[Test Name]])*INDIRECT("Table7["&amp;$N$1&amp;"]")),INDIRECT("Table7["&amp;$N$1&amp;"]"), 0))</f>
        <v>1.6806722689075598E-2</v>
      </c>
      <c r="U4" cm="1">
        <f t="array" aca="1" ref="U4" ca="1">INDEX(INDIRECT("Table7["&amp;U$9&amp;"]"),MATCH(MAX((Table7[[MetaTest/k]:[MetaTest/k]]=Table96[[#This Row],[Test Name]:[Test Name]])*INDIRECT("Table7["&amp;$N$1&amp;"]")),INDIRECT("Table7["&amp;$N$1&amp;"]"), 0))</f>
        <v>0.30316742081447901</v>
      </c>
      <c r="V4" cm="1">
        <f t="array" aca="1" ref="V4" ca="1">INDEX(INDIRECT("Table7["&amp;V$9&amp;"]"),MATCH(MAX((Table7[[MetaTest/k]:[MetaTest/k]]=Table96[[#This Row],[Test Name]:[Test Name]])*INDIRECT("Table7["&amp;$N$1&amp;"]")),INDIRECT("Table7["&amp;$N$1&amp;"]"), 0))</f>
        <v>0.66666666666666596</v>
      </c>
      <c r="W4" cm="1">
        <f t="array" aca="1" ref="W4" ca="1">INDEX(INDIRECT("Table7["&amp;W$9&amp;"]"),MATCH(MAX((Table7[[MetaTest/k]:[MetaTest/k]]=Table96[[#This Row],[Test Name]:[Test Name]])*INDIRECT("Table7["&amp;$N$1&amp;"]")),INDIRECT("Table7["&amp;$N$1&amp;"]"), 0))</f>
        <v>0.48430493273542602</v>
      </c>
      <c r="X4" cm="1">
        <f t="array" aca="1" ref="X4" ca="1">INDEX(INDIRECT("Table7["&amp;X$9&amp;"]"),MATCH(MAX((Table7[[MetaTest/k]:[MetaTest/k]]=Table96[[#This Row],[Test Name]:[Test Name]])*INDIRECT("Table7["&amp;$N$1&amp;"]")),INDIRECT("Table7["&amp;$N$1&amp;"]"), 0))</f>
        <v>0</v>
      </c>
      <c r="Y4" cm="1">
        <f t="array" aca="1" ref="Y4" ca="1">INDEX(INDIRECT("Table7["&amp;Y$9&amp;"]"),MATCH(MAX((Table7[[MetaTest/k]:[MetaTest/k]]=Table96[[#This Row],[Test Name]:[Test Name]])*INDIRECT("Table7["&amp;$N$1&amp;"]")),INDIRECT("Table7["&amp;$N$1&amp;"]"), 0))</f>
        <v>0.19095477386934601</v>
      </c>
      <c r="Z4" cm="1">
        <f t="array" aca="1" ref="Z4" ca="1">INDEX(INDIRECT("Table8["&amp;Z$9&amp;"]"),MATCH(MAX((Table8[[MetaTest/k]:[MetaTest/k]]=Table96[[#This Row],[Test Name]:[Test Name]])*INDIRECT("Table8["&amp;$N$1&amp;"]")),INDIRECT("Table8["&amp;$N$1&amp;"]"), 0))</f>
        <v>0.29661835748792198</v>
      </c>
      <c r="AA4" cm="1">
        <f t="array" aca="1" ref="AA4" ca="1">INDEX(INDIRECT("Table8["&amp;AA$9&amp;"]"),MATCH(MAX((Table8[[MetaTest/k]:[MetaTest/k]]=Table96[[#This Row],[Test Name]:[Test Name]])*INDIRECT("Table8["&amp;$N$1&amp;"]")),INDIRECT("Table8["&amp;$N$1&amp;"]"), 0))</f>
        <v>0.24849447356006599</v>
      </c>
      <c r="AB4" cm="1">
        <f t="array" aca="1" ref="AB4" ca="1">INDEX(INDIRECT("Table8["&amp;AB$9&amp;"]"),MATCH(MAX((Table8[[MetaTest/k]:[MetaTest/k]]=Table96[[#This Row],[Test Name]:[Test Name]])*INDIRECT("Table8["&amp;$N$1&amp;"]")),INDIRECT("Table8["&amp;$N$1&amp;"]"), 0))</f>
        <v>0</v>
      </c>
      <c r="AC4" cm="1">
        <f t="array" aca="1" ref="AC4" ca="1">INDEX(INDIRECT("Table8["&amp;AC$9&amp;"]"),MATCH(MAX((Table8[[MetaTest/k]:[MetaTest/k]]=Table96[[#This Row],[Test Name]:[Test Name]])*INDIRECT("Table8["&amp;$N$1&amp;"]")),INDIRECT("Table8["&amp;$N$1&amp;"]"), 0))</f>
        <v>0.227368421052631</v>
      </c>
      <c r="AD4" cm="1">
        <f t="array" aca="1" ref="AD4" ca="1">INDEX(INDIRECT("Table8["&amp;AD$9&amp;"]"),MATCH(MAX((Table8[[MetaTest/k]:[MetaTest/k]]=Table96[[#This Row],[Test Name]:[Test Name]])*INDIRECT("Table8["&amp;$N$1&amp;"]")),INDIRECT("Table8["&amp;$N$1&amp;"]"), 0))</f>
        <v>0</v>
      </c>
      <c r="AE4" cm="1">
        <f t="array" aca="1" ref="AE4" ca="1">INDEX(INDIRECT("Table8["&amp;AE$9&amp;"]"),MATCH(MAX((Table8[[MetaTest/k]:[MetaTest/k]]=Table96[[#This Row],[Test Name]:[Test Name]])*INDIRECT("Table8["&amp;$N$1&amp;"]")),INDIRECT("Table8["&amp;$N$1&amp;"]"), 0))</f>
        <v>9.6774193548386997E-2</v>
      </c>
      <c r="AF4" cm="1">
        <f t="array" aca="1" ref="AF4" ca="1">INDEX(INDIRECT("Table8["&amp;AF$9&amp;"]"),MATCH(MAX((Table8[[MetaTest/k]:[MetaTest/k]]=Table96[[#This Row],[Test Name]:[Test Name]])*INDIRECT("Table8["&amp;$N$1&amp;"]")),INDIRECT("Table8["&amp;$N$1&amp;"]"), 0))</f>
        <v>0.28048780487804797</v>
      </c>
      <c r="AG4" cm="1">
        <f t="array" aca="1" ref="AG4" ca="1">INDEX(INDIRECT("Table8["&amp;AG$9&amp;"]"),MATCH(MAX((Table8[[MetaTest/k]:[MetaTest/k]]=Table96[[#This Row],[Test Name]:[Test Name]])*INDIRECT("Table8["&amp;$N$1&amp;"]")),INDIRECT("Table8["&amp;$N$1&amp;"]"), 0))</f>
        <v>0.83478260869565202</v>
      </c>
      <c r="AH4" cm="1">
        <f t="array" aca="1" ref="AH4" ca="1">INDEX(INDIRECT("Table8["&amp;AH$9&amp;"]"),MATCH(MAX((Table8[[MetaTest/k]:[MetaTest/k]]=Table96[[#This Row],[Test Name]:[Test Name]])*INDIRECT("Table8["&amp;$N$1&amp;"]")),INDIRECT("Table8["&amp;$N$1&amp;"]"), 0))</f>
        <v>0.65454545454545399</v>
      </c>
      <c r="AI4" cm="1">
        <f t="array" aca="1" ref="AI4" ca="1">INDEX(INDIRECT("Table8["&amp;AI$9&amp;"]"),MATCH(MAX((Table8[[MetaTest/k]:[MetaTest/k]]=Table96[[#This Row],[Test Name]:[Test Name]])*INDIRECT("Table8["&amp;$N$1&amp;"]")),INDIRECT("Table8["&amp;$N$1&amp;"]"), 0))</f>
        <v>0.11764705882352899</v>
      </c>
      <c r="AJ4" cm="1">
        <f t="array" aca="1" ref="AJ4" ca="1">INDEX(INDIRECT("Table8["&amp;AJ$9&amp;"]"),MATCH(MAX((Table8[[MetaTest/k]:[MetaTest/k]]=Table96[[#This Row],[Test Name]:[Test Name]])*INDIRECT("Table8["&amp;$N$1&amp;"]")),INDIRECT("Table8["&amp;$N$1&amp;"]"), 0))</f>
        <v>2.4844720496894401E-2</v>
      </c>
      <c r="AK4" cm="1">
        <f t="array" aca="1" ref="AK4" ca="1">INDEX(INDIRECT("Table10["&amp;AK$9&amp;"]"),MATCH(MAX((Table10[[MetaTest/k]:[MetaTest/k]]=Table96[[#This Row],[Test Name]:[Test Name]])*INDIRECT("Table10["&amp;$N$1&amp;"]")),INDIRECT("Table10["&amp;$N$1&amp;"]"), 0))</f>
        <v>0.22028985507246299</v>
      </c>
      <c r="AL4" cm="1">
        <f t="array" aca="1" ref="AL4" ca="1">INDEX(INDIRECT("Table10["&amp;AL$9&amp;"]"),MATCH(MAX((Table10[[MetaTest/k]:[MetaTest/k]]=Table96[[#This Row],[Test Name]:[Test Name]])*INDIRECT("Table10["&amp;$N$1&amp;"]")),INDIRECT("Table10["&amp;$N$1&amp;"]"), 0))</f>
        <v>0.15181555814848899</v>
      </c>
      <c r="AM4" cm="1">
        <f t="array" aca="1" ref="AM4" ca="1">INDEX(INDIRECT("Table10["&amp;AM$9&amp;"]"),MATCH(MAX((Table10[[MetaTest/k]:[MetaTest/k]]=Table96[[#This Row],[Test Name]:[Test Name]])*INDIRECT("Table10["&amp;$N$1&amp;"]")),INDIRECT("Table10["&amp;$N$1&amp;"]"), 0))</f>
        <v>0.18</v>
      </c>
      <c r="AN4" cm="1">
        <f t="array" aca="1" ref="AN4" ca="1">INDEX(INDIRECT("Table10["&amp;AN$9&amp;"]"),MATCH(MAX((Table10[[MetaTest/k]:[MetaTest/k]]=Table96[[#This Row],[Test Name]:[Test Name]])*INDIRECT("Table10["&amp;$N$1&amp;"]")),INDIRECT("Table10["&amp;$N$1&amp;"]"), 0))</f>
        <v>0.274678111587982</v>
      </c>
      <c r="AO4" cm="1">
        <f t="array" aca="1" ref="AO4" ca="1">INDEX(INDIRECT("Table10["&amp;AO$9&amp;"]"),MATCH(MAX((Table10[[MetaTest/k]:[MetaTest/k]]=Table96[[#This Row],[Test Name]:[Test Name]])*INDIRECT("Table10["&amp;$N$1&amp;"]")),INDIRECT("Table10["&amp;$N$1&amp;"]"), 0))</f>
        <v>0</v>
      </c>
      <c r="AP4" cm="1">
        <f t="array" aca="1" ref="AP4" ca="1">INDEX(INDIRECT("Table10["&amp;AP$9&amp;"]"),MATCH(MAX((Table10[[MetaTest/k]:[MetaTest/k]]=Table96[[#This Row],[Test Name]:[Test Name]])*INDIRECT("Table10["&amp;$N$1&amp;"]")),INDIRECT("Table10["&amp;$N$1&amp;"]"), 0))</f>
        <v>0.14444444444444399</v>
      </c>
      <c r="AQ4" cm="1">
        <f t="array" aca="1" ref="AQ4" ca="1">INDEX(INDIRECT("Table10["&amp;AQ$9&amp;"]"),MATCH(MAX((Table10[[MetaTest/k]:[MetaTest/k]]=Table96[[#This Row],[Test Name]:[Test Name]])*INDIRECT("Table10["&amp;$N$1&amp;"]")),INDIRECT("Table10["&amp;$N$1&amp;"]"), 0))</f>
        <v>8.3333333333333301E-2</v>
      </c>
      <c r="AR4" cm="1">
        <f t="array" aca="1" ref="AR4" ca="1">INDEX(INDIRECT("Table10["&amp;AR$9&amp;"]"),MATCH(MAX((Table10[[MetaTest/k]:[MetaTest/k]]=Table96[[#This Row],[Test Name]:[Test Name]])*INDIRECT("Table10["&amp;$N$1&amp;"]")),INDIRECT("Table10["&amp;$N$1&amp;"]"), 0))</f>
        <v>0.38684719535783302</v>
      </c>
      <c r="AS4" cm="1">
        <f t="array" aca="1" ref="AS4" ca="1">INDEX(INDIRECT("Table10["&amp;AS$9&amp;"]"),MATCH(MAX((Table10[[MetaTest/k]:[MetaTest/k]]=Table96[[#This Row],[Test Name]:[Test Name]])*INDIRECT("Table10["&amp;$N$1&amp;"]")),INDIRECT("Table10["&amp;$N$1&amp;"]"), 0))</f>
        <v>0.26886792452830099</v>
      </c>
      <c r="AT4" cm="1">
        <f t="array" aca="1" ref="AT4" ca="1">INDEX(INDIRECT("Table10["&amp;AT$9&amp;"]"),MATCH(MAX((Table10[[MetaTest/k]:[MetaTest/k]]=Table96[[#This Row],[Test Name]:[Test Name]])*INDIRECT("Table10["&amp;$N$1&amp;"]")),INDIRECT("Table10["&amp;$N$1&amp;"]"), 0))</f>
        <v>0</v>
      </c>
      <c r="AU4" cm="1">
        <f t="array" aca="1" ref="AU4" ca="1">INDEX(INDIRECT("Table10["&amp;AU$9&amp;"]"),MATCH(MAX((Table10[[MetaTest/k]:[MetaTest/k]]=Table96[[#This Row],[Test Name]:[Test Name]])*INDIRECT("Table10["&amp;$N$1&amp;"]")),INDIRECT("Table10["&amp;$N$1&amp;"]"), 0))</f>
        <v>2.8169014084507001E-2</v>
      </c>
      <c r="BA4">
        <v>0</v>
      </c>
      <c r="BB4">
        <v>0.32307692307692298</v>
      </c>
      <c r="BC4">
        <v>0.25402100339904599</v>
      </c>
      <c r="BD4">
        <v>0</v>
      </c>
      <c r="BE4">
        <v>0</v>
      </c>
      <c r="BF4">
        <v>0</v>
      </c>
      <c r="BG4">
        <v>0.311396468699839</v>
      </c>
      <c r="BH4">
        <v>9.1954022988505704E-2</v>
      </c>
      <c r="BI4">
        <v>0.30964467005076102</v>
      </c>
      <c r="BJ4">
        <v>0.86301369863013699</v>
      </c>
      <c r="BK4">
        <v>0.55421686746987897</v>
      </c>
      <c r="BL4">
        <v>0.155963302752293</v>
      </c>
      <c r="BM4">
        <v>0</v>
      </c>
      <c r="BQ4">
        <v>0</v>
      </c>
      <c r="BR4">
        <v>0.321367521367521</v>
      </c>
      <c r="BS4">
        <v>0.25004584653526901</v>
      </c>
      <c r="BT4">
        <v>0</v>
      </c>
      <c r="BU4">
        <v>0</v>
      </c>
      <c r="BV4">
        <v>0</v>
      </c>
      <c r="BW4">
        <v>0.31666666666666599</v>
      </c>
      <c r="BX4">
        <v>0.119402985074626</v>
      </c>
      <c r="BY4">
        <v>0.319361277445109</v>
      </c>
      <c r="BZ4">
        <v>0.837209302325581</v>
      </c>
      <c r="CA4">
        <v>0.61855670103092697</v>
      </c>
      <c r="CB4">
        <v>3.9215686274509803E-2</v>
      </c>
      <c r="CC4">
        <v>0</v>
      </c>
      <c r="CG4">
        <v>0</v>
      </c>
      <c r="CH4">
        <v>0.318803418803418</v>
      </c>
      <c r="CI4">
        <v>0.25607687729651202</v>
      </c>
      <c r="CJ4">
        <v>0</v>
      </c>
      <c r="CK4">
        <v>0</v>
      </c>
      <c r="CL4">
        <v>0</v>
      </c>
      <c r="CM4">
        <v>0.30719999999999997</v>
      </c>
      <c r="CN4">
        <v>0.15238095238095201</v>
      </c>
      <c r="CO4">
        <v>0.31451612903225801</v>
      </c>
      <c r="CP4">
        <v>0.90322580645161199</v>
      </c>
      <c r="CQ4">
        <v>0.57608695652173902</v>
      </c>
      <c r="CR4">
        <v>5.1282051282051197E-2</v>
      </c>
      <c r="CS4">
        <v>0</v>
      </c>
      <c r="CW4">
        <v>0</v>
      </c>
      <c r="CX4">
        <v>0.32991452991452902</v>
      </c>
      <c r="CY4">
        <v>0.25005370540885502</v>
      </c>
      <c r="CZ4">
        <v>0</v>
      </c>
      <c r="DA4">
        <v>0</v>
      </c>
      <c r="DB4">
        <v>0</v>
      </c>
      <c r="DC4">
        <v>0.30940988835725602</v>
      </c>
      <c r="DD4">
        <v>0.10576923076923</v>
      </c>
      <c r="DE4">
        <v>0.34573304157549201</v>
      </c>
      <c r="DF4">
        <v>0.90322580645161199</v>
      </c>
      <c r="DG4">
        <v>0.58634538152610405</v>
      </c>
      <c r="DH4">
        <v>0</v>
      </c>
      <c r="DI4">
        <v>0</v>
      </c>
      <c r="DM4">
        <v>0</v>
      </c>
      <c r="DN4">
        <v>0.33333333333333298</v>
      </c>
      <c r="DO4">
        <v>0.25687022883938299</v>
      </c>
      <c r="DP4">
        <v>0</v>
      </c>
      <c r="DQ4">
        <v>0</v>
      </c>
      <c r="DR4">
        <v>0</v>
      </c>
      <c r="DS4">
        <v>0.32387312186978301</v>
      </c>
      <c r="DT4">
        <v>0.193050193050193</v>
      </c>
      <c r="DU4">
        <v>0.31948881789137301</v>
      </c>
      <c r="DV4">
        <v>0.837209302325581</v>
      </c>
      <c r="DW4">
        <v>0.48648648648648601</v>
      </c>
      <c r="DX4">
        <v>0.15172413793103401</v>
      </c>
      <c r="DY4">
        <v>0</v>
      </c>
      <c r="EC4">
        <v>0</v>
      </c>
      <c r="ED4">
        <v>0.33589743589743498</v>
      </c>
      <c r="EE4">
        <v>0.26021658637410999</v>
      </c>
      <c r="EF4">
        <v>0</v>
      </c>
      <c r="EG4">
        <v>0</v>
      </c>
      <c r="EH4">
        <v>0</v>
      </c>
      <c r="EI4">
        <v>0.32721202003338901</v>
      </c>
      <c r="EJ4">
        <v>6.4935064935064901E-2</v>
      </c>
      <c r="EK4">
        <v>0.32442067736185298</v>
      </c>
      <c r="EL4">
        <v>0.86896551724137905</v>
      </c>
      <c r="EM4">
        <v>0.63054187192118205</v>
      </c>
      <c r="EN4">
        <v>0.125874125874125</v>
      </c>
      <c r="EO4">
        <v>0</v>
      </c>
      <c r="EP4">
        <v>0.93772893772893695</v>
      </c>
      <c r="EQ4">
        <v>0.63783783783783699</v>
      </c>
      <c r="ER4">
        <v>4.5112781954887202E-2</v>
      </c>
    </row>
    <row r="5" spans="1:148" x14ac:dyDescent="0.2">
      <c r="A5">
        <v>20</v>
      </c>
      <c r="B5">
        <f>AVERAGE(CX:CX)</f>
        <v>0.3303807303807299</v>
      </c>
      <c r="C5">
        <f>AVERAGE(CY:CY)</f>
        <v>0.25907218866324527</v>
      </c>
      <c r="D5">
        <f t="shared" ref="D5:L5" si="3">AVERAGE(DA:DA)</f>
        <v>0</v>
      </c>
      <c r="E5">
        <f t="shared" si="3"/>
        <v>0</v>
      </c>
      <c r="F5">
        <f t="shared" si="3"/>
        <v>0.32183689522595382</v>
      </c>
      <c r="G5">
        <f t="shared" si="3"/>
        <v>0.14682905307378802</v>
      </c>
      <c r="H5">
        <f t="shared" si="3"/>
        <v>0.29738273180150049</v>
      </c>
      <c r="I5">
        <f t="shared" si="3"/>
        <v>0.86126641224133127</v>
      </c>
      <c r="J5">
        <f t="shared" si="3"/>
        <v>0.59994554636637976</v>
      </c>
      <c r="K5">
        <f t="shared" si="3"/>
        <v>0.104389059260257</v>
      </c>
      <c r="L5">
        <f t="shared" si="3"/>
        <v>0</v>
      </c>
      <c r="N5">
        <f ca="1">COUNTIF(AK12:AU17,"&gt;0")</f>
        <v>18</v>
      </c>
      <c r="O5" cm="1">
        <f t="array" aca="1" ref="O5" ca="1">INDEX(INDIRECT("Table7["&amp;O$9&amp;"]"),MATCH(MAX((Table7[[MetaTest/k]:[MetaTest/k]]=Table96[[#This Row],[Test Name]:[Test Name]])*INDIRECT("Table7["&amp;$N$1&amp;"]")),INDIRECT("Table7["&amp;$N$1&amp;"]"), 0))</f>
        <v>0.28585858585858498</v>
      </c>
      <c r="P5" cm="1">
        <f t="array" aca="1" ref="P5" ca="1">INDEX(INDIRECT("Table7["&amp;P$9&amp;"]"),MATCH(MAX((Table7[[MetaTest/k]:[MetaTest/k]]=Table96[[#This Row],[Test Name]:[Test Name]])*INDIRECT("Table7["&amp;$N$1&amp;"]")),INDIRECT("Table7["&amp;$N$1&amp;"]"), 0))</f>
        <v>0.24856329322988599</v>
      </c>
      <c r="Q5" cm="1">
        <f t="array" aca="1" ref="Q5" ca="1">INDEX(INDIRECT("Table7["&amp;Q$9&amp;"]"),MATCH(MAX((Table7[[MetaTest/k]:[MetaTest/k]]=Table96[[#This Row],[Test Name]:[Test Name]])*INDIRECT("Table7["&amp;$N$1&amp;"]")),INDIRECT("Table7["&amp;$N$1&amp;"]"), 0))</f>
        <v>0.23668639053254401</v>
      </c>
      <c r="R5" cm="1">
        <f t="array" aca="1" ref="R5" ca="1">INDEX(INDIRECT("Table7["&amp;R$9&amp;"]"),MATCH(MAX((Table7[[MetaTest/k]:[MetaTest/k]]=Table96[[#This Row],[Test Name]:[Test Name]])*INDIRECT("Table7["&amp;$N$1&amp;"]")),INDIRECT("Table7["&amp;$N$1&amp;"]"), 0))</f>
        <v>0.21176470588235199</v>
      </c>
      <c r="S5" cm="1">
        <f t="array" aca="1" ref="S5" ca="1">INDEX(INDIRECT("Table7["&amp;S$9&amp;"]"),MATCH(MAX((Table7[[MetaTest/k]:[MetaTest/k]]=Table96[[#This Row],[Test Name]:[Test Name]])*INDIRECT("Table7["&amp;$N$1&amp;"]")),INDIRECT("Table7["&amp;$N$1&amp;"]"), 0))</f>
        <v>0.28070175438596401</v>
      </c>
      <c r="T5" cm="1">
        <f t="array" aca="1" ref="T5" ca="1">INDEX(INDIRECT("Table7["&amp;T$9&amp;"]"),MATCH(MAX((Table7[[MetaTest/k]:[MetaTest/k]]=Table96[[#This Row],[Test Name]:[Test Name]])*INDIRECT("Table7["&amp;$N$1&amp;"]")),INDIRECT("Table7["&amp;$N$1&amp;"]"), 0))</f>
        <v>6.01503759398496E-2</v>
      </c>
      <c r="U5" cm="1">
        <f t="array" aca="1" ref="U5" ca="1">INDEX(INDIRECT("Table7["&amp;U$9&amp;"]"),MATCH(MAX((Table7[[MetaTest/k]:[MetaTest/k]]=Table96[[#This Row],[Test Name]:[Test Name]])*INDIRECT("Table7["&amp;$N$1&amp;"]")),INDIRECT("Table7["&amp;$N$1&amp;"]"), 0))</f>
        <v>0.28365384615384598</v>
      </c>
      <c r="V5" cm="1">
        <f t="array" aca="1" ref="V5" ca="1">INDEX(INDIRECT("Table7["&amp;V$9&amp;"]"),MATCH(MAX((Table7[[MetaTest/k]:[MetaTest/k]]=Table96[[#This Row],[Test Name]:[Test Name]])*INDIRECT("Table7["&amp;$N$1&amp;"]")),INDIRECT("Table7["&amp;$N$1&amp;"]"), 0))</f>
        <v>0.64864864864864802</v>
      </c>
      <c r="W5" cm="1">
        <f t="array" aca="1" ref="W5" ca="1">INDEX(INDIRECT("Table7["&amp;W$9&amp;"]"),MATCH(MAX((Table7[[MetaTest/k]:[MetaTest/k]]=Table96[[#This Row],[Test Name]:[Test Name]])*INDIRECT("Table7["&amp;$N$1&amp;"]")),INDIRECT("Table7["&amp;$N$1&amp;"]"), 0))</f>
        <v>0.51546391752577303</v>
      </c>
      <c r="X5" cm="1">
        <f t="array" aca="1" ref="X5" ca="1">INDEX(INDIRECT("Table7["&amp;X$9&amp;"]"),MATCH(MAX((Table7[[MetaTest/k]:[MetaTest/k]]=Table96[[#This Row],[Test Name]:[Test Name]])*INDIRECT("Table7["&amp;$N$1&amp;"]")),INDIRECT("Table7["&amp;$N$1&amp;"]"), 0))</f>
        <v>0</v>
      </c>
      <c r="Y5" cm="1">
        <f t="array" aca="1" ref="Y5" ca="1">INDEX(INDIRECT("Table7["&amp;Y$9&amp;"]"),MATCH(MAX((Table7[[MetaTest/k]:[MetaTest/k]]=Table96[[#This Row],[Test Name]:[Test Name]])*INDIRECT("Table7["&amp;$N$1&amp;"]")),INDIRECT("Table7["&amp;$N$1&amp;"]"), 0))</f>
        <v>0</v>
      </c>
      <c r="Z5" cm="1">
        <f t="array" aca="1" ref="Z5" ca="1">INDEX(INDIRECT("Table8["&amp;Z$9&amp;"]"),MATCH(MAX((Table8[[MetaTest/k]:[MetaTest/k]]=Table96[[#This Row],[Test Name]:[Test Name]])*INDIRECT("Table8["&amp;$N$1&amp;"]")),INDIRECT("Table8["&amp;$N$1&amp;"]"), 0))</f>
        <v>0.324242424242424</v>
      </c>
      <c r="AA5" cm="1">
        <f t="array" aca="1" ref="AA5" ca="1">INDEX(INDIRECT("Table8["&amp;AA$9&amp;"]"),MATCH(MAX((Table8[[MetaTest/k]:[MetaTest/k]]=Table96[[#This Row],[Test Name]:[Test Name]])*INDIRECT("Table8["&amp;$N$1&amp;"]")),INDIRECT("Table8["&amp;$N$1&amp;"]"), 0))</f>
        <v>0.29063930598080001</v>
      </c>
      <c r="AB5" cm="1">
        <f t="array" aca="1" ref="AB5" ca="1">INDEX(INDIRECT("Table8["&amp;AB$9&amp;"]"),MATCH(MAX((Table8[[MetaTest/k]:[MetaTest/k]]=Table96[[#This Row],[Test Name]:[Test Name]])*INDIRECT("Table8["&amp;$N$1&amp;"]")),INDIRECT("Table8["&amp;$N$1&amp;"]"), 0))</f>
        <v>9.85915492957746E-2</v>
      </c>
      <c r="AC5" cm="1">
        <f t="array" aca="1" ref="AC5" ca="1">INDEX(INDIRECT("Table8["&amp;AC$9&amp;"]"),MATCH(MAX((Table8[[MetaTest/k]:[MetaTest/k]]=Table96[[#This Row],[Test Name]:[Test Name]])*INDIRECT("Table8["&amp;$N$1&amp;"]")),INDIRECT("Table8["&amp;$N$1&amp;"]"), 0))</f>
        <v>7.1428571428571397E-2</v>
      </c>
      <c r="AD5" cm="1">
        <f t="array" aca="1" ref="AD5" ca="1">INDEX(INDIRECT("Table8["&amp;AD$9&amp;"]"),MATCH(MAX((Table8[[MetaTest/k]:[MetaTest/k]]=Table96[[#This Row],[Test Name]:[Test Name]])*INDIRECT("Table8["&amp;$N$1&amp;"]")),INDIRECT("Table8["&amp;$N$1&amp;"]"), 0))</f>
        <v>8.0536912751677805E-2</v>
      </c>
      <c r="AE5" cm="1">
        <f t="array" aca="1" ref="AE5" ca="1">INDEX(INDIRECT("Table8["&amp;AE$9&amp;"]"),MATCH(MAX((Table8[[MetaTest/k]:[MetaTest/k]]=Table96[[#This Row],[Test Name]:[Test Name]])*INDIRECT("Table8["&amp;$N$1&amp;"]")),INDIRECT("Table8["&amp;$N$1&amp;"]"), 0))</f>
        <v>0.28723404255319102</v>
      </c>
      <c r="AF5" cm="1">
        <f t="array" aca="1" ref="AF5" ca="1">INDEX(INDIRECT("Table8["&amp;AF$9&amp;"]"),MATCH(MAX((Table8[[MetaTest/k]:[MetaTest/k]]=Table96[[#This Row],[Test Name]:[Test Name]])*INDIRECT("Table8["&amp;$N$1&amp;"]")),INDIRECT("Table8["&amp;$N$1&amp;"]"), 0))</f>
        <v>0.121621621621621</v>
      </c>
      <c r="AG5" cm="1">
        <f t="array" aca="1" ref="AG5" ca="1">INDEX(INDIRECT("Table8["&amp;AG$9&amp;"]"),MATCH(MAX((Table8[[MetaTest/k]:[MetaTest/k]]=Table96[[#This Row],[Test Name]:[Test Name]])*INDIRECT("Table8["&amp;$N$1&amp;"]")),INDIRECT("Table8["&amp;$N$1&amp;"]"), 0))</f>
        <v>0.96363636363636296</v>
      </c>
      <c r="AH5" cm="1">
        <f t="array" aca="1" ref="AH5" ca="1">INDEX(INDIRECT("Table8["&amp;AH$9&amp;"]"),MATCH(MAX((Table8[[MetaTest/k]:[MetaTest/k]]=Table96[[#This Row],[Test Name]:[Test Name]])*INDIRECT("Table8["&amp;$N$1&amp;"]")),INDIRECT("Table8["&amp;$N$1&amp;"]"), 0))</f>
        <v>0.30347349177330801</v>
      </c>
      <c r="AI5" cm="1">
        <f t="array" aca="1" ref="AI5" ca="1">INDEX(INDIRECT("Table8["&amp;AI$9&amp;"]"),MATCH(MAX((Table8[[MetaTest/k]:[MetaTest/k]]=Table96[[#This Row],[Test Name]:[Test Name]])*INDIRECT("Table8["&amp;$N$1&amp;"]")),INDIRECT("Table8["&amp;$N$1&amp;"]"), 0))</f>
        <v>0.51046025104602499</v>
      </c>
      <c r="AJ5" cm="1">
        <f t="array" aca="1" ref="AJ5" ca="1">INDEX(INDIRECT("Table8["&amp;AJ$9&amp;"]"),MATCH(MAX((Table8[[MetaTest/k]:[MetaTest/k]]=Table96[[#This Row],[Test Name]:[Test Name]])*INDIRECT("Table8["&amp;$N$1&amp;"]")),INDIRECT("Table8["&amp;$N$1&amp;"]"), 0))</f>
        <v>0.17877094972067001</v>
      </c>
      <c r="AK5" cm="1">
        <f t="array" aca="1" ref="AK5" ca="1">INDEX(INDIRECT("Table10["&amp;AK$9&amp;"]"),MATCH(MAX((Table10[[MetaTest/k]:[MetaTest/k]]=Table96[[#This Row],[Test Name]:[Test Name]])*INDIRECT("Table10["&amp;$N$1&amp;"]")),INDIRECT("Table10["&amp;$N$1&amp;"]"), 0))</f>
        <v>0.20808080808080801</v>
      </c>
      <c r="AL5" cm="1">
        <f t="array" aca="1" ref="AL5" ca="1">INDEX(INDIRECT("Table10["&amp;AL$9&amp;"]"),MATCH(MAX((Table10[[MetaTest/k]:[MetaTest/k]]=Table96[[#This Row],[Test Name]:[Test Name]])*INDIRECT("Table10["&amp;$N$1&amp;"]")),INDIRECT("Table10["&amp;$N$1&amp;"]"), 0))</f>
        <v>0.118037440185546</v>
      </c>
      <c r="AM5" cm="1">
        <f t="array" aca="1" ref="AM5" ca="1">INDEX(INDIRECT("Table10["&amp;AM$9&amp;"]"),MATCH(MAX((Table10[[MetaTest/k]:[MetaTest/k]]=Table96[[#This Row],[Test Name]:[Test Name]])*INDIRECT("Table10["&amp;$N$1&amp;"]")),INDIRECT("Table10["&amp;$N$1&amp;"]"), 0))</f>
        <v>6.3492063492063405E-2</v>
      </c>
      <c r="AN5" cm="1">
        <f t="array" aca="1" ref="AN5" ca="1">INDEX(INDIRECT("Table10["&amp;AN$9&amp;"]"),MATCH(MAX((Table10[[MetaTest/k]:[MetaTest/k]]=Table96[[#This Row],[Test Name]:[Test Name]])*INDIRECT("Table10["&amp;$N$1&amp;"]")),INDIRECT("Table10["&amp;$N$1&amp;"]"), 0))</f>
        <v>0.229787234042553</v>
      </c>
      <c r="AO5" cm="1">
        <f t="array" aca="1" ref="AO5" ca="1">INDEX(INDIRECT("Table10["&amp;AO$9&amp;"]"),MATCH(MAX((Table10[[MetaTest/k]:[MetaTest/k]]=Table96[[#This Row],[Test Name]:[Test Name]])*INDIRECT("Table10["&amp;$N$1&amp;"]")),INDIRECT("Table10["&amp;$N$1&amp;"]"), 0))</f>
        <v>0</v>
      </c>
      <c r="AP5" cm="1">
        <f t="array" aca="1" ref="AP5" ca="1">INDEX(INDIRECT("Table10["&amp;AP$9&amp;"]"),MATCH(MAX((Table10[[MetaTest/k]:[MetaTest/k]]=Table96[[#This Row],[Test Name]:[Test Name]])*INDIRECT("Table10["&amp;$N$1&amp;"]")),INDIRECT("Table10["&amp;$N$1&amp;"]"), 0))</f>
        <v>0.25858585858585798</v>
      </c>
      <c r="AQ5" cm="1">
        <f t="array" aca="1" ref="AQ5" ca="1">INDEX(INDIRECT("Table10["&amp;AQ$9&amp;"]"),MATCH(MAX((Table10[[MetaTest/k]:[MetaTest/k]]=Table96[[#This Row],[Test Name]:[Test Name]])*INDIRECT("Table10["&amp;$N$1&amp;"]")),INDIRECT("Table10["&amp;$N$1&amp;"]"), 0))</f>
        <v>0.11111111111111099</v>
      </c>
      <c r="AR5" cm="1">
        <f t="array" aca="1" ref="AR5" ca="1">INDEX(INDIRECT("Table10["&amp;AR$9&amp;"]"),MATCH(MAX((Table10[[MetaTest/k]:[MetaTest/k]]=Table96[[#This Row],[Test Name]:[Test Name]])*INDIRECT("Table10["&amp;$N$1&amp;"]")),INDIRECT("Table10["&amp;$N$1&amp;"]"), 0))</f>
        <v>0.38361266294227098</v>
      </c>
      <c r="AS5" cm="1">
        <f t="array" aca="1" ref="AS5" ca="1">INDEX(INDIRECT("Table10["&amp;AS$9&amp;"]"),MATCH(MAX((Table10[[MetaTest/k]:[MetaTest/k]]=Table96[[#This Row],[Test Name]:[Test Name]])*INDIRECT("Table10["&amp;$N$1&amp;"]")),INDIRECT("Table10["&amp;$N$1&amp;"]"), 0))</f>
        <v>0</v>
      </c>
      <c r="AT5" cm="1">
        <f t="array" aca="1" ref="AT5" ca="1">INDEX(INDIRECT("Table10["&amp;AT$9&amp;"]"),MATCH(MAX((Table10[[MetaTest/k]:[MetaTest/k]]=Table96[[#This Row],[Test Name]:[Test Name]])*INDIRECT("Table10["&amp;$N$1&amp;"]")),INDIRECT("Table10["&amp;$N$1&amp;"]"), 0))</f>
        <v>0</v>
      </c>
      <c r="AU5" cm="1">
        <f t="array" aca="1" ref="AU5" ca="1">INDEX(INDIRECT("Table10["&amp;AU$9&amp;"]"),MATCH(MAX((Table10[[MetaTest/k]:[MetaTest/k]]=Table96[[#This Row],[Test Name]:[Test Name]])*INDIRECT("Table10["&amp;$N$1&amp;"]")),INDIRECT("Table10["&amp;$N$1&amp;"]"), 0))</f>
        <v>1.5748031496062902E-2</v>
      </c>
      <c r="BA5">
        <v>0</v>
      </c>
      <c r="BB5">
        <v>0.32051282051281998</v>
      </c>
      <c r="BC5">
        <v>0.23598518921119899</v>
      </c>
      <c r="BD5">
        <v>0</v>
      </c>
      <c r="BE5">
        <v>0</v>
      </c>
      <c r="BF5">
        <v>0</v>
      </c>
      <c r="BG5">
        <v>0.31987075928917602</v>
      </c>
      <c r="BH5">
        <v>7.8651685393258397E-2</v>
      </c>
      <c r="BI5">
        <v>0.31790744466800802</v>
      </c>
      <c r="BJ5">
        <v>0.84848484848484795</v>
      </c>
      <c r="BK5">
        <v>0.55895196506550204</v>
      </c>
      <c r="BL5">
        <v>0</v>
      </c>
      <c r="BM5">
        <v>0</v>
      </c>
      <c r="BQ5">
        <v>0</v>
      </c>
      <c r="BR5">
        <v>0.318803418803418</v>
      </c>
      <c r="BS5">
        <v>0.24112163220556199</v>
      </c>
      <c r="BT5">
        <v>0</v>
      </c>
      <c r="BU5">
        <v>0</v>
      </c>
      <c r="BV5">
        <v>0</v>
      </c>
      <c r="BW5">
        <v>0.31715210355987</v>
      </c>
      <c r="BX5">
        <v>0.145299145299145</v>
      </c>
      <c r="BY5">
        <v>0.31408775981524201</v>
      </c>
      <c r="BZ5">
        <v>0.86896551724137905</v>
      </c>
      <c r="CA5">
        <v>0.52459016393442603</v>
      </c>
      <c r="CB5">
        <v>0</v>
      </c>
      <c r="CC5">
        <v>0</v>
      </c>
      <c r="CG5">
        <v>0</v>
      </c>
      <c r="CH5">
        <v>0.31452991452991402</v>
      </c>
      <c r="CI5">
        <v>0.24282473555518799</v>
      </c>
      <c r="CJ5">
        <v>0</v>
      </c>
      <c r="CK5">
        <v>0</v>
      </c>
      <c r="CL5">
        <v>0</v>
      </c>
      <c r="CM5">
        <v>0.31017770597738198</v>
      </c>
      <c r="CN5">
        <v>0.20578778135048201</v>
      </c>
      <c r="CO5">
        <v>0.30167597765363102</v>
      </c>
      <c r="CP5">
        <v>0.85714285714285698</v>
      </c>
      <c r="CQ5">
        <v>0.51063829787234005</v>
      </c>
      <c r="CR5">
        <v>0</v>
      </c>
      <c r="CS5">
        <v>0</v>
      </c>
      <c r="CW5">
        <v>0</v>
      </c>
      <c r="CX5">
        <v>0.313675213675213</v>
      </c>
      <c r="CY5">
        <v>0.24424278708462399</v>
      </c>
      <c r="CZ5">
        <v>0</v>
      </c>
      <c r="DA5">
        <v>0</v>
      </c>
      <c r="DB5">
        <v>0</v>
      </c>
      <c r="DC5">
        <v>0.31442463533225201</v>
      </c>
      <c r="DD5">
        <v>0.15833333333333299</v>
      </c>
      <c r="DE5">
        <v>0.30084745762711801</v>
      </c>
      <c r="DF5">
        <v>0.84280936454849498</v>
      </c>
      <c r="DG5">
        <v>0.56684491978609597</v>
      </c>
      <c r="DH5">
        <v>1.4925373134328301E-2</v>
      </c>
      <c r="DI5">
        <v>0</v>
      </c>
      <c r="DM5">
        <v>0</v>
      </c>
      <c r="DN5">
        <v>0.318803418803418</v>
      </c>
      <c r="DO5">
        <v>0.25150162543652799</v>
      </c>
      <c r="DP5">
        <v>0</v>
      </c>
      <c r="DQ5">
        <v>0</v>
      </c>
      <c r="DR5">
        <v>0</v>
      </c>
      <c r="DS5">
        <v>0.306397306397306</v>
      </c>
      <c r="DT5">
        <v>0.15652173913043399</v>
      </c>
      <c r="DU5">
        <v>0.32347140039447703</v>
      </c>
      <c r="DV5">
        <v>0.875</v>
      </c>
      <c r="DW5">
        <v>0.58823529411764697</v>
      </c>
      <c r="DX5">
        <v>1.38888888888888E-2</v>
      </c>
      <c r="DY5">
        <v>0</v>
      </c>
      <c r="EC5">
        <v>0</v>
      </c>
      <c r="ED5">
        <v>0.35982905982905899</v>
      </c>
      <c r="EE5">
        <v>0.30841936532219</v>
      </c>
      <c r="EF5">
        <v>0</v>
      </c>
      <c r="EG5">
        <v>0</v>
      </c>
      <c r="EH5">
        <v>0</v>
      </c>
      <c r="EI5">
        <v>0.338028169014084</v>
      </c>
      <c r="EJ5">
        <v>0.25652173913043402</v>
      </c>
      <c r="EK5">
        <v>0.167487684729064</v>
      </c>
      <c r="EL5">
        <v>0.865979381443299</v>
      </c>
      <c r="EM5">
        <v>0.61187214611872098</v>
      </c>
      <c r="EN5">
        <v>0.53588516746411397</v>
      </c>
      <c r="EO5">
        <v>0</v>
      </c>
      <c r="EP5">
        <v>0.95522388059701402</v>
      </c>
      <c r="EQ5">
        <v>0.16783216783216701</v>
      </c>
      <c r="ER5">
        <v>0.66852367688022196</v>
      </c>
    </row>
    <row r="6" spans="1:148" x14ac:dyDescent="0.2">
      <c r="A6">
        <v>25</v>
      </c>
      <c r="B6">
        <f>AVERAGE(DN:DN)</f>
        <v>0.32665112665112617</v>
      </c>
      <c r="C6">
        <f>AVERAGE(DO:DO)</f>
        <v>0.2543383269594568</v>
      </c>
      <c r="D6">
        <f t="shared" ref="D6:L6" si="4">AVERAGE(DQ:DQ)</f>
        <v>0</v>
      </c>
      <c r="E6">
        <f t="shared" si="4"/>
        <v>0</v>
      </c>
      <c r="F6">
        <f t="shared" si="4"/>
        <v>0.31604223256370395</v>
      </c>
      <c r="G6">
        <f t="shared" si="4"/>
        <v>0.18161713135290752</v>
      </c>
      <c r="H6">
        <f t="shared" si="4"/>
        <v>0.29214397788165108</v>
      </c>
      <c r="I6">
        <f t="shared" si="4"/>
        <v>0.86123629964790815</v>
      </c>
      <c r="J6">
        <f t="shared" si="4"/>
        <v>0.5849646826387529</v>
      </c>
      <c r="K6">
        <f t="shared" si="4"/>
        <v>5.3040618550190904E-2</v>
      </c>
      <c r="L6">
        <f t="shared" si="4"/>
        <v>0</v>
      </c>
      <c r="N6">
        <f ca="1">SUM(N3:N5)/(3*N2)</f>
        <v>0.31746031746031744</v>
      </c>
      <c r="O6" cm="1">
        <f t="array" aca="1" ref="O6" ca="1">INDEX(INDIRECT("Table7["&amp;O$9&amp;"]"),MATCH(MAX((Table7[[MetaTest/k]:[MetaTest/k]]=Table96[[#This Row],[Test Name]:[Test Name]])*INDIRECT("Table7["&amp;$N$1&amp;"]")),INDIRECT("Table7["&amp;$N$1&amp;"]"), 0))</f>
        <v>0.29100529100529099</v>
      </c>
      <c r="P6" cm="1">
        <f t="array" aca="1" ref="P6" ca="1">INDEX(INDIRECT("Table7["&amp;P$9&amp;"]"),MATCH(MAX((Table7[[MetaTest/k]:[MetaTest/k]]=Table96[[#This Row],[Test Name]:[Test Name]])*INDIRECT("Table7["&amp;$N$1&amp;"]")),INDIRECT("Table7["&amp;$N$1&amp;"]"), 0))</f>
        <v>0.25833253965209801</v>
      </c>
      <c r="Q6" cm="1">
        <f t="array" aca="1" ref="Q6" ca="1">INDEX(INDIRECT("Table7["&amp;Q$9&amp;"]"),MATCH(MAX((Table7[[MetaTest/k]:[MetaTest/k]]=Table96[[#This Row],[Test Name]:[Test Name]])*INDIRECT("Table7["&amp;$N$1&amp;"]")),INDIRECT("Table7["&amp;$N$1&amp;"]"), 0))</f>
        <v>0.29594272076372302</v>
      </c>
      <c r="R6" cm="1">
        <f t="array" aca="1" ref="R6" ca="1">INDEX(INDIRECT("Table7["&amp;R$9&amp;"]"),MATCH(MAX((Table7[[MetaTest/k]:[MetaTest/k]]=Table96[[#This Row],[Test Name]:[Test Name]])*INDIRECT("Table7["&amp;$N$1&amp;"]")),INDIRECT("Table7["&amp;$N$1&amp;"]"), 0))</f>
        <v>0.19230769230769201</v>
      </c>
      <c r="S6" cm="1">
        <f t="array" aca="1" ref="S6" ca="1">INDEX(INDIRECT("Table7["&amp;S$9&amp;"]"),MATCH(MAX((Table7[[MetaTest/k]:[MetaTest/k]]=Table96[[#This Row],[Test Name]:[Test Name]])*INDIRECT("Table7["&amp;$N$1&amp;"]")),INDIRECT("Table7["&amp;$N$1&amp;"]"), 0))</f>
        <v>0</v>
      </c>
      <c r="T6" cm="1">
        <f t="array" aca="1" ref="T6" ca="1">INDEX(INDIRECT("Table7["&amp;T$9&amp;"]"),MATCH(MAX((Table7[[MetaTest/k]:[MetaTest/k]]=Table96[[#This Row],[Test Name]:[Test Name]])*INDIRECT("Table7["&amp;$N$1&amp;"]")),INDIRECT("Table7["&amp;$N$1&amp;"]"), 0))</f>
        <v>0.121546961325966</v>
      </c>
      <c r="U6" cm="1">
        <f t="array" aca="1" ref="U6" ca="1">INDEX(INDIRECT("Table7["&amp;U$9&amp;"]"),MATCH(MAX((Table7[[MetaTest/k]:[MetaTest/k]]=Table96[[#This Row],[Test Name]:[Test Name]])*INDIRECT("Table7["&amp;$N$1&amp;"]")),INDIRECT("Table7["&amp;$N$1&amp;"]"), 0))</f>
        <v>0.28021978021978</v>
      </c>
      <c r="V6" cm="1">
        <f t="array" aca="1" ref="V6" ca="1">INDEX(INDIRECT("Table7["&amp;V$9&amp;"]"),MATCH(MAX((Table7[[MetaTest/k]:[MetaTest/k]]=Table96[[#This Row],[Test Name]:[Test Name]])*INDIRECT("Table7["&amp;$N$1&amp;"]")),INDIRECT("Table7["&amp;$N$1&amp;"]"), 0))</f>
        <v>0.61883408071748802</v>
      </c>
      <c r="W6" cm="1">
        <f t="array" aca="1" ref="W6" ca="1">INDEX(INDIRECT("Table7["&amp;W$9&amp;"]"),MATCH(MAX((Table7[[MetaTest/k]:[MetaTest/k]]=Table96[[#This Row],[Test Name]:[Test Name]])*INDIRECT("Table7["&amp;$N$1&amp;"]")),INDIRECT("Table7["&amp;$N$1&amp;"]"), 0))</f>
        <v>0.57303370786516805</v>
      </c>
      <c r="X6" cm="1">
        <f t="array" aca="1" ref="X6" ca="1">INDEX(INDIRECT("Table7["&amp;X$9&amp;"]"),MATCH(MAX((Table7[[MetaTest/k]:[MetaTest/k]]=Table96[[#This Row],[Test Name]:[Test Name]])*INDIRECT("Table7["&amp;$N$1&amp;"]")),INDIRECT("Table7["&amp;$N$1&amp;"]"), 0))</f>
        <v>0.115107913669064</v>
      </c>
      <c r="Y6" cm="1">
        <f t="array" aca="1" ref="Y6" ca="1">INDEX(INDIRECT("Table7["&amp;Y$9&amp;"]"),MATCH(MAX((Table7[[MetaTest/k]:[MetaTest/k]]=Table96[[#This Row],[Test Name]:[Test Name]])*INDIRECT("Table7["&amp;$N$1&amp;"]")),INDIRECT("Table7["&amp;$N$1&amp;"]"), 0))</f>
        <v>0.128</v>
      </c>
      <c r="Z6" cm="1">
        <f t="array" aca="1" ref="Z6" ca="1">INDEX(INDIRECT("Table8["&amp;Z$9&amp;"]"),MATCH(MAX((Table8[[MetaTest/k]:[MetaTest/k]]=Table96[[#This Row],[Test Name]:[Test Name]])*INDIRECT("Table8["&amp;$N$1&amp;"]")),INDIRECT("Table8["&amp;$N$1&amp;"]"), 0))</f>
        <v>0.36719576719576702</v>
      </c>
      <c r="AA6" cm="1">
        <f t="array" aca="1" ref="AA6" ca="1">INDEX(INDIRECT("Table8["&amp;AA$9&amp;"]"),MATCH(MAX((Table8[[MetaTest/k]:[MetaTest/k]]=Table96[[#This Row],[Test Name]:[Test Name]])*INDIRECT("Table8["&amp;$N$1&amp;"]")),INDIRECT("Table8["&amp;$N$1&amp;"]"), 0))</f>
        <v>0.33371376658412399</v>
      </c>
      <c r="AB6" cm="1">
        <f t="array" aca="1" ref="AB6" ca="1">INDEX(INDIRECT("Table8["&amp;AB$9&amp;"]"),MATCH(MAX((Table8[[MetaTest/k]:[MetaTest/k]]=Table96[[#This Row],[Test Name]:[Test Name]])*INDIRECT("Table8["&amp;$N$1&amp;"]")),INDIRECT("Table8["&amp;$N$1&amp;"]"), 0))</f>
        <v>0.28685258964143401</v>
      </c>
      <c r="AC6" cm="1">
        <f t="array" aca="1" ref="AC6" ca="1">INDEX(INDIRECT("Table8["&amp;AC$9&amp;"]"),MATCH(MAX((Table8[[MetaTest/k]:[MetaTest/k]]=Table96[[#This Row],[Test Name]:[Test Name]])*INDIRECT("Table8["&amp;$N$1&amp;"]")),INDIRECT("Table8["&amp;$N$1&amp;"]"), 0))</f>
        <v>9.7222222222222196E-2</v>
      </c>
      <c r="AD6" cm="1">
        <f t="array" aca="1" ref="AD6" ca="1">INDEX(INDIRECT("Table8["&amp;AD$9&amp;"]"),MATCH(MAX((Table8[[MetaTest/k]:[MetaTest/k]]=Table96[[#This Row],[Test Name]:[Test Name]])*INDIRECT("Table8["&amp;$N$1&amp;"]")),INDIRECT("Table8["&amp;$N$1&amp;"]"), 0))</f>
        <v>3.38983050847457E-2</v>
      </c>
      <c r="AE6" cm="1">
        <f t="array" aca="1" ref="AE6" ca="1">INDEX(INDIRECT("Table8["&amp;AE$9&amp;"]"),MATCH(MAX((Table8[[MetaTest/k]:[MetaTest/k]]=Table96[[#This Row],[Test Name]:[Test Name]])*INDIRECT("Table8["&amp;$N$1&amp;"]")),INDIRECT("Table8["&amp;$N$1&amp;"]"), 0))</f>
        <v>0.33862433862433799</v>
      </c>
      <c r="AF6" cm="1">
        <f t="array" aca="1" ref="AF6" ca="1">INDEX(INDIRECT("Table8["&amp;AF$9&amp;"]"),MATCH(MAX((Table8[[MetaTest/k]:[MetaTest/k]]=Table96[[#This Row],[Test Name]:[Test Name]])*INDIRECT("Table8["&amp;$N$1&amp;"]")),INDIRECT("Table8["&amp;$N$1&amp;"]"), 0))</f>
        <v>0.28181818181818102</v>
      </c>
      <c r="AG6" cm="1">
        <f t="array" aca="1" ref="AG6" ca="1">INDEX(INDIRECT("Table8["&amp;AG$9&amp;"]"),MATCH(MAX((Table8[[MetaTest/k]:[MetaTest/k]]=Table96[[#This Row],[Test Name]:[Test Name]])*INDIRECT("Table8["&amp;$N$1&amp;"]")),INDIRECT("Table8["&amp;$N$1&amp;"]"), 0))</f>
        <v>0.95327102803738295</v>
      </c>
      <c r="AH6" cm="1">
        <f t="array" aca="1" ref="AH6" ca="1">INDEX(INDIRECT("Table8["&amp;AH$9&amp;"]"),MATCH(MAX((Table8[[MetaTest/k]:[MetaTest/k]]=Table96[[#This Row],[Test Name]:[Test Name]])*INDIRECT("Table8["&amp;$N$1&amp;"]")),INDIRECT("Table8["&amp;$N$1&amp;"]"), 0))</f>
        <v>0.48442906574394401</v>
      </c>
      <c r="AI6" cm="1">
        <f t="array" aca="1" ref="AI6" ca="1">INDEX(INDIRECT("Table8["&amp;AI$9&amp;"]"),MATCH(MAX((Table8[[MetaTest/k]:[MetaTest/k]]=Table96[[#This Row],[Test Name]:[Test Name]])*INDIRECT("Table8["&amp;$N$1&amp;"]")),INDIRECT("Table8["&amp;$N$1&amp;"]"), 0))</f>
        <v>0.47876447876447797</v>
      </c>
      <c r="AJ6" cm="1">
        <f t="array" aca="1" ref="AJ6" ca="1">INDEX(INDIRECT("Table8["&amp;AJ$9&amp;"]"),MATCH(MAX((Table8[[MetaTest/k]:[MetaTest/k]]=Table96[[#This Row],[Test Name]:[Test Name]])*INDIRECT("Table8["&amp;$N$1&amp;"]")),INDIRECT("Table8["&amp;$N$1&amp;"]"), 0))</f>
        <v>4.85436893203883E-2</v>
      </c>
      <c r="AK6" cm="1">
        <f t="array" aca="1" ref="AK6" ca="1">INDEX(INDIRECT("Table10["&amp;AK$9&amp;"]"),MATCH(MAX((Table10[[MetaTest/k]:[MetaTest/k]]=Table96[[#This Row],[Test Name]:[Test Name]])*INDIRECT("Table10["&amp;$N$1&amp;"]")),INDIRECT("Table10["&amp;$N$1&amp;"]"), 0))</f>
        <v>0.20740740740740701</v>
      </c>
      <c r="AL6" cm="1">
        <f t="array" aca="1" ref="AL6" ca="1">INDEX(INDIRECT("Table10["&amp;AL$9&amp;"]"),MATCH(MAX((Table10[[MetaTest/k]:[MetaTest/k]]=Table96[[#This Row],[Test Name]:[Test Name]])*INDIRECT("Table10["&amp;$N$1&amp;"]")),INDIRECT("Table10["&amp;$N$1&amp;"]"), 0))</f>
        <v>0.12130953693926499</v>
      </c>
      <c r="AM6" cm="1">
        <f t="array" aca="1" ref="AM6" ca="1">INDEX(INDIRECT("Table10["&amp;AM$9&amp;"]"),MATCH(MAX((Table10[[MetaTest/k]:[MetaTest/k]]=Table96[[#This Row],[Test Name]:[Test Name]])*INDIRECT("Table10["&amp;$N$1&amp;"]")),INDIRECT("Table10["&amp;$N$1&amp;"]"), 0))</f>
        <v>0.16279069767441801</v>
      </c>
      <c r="AN6" cm="1">
        <f t="array" aca="1" ref="AN6" ca="1">INDEX(INDIRECT("Table10["&amp;AN$9&amp;"]"),MATCH(MAX((Table10[[MetaTest/k]:[MetaTest/k]]=Table96[[#This Row],[Test Name]:[Test Name]])*INDIRECT("Table10["&amp;$N$1&amp;"]")),INDIRECT("Table10["&amp;$N$1&amp;"]"), 0))</f>
        <v>0.16470588235294101</v>
      </c>
      <c r="AO6" cm="1">
        <f t="array" aca="1" ref="AO6" ca="1">INDEX(INDIRECT("Table10["&amp;AO$9&amp;"]"),MATCH(MAX((Table10[[MetaTest/k]:[MetaTest/k]]=Table96[[#This Row],[Test Name]:[Test Name]])*INDIRECT("Table10["&amp;$N$1&amp;"]")),INDIRECT("Table10["&amp;$N$1&amp;"]"), 0))</f>
        <v>3.2520325203252001E-2</v>
      </c>
      <c r="AP6" cm="1">
        <f t="array" aca="1" ref="AP6" ca="1">INDEX(INDIRECT("Table10["&amp;AP$9&amp;"]"),MATCH(MAX((Table10[[MetaTest/k]:[MetaTest/k]]=Table96[[#This Row],[Test Name]:[Test Name]])*INDIRECT("Table10["&amp;$N$1&amp;"]")),INDIRECT("Table10["&amp;$N$1&amp;"]"), 0))</f>
        <v>0</v>
      </c>
      <c r="AQ6" cm="1">
        <f t="array" aca="1" ref="AQ6" ca="1">INDEX(INDIRECT("Table10["&amp;AQ$9&amp;"]"),MATCH(MAX((Table10[[MetaTest/k]:[MetaTest/k]]=Table96[[#This Row],[Test Name]:[Test Name]])*INDIRECT("Table10["&amp;$N$1&amp;"]")),INDIRECT("Table10["&amp;$N$1&amp;"]"), 0))</f>
        <v>6.83760683760683E-2</v>
      </c>
      <c r="AR6" cm="1">
        <f t="array" aca="1" ref="AR6" ca="1">INDEX(INDIRECT("Table10["&amp;AR$9&amp;"]"),MATCH(MAX((Table10[[MetaTest/k]:[MetaTest/k]]=Table96[[#This Row],[Test Name]:[Test Name]])*INDIRECT("Table10["&amp;$N$1&amp;"]")),INDIRECT("Table10["&amp;$N$1&amp;"]"), 0))</f>
        <v>0.37236084452974999</v>
      </c>
      <c r="AS6" cm="1">
        <f t="array" aca="1" ref="AS6" ca="1">INDEX(INDIRECT("Table10["&amp;AS$9&amp;"]"),MATCH(MAX((Table10[[MetaTest/k]:[MetaTest/k]]=Table96[[#This Row],[Test Name]:[Test Name]])*INDIRECT("Table10["&amp;$N$1&amp;"]")),INDIRECT("Table10["&amp;$N$1&amp;"]"), 0))</f>
        <v>0.27234042553191401</v>
      </c>
      <c r="AT6" cm="1">
        <f t="array" aca="1" ref="AT6" ca="1">INDEX(INDIRECT("Table10["&amp;AT$9&amp;"]"),MATCH(MAX((Table10[[MetaTest/k]:[MetaTest/k]]=Table96[[#This Row],[Test Name]:[Test Name]])*INDIRECT("Table10["&amp;$N$1&amp;"]")),INDIRECT("Table10["&amp;$N$1&amp;"]"), 0))</f>
        <v>0</v>
      </c>
      <c r="AU6" cm="1">
        <f t="array" aca="1" ref="AU6" ca="1">INDEX(INDIRECT("Table10["&amp;AU$9&amp;"]"),MATCH(MAX((Table10[[MetaTest/k]:[MetaTest/k]]=Table96[[#This Row],[Test Name]:[Test Name]])*INDIRECT("Table10["&amp;$N$1&amp;"]")),INDIRECT("Table10["&amp;$N$1&amp;"]"), 0))</f>
        <v>1.86915887850467E-2</v>
      </c>
      <c r="BA6">
        <v>0</v>
      </c>
      <c r="BB6">
        <v>0.32478632478632402</v>
      </c>
      <c r="BC6">
        <v>0.25200874237844401</v>
      </c>
      <c r="BD6">
        <v>0</v>
      </c>
      <c r="BE6">
        <v>0</v>
      </c>
      <c r="BF6">
        <v>0</v>
      </c>
      <c r="BG6">
        <v>0.31879194630872398</v>
      </c>
      <c r="BH6">
        <v>0.180555555555555</v>
      </c>
      <c r="BI6">
        <v>0.327790973871734</v>
      </c>
      <c r="BJ6">
        <v>0.84280936454849498</v>
      </c>
      <c r="BK6">
        <v>0.59813084112149495</v>
      </c>
      <c r="BL6">
        <v>0</v>
      </c>
      <c r="BM6">
        <v>0</v>
      </c>
      <c r="BQ6">
        <v>0</v>
      </c>
      <c r="BR6">
        <v>0.321367521367521</v>
      </c>
      <c r="BS6">
        <v>0.25194209810315998</v>
      </c>
      <c r="BT6">
        <v>0</v>
      </c>
      <c r="BU6">
        <v>0</v>
      </c>
      <c r="BV6">
        <v>0</v>
      </c>
      <c r="BW6">
        <v>0.31089743589743501</v>
      </c>
      <c r="BX6">
        <v>0.199288256227758</v>
      </c>
      <c r="BY6">
        <v>0.31904761904761902</v>
      </c>
      <c r="BZ6">
        <v>0.837209302325581</v>
      </c>
      <c r="CA6">
        <v>0.60103626943005095</v>
      </c>
      <c r="CB6">
        <v>0</v>
      </c>
      <c r="CC6">
        <v>0</v>
      </c>
      <c r="CG6">
        <v>0</v>
      </c>
      <c r="CH6">
        <v>0.321367521367521</v>
      </c>
      <c r="CI6">
        <v>0.25726805956905002</v>
      </c>
      <c r="CJ6">
        <v>0</v>
      </c>
      <c r="CK6">
        <v>0</v>
      </c>
      <c r="CL6">
        <v>0</v>
      </c>
      <c r="CM6">
        <v>0.31751227495908302</v>
      </c>
      <c r="CN6">
        <v>0.1953125</v>
      </c>
      <c r="CO6">
        <v>0.30734966592427598</v>
      </c>
      <c r="CP6">
        <v>0.85714285714285698</v>
      </c>
      <c r="CQ6">
        <v>0.57142857142857095</v>
      </c>
      <c r="CR6">
        <v>6.6666666666666596E-2</v>
      </c>
      <c r="CS6">
        <v>0</v>
      </c>
      <c r="CW6">
        <v>0</v>
      </c>
      <c r="CX6">
        <v>0.32222222222222202</v>
      </c>
      <c r="CY6">
        <v>0.24403481628260601</v>
      </c>
      <c r="CZ6">
        <v>0</v>
      </c>
      <c r="DA6">
        <v>0</v>
      </c>
      <c r="DB6">
        <v>0</v>
      </c>
      <c r="DC6">
        <v>0.312703583061889</v>
      </c>
      <c r="DD6">
        <v>7.4866310160427801E-2</v>
      </c>
      <c r="DE6">
        <v>0.32504780114722698</v>
      </c>
      <c r="DF6">
        <v>0.875</v>
      </c>
      <c r="DG6">
        <v>0.60869565217391297</v>
      </c>
      <c r="DH6">
        <v>0</v>
      </c>
      <c r="DI6">
        <v>0</v>
      </c>
      <c r="DM6">
        <v>0</v>
      </c>
      <c r="DN6">
        <v>0.318803418803418</v>
      </c>
      <c r="DO6">
        <v>0.249847794723216</v>
      </c>
      <c r="DP6">
        <v>0</v>
      </c>
      <c r="DQ6">
        <v>0</v>
      </c>
      <c r="DR6">
        <v>0</v>
      </c>
      <c r="DS6">
        <v>0.31410256410256399</v>
      </c>
      <c r="DT6">
        <v>7.6433121019108194E-2</v>
      </c>
      <c r="DU6">
        <v>0.31538461538461499</v>
      </c>
      <c r="DV6">
        <v>0.86896551724137905</v>
      </c>
      <c r="DW6">
        <v>0.54945054945054905</v>
      </c>
      <c r="DX6">
        <v>0.124293785310734</v>
      </c>
      <c r="DY6">
        <v>0</v>
      </c>
      <c r="EC6">
        <v>0</v>
      </c>
      <c r="ED6">
        <v>0.34871794871794798</v>
      </c>
      <c r="EE6">
        <v>0.28149718898339099</v>
      </c>
      <c r="EF6">
        <v>0</v>
      </c>
      <c r="EG6">
        <v>0</v>
      </c>
      <c r="EH6">
        <v>0</v>
      </c>
      <c r="EI6">
        <v>0.33566433566433501</v>
      </c>
      <c r="EJ6">
        <v>8.0536912751677805E-2</v>
      </c>
      <c r="EK6">
        <v>0.32042253521126701</v>
      </c>
      <c r="EL6">
        <v>0.85714285714285698</v>
      </c>
      <c r="EM6">
        <v>0.62068965517241304</v>
      </c>
      <c r="EN6">
        <v>0.31901840490797501</v>
      </c>
      <c r="EO6">
        <v>0</v>
      </c>
      <c r="EP6">
        <v>0.91489361702127603</v>
      </c>
      <c r="EQ6">
        <v>0.30769230769230699</v>
      </c>
      <c r="ER6">
        <v>0.66253869969040202</v>
      </c>
    </row>
    <row r="7" spans="1:148" x14ac:dyDescent="0.2">
      <c r="A7">
        <v>50</v>
      </c>
      <c r="B7">
        <f>AVERAGE(ED:ED)</f>
        <v>0.35656565656565598</v>
      </c>
      <c r="C7">
        <f>AVERAGE(EE:EE)</f>
        <v>0.29662135825156438</v>
      </c>
      <c r="D7">
        <f t="shared" ref="D7:L7" si="5">AVERAGE(EG:EG)</f>
        <v>0</v>
      </c>
      <c r="E7">
        <f t="shared" si="5"/>
        <v>0</v>
      </c>
      <c r="F7">
        <f t="shared" si="5"/>
        <v>0.33743660648379453</v>
      </c>
      <c r="G7">
        <f t="shared" si="5"/>
        <v>0.17433241590705323</v>
      </c>
      <c r="H7">
        <f t="shared" si="5"/>
        <v>0.28928243417248961</v>
      </c>
      <c r="I7">
        <f t="shared" si="5"/>
        <v>0.86759889718120986</v>
      </c>
      <c r="J7">
        <f t="shared" si="5"/>
        <v>0.61145241237018932</v>
      </c>
      <c r="K7">
        <f t="shared" si="5"/>
        <v>0.38948945814934605</v>
      </c>
      <c r="L7">
        <f t="shared" si="5"/>
        <v>0</v>
      </c>
      <c r="O7" cm="1">
        <f t="array" aca="1" ref="O7" ca="1">INDEX(INDIRECT("Table7["&amp;O$9&amp;"]"),MATCH(MAX((Table7[[MetaTest/k]:[MetaTest/k]]=Table96[[#This Row],[Test Name]:[Test Name]])*INDIRECT("Table7["&amp;$N$1&amp;"]")),INDIRECT("Table7["&amp;$N$1&amp;"]"), 0))</f>
        <v>0.30555555555555503</v>
      </c>
      <c r="P7" cm="1">
        <f t="array" aca="1" ref="P7" ca="1">INDEX(INDIRECT("Table7["&amp;P$9&amp;"]"),MATCH(MAX((Table7[[MetaTest/k]:[MetaTest/k]]=Table96[[#This Row],[Test Name]:[Test Name]])*INDIRECT("Table7["&amp;$N$1&amp;"]")),INDIRECT("Table7["&amp;$N$1&amp;"]"), 0))</f>
        <v>0.23587949245283299</v>
      </c>
      <c r="Q7" cm="1">
        <f t="array" aca="1" ref="Q7" ca="1">INDEX(INDIRECT("Table7["&amp;Q$9&amp;"]"),MATCH(MAX((Table7[[MetaTest/k]:[MetaTest/k]]=Table96[[#This Row],[Test Name]:[Test Name]])*INDIRECT("Table7["&amp;$N$1&amp;"]")),INDIRECT("Table7["&amp;$N$1&amp;"]"), 0))</f>
        <v>0.34366197183098501</v>
      </c>
      <c r="R7" cm="1">
        <f t="array" aca="1" ref="R7" ca="1">INDEX(INDIRECT("Table7["&amp;R$9&amp;"]"),MATCH(MAX((Table7[[MetaTest/k]:[MetaTest/k]]=Table96[[#This Row],[Test Name]:[Test Name]])*INDIRECT("Table7["&amp;$N$1&amp;"]")),INDIRECT("Table7["&amp;$N$1&amp;"]"), 0))</f>
        <v>0.211382113821138</v>
      </c>
      <c r="S7" cm="1">
        <f t="array" aca="1" ref="S7" ca="1">INDEX(INDIRECT("Table7["&amp;S$9&amp;"]"),MATCH(MAX((Table7[[MetaTest/k]:[MetaTest/k]]=Table96[[#This Row],[Test Name]:[Test Name]])*INDIRECT("Table7["&amp;$N$1&amp;"]")),INDIRECT("Table7["&amp;$N$1&amp;"]"), 0))</f>
        <v>2.2988505747126398E-2</v>
      </c>
      <c r="T7" cm="1">
        <f t="array" aca="1" ref="T7" ca="1">INDEX(INDIRECT("Table7["&amp;T$9&amp;"]"),MATCH(MAX((Table7[[MetaTest/k]:[MetaTest/k]]=Table96[[#This Row],[Test Name]:[Test Name]])*INDIRECT("Table7["&amp;$N$1&amp;"]")),INDIRECT("Table7["&amp;$N$1&amp;"]"), 0))</f>
        <v>0</v>
      </c>
      <c r="U7" cm="1">
        <f t="array" aca="1" ref="U7" ca="1">INDEX(INDIRECT("Table7["&amp;U$9&amp;"]"),MATCH(MAX((Table7[[MetaTest/k]:[MetaTest/k]]=Table96[[#This Row],[Test Name]:[Test Name]])*INDIRECT("Table7["&amp;$N$1&amp;"]")),INDIRECT("Table7["&amp;$N$1&amp;"]"), 0))</f>
        <v>0.29197080291970801</v>
      </c>
      <c r="V7" cm="1">
        <f t="array" aca="1" ref="V7" ca="1">INDEX(INDIRECT("Table7["&amp;V$9&amp;"]"),MATCH(MAX((Table7[[MetaTest/k]:[MetaTest/k]]=Table96[[#This Row],[Test Name]:[Test Name]])*INDIRECT("Table7["&amp;$N$1&amp;"]")),INDIRECT("Table7["&amp;$N$1&amp;"]"), 0))</f>
        <v>0.70807453416149002</v>
      </c>
      <c r="W7" cm="1">
        <f t="array" aca="1" ref="W7" ca="1">INDEX(INDIRECT("Table7["&amp;W$9&amp;"]"),MATCH(MAX((Table7[[MetaTest/k]:[MetaTest/k]]=Table96[[#This Row],[Test Name]:[Test Name]])*INDIRECT("Table7["&amp;$N$1&amp;"]")),INDIRECT("Table7["&amp;$N$1&amp;"]"), 0))</f>
        <v>0.50273224043715803</v>
      </c>
      <c r="X7" cm="1">
        <f t="array" aca="1" ref="X7" ca="1">INDEX(INDIRECT("Table7["&amp;X$9&amp;"]"),MATCH(MAX((Table7[[MetaTest/k]:[MetaTest/k]]=Table96[[#This Row],[Test Name]:[Test Name]])*INDIRECT("Table7["&amp;$N$1&amp;"]")),INDIRECT("Table7["&amp;$N$1&amp;"]"), 0))</f>
        <v>4.2105263157894701E-2</v>
      </c>
      <c r="Y7" cm="1">
        <f t="array" aca="1" ref="Y7" ca="1">INDEX(INDIRECT("Table7["&amp;Y$9&amp;"]"),MATCH(MAX((Table7[[MetaTest/k]:[MetaTest/k]]=Table96[[#This Row],[Test Name]:[Test Name]])*INDIRECT("Table7["&amp;$N$1&amp;"]")),INDIRECT("Table7["&amp;$N$1&amp;"]"), 0))</f>
        <v>0</v>
      </c>
      <c r="Z7" cm="1">
        <f t="array" aca="1" ref="Z7" ca="1">INDEX(INDIRECT("Table8["&amp;Z$9&amp;"]"),MATCH(MAX((Table8[[MetaTest/k]:[MetaTest/k]]=Table96[[#This Row],[Test Name]:[Test Name]])*INDIRECT("Table8["&amp;$N$1&amp;"]")),INDIRECT("Table8["&amp;$N$1&amp;"]"), 0))</f>
        <v>0.41527777777777702</v>
      </c>
      <c r="AA7" cm="1">
        <f t="array" aca="1" ref="AA7" ca="1">INDEX(INDIRECT("Table8["&amp;AA$9&amp;"]"),MATCH(MAX((Table8[[MetaTest/k]:[MetaTest/k]]=Table96[[#This Row],[Test Name]:[Test Name]])*INDIRECT("Table8["&amp;$N$1&amp;"]")),INDIRECT("Table8["&amp;$N$1&amp;"]"), 0))</f>
        <v>0.39606467613699697</v>
      </c>
      <c r="AB7" cm="1">
        <f t="array" aca="1" ref="AB7" ca="1">INDEX(INDIRECT("Table8["&amp;AB$9&amp;"]"),MATCH(MAX((Table8[[MetaTest/k]:[MetaTest/k]]=Table96[[#This Row],[Test Name]:[Test Name]])*INDIRECT("Table8["&amp;$N$1&amp;"]")),INDIRECT("Table8["&amp;$N$1&amp;"]"), 0))</f>
        <v>8.4033613445378103E-2</v>
      </c>
      <c r="AC7" cm="1">
        <f t="array" aca="1" ref="AC7" ca="1">INDEX(INDIRECT("Table8["&amp;AC$9&amp;"]"),MATCH(MAX((Table8[[MetaTest/k]:[MetaTest/k]]=Table96[[#This Row],[Test Name]:[Test Name]])*INDIRECT("Table8["&amp;$N$1&amp;"]")),INDIRECT("Table8["&amp;$N$1&amp;"]"), 0))</f>
        <v>0.19259259259259201</v>
      </c>
      <c r="AD7" cm="1">
        <f t="array" aca="1" ref="AD7" ca="1">INDEX(INDIRECT("Table8["&amp;AD$9&amp;"]"),MATCH(MAX((Table8[[MetaTest/k]:[MetaTest/k]]=Table96[[#This Row],[Test Name]:[Test Name]])*INDIRECT("Table8["&amp;$N$1&amp;"]")),INDIRECT("Table8["&amp;$N$1&amp;"]"), 0))</f>
        <v>0.35820895522388002</v>
      </c>
      <c r="AE7" cm="1">
        <f t="array" aca="1" ref="AE7" ca="1">INDEX(INDIRECT("Table8["&amp;AE$9&amp;"]"),MATCH(MAX((Table8[[MetaTest/k]:[MetaTest/k]]=Table96[[#This Row],[Test Name]:[Test Name]])*INDIRECT("Table8["&amp;$N$1&amp;"]")),INDIRECT("Table8["&amp;$N$1&amp;"]"), 0))</f>
        <v>0.35922330097087302</v>
      </c>
      <c r="AF7" cm="1">
        <f t="array" aca="1" ref="AF7" ca="1">INDEX(INDIRECT("Table8["&amp;AF$9&amp;"]"),MATCH(MAX((Table8[[MetaTest/k]:[MetaTest/k]]=Table96[[#This Row],[Test Name]:[Test Name]])*INDIRECT("Table8["&amp;$N$1&amp;"]")),INDIRECT("Table8["&amp;$N$1&amp;"]"), 0))</f>
        <v>0.35294117647058798</v>
      </c>
      <c r="AG7" cm="1">
        <f t="array" aca="1" ref="AG7" ca="1">INDEX(INDIRECT("Table8["&amp;AG$9&amp;"]"),MATCH(MAX((Table8[[MetaTest/k]:[MetaTest/k]]=Table96[[#This Row],[Test Name]:[Test Name]])*INDIRECT("Table8["&amp;$N$1&amp;"]")),INDIRECT("Table8["&amp;$N$1&amp;"]"), 0))</f>
        <v>0.974683544303797</v>
      </c>
      <c r="AH7" cm="1">
        <f t="array" aca="1" ref="AH7" ca="1">INDEX(INDIRECT("Table8["&amp;AH$9&amp;"]"),MATCH(MAX((Table8[[MetaTest/k]:[MetaTest/k]]=Table96[[#This Row],[Test Name]:[Test Name]])*INDIRECT("Table8["&amp;$N$1&amp;"]")),INDIRECT("Table8["&amp;$N$1&amp;"]"), 0))</f>
        <v>0.57471264367816</v>
      </c>
      <c r="AI7" cm="1">
        <f t="array" aca="1" ref="AI7" ca="1">INDEX(INDIRECT("Table8["&amp;AI$9&amp;"]"),MATCH(MAX((Table8[[MetaTest/k]:[MetaTest/k]]=Table96[[#This Row],[Test Name]:[Test Name]])*INDIRECT("Table8["&amp;$N$1&amp;"]")),INDIRECT("Table8["&amp;$N$1&amp;"]"), 0))</f>
        <v>0.50602409638554202</v>
      </c>
      <c r="AJ7" cm="1">
        <f t="array" aca="1" ref="AJ7" ca="1">INDEX(INDIRECT("Table8["&amp;AJ$9&amp;"]"),MATCH(MAX((Table8[[MetaTest/k]:[MetaTest/k]]=Table96[[#This Row],[Test Name]:[Test Name]])*INDIRECT("Table8["&amp;$N$1&amp;"]")),INDIRECT("Table8["&amp;$N$1&amp;"]"), 0))</f>
        <v>0.162162162162162</v>
      </c>
      <c r="AK7" cm="1">
        <f t="array" aca="1" ref="AK7" ca="1">INDEX(INDIRECT("Table10["&amp;AK$9&amp;"]"),MATCH(MAX((Table10[[MetaTest/k]:[MetaTest/k]]=Table96[[#This Row],[Test Name]:[Test Name]])*INDIRECT("Table10["&amp;$N$1&amp;"]")),INDIRECT("Table10["&amp;$N$1&amp;"]"), 0))</f>
        <v>0.21666666666666601</v>
      </c>
      <c r="AL7" cm="1">
        <f t="array" aca="1" ref="AL7" ca="1">INDEX(INDIRECT("Table10["&amp;AL$9&amp;"]"),MATCH(MAX((Table10[[MetaTest/k]:[MetaTest/k]]=Table96[[#This Row],[Test Name]:[Test Name]])*INDIRECT("Table10["&amp;$N$1&amp;"]")),INDIRECT("Table10["&amp;$N$1&amp;"]"), 0))</f>
        <v>0.12445516857281499</v>
      </c>
      <c r="AM7" cm="1">
        <f t="array" aca="1" ref="AM7" ca="1">INDEX(INDIRECT("Table10["&amp;AM$9&amp;"]"),MATCH(MAX((Table10[[MetaTest/k]:[MetaTest/k]]=Table96[[#This Row],[Test Name]:[Test Name]])*INDIRECT("Table10["&amp;$N$1&amp;"]")),INDIRECT("Table10["&amp;$N$1&amp;"]"), 0))</f>
        <v>0.16176470588235201</v>
      </c>
      <c r="AN7" cm="1">
        <f t="array" aca="1" ref="AN7" ca="1">INDEX(INDIRECT("Table10["&amp;AN$9&amp;"]"),MATCH(MAX((Table10[[MetaTest/k]:[MetaTest/k]]=Table96[[#This Row],[Test Name]:[Test Name]])*INDIRECT("Table10["&amp;$N$1&amp;"]")),INDIRECT("Table10["&amp;$N$1&amp;"]"), 0))</f>
        <v>0.18918918918918901</v>
      </c>
      <c r="AO7" cm="1">
        <f t="array" aca="1" ref="AO7" ca="1">INDEX(INDIRECT("Table10["&amp;AO$9&amp;"]"),MATCH(MAX((Table10[[MetaTest/k]:[MetaTest/k]]=Table96[[#This Row],[Test Name]:[Test Name]])*INDIRECT("Table10["&amp;$N$1&amp;"]")),INDIRECT("Table10["&amp;$N$1&amp;"]"), 0))</f>
        <v>0</v>
      </c>
      <c r="AP7" cm="1">
        <f t="array" aca="1" ref="AP7" ca="1">INDEX(INDIRECT("Table10["&amp;AP$9&amp;"]"),MATCH(MAX((Table10[[MetaTest/k]:[MetaTest/k]]=Table96[[#This Row],[Test Name]:[Test Name]])*INDIRECT("Table10["&amp;$N$1&amp;"]")),INDIRECT("Table10["&amp;$N$1&amp;"]"), 0))</f>
        <v>0</v>
      </c>
      <c r="AQ7" cm="1">
        <f t="array" aca="1" ref="AQ7" ca="1">INDEX(INDIRECT("Table10["&amp;AQ$9&amp;"]"),MATCH(MAX((Table10[[MetaTest/k]:[MetaTest/k]]=Table96[[#This Row],[Test Name]:[Test Name]])*INDIRECT("Table10["&amp;$N$1&amp;"]")),INDIRECT("Table10["&amp;$N$1&amp;"]"), 0))</f>
        <v>9.41176470588235E-2</v>
      </c>
      <c r="AR7" cm="1">
        <f t="array" aca="1" ref="AR7" ca="1">INDEX(INDIRECT("Table10["&amp;AR$9&amp;"]"),MATCH(MAX((Table10[[MetaTest/k]:[MetaTest/k]]=Table96[[#This Row],[Test Name]:[Test Name]])*INDIRECT("Table10["&amp;$N$1&amp;"]")),INDIRECT("Table10["&amp;$N$1&amp;"]"), 0))</f>
        <v>0.39480519480519399</v>
      </c>
      <c r="AS7" cm="1">
        <f t="array" aca="1" ref="AS7" ca="1">INDEX(INDIRECT("Table10["&amp;AS$9&amp;"]"),MATCH(MAX((Table10[[MetaTest/k]:[MetaTest/k]]=Table96[[#This Row],[Test Name]:[Test Name]])*INDIRECT("Table10["&amp;$N$1&amp;"]")),INDIRECT("Table10["&amp;$N$1&amp;"]"), 0))</f>
        <v>0.28021978021978</v>
      </c>
      <c r="AT7" cm="1">
        <f t="array" aca="1" ref="AT7" ca="1">INDEX(INDIRECT("Table10["&amp;AT$9&amp;"]"),MATCH(MAX((Table10[[MetaTest/k]:[MetaTest/k]]=Table96[[#This Row],[Test Name]:[Test Name]])*INDIRECT("Table10["&amp;$N$1&amp;"]")),INDIRECT("Table10["&amp;$N$1&amp;"]"), 0))</f>
        <v>0</v>
      </c>
      <c r="AU7" cm="1">
        <f t="array" aca="1" ref="AU7" ca="1">INDEX(INDIRECT("Table10["&amp;AU$9&amp;"]"),MATCH(MAX((Table10[[MetaTest/k]:[MetaTest/k]]=Table96[[#This Row],[Test Name]:[Test Name]])*INDIRECT("Table10["&amp;$N$1&amp;"]")),INDIRECT("Table10["&amp;$N$1&amp;"]"), 0))</f>
        <v>0</v>
      </c>
      <c r="BA7">
        <v>0</v>
      </c>
      <c r="BB7">
        <v>0.32478632478632402</v>
      </c>
      <c r="BC7">
        <v>0.25804984562426397</v>
      </c>
      <c r="BD7">
        <v>0</v>
      </c>
      <c r="BE7">
        <v>0</v>
      </c>
      <c r="BF7">
        <v>0</v>
      </c>
      <c r="BG7">
        <v>0.32160804020100497</v>
      </c>
      <c r="BH7">
        <v>0.263665594855305</v>
      </c>
      <c r="BI7">
        <v>0.27565982404692002</v>
      </c>
      <c r="BJ7">
        <v>0.81818181818181801</v>
      </c>
      <c r="BK7">
        <v>0.56000000000000005</v>
      </c>
      <c r="BL7">
        <v>8.3333333333333301E-2</v>
      </c>
      <c r="BM7">
        <v>0</v>
      </c>
      <c r="BQ7">
        <v>0</v>
      </c>
      <c r="BR7">
        <v>0.32307692307692298</v>
      </c>
      <c r="BS7">
        <v>0.247932721097751</v>
      </c>
      <c r="BT7">
        <v>0</v>
      </c>
      <c r="BU7">
        <v>0</v>
      </c>
      <c r="BV7">
        <v>0</v>
      </c>
      <c r="BW7">
        <v>0.31935483870967701</v>
      </c>
      <c r="BX7">
        <v>0.18115942028985499</v>
      </c>
      <c r="BY7">
        <v>0.31818181818181801</v>
      </c>
      <c r="BZ7">
        <v>0.85714285714285698</v>
      </c>
      <c r="CA7">
        <v>0.55555555555555503</v>
      </c>
      <c r="CB7">
        <v>0</v>
      </c>
      <c r="CC7">
        <v>0</v>
      </c>
      <c r="CG7">
        <v>0</v>
      </c>
      <c r="CH7">
        <v>0.318803418803418</v>
      </c>
      <c r="CI7">
        <v>0.24484574408290599</v>
      </c>
      <c r="CJ7">
        <v>0</v>
      </c>
      <c r="CK7">
        <v>0</v>
      </c>
      <c r="CL7">
        <v>0</v>
      </c>
      <c r="CM7">
        <v>0.31118314424635302</v>
      </c>
      <c r="CN7">
        <v>0.118226600985221</v>
      </c>
      <c r="CO7">
        <v>0.32530120481927699</v>
      </c>
      <c r="CP7">
        <v>0.860068259385665</v>
      </c>
      <c r="CQ7">
        <v>0.58883248730964399</v>
      </c>
      <c r="CR7">
        <v>0</v>
      </c>
      <c r="CS7">
        <v>0</v>
      </c>
      <c r="CW7">
        <v>0</v>
      </c>
      <c r="CX7">
        <v>0.331623931623931</v>
      </c>
      <c r="CY7">
        <v>0.26312965124778898</v>
      </c>
      <c r="CZ7">
        <v>0</v>
      </c>
      <c r="DA7">
        <v>0</v>
      </c>
      <c r="DB7">
        <v>0</v>
      </c>
      <c r="DC7">
        <v>0.31751227495908302</v>
      </c>
      <c r="DD7">
        <v>0.14444444444444399</v>
      </c>
      <c r="DE7">
        <v>0.32034632034631999</v>
      </c>
      <c r="DF7">
        <v>0.86301369863013699</v>
      </c>
      <c r="DG7">
        <v>0.63636363636363602</v>
      </c>
      <c r="DH7">
        <v>8.6486486486486394E-2</v>
      </c>
      <c r="DI7">
        <v>0</v>
      </c>
      <c r="DM7">
        <v>0</v>
      </c>
      <c r="DN7">
        <v>0.32222222222222202</v>
      </c>
      <c r="DO7">
        <v>0.25283714308535099</v>
      </c>
      <c r="DP7">
        <v>0</v>
      </c>
      <c r="DQ7">
        <v>0</v>
      </c>
      <c r="DR7">
        <v>0</v>
      </c>
      <c r="DS7">
        <v>0.31921824104234497</v>
      </c>
      <c r="DT7">
        <v>0.27949183303085301</v>
      </c>
      <c r="DU7">
        <v>0.16250000000000001</v>
      </c>
      <c r="DV7">
        <v>0.86896551724137905</v>
      </c>
      <c r="DW7">
        <v>0.61616161616161602</v>
      </c>
      <c r="DX7">
        <v>2.9197080291970798E-2</v>
      </c>
      <c r="DY7">
        <v>0</v>
      </c>
      <c r="EC7">
        <v>0</v>
      </c>
      <c r="ED7">
        <v>0.36324786324786301</v>
      </c>
      <c r="EE7">
        <v>0.309804819766757</v>
      </c>
      <c r="EF7">
        <v>0</v>
      </c>
      <c r="EG7">
        <v>0</v>
      </c>
      <c r="EH7">
        <v>0</v>
      </c>
      <c r="EI7">
        <v>0.33807829181494597</v>
      </c>
      <c r="EJ7">
        <v>0.137566137566137</v>
      </c>
      <c r="EK7">
        <v>0.31894934333958702</v>
      </c>
      <c r="EL7">
        <v>0.89361702127659504</v>
      </c>
      <c r="EM7">
        <v>0.61616161616161602</v>
      </c>
      <c r="EN7">
        <v>0.483870967741935</v>
      </c>
      <c r="EO7">
        <v>0</v>
      </c>
      <c r="EP7">
        <v>0.95522388059701402</v>
      </c>
      <c r="EQ7">
        <v>0.15602836879432599</v>
      </c>
      <c r="ER7">
        <v>0.68319559228650095</v>
      </c>
    </row>
    <row r="8" spans="1:148" x14ac:dyDescent="0.2">
      <c r="BA8">
        <v>0</v>
      </c>
      <c r="BB8">
        <v>0.321367521367521</v>
      </c>
      <c r="BC8">
        <v>0.231705026862977</v>
      </c>
      <c r="BD8">
        <v>0</v>
      </c>
      <c r="BE8">
        <v>0</v>
      </c>
      <c r="BF8">
        <v>0</v>
      </c>
      <c r="BG8">
        <v>0.32597623089983002</v>
      </c>
      <c r="BH8">
        <v>8.8607594936708806E-2</v>
      </c>
      <c r="BI8">
        <v>0.31277533039647498</v>
      </c>
      <c r="BJ8">
        <v>0.82084690553745898</v>
      </c>
      <c r="BK8">
        <v>0.49659863945578198</v>
      </c>
      <c r="BL8">
        <v>4.0540540540540501E-2</v>
      </c>
      <c r="BM8">
        <v>0</v>
      </c>
      <c r="BQ8">
        <v>0</v>
      </c>
      <c r="BR8">
        <v>0.32564102564102498</v>
      </c>
      <c r="BS8">
        <v>0.24992024438508101</v>
      </c>
      <c r="BT8">
        <v>0</v>
      </c>
      <c r="BU8">
        <v>0</v>
      </c>
      <c r="BV8">
        <v>0</v>
      </c>
      <c r="BW8">
        <v>0.31960461285008201</v>
      </c>
      <c r="BX8">
        <v>6.7114093959731502E-2</v>
      </c>
      <c r="BY8">
        <v>0.32196969696969702</v>
      </c>
      <c r="BZ8">
        <v>0.84280936454849498</v>
      </c>
      <c r="CA8">
        <v>0.59</v>
      </c>
      <c r="CB8">
        <v>0.107784431137724</v>
      </c>
      <c r="CC8">
        <v>0</v>
      </c>
      <c r="CG8">
        <v>0</v>
      </c>
      <c r="CH8">
        <v>0.323931623931623</v>
      </c>
      <c r="CI8">
        <v>0.25634002154177898</v>
      </c>
      <c r="CJ8">
        <v>0</v>
      </c>
      <c r="CK8">
        <v>0</v>
      </c>
      <c r="CL8">
        <v>0</v>
      </c>
      <c r="CM8">
        <v>0.31493506493506401</v>
      </c>
      <c r="CN8">
        <v>0.233695652173913</v>
      </c>
      <c r="CO8">
        <v>0.30120481927710802</v>
      </c>
      <c r="CP8">
        <v>0.860068259385665</v>
      </c>
      <c r="CQ8">
        <v>0.59715639810426502</v>
      </c>
      <c r="CR8">
        <v>0</v>
      </c>
      <c r="CS8">
        <v>0</v>
      </c>
      <c r="CW8">
        <v>0</v>
      </c>
      <c r="CX8">
        <v>0.329059829059829</v>
      </c>
      <c r="CY8">
        <v>0.25576749625862299</v>
      </c>
      <c r="CZ8">
        <v>0</v>
      </c>
      <c r="DA8">
        <v>0</v>
      </c>
      <c r="DB8">
        <v>0</v>
      </c>
      <c r="DC8">
        <v>0.31596091205211702</v>
      </c>
      <c r="DD8">
        <v>0.20425531914893599</v>
      </c>
      <c r="DE8">
        <v>0.310722100656455</v>
      </c>
      <c r="DF8">
        <v>0.87804878048780499</v>
      </c>
      <c r="DG8">
        <v>0.59292035398230003</v>
      </c>
      <c r="DH8">
        <v>0</v>
      </c>
      <c r="DI8">
        <v>0</v>
      </c>
      <c r="DM8">
        <v>0</v>
      </c>
      <c r="DN8">
        <v>0.32735042735042702</v>
      </c>
      <c r="DO8">
        <v>0.25308445016300302</v>
      </c>
      <c r="DP8">
        <v>0</v>
      </c>
      <c r="DQ8">
        <v>0</v>
      </c>
      <c r="DR8">
        <v>0</v>
      </c>
      <c r="DS8">
        <v>0.31596091205211702</v>
      </c>
      <c r="DT8">
        <v>0.21694915254237199</v>
      </c>
      <c r="DU8">
        <v>0.30352303523035201</v>
      </c>
      <c r="DV8">
        <v>0.86301369863013699</v>
      </c>
      <c r="DW8">
        <v>0.57831325301204795</v>
      </c>
      <c r="DX8">
        <v>0</v>
      </c>
      <c r="DY8">
        <v>0</v>
      </c>
      <c r="EC8">
        <v>0</v>
      </c>
      <c r="ED8">
        <v>0.36495726495726399</v>
      </c>
      <c r="EE8">
        <v>0.30784769937647299</v>
      </c>
      <c r="EF8">
        <v>0</v>
      </c>
      <c r="EG8">
        <v>0</v>
      </c>
      <c r="EH8">
        <v>0</v>
      </c>
      <c r="EI8">
        <v>0.33968804159445398</v>
      </c>
      <c r="EJ8">
        <v>0.242990654205607</v>
      </c>
      <c r="EK8">
        <v>0.31234256926952098</v>
      </c>
      <c r="EL8">
        <v>0.86896551724137905</v>
      </c>
      <c r="EM8">
        <v>0.57608695652173902</v>
      </c>
      <c r="EN8">
        <v>0.43055555555555503</v>
      </c>
      <c r="EO8">
        <v>0</v>
      </c>
    </row>
    <row r="9" spans="1:148" x14ac:dyDescent="0.2">
      <c r="O9" t="s">
        <v>30</v>
      </c>
      <c r="P9" t="s">
        <v>32</v>
      </c>
      <c r="Q9" t="s">
        <v>78</v>
      </c>
      <c r="R9" t="s">
        <v>79</v>
      </c>
      <c r="S9" t="s">
        <v>80</v>
      </c>
      <c r="T9" t="s">
        <v>81</v>
      </c>
      <c r="U9" t="s">
        <v>82</v>
      </c>
      <c r="V9" t="s">
        <v>83</v>
      </c>
      <c r="W9" t="s">
        <v>84</v>
      </c>
      <c r="X9" t="s">
        <v>85</v>
      </c>
      <c r="Y9" t="s">
        <v>86</v>
      </c>
      <c r="Z9" t="s">
        <v>30</v>
      </c>
      <c r="AA9" t="s">
        <v>32</v>
      </c>
      <c r="AB9" t="s">
        <v>78</v>
      </c>
      <c r="AC9" t="s">
        <v>79</v>
      </c>
      <c r="AD9" t="s">
        <v>80</v>
      </c>
      <c r="AE9" t="s">
        <v>81</v>
      </c>
      <c r="AF9" t="s">
        <v>82</v>
      </c>
      <c r="AG9" t="s">
        <v>83</v>
      </c>
      <c r="AH9" t="s">
        <v>84</v>
      </c>
      <c r="AI9" t="s">
        <v>85</v>
      </c>
      <c r="AJ9" t="s">
        <v>86</v>
      </c>
      <c r="AK9" t="s">
        <v>30</v>
      </c>
      <c r="AL9" t="s">
        <v>32</v>
      </c>
      <c r="AM9" t="s">
        <v>78</v>
      </c>
      <c r="AN9" t="s">
        <v>79</v>
      </c>
      <c r="AO9" t="s">
        <v>80</v>
      </c>
      <c r="AP9" t="s">
        <v>81</v>
      </c>
      <c r="AQ9" t="s">
        <v>82</v>
      </c>
      <c r="AR9" t="s">
        <v>83</v>
      </c>
      <c r="AS9" t="s">
        <v>84</v>
      </c>
      <c r="AT9" t="s">
        <v>85</v>
      </c>
      <c r="AU9" t="s">
        <v>86</v>
      </c>
      <c r="BA9">
        <v>0</v>
      </c>
      <c r="BB9">
        <v>0.30854700854700801</v>
      </c>
      <c r="BC9">
        <v>0.23781278461222899</v>
      </c>
      <c r="BD9">
        <v>0</v>
      </c>
      <c r="BE9">
        <v>0</v>
      </c>
      <c r="BF9">
        <v>0</v>
      </c>
      <c r="BG9">
        <v>0.30273752012882399</v>
      </c>
      <c r="BH9">
        <v>0.119402985074626</v>
      </c>
      <c r="BI9">
        <v>0.23478260869565201</v>
      </c>
      <c r="BJ9">
        <v>0.81290322580645102</v>
      </c>
      <c r="BK9">
        <v>0.47499999999999998</v>
      </c>
      <c r="BL9">
        <v>0.19548872180451099</v>
      </c>
      <c r="BM9">
        <v>0</v>
      </c>
      <c r="BQ9">
        <v>0</v>
      </c>
      <c r="BR9">
        <v>0.30854700854700801</v>
      </c>
      <c r="BS9">
        <v>0.23273150288550001</v>
      </c>
      <c r="BT9">
        <v>0</v>
      </c>
      <c r="BU9">
        <v>0</v>
      </c>
      <c r="BV9">
        <v>0</v>
      </c>
      <c r="BW9">
        <v>0.30990415335463201</v>
      </c>
      <c r="BX9">
        <v>0.232456140350877</v>
      </c>
      <c r="BY9">
        <v>0.15819209039547999</v>
      </c>
      <c r="BZ9">
        <v>0.87197231833910005</v>
      </c>
      <c r="CA9">
        <v>0.52205882352941102</v>
      </c>
      <c r="CB9">
        <v>0</v>
      </c>
      <c r="CC9">
        <v>0</v>
      </c>
      <c r="CG9">
        <v>0</v>
      </c>
      <c r="CH9">
        <v>0.316239316239316</v>
      </c>
      <c r="CI9">
        <v>0.24246254536209</v>
      </c>
      <c r="CJ9">
        <v>0</v>
      </c>
      <c r="CK9">
        <v>0</v>
      </c>
      <c r="CL9">
        <v>0</v>
      </c>
      <c r="CM9">
        <v>0.31527093596059103</v>
      </c>
      <c r="CN9">
        <v>0.17599999999999999</v>
      </c>
      <c r="CO9">
        <v>0.31308411214953202</v>
      </c>
      <c r="CP9">
        <v>0.86896551724137905</v>
      </c>
      <c r="CQ9">
        <v>0.47899159663865498</v>
      </c>
      <c r="CR9">
        <v>2.9850746268656699E-2</v>
      </c>
      <c r="CS9">
        <v>0</v>
      </c>
      <c r="CW9">
        <v>0</v>
      </c>
      <c r="CX9">
        <v>0.31538461538461499</v>
      </c>
      <c r="CY9">
        <v>0.24442992822611201</v>
      </c>
      <c r="CZ9">
        <v>0</v>
      </c>
      <c r="DA9">
        <v>0</v>
      </c>
      <c r="DB9">
        <v>0</v>
      </c>
      <c r="DC9">
        <v>0.32051282051281998</v>
      </c>
      <c r="DD9">
        <v>0.27992633517495302</v>
      </c>
      <c r="DE9">
        <v>0.15116279069767399</v>
      </c>
      <c r="DF9">
        <v>0.85714285714285698</v>
      </c>
      <c r="DG9">
        <v>0.57608695652173902</v>
      </c>
      <c r="DH9">
        <v>1.50375939849624E-2</v>
      </c>
      <c r="DI9">
        <v>0</v>
      </c>
      <c r="DM9">
        <v>0</v>
      </c>
      <c r="DN9">
        <v>0.34273504273504202</v>
      </c>
      <c r="DO9">
        <v>0.27838595317108</v>
      </c>
      <c r="DP9">
        <v>0</v>
      </c>
      <c r="DQ9">
        <v>0</v>
      </c>
      <c r="DR9">
        <v>0</v>
      </c>
      <c r="DS9">
        <v>0.31788079470198599</v>
      </c>
      <c r="DT9">
        <v>0.30215827338129497</v>
      </c>
      <c r="DU9">
        <v>0.329571106094808</v>
      </c>
      <c r="DV9">
        <v>0.89045936395759695</v>
      </c>
      <c r="DW9">
        <v>0.59595959595959502</v>
      </c>
      <c r="DX9">
        <v>6.9444444444444406E-2</v>
      </c>
      <c r="DY9">
        <v>0</v>
      </c>
      <c r="EC9">
        <v>0</v>
      </c>
      <c r="ED9">
        <v>0.35641025641025598</v>
      </c>
      <c r="EE9">
        <v>0.30618121022959499</v>
      </c>
      <c r="EF9">
        <v>0</v>
      </c>
      <c r="EG9">
        <v>0</v>
      </c>
      <c r="EH9">
        <v>0</v>
      </c>
      <c r="EI9">
        <v>0.34657039711191301</v>
      </c>
      <c r="EJ9">
        <v>0.24713958810068601</v>
      </c>
      <c r="EK9">
        <v>0.22222222222222199</v>
      </c>
      <c r="EL9">
        <v>0.865979381443299</v>
      </c>
      <c r="EM9">
        <v>0.611353711790393</v>
      </c>
      <c r="EN9">
        <v>0.462365591397849</v>
      </c>
      <c r="EO9">
        <v>0</v>
      </c>
      <c r="EP9">
        <v>0.95522388059701402</v>
      </c>
      <c r="EQ9">
        <v>0.12949640287769701</v>
      </c>
      <c r="ER9">
        <v>0.68319559228650095</v>
      </c>
    </row>
    <row r="10" spans="1:148" x14ac:dyDescent="0.2">
      <c r="BA10">
        <v>0</v>
      </c>
      <c r="BB10">
        <v>0.313675213675213</v>
      </c>
      <c r="BC10">
        <v>0.25107357244142797</v>
      </c>
      <c r="BD10">
        <v>0</v>
      </c>
      <c r="BE10">
        <v>0</v>
      </c>
      <c r="BF10">
        <v>0</v>
      </c>
      <c r="BG10">
        <v>0.31595576619273302</v>
      </c>
      <c r="BH10">
        <v>0.10285714285714199</v>
      </c>
      <c r="BI10">
        <v>0.29493087557603598</v>
      </c>
      <c r="BJ10">
        <v>0.875</v>
      </c>
      <c r="BK10">
        <v>0.51020408163265296</v>
      </c>
      <c r="BL10">
        <v>0.160714285714285</v>
      </c>
      <c r="BM10">
        <v>0</v>
      </c>
      <c r="BQ10">
        <v>0</v>
      </c>
      <c r="BR10">
        <v>0.31282051282051199</v>
      </c>
      <c r="BS10">
        <v>0.24942954636843401</v>
      </c>
      <c r="BT10">
        <v>0</v>
      </c>
      <c r="BU10">
        <v>0</v>
      </c>
      <c r="BV10">
        <v>0</v>
      </c>
      <c r="BW10">
        <v>0.31847133757961699</v>
      </c>
      <c r="BX10">
        <v>0.23618090452261301</v>
      </c>
      <c r="BY10">
        <v>0.27076923076922998</v>
      </c>
      <c r="BZ10">
        <v>0.875</v>
      </c>
      <c r="CA10">
        <v>0.54444444444444395</v>
      </c>
      <c r="CB10">
        <v>0</v>
      </c>
      <c r="CC10">
        <v>0</v>
      </c>
      <c r="CG10">
        <v>0</v>
      </c>
      <c r="CH10">
        <v>0.31196581196581102</v>
      </c>
      <c r="CI10">
        <v>0.24467431638911399</v>
      </c>
      <c r="CJ10">
        <v>0</v>
      </c>
      <c r="CK10">
        <v>0</v>
      </c>
      <c r="CL10">
        <v>0</v>
      </c>
      <c r="CM10">
        <v>0.31309904153354601</v>
      </c>
      <c r="CN10">
        <v>0.27340823970037398</v>
      </c>
      <c r="CO10">
        <v>0.16759776536312801</v>
      </c>
      <c r="CP10">
        <v>0.88111888111888104</v>
      </c>
      <c r="CQ10">
        <v>0.56684491978609597</v>
      </c>
      <c r="CR10">
        <v>0</v>
      </c>
      <c r="CS10">
        <v>0</v>
      </c>
      <c r="CW10">
        <v>0</v>
      </c>
      <c r="CX10">
        <v>0.32478632478632402</v>
      </c>
      <c r="CY10">
        <v>0.242225728221834</v>
      </c>
      <c r="CZ10">
        <v>0</v>
      </c>
      <c r="DA10">
        <v>0</v>
      </c>
      <c r="DB10">
        <v>0</v>
      </c>
      <c r="DC10">
        <v>0.31840796019900403</v>
      </c>
      <c r="DD10">
        <v>7.2727272727272696E-2</v>
      </c>
      <c r="DE10">
        <v>0.32608695652173902</v>
      </c>
      <c r="DF10">
        <v>0.84280936454849498</v>
      </c>
      <c r="DG10">
        <v>0.62</v>
      </c>
      <c r="DH10">
        <v>0</v>
      </c>
      <c r="DI10">
        <v>0</v>
      </c>
      <c r="DM10">
        <v>0</v>
      </c>
      <c r="DN10">
        <v>0.32222222222222202</v>
      </c>
      <c r="DO10">
        <v>0.25063498128848199</v>
      </c>
      <c r="DP10">
        <v>0</v>
      </c>
      <c r="DQ10">
        <v>0</v>
      </c>
      <c r="DR10">
        <v>0</v>
      </c>
      <c r="DS10">
        <v>0.31340872374798001</v>
      </c>
      <c r="DT10">
        <v>0.15517241379310301</v>
      </c>
      <c r="DU10">
        <v>0.312896405919661</v>
      </c>
      <c r="DV10">
        <v>0.85423728813559296</v>
      </c>
      <c r="DW10">
        <v>0.62</v>
      </c>
      <c r="DX10">
        <v>0</v>
      </c>
      <c r="DY10">
        <v>0</v>
      </c>
      <c r="EC10">
        <v>0</v>
      </c>
      <c r="ED10">
        <v>0.37606837606837601</v>
      </c>
      <c r="EE10">
        <v>0.31140764442600799</v>
      </c>
      <c r="EF10">
        <v>0</v>
      </c>
      <c r="EG10">
        <v>0</v>
      </c>
      <c r="EH10">
        <v>0</v>
      </c>
      <c r="EI10">
        <v>0.34845735027223201</v>
      </c>
      <c r="EJ10">
        <v>0.101123595505617</v>
      </c>
      <c r="EK10">
        <v>0.34241245136186699</v>
      </c>
      <c r="EL10">
        <v>0.87197231833910005</v>
      </c>
      <c r="EM10">
        <v>0.64957264957264904</v>
      </c>
      <c r="EN10">
        <v>0.48913043478260798</v>
      </c>
      <c r="EO10">
        <v>0</v>
      </c>
      <c r="EP10">
        <v>0.93772893772893695</v>
      </c>
      <c r="EQ10">
        <v>0.12949640287769701</v>
      </c>
      <c r="ER10">
        <v>0.67955801104972302</v>
      </c>
    </row>
    <row r="11" spans="1:148" x14ac:dyDescent="0.2">
      <c r="BA11">
        <v>0</v>
      </c>
      <c r="BB11">
        <v>0.29829059829059801</v>
      </c>
      <c r="BC11">
        <v>0.246800646178366</v>
      </c>
      <c r="BD11">
        <v>0</v>
      </c>
      <c r="BE11">
        <v>0</v>
      </c>
      <c r="BF11">
        <v>0</v>
      </c>
      <c r="BG11">
        <v>0.28672566371681402</v>
      </c>
      <c r="BH11">
        <v>0.122448979591836</v>
      </c>
      <c r="BI11">
        <v>0.251046025104602</v>
      </c>
      <c r="BJ11">
        <v>0.87412587412587395</v>
      </c>
      <c r="BK11">
        <v>0.55172413793103403</v>
      </c>
      <c r="BL11">
        <v>0.135135135135135</v>
      </c>
      <c r="BM11">
        <v>0</v>
      </c>
      <c r="BQ11">
        <v>0</v>
      </c>
      <c r="BR11">
        <v>0.32564102564102498</v>
      </c>
      <c r="BS11">
        <v>0.25835977002840999</v>
      </c>
      <c r="BT11">
        <v>0</v>
      </c>
      <c r="BU11">
        <v>0</v>
      </c>
      <c r="BV11">
        <v>0</v>
      </c>
      <c r="BW11">
        <v>0.31544715447154398</v>
      </c>
      <c r="BX11">
        <v>0.19455252918287899</v>
      </c>
      <c r="BY11">
        <v>0.31381733021077202</v>
      </c>
      <c r="BZ11">
        <v>0.860068259385665</v>
      </c>
      <c r="CA11">
        <v>0.62801932367149704</v>
      </c>
      <c r="CB11">
        <v>1.3333333333333299E-2</v>
      </c>
      <c r="CC11">
        <v>0</v>
      </c>
      <c r="CG11">
        <v>0</v>
      </c>
      <c r="CH11">
        <v>0.32478632478632402</v>
      </c>
      <c r="CI11">
        <v>0.258790190153388</v>
      </c>
      <c r="CJ11">
        <v>0</v>
      </c>
      <c r="CK11">
        <v>0</v>
      </c>
      <c r="CL11">
        <v>0</v>
      </c>
      <c r="CM11">
        <v>0.30990415335463201</v>
      </c>
      <c r="CN11">
        <v>0.23225806451612899</v>
      </c>
      <c r="CO11">
        <v>0.29610389610389598</v>
      </c>
      <c r="CP11">
        <v>0.884210526315789</v>
      </c>
      <c r="CQ11">
        <v>0.606635071090047</v>
      </c>
      <c r="CR11">
        <v>0</v>
      </c>
      <c r="CS11">
        <v>0</v>
      </c>
      <c r="CW11">
        <v>0</v>
      </c>
      <c r="CX11">
        <v>0.35982905982905899</v>
      </c>
      <c r="CY11">
        <v>0.30323863664917799</v>
      </c>
      <c r="CZ11">
        <v>0</v>
      </c>
      <c r="DA11">
        <v>0</v>
      </c>
      <c r="DB11">
        <v>0</v>
      </c>
      <c r="DC11">
        <v>0.34408602150537598</v>
      </c>
      <c r="DD11">
        <v>0.13</v>
      </c>
      <c r="DE11">
        <v>0.30120481927710802</v>
      </c>
      <c r="DF11">
        <v>0.86896551724137905</v>
      </c>
      <c r="DG11">
        <v>0.60444444444444401</v>
      </c>
      <c r="DH11">
        <v>0.480446927374301</v>
      </c>
      <c r="DI11">
        <v>0</v>
      </c>
      <c r="DM11">
        <v>0</v>
      </c>
      <c r="DN11">
        <v>0.30854700854700801</v>
      </c>
      <c r="DO11">
        <v>0.22655900270520399</v>
      </c>
      <c r="DP11">
        <v>0</v>
      </c>
      <c r="DQ11">
        <v>0</v>
      </c>
      <c r="DR11">
        <v>0</v>
      </c>
      <c r="DS11">
        <v>0.324414715719063</v>
      </c>
      <c r="DT11">
        <v>0.21077283372365299</v>
      </c>
      <c r="DU11">
        <v>0.15217391304347799</v>
      </c>
      <c r="DV11">
        <v>0.84848484848484795</v>
      </c>
      <c r="DW11">
        <v>0.50318471337579596</v>
      </c>
      <c r="DX11">
        <v>0</v>
      </c>
      <c r="DY11">
        <v>0</v>
      </c>
      <c r="EC11">
        <v>0</v>
      </c>
      <c r="ED11">
        <v>0.36581196581196501</v>
      </c>
      <c r="EE11">
        <v>0.30044155881356999</v>
      </c>
      <c r="EF11">
        <v>0</v>
      </c>
      <c r="EG11">
        <v>0</v>
      </c>
      <c r="EH11">
        <v>0</v>
      </c>
      <c r="EI11">
        <v>0.34103019538188201</v>
      </c>
      <c r="EJ11">
        <v>0.159574468085106</v>
      </c>
      <c r="EK11">
        <v>0.32599118942731198</v>
      </c>
      <c r="EL11">
        <v>0.865979381443299</v>
      </c>
      <c r="EM11">
        <v>0.55072463768115898</v>
      </c>
      <c r="EN11">
        <v>0.46067415730337002</v>
      </c>
      <c r="EO11">
        <v>0</v>
      </c>
      <c r="EP11">
        <v>0.94117647058823495</v>
      </c>
      <c r="EQ11">
        <v>0.63157894736842102</v>
      </c>
      <c r="ER11">
        <v>0.10218978102189701</v>
      </c>
    </row>
    <row r="12" spans="1:148" x14ac:dyDescent="0.2">
      <c r="O12">
        <f t="shared" ref="O12:Y17" ca="1" si="6">O2-B2</f>
        <v>-6.2104118104117645E-2</v>
      </c>
      <c r="P12">
        <f t="shared" ca="1" si="6"/>
        <v>-3.11267736008006E-2</v>
      </c>
      <c r="Q12">
        <f t="shared" ca="1" si="6"/>
        <v>0.28070175438596401</v>
      </c>
      <c r="R12">
        <f t="shared" ca="1" si="6"/>
        <v>0</v>
      </c>
      <c r="S12">
        <f t="shared" ca="1" si="6"/>
        <v>-0.16082398798386982</v>
      </c>
      <c r="T12">
        <f t="shared" ca="1" si="6"/>
        <v>-0.11269850113626126</v>
      </c>
      <c r="U12">
        <f t="shared" ca="1" si="6"/>
        <v>-0.20717876535782254</v>
      </c>
      <c r="V12">
        <f t="shared" ca="1" si="6"/>
        <v>-0.28446885777687603</v>
      </c>
      <c r="W12">
        <f t="shared" ca="1" si="6"/>
        <v>-3.5007578413946527E-2</v>
      </c>
      <c r="X12">
        <f t="shared" ca="1" si="6"/>
        <v>2.3507635746109021E-2</v>
      </c>
      <c r="Y12">
        <f t="shared" ca="1" si="6"/>
        <v>0.215827338129496</v>
      </c>
      <c r="Z12">
        <f t="shared" ref="Z12:AJ17" ca="1" si="7">Z2-B2</f>
        <v>1.2562548562548348E-2</v>
      </c>
      <c r="AA12">
        <f t="shared" ca="1" si="7"/>
        <v>3.0987935177281406E-2</v>
      </c>
      <c r="AB12">
        <f t="shared" ca="1" si="7"/>
        <v>2.8368794326241099E-2</v>
      </c>
      <c r="AC12">
        <f t="shared" ca="1" si="7"/>
        <v>0.30833333333333302</v>
      </c>
      <c r="AD12">
        <f t="shared" ca="1" si="7"/>
        <v>-0.26451305254249941</v>
      </c>
      <c r="AE12">
        <f t="shared" ca="1" si="7"/>
        <v>-1.136443680877626E-2</v>
      </c>
      <c r="AF12">
        <f t="shared" ca="1" si="7"/>
        <v>-7.3885032064089917E-2</v>
      </c>
      <c r="AG12">
        <f t="shared" ca="1" si="7"/>
        <v>8.2326509018491034E-2</v>
      </c>
      <c r="AH12">
        <f t="shared" ca="1" si="7"/>
        <v>-9.0227232477929575E-2</v>
      </c>
      <c r="AI12">
        <f t="shared" ca="1" si="7"/>
        <v>0.27575614826859401</v>
      </c>
      <c r="AJ12">
        <f t="shared" ca="1" si="7"/>
        <v>2.40963855421686E-2</v>
      </c>
      <c r="AK12">
        <f t="shared" ref="AK12:AU17" ca="1" si="8">AK2-B2</f>
        <v>-0.11277078477078464</v>
      </c>
      <c r="AL12">
        <f t="shared" ca="1" si="8"/>
        <v>-7.1355431621433596E-2</v>
      </c>
      <c r="AM12">
        <f t="shared" ca="1" si="8"/>
        <v>0.157434402332361</v>
      </c>
      <c r="AN12">
        <f t="shared" ca="1" si="8"/>
        <v>1.51515151515151E-2</v>
      </c>
      <c r="AO12">
        <f t="shared" ca="1" si="8"/>
        <v>-6.0472648502095827E-2</v>
      </c>
      <c r="AP12">
        <f t="shared" ca="1" si="8"/>
        <v>-6.8082537280839656E-2</v>
      </c>
      <c r="AQ12">
        <f t="shared" ca="1" si="8"/>
        <v>-5.5860373795528911E-2</v>
      </c>
      <c r="AR12">
        <f t="shared" ca="1" si="8"/>
        <v>-0.33940104628307199</v>
      </c>
      <c r="AS12">
        <f t="shared" ca="1" si="8"/>
        <v>-0.40204979369832256</v>
      </c>
      <c r="AT12">
        <f t="shared" ca="1" si="8"/>
        <v>-2.0373801577950976E-2</v>
      </c>
      <c r="AU12">
        <f t="shared" ca="1" si="8"/>
        <v>0.13145539906103201</v>
      </c>
      <c r="BA12">
        <v>0</v>
      </c>
      <c r="BB12">
        <v>0.318803418803418</v>
      </c>
      <c r="BC12">
        <v>0.25839119976239799</v>
      </c>
      <c r="BD12">
        <v>0</v>
      </c>
      <c r="BE12">
        <v>0</v>
      </c>
      <c r="BF12">
        <v>0</v>
      </c>
      <c r="BG12">
        <v>0.31168831168831101</v>
      </c>
      <c r="BH12">
        <v>0.184</v>
      </c>
      <c r="BI12">
        <v>0.29055690072639201</v>
      </c>
      <c r="BJ12">
        <v>0.85714285714285698</v>
      </c>
      <c r="BK12">
        <v>0.56585365853658498</v>
      </c>
      <c r="BL12">
        <v>0.116279069767441</v>
      </c>
      <c r="BM12">
        <v>0</v>
      </c>
      <c r="BQ12">
        <v>0</v>
      </c>
      <c r="BR12">
        <v>0.31709401709401702</v>
      </c>
      <c r="BS12">
        <v>0.244314923418504</v>
      </c>
      <c r="BT12">
        <v>0</v>
      </c>
      <c r="BU12">
        <v>0</v>
      </c>
      <c r="BV12">
        <v>0</v>
      </c>
      <c r="BW12">
        <v>0.31493506493506401</v>
      </c>
      <c r="BX12">
        <v>5.8479532163742597E-2</v>
      </c>
      <c r="BY12">
        <v>0.314285714285714</v>
      </c>
      <c r="BZ12">
        <v>0.86301369863013699</v>
      </c>
      <c r="CA12">
        <v>0.54285714285714204</v>
      </c>
      <c r="CB12">
        <v>0.105263157894736</v>
      </c>
      <c r="CC12">
        <v>0</v>
      </c>
      <c r="CG12">
        <v>0</v>
      </c>
      <c r="CH12">
        <v>0.33247863247863202</v>
      </c>
      <c r="CI12">
        <v>0.25509343186507899</v>
      </c>
      <c r="CJ12">
        <v>0</v>
      </c>
      <c r="CK12">
        <v>0</v>
      </c>
      <c r="CL12">
        <v>0</v>
      </c>
      <c r="CM12">
        <v>0.31629392971246001</v>
      </c>
      <c r="CN12">
        <v>0.19753086419752999</v>
      </c>
      <c r="CO12">
        <v>0.329113924050632</v>
      </c>
      <c r="CP12">
        <v>0.86896551724137905</v>
      </c>
      <c r="CQ12">
        <v>0.56923076923076898</v>
      </c>
      <c r="CR12">
        <v>1.47058823529411E-2</v>
      </c>
      <c r="CS12">
        <v>0</v>
      </c>
      <c r="CW12">
        <v>0</v>
      </c>
      <c r="CX12">
        <v>0.35726495726495699</v>
      </c>
      <c r="CY12">
        <v>0.29187223585228</v>
      </c>
      <c r="CZ12">
        <v>0</v>
      </c>
      <c r="DA12">
        <v>0</v>
      </c>
      <c r="DB12">
        <v>0</v>
      </c>
      <c r="DC12">
        <v>0.33989266547406</v>
      </c>
      <c r="DD12">
        <v>7.4534161490683204E-2</v>
      </c>
      <c r="DE12">
        <v>0.33210332103321</v>
      </c>
      <c r="DF12">
        <v>0.84563758389261701</v>
      </c>
      <c r="DG12">
        <v>0.59512195121951195</v>
      </c>
      <c r="DH12">
        <v>0.439560439560439</v>
      </c>
      <c r="DI12">
        <v>0</v>
      </c>
      <c r="DM12">
        <v>0</v>
      </c>
      <c r="DN12">
        <v>0.33076923076922998</v>
      </c>
      <c r="DO12">
        <v>0.25413519142513902</v>
      </c>
      <c r="DP12">
        <v>0</v>
      </c>
      <c r="DQ12">
        <v>0</v>
      </c>
      <c r="DR12">
        <v>0</v>
      </c>
      <c r="DS12">
        <v>0.31527093596059103</v>
      </c>
      <c r="DT12">
        <v>7.8947368421052599E-2</v>
      </c>
      <c r="DU12">
        <v>0.32629558541266701</v>
      </c>
      <c r="DV12">
        <v>0.84</v>
      </c>
      <c r="DW12">
        <v>0.63809523809523805</v>
      </c>
      <c r="DX12">
        <v>8.8607594936708806E-2</v>
      </c>
      <c r="DY12">
        <v>0</v>
      </c>
      <c r="EC12">
        <v>0</v>
      </c>
      <c r="ED12">
        <v>0.36581196581196501</v>
      </c>
      <c r="EE12">
        <v>0.29989685464126298</v>
      </c>
      <c r="EF12">
        <v>0</v>
      </c>
      <c r="EG12">
        <v>0</v>
      </c>
      <c r="EH12">
        <v>0</v>
      </c>
      <c r="EI12">
        <v>0.33691756272401402</v>
      </c>
      <c r="EJ12">
        <v>0.2</v>
      </c>
      <c r="EK12">
        <v>0.232365145228215</v>
      </c>
      <c r="EL12">
        <v>0.865979381443299</v>
      </c>
      <c r="EM12">
        <v>0.68103448275862</v>
      </c>
      <c r="EN12">
        <v>0.38277511961722399</v>
      </c>
      <c r="EO12">
        <v>0</v>
      </c>
      <c r="EP12">
        <v>0.94852941176470595</v>
      </c>
      <c r="EQ12">
        <v>0.62637362637362604</v>
      </c>
      <c r="ER12">
        <v>5.8823529411764698E-2</v>
      </c>
    </row>
    <row r="13" spans="1:148" x14ac:dyDescent="0.2">
      <c r="O13">
        <f t="shared" ca="1" si="6"/>
        <v>-1.5993265993267669E-3</v>
      </c>
      <c r="P13">
        <f t="shared" ca="1" si="6"/>
        <v>4.780843989149014E-2</v>
      </c>
      <c r="Q13">
        <f t="shared" ca="1" si="6"/>
        <v>0.14689265536723101</v>
      </c>
      <c r="R13">
        <f t="shared" ca="1" si="6"/>
        <v>0.25074626865671601</v>
      </c>
      <c r="S13">
        <f t="shared" ca="1" si="6"/>
        <v>-0.11156083475124914</v>
      </c>
      <c r="T13">
        <f t="shared" ca="1" si="6"/>
        <v>9.0316441783081347E-2</v>
      </c>
      <c r="U13">
        <f t="shared" ca="1" si="6"/>
        <v>-1.6066009839041995E-2</v>
      </c>
      <c r="V13">
        <f t="shared" ca="1" si="6"/>
        <v>-7.7574876158562955E-2</v>
      </c>
      <c r="W13">
        <f t="shared" ca="1" si="6"/>
        <v>-5.0223662588344653E-2</v>
      </c>
      <c r="X13">
        <f t="shared" ca="1" si="6"/>
        <v>0.18187296068056655</v>
      </c>
      <c r="Y13">
        <f t="shared" ca="1" si="6"/>
        <v>1.5873015873015799E-2</v>
      </c>
      <c r="Z13">
        <f t="shared" ca="1" si="7"/>
        <v>-5.900673400673373E-2</v>
      </c>
      <c r="AA13">
        <f t="shared" ca="1" si="7"/>
        <v>-4.4492991820133859E-2</v>
      </c>
      <c r="AB13">
        <f t="shared" ca="1" si="7"/>
        <v>0.25498007968127401</v>
      </c>
      <c r="AC13">
        <f t="shared" ca="1" si="7"/>
        <v>1.6E-2</v>
      </c>
      <c r="AD13">
        <f t="shared" ca="1" si="7"/>
        <v>-0.19482701793685214</v>
      </c>
      <c r="AE13">
        <f t="shared" ca="1" si="7"/>
        <v>-5.9115763987152639E-2</v>
      </c>
      <c r="AF13">
        <f t="shared" ca="1" si="7"/>
        <v>-0.26841927672719179</v>
      </c>
      <c r="AG13">
        <f t="shared" ca="1" si="7"/>
        <v>-4.5183640845764983E-2</v>
      </c>
      <c r="AH13">
        <f t="shared" ca="1" si="7"/>
        <v>-9.6724488352176619E-2</v>
      </c>
      <c r="AI13">
        <f t="shared" ca="1" si="7"/>
        <v>-2.2894849709401463E-2</v>
      </c>
      <c r="AJ13">
        <f t="shared" ca="1" si="7"/>
        <v>1.5748031496062902E-2</v>
      </c>
      <c r="AK13">
        <f t="shared" ca="1" si="8"/>
        <v>-0.11178451178451174</v>
      </c>
      <c r="AL13">
        <f t="shared" ca="1" si="8"/>
        <v>-0.12718498948906287</v>
      </c>
      <c r="AM13">
        <f t="shared" ca="1" si="8"/>
        <v>0.16279069767441801</v>
      </c>
      <c r="AN13">
        <f t="shared" ca="1" si="8"/>
        <v>0.16470588235294101</v>
      </c>
      <c r="AO13">
        <f t="shared" ca="1" si="8"/>
        <v>-0.27995375155712915</v>
      </c>
      <c r="AP13">
        <f t="shared" ca="1" si="8"/>
        <v>-0.17179182032518064</v>
      </c>
      <c r="AQ13">
        <f t="shared" ca="1" si="8"/>
        <v>-0.21554708432011571</v>
      </c>
      <c r="AR13">
        <f t="shared" ca="1" si="8"/>
        <v>-0.48133343461388695</v>
      </c>
      <c r="AS13">
        <f t="shared" ca="1" si="8"/>
        <v>-0.2868118084850016</v>
      </c>
      <c r="AT13">
        <f t="shared" ca="1" si="8"/>
        <v>-5.5415174912653464E-2</v>
      </c>
      <c r="AU13">
        <f t="shared" ca="1" si="8"/>
        <v>1.86915887850467E-2</v>
      </c>
      <c r="BA13">
        <v>0</v>
      </c>
      <c r="BB13">
        <v>0.32222222222222202</v>
      </c>
      <c r="BC13">
        <v>0.26903798217392999</v>
      </c>
      <c r="BD13">
        <v>0</v>
      </c>
      <c r="BE13">
        <v>0</v>
      </c>
      <c r="BF13">
        <v>0</v>
      </c>
      <c r="BG13">
        <v>0.313291139240506</v>
      </c>
      <c r="BH13">
        <v>0.123076923076923</v>
      </c>
      <c r="BI13">
        <v>0.30179028132992303</v>
      </c>
      <c r="BJ13">
        <v>0.88489208633093497</v>
      </c>
      <c r="BK13">
        <v>0.61224489795918302</v>
      </c>
      <c r="BL13">
        <v>0.186046511627906</v>
      </c>
      <c r="BM13">
        <v>0</v>
      </c>
      <c r="BQ13">
        <v>0</v>
      </c>
      <c r="BR13">
        <v>0.32735042735042702</v>
      </c>
      <c r="BS13">
        <v>0.264387937189491</v>
      </c>
      <c r="BT13">
        <v>0</v>
      </c>
      <c r="BU13">
        <v>0</v>
      </c>
      <c r="BV13">
        <v>0</v>
      </c>
      <c r="BW13">
        <v>0.29432624113475098</v>
      </c>
      <c r="BX13">
        <v>0.23684210526315699</v>
      </c>
      <c r="BY13">
        <v>0.32154340836012801</v>
      </c>
      <c r="BZ13">
        <v>0.84280936454849498</v>
      </c>
      <c r="CA13">
        <v>0.53090909090909</v>
      </c>
      <c r="CB13">
        <v>0.15306122448979501</v>
      </c>
      <c r="CC13">
        <v>0</v>
      </c>
      <c r="CG13">
        <v>0</v>
      </c>
      <c r="CH13">
        <v>0.33504273504273502</v>
      </c>
      <c r="CI13">
        <v>0.27396832051655601</v>
      </c>
      <c r="CJ13">
        <v>0</v>
      </c>
      <c r="CK13">
        <v>0</v>
      </c>
      <c r="CL13">
        <v>0</v>
      </c>
      <c r="CM13">
        <v>0.31612903225806399</v>
      </c>
      <c r="CN13">
        <v>0.210045662100456</v>
      </c>
      <c r="CO13">
        <v>0.318072289156626</v>
      </c>
      <c r="CP13">
        <v>0.84280936454849498</v>
      </c>
      <c r="CQ13">
        <v>0.65365853658536499</v>
      </c>
      <c r="CR13">
        <v>0.125</v>
      </c>
      <c r="CS13">
        <v>0</v>
      </c>
      <c r="CW13">
        <v>0</v>
      </c>
      <c r="CX13">
        <v>0.32307692307692298</v>
      </c>
      <c r="CY13">
        <v>0.25572234714151199</v>
      </c>
      <c r="CZ13">
        <v>0</v>
      </c>
      <c r="DA13">
        <v>0</v>
      </c>
      <c r="DB13">
        <v>0</v>
      </c>
      <c r="DC13">
        <v>0.328358208955223</v>
      </c>
      <c r="DD13">
        <v>0.27296587926509103</v>
      </c>
      <c r="DE13">
        <v>0.24074074074074001</v>
      </c>
      <c r="DF13">
        <v>0.837209302325581</v>
      </c>
      <c r="DG13">
        <v>0.578431372549019</v>
      </c>
      <c r="DH13">
        <v>4.3795620437956199E-2</v>
      </c>
      <c r="DI13">
        <v>0</v>
      </c>
      <c r="DM13">
        <v>0</v>
      </c>
      <c r="DN13">
        <v>0.34102564102564098</v>
      </c>
      <c r="DO13">
        <v>0.27660979557353998</v>
      </c>
      <c r="DP13">
        <v>0</v>
      </c>
      <c r="DQ13">
        <v>0</v>
      </c>
      <c r="DR13">
        <v>0</v>
      </c>
      <c r="DS13">
        <v>0.31118314424635302</v>
      </c>
      <c r="DT13">
        <v>0.300319488817891</v>
      </c>
      <c r="DU13">
        <v>0.33787465940054501</v>
      </c>
      <c r="DV13">
        <v>0.85135135135135098</v>
      </c>
      <c r="DW13">
        <v>0.61083743842364502</v>
      </c>
      <c r="DX13">
        <v>7.7922077922077906E-2</v>
      </c>
      <c r="DY13">
        <v>0</v>
      </c>
      <c r="EC13">
        <v>0</v>
      </c>
      <c r="ED13">
        <v>0.35726495726495699</v>
      </c>
      <c r="EE13">
        <v>0.30548269825949698</v>
      </c>
      <c r="EF13">
        <v>0</v>
      </c>
      <c r="EG13">
        <v>0</v>
      </c>
      <c r="EH13">
        <v>0</v>
      </c>
      <c r="EI13">
        <v>0.33628318584070799</v>
      </c>
      <c r="EJ13">
        <v>0.22873900293255101</v>
      </c>
      <c r="EK13">
        <v>0.31549295774647801</v>
      </c>
      <c r="EL13">
        <v>0.83168316831683098</v>
      </c>
      <c r="EM13">
        <v>0.60185185185185097</v>
      </c>
      <c r="EN13">
        <v>0.435294117647058</v>
      </c>
      <c r="EO13">
        <v>0</v>
      </c>
      <c r="EP13">
        <v>0.95522388059701402</v>
      </c>
      <c r="EQ13">
        <v>0.163265306122448</v>
      </c>
      <c r="ER13">
        <v>0.67222222222222205</v>
      </c>
    </row>
    <row r="14" spans="1:148" ht="16" customHeight="1" x14ac:dyDescent="0.2">
      <c r="A14" s="16" t="s">
        <v>74</v>
      </c>
      <c r="B14" s="16"/>
      <c r="C14" s="16"/>
      <c r="D14" s="16"/>
      <c r="E14" s="16"/>
      <c r="F14" s="16"/>
      <c r="G14" s="16"/>
      <c r="H14" s="16"/>
      <c r="I14" s="16"/>
      <c r="J14" s="16"/>
      <c r="K14" s="16"/>
      <c r="L14" s="16"/>
      <c r="O14">
        <f t="shared" ca="1" si="6"/>
        <v>-3.4667747711226271E-2</v>
      </c>
      <c r="P14">
        <f t="shared" ca="1" si="6"/>
        <v>-1.6328992750355015E-2</v>
      </c>
      <c r="Q14">
        <f t="shared" ca="1" si="6"/>
        <v>0.29247311827956901</v>
      </c>
      <c r="R14">
        <f t="shared" ca="1" si="6"/>
        <v>1.6806722689075598E-2</v>
      </c>
      <c r="S14">
        <f t="shared" ca="1" si="6"/>
        <v>-0.17218501675436057</v>
      </c>
      <c r="T14">
        <f t="shared" ca="1" si="6"/>
        <v>-0.1702967664833899</v>
      </c>
      <c r="U14">
        <f t="shared" ca="1" si="6"/>
        <v>4.751969050481808E-3</v>
      </c>
      <c r="V14">
        <f t="shared" ca="1" si="6"/>
        <v>-0.19387659792339829</v>
      </c>
      <c r="W14">
        <f t="shared" ca="1" si="6"/>
        <v>-8.8153586493606995E-2</v>
      </c>
      <c r="X14">
        <f t="shared" ca="1" si="6"/>
        <v>-2.7435550986911802E-2</v>
      </c>
      <c r="Y14">
        <f t="shared" ca="1" si="6"/>
        <v>0.19095477386934601</v>
      </c>
      <c r="Z14">
        <f t="shared" ca="1" si="7"/>
        <v>-2.2107361237796275E-2</v>
      </c>
      <c r="AA14">
        <f t="shared" ca="1" si="7"/>
        <v>-2.3584349085740142E-3</v>
      </c>
      <c r="AB14">
        <f t="shared" ca="1" si="7"/>
        <v>0</v>
      </c>
      <c r="AC14">
        <f t="shared" ca="1" si="7"/>
        <v>0.227368421052631</v>
      </c>
      <c r="AD14">
        <f t="shared" ca="1" si="7"/>
        <v>-0.31171990047529058</v>
      </c>
      <c r="AE14">
        <f t="shared" ca="1" si="7"/>
        <v>-9.0329295624078501E-2</v>
      </c>
      <c r="AF14">
        <f t="shared" ca="1" si="7"/>
        <v>-1.7927646885949222E-2</v>
      </c>
      <c r="AG14">
        <f t="shared" ca="1" si="7"/>
        <v>-2.5760655894412232E-2</v>
      </c>
      <c r="AH14">
        <f t="shared" ca="1" si="7"/>
        <v>8.2086935316420973E-2</v>
      </c>
      <c r="AI14">
        <f t="shared" ca="1" si="7"/>
        <v>9.0211507836617189E-2</v>
      </c>
      <c r="AJ14">
        <f t="shared" ca="1" si="7"/>
        <v>2.4844720496894401E-2</v>
      </c>
      <c r="AK14">
        <f t="shared" ca="1" si="8"/>
        <v>-9.8435863653255268E-2</v>
      </c>
      <c r="AL14">
        <f t="shared" ca="1" si="8"/>
        <v>-9.9037350320151013E-2</v>
      </c>
      <c r="AM14">
        <f t="shared" ca="1" si="8"/>
        <v>0.18</v>
      </c>
      <c r="AN14">
        <f t="shared" ca="1" si="8"/>
        <v>0.274678111587982</v>
      </c>
      <c r="AO14">
        <f t="shared" ca="1" si="8"/>
        <v>-0.31171990047529058</v>
      </c>
      <c r="AP14">
        <f t="shared" ca="1" si="8"/>
        <v>-4.2659044728021511E-2</v>
      </c>
      <c r="AQ14">
        <f t="shared" ca="1" si="8"/>
        <v>-0.21508211843066388</v>
      </c>
      <c r="AR14">
        <f t="shared" ca="1" si="8"/>
        <v>-0.47369606923223123</v>
      </c>
      <c r="AS14">
        <f t="shared" ca="1" si="8"/>
        <v>-0.30359059470073202</v>
      </c>
      <c r="AT14">
        <f t="shared" ca="1" si="8"/>
        <v>-2.7435550986911802E-2</v>
      </c>
      <c r="AU14">
        <f t="shared" ca="1" si="8"/>
        <v>2.8169014084507001E-2</v>
      </c>
    </row>
    <row r="15" spans="1:148" x14ac:dyDescent="0.2">
      <c r="A15" s="16"/>
      <c r="B15" s="16"/>
      <c r="C15" s="16"/>
      <c r="D15" s="16"/>
      <c r="E15" s="16"/>
      <c r="F15" s="16"/>
      <c r="G15" s="16"/>
      <c r="H15" s="16"/>
      <c r="I15" s="16"/>
      <c r="J15" s="16"/>
      <c r="K15" s="16"/>
      <c r="L15" s="16"/>
      <c r="O15">
        <f t="shared" ca="1" si="6"/>
        <v>-4.4522144522144924E-2</v>
      </c>
      <c r="P15">
        <f t="shared" ca="1" si="6"/>
        <v>-1.0508895433359283E-2</v>
      </c>
      <c r="Q15">
        <f t="shared" ca="1" si="6"/>
        <v>0.23668639053254401</v>
      </c>
      <c r="R15">
        <f t="shared" ca="1" si="6"/>
        <v>0.21176470588235199</v>
      </c>
      <c r="S15">
        <f t="shared" ca="1" si="6"/>
        <v>-4.1135140839989814E-2</v>
      </c>
      <c r="T15">
        <f t="shared" ca="1" si="6"/>
        <v>-8.6678677133938425E-2</v>
      </c>
      <c r="U15">
        <f t="shared" ca="1" si="6"/>
        <v>-1.372888564765451E-2</v>
      </c>
      <c r="V15">
        <f t="shared" ca="1" si="6"/>
        <v>-0.21261776359268325</v>
      </c>
      <c r="W15">
        <f t="shared" ca="1" si="6"/>
        <v>-8.4481628840606726E-2</v>
      </c>
      <c r="X15">
        <f t="shared" ca="1" si="6"/>
        <v>-0.104389059260257</v>
      </c>
      <c r="Y15">
        <f t="shared" ca="1" si="6"/>
        <v>0</v>
      </c>
      <c r="Z15">
        <f t="shared" ca="1" si="7"/>
        <v>-6.1383061383059045E-3</v>
      </c>
      <c r="AA15">
        <f t="shared" ca="1" si="7"/>
        <v>3.1567117317554738E-2</v>
      </c>
      <c r="AB15">
        <f t="shared" ca="1" si="7"/>
        <v>9.85915492957746E-2</v>
      </c>
      <c r="AC15">
        <f t="shared" ca="1" si="7"/>
        <v>7.1428571428571397E-2</v>
      </c>
      <c r="AD15">
        <f t="shared" ca="1" si="7"/>
        <v>-0.24129998247427603</v>
      </c>
      <c r="AE15">
        <f t="shared" ca="1" si="7"/>
        <v>0.140404989479403</v>
      </c>
      <c r="AF15">
        <f t="shared" ca="1" si="7"/>
        <v>-0.1757611101798795</v>
      </c>
      <c r="AG15">
        <f t="shared" ca="1" si="7"/>
        <v>0.10236995139503169</v>
      </c>
      <c r="AH15">
        <f t="shared" ca="1" si="7"/>
        <v>-0.29647205459307174</v>
      </c>
      <c r="AI15">
        <f t="shared" ca="1" si="7"/>
        <v>0.406071191785768</v>
      </c>
      <c r="AJ15">
        <f t="shared" ca="1" si="7"/>
        <v>0.17877094972067001</v>
      </c>
      <c r="AK15">
        <f t="shared" ca="1" si="8"/>
        <v>-0.1222999222999219</v>
      </c>
      <c r="AL15">
        <f t="shared" ca="1" si="8"/>
        <v>-0.14103474847769926</v>
      </c>
      <c r="AM15">
        <f t="shared" ca="1" si="8"/>
        <v>6.3492063492063405E-2</v>
      </c>
      <c r="AN15">
        <f t="shared" ca="1" si="8"/>
        <v>0.229787234042553</v>
      </c>
      <c r="AO15">
        <f t="shared" ca="1" si="8"/>
        <v>-0.32183689522595382</v>
      </c>
      <c r="AP15">
        <f t="shared" ca="1" si="8"/>
        <v>0.11175680551206996</v>
      </c>
      <c r="AQ15">
        <f t="shared" ca="1" si="8"/>
        <v>-0.18627162069038949</v>
      </c>
      <c r="AR15">
        <f t="shared" ca="1" si="8"/>
        <v>-0.47765374929906029</v>
      </c>
      <c r="AS15">
        <f t="shared" ca="1" si="8"/>
        <v>-0.59994554636637976</v>
      </c>
      <c r="AT15">
        <f t="shared" ca="1" si="8"/>
        <v>-0.104389059260257</v>
      </c>
      <c r="AU15">
        <f t="shared" ca="1" si="8"/>
        <v>1.5748031496062902E-2</v>
      </c>
    </row>
    <row r="16" spans="1:148" x14ac:dyDescent="0.2">
      <c r="A16" s="16"/>
      <c r="B16" s="16"/>
      <c r="C16" s="16"/>
      <c r="D16" s="16"/>
      <c r="E16" s="16"/>
      <c r="F16" s="16"/>
      <c r="G16" s="16"/>
      <c r="H16" s="16"/>
      <c r="I16" s="16"/>
      <c r="J16" s="16"/>
      <c r="K16" s="16"/>
      <c r="L16" s="16"/>
      <c r="O16">
        <f t="shared" ca="1" si="6"/>
        <v>-3.5645835645835178E-2</v>
      </c>
      <c r="P16">
        <f t="shared" ca="1" si="6"/>
        <v>3.9942126926412191E-3</v>
      </c>
      <c r="Q16">
        <f t="shared" ca="1" si="6"/>
        <v>0.29594272076372302</v>
      </c>
      <c r="R16">
        <f t="shared" ca="1" si="6"/>
        <v>0.19230769230769201</v>
      </c>
      <c r="S16">
        <f t="shared" ca="1" si="6"/>
        <v>-0.31604223256370395</v>
      </c>
      <c r="T16">
        <f t="shared" ca="1" si="6"/>
        <v>-6.0070170026941525E-2</v>
      </c>
      <c r="U16">
        <f t="shared" ca="1" si="6"/>
        <v>-1.1924197661871083E-2</v>
      </c>
      <c r="V16">
        <f t="shared" ca="1" si="6"/>
        <v>-0.24240221893042013</v>
      </c>
      <c r="W16">
        <f t="shared" ca="1" si="6"/>
        <v>-1.1930974773584846E-2</v>
      </c>
      <c r="X16">
        <f t="shared" ca="1" si="6"/>
        <v>6.20672951188731E-2</v>
      </c>
      <c r="Y16">
        <f t="shared" ca="1" si="6"/>
        <v>0.128</v>
      </c>
      <c r="Z16">
        <f t="shared" ca="1" si="7"/>
        <v>4.0544640544640853E-2</v>
      </c>
      <c r="AA16">
        <f t="shared" ca="1" si="7"/>
        <v>7.9375439624667199E-2</v>
      </c>
      <c r="AB16">
        <f t="shared" ca="1" si="7"/>
        <v>0.28685258964143401</v>
      </c>
      <c r="AC16">
        <f t="shared" ca="1" si="7"/>
        <v>9.7222222222222196E-2</v>
      </c>
      <c r="AD16">
        <f t="shared" ca="1" si="7"/>
        <v>-0.28214392747895822</v>
      </c>
      <c r="AE16">
        <f t="shared" ca="1" si="7"/>
        <v>0.15700720727143047</v>
      </c>
      <c r="AF16">
        <f t="shared" ca="1" si="7"/>
        <v>-1.0325796063470061E-2</v>
      </c>
      <c r="AG16">
        <f t="shared" ca="1" si="7"/>
        <v>9.2034728389474796E-2</v>
      </c>
      <c r="AH16">
        <f t="shared" ca="1" si="7"/>
        <v>-0.10053561689480889</v>
      </c>
      <c r="AI16">
        <f t="shared" ca="1" si="7"/>
        <v>0.4257238602142871</v>
      </c>
      <c r="AJ16">
        <f t="shared" ca="1" si="7"/>
        <v>4.85436893203883E-2</v>
      </c>
      <c r="AK16">
        <f t="shared" ca="1" si="8"/>
        <v>-0.11924371924371915</v>
      </c>
      <c r="AL16">
        <f t="shared" ca="1" si="8"/>
        <v>-0.1330287900201918</v>
      </c>
      <c r="AM16">
        <f t="shared" ca="1" si="8"/>
        <v>0.16279069767441801</v>
      </c>
      <c r="AN16">
        <f t="shared" ca="1" si="8"/>
        <v>0.16470588235294101</v>
      </c>
      <c r="AO16">
        <f t="shared" ca="1" si="8"/>
        <v>-0.28352190736045196</v>
      </c>
      <c r="AP16">
        <f t="shared" ca="1" si="8"/>
        <v>-0.18161713135290752</v>
      </c>
      <c r="AQ16">
        <f t="shared" ca="1" si="8"/>
        <v>-0.22376790950558278</v>
      </c>
      <c r="AR16">
        <f t="shared" ca="1" si="8"/>
        <v>-0.48887545511815816</v>
      </c>
      <c r="AS16">
        <f t="shared" ca="1" si="8"/>
        <v>-0.31262425710683889</v>
      </c>
      <c r="AT16">
        <f t="shared" ca="1" si="8"/>
        <v>-5.3040618550190904E-2</v>
      </c>
      <c r="AU16">
        <f t="shared" ca="1" si="8"/>
        <v>1.86915887850467E-2</v>
      </c>
    </row>
    <row r="17" spans="1:47" x14ac:dyDescent="0.2">
      <c r="A17" s="16"/>
      <c r="B17" s="16"/>
      <c r="C17" s="16"/>
      <c r="D17" s="16"/>
      <c r="E17" s="16"/>
      <c r="F17" s="16"/>
      <c r="G17" s="16"/>
      <c r="H17" s="16"/>
      <c r="I17" s="16"/>
      <c r="J17" s="16"/>
      <c r="K17" s="16"/>
      <c r="L17" s="16"/>
      <c r="M17" s="11"/>
      <c r="O17">
        <f t="shared" ca="1" si="6"/>
        <v>-5.101010101010095E-2</v>
      </c>
      <c r="P17">
        <f t="shared" ca="1" si="6"/>
        <v>-6.0741865798731393E-2</v>
      </c>
      <c r="Q17">
        <f t="shared" ca="1" si="6"/>
        <v>0.34366197183098501</v>
      </c>
      <c r="R17">
        <f t="shared" ca="1" si="6"/>
        <v>0.211382113821138</v>
      </c>
      <c r="S17">
        <f t="shared" ca="1" si="6"/>
        <v>-0.31444810073666812</v>
      </c>
      <c r="T17">
        <f t="shared" ca="1" si="6"/>
        <v>-0.17433241590705323</v>
      </c>
      <c r="U17">
        <f t="shared" ca="1" si="6"/>
        <v>2.6883687472183948E-3</v>
      </c>
      <c r="V17">
        <f t="shared" ca="1" si="6"/>
        <v>-0.15952436301971984</v>
      </c>
      <c r="W17">
        <f t="shared" ca="1" si="6"/>
        <v>-0.1087201719330313</v>
      </c>
      <c r="X17">
        <f t="shared" ca="1" si="6"/>
        <v>-0.34738419499145134</v>
      </c>
      <c r="Y17">
        <f t="shared" ca="1" si="6"/>
        <v>0</v>
      </c>
      <c r="Z17">
        <f t="shared" ca="1" si="7"/>
        <v>5.8712121212121049E-2</v>
      </c>
      <c r="AA17">
        <f t="shared" ca="1" si="7"/>
        <v>9.9443317885432592E-2</v>
      </c>
      <c r="AB17">
        <f t="shared" ca="1" si="7"/>
        <v>8.4033613445378103E-2</v>
      </c>
      <c r="AC17">
        <f t="shared" ca="1" si="7"/>
        <v>0.19259259259259201</v>
      </c>
      <c r="AD17">
        <f t="shared" ca="1" si="7"/>
        <v>2.0772348740085489E-2</v>
      </c>
      <c r="AE17">
        <f t="shared" ca="1" si="7"/>
        <v>0.18489088506381979</v>
      </c>
      <c r="AF17">
        <f t="shared" ca="1" si="7"/>
        <v>6.365874229809837E-2</v>
      </c>
      <c r="AG17">
        <f t="shared" ca="1" si="7"/>
        <v>0.10708464712258714</v>
      </c>
      <c r="AH17">
        <f t="shared" ca="1" si="7"/>
        <v>-3.6739768692029329E-2</v>
      </c>
      <c r="AI17">
        <f t="shared" ca="1" si="7"/>
        <v>0.11653463823619598</v>
      </c>
      <c r="AJ17">
        <f t="shared" ca="1" si="7"/>
        <v>0.162162162162162</v>
      </c>
      <c r="AK17">
        <f t="shared" ca="1" si="8"/>
        <v>-0.13989898989898997</v>
      </c>
      <c r="AL17">
        <f t="shared" ca="1" si="8"/>
        <v>-0.17216618967874939</v>
      </c>
      <c r="AM17">
        <f t="shared" ca="1" si="8"/>
        <v>0.16176470588235201</v>
      </c>
      <c r="AN17">
        <f t="shared" ca="1" si="8"/>
        <v>0.18918918918918901</v>
      </c>
      <c r="AO17">
        <f t="shared" ca="1" si="8"/>
        <v>-0.33743660648379453</v>
      </c>
      <c r="AP17">
        <f t="shared" ca="1" si="8"/>
        <v>-0.17433241590705323</v>
      </c>
      <c r="AQ17">
        <f t="shared" ca="1" si="8"/>
        <v>-0.19516478711366611</v>
      </c>
      <c r="AR17">
        <f t="shared" ca="1" si="8"/>
        <v>-0.47279370237601587</v>
      </c>
      <c r="AS17">
        <f t="shared" ca="1" si="8"/>
        <v>-0.33123263215040932</v>
      </c>
      <c r="AT17">
        <f t="shared" ca="1" si="8"/>
        <v>-0.38948945814934605</v>
      </c>
      <c r="AU17">
        <f t="shared" ca="1" si="8"/>
        <v>0</v>
      </c>
    </row>
    <row r="18" spans="1:47" x14ac:dyDescent="0.2">
      <c r="A18" s="16"/>
      <c r="B18" s="16"/>
      <c r="C18" s="16"/>
      <c r="D18" s="16"/>
      <c r="E18" s="16"/>
      <c r="F18" s="16"/>
      <c r="G18" s="16"/>
      <c r="H18" s="16"/>
      <c r="I18" s="16"/>
      <c r="J18" s="16"/>
      <c r="K18" s="16"/>
      <c r="L18" s="16"/>
      <c r="M18" s="11"/>
    </row>
    <row r="19" spans="1:47" x14ac:dyDescent="0.2">
      <c r="A19" s="16"/>
      <c r="B19" s="16"/>
      <c r="C19" s="16"/>
      <c r="D19" s="16"/>
      <c r="E19" s="16"/>
      <c r="F19" s="16"/>
      <c r="G19" s="16"/>
      <c r="H19" s="16"/>
      <c r="I19" s="16"/>
      <c r="J19" s="16"/>
      <c r="K19" s="16"/>
      <c r="L19" s="16"/>
    </row>
    <row r="20" spans="1:47" x14ac:dyDescent="0.2">
      <c r="A20" s="16"/>
      <c r="B20" s="16"/>
      <c r="C20" s="16"/>
      <c r="D20" s="16"/>
      <c r="E20" s="16"/>
      <c r="F20" s="16"/>
      <c r="G20" s="16"/>
      <c r="H20" s="16"/>
      <c r="I20" s="16"/>
      <c r="J20" s="16"/>
      <c r="K20" s="16"/>
      <c r="L20" s="16"/>
    </row>
    <row r="21" spans="1:47" x14ac:dyDescent="0.2">
      <c r="A21" s="16"/>
      <c r="B21" s="16"/>
      <c r="C21" s="16"/>
      <c r="D21" s="16"/>
      <c r="E21" s="16"/>
      <c r="F21" s="16"/>
      <c r="G21" s="16"/>
      <c r="H21" s="16"/>
      <c r="I21" s="16"/>
      <c r="J21" s="16"/>
      <c r="K21" s="16"/>
      <c r="L21" s="16"/>
    </row>
    <row r="22" spans="1:47" x14ac:dyDescent="0.2">
      <c r="A22" s="16"/>
      <c r="B22" s="16"/>
      <c r="C22" s="16"/>
      <c r="D22" s="16"/>
      <c r="E22" s="16"/>
      <c r="F22" s="16"/>
      <c r="G22" s="16"/>
      <c r="H22" s="16"/>
      <c r="I22" s="16"/>
      <c r="J22" s="16"/>
      <c r="K22" s="16"/>
      <c r="L22" s="16"/>
    </row>
    <row r="23" spans="1:47" x14ac:dyDescent="0.2">
      <c r="A23" s="16"/>
      <c r="B23" s="16"/>
      <c r="C23" s="16"/>
      <c r="D23" s="16"/>
      <c r="E23" s="16"/>
      <c r="F23" s="16"/>
      <c r="G23" s="16"/>
      <c r="H23" s="16"/>
      <c r="I23" s="16"/>
      <c r="J23" s="16"/>
      <c r="K23" s="16"/>
      <c r="L23" s="16"/>
    </row>
    <row r="24" spans="1:47" x14ac:dyDescent="0.2">
      <c r="A24" s="16"/>
      <c r="B24" s="16"/>
      <c r="C24" s="16"/>
      <c r="D24" s="16"/>
      <c r="E24" s="16"/>
      <c r="F24" s="16"/>
      <c r="G24" s="16"/>
      <c r="H24" s="16"/>
      <c r="I24" s="16"/>
      <c r="J24" s="16"/>
      <c r="K24" s="16"/>
      <c r="L24" s="16"/>
    </row>
    <row r="25" spans="1:47" x14ac:dyDescent="0.2">
      <c r="A25" s="16"/>
      <c r="B25" s="16"/>
      <c r="C25" s="16"/>
      <c r="D25" s="16"/>
      <c r="E25" s="16"/>
      <c r="F25" s="16"/>
      <c r="G25" s="16"/>
      <c r="H25" s="16"/>
      <c r="I25" s="16"/>
      <c r="J25" s="16"/>
      <c r="K25" s="16"/>
      <c r="L25" s="16"/>
    </row>
  </sheetData>
  <mergeCells count="1">
    <mergeCell ref="A14:L25"/>
  </mergeCells>
  <conditionalFormatting sqref="O18:R20">
    <cfRule type="containsText" dxfId="7" priority="7" operator="containsText" text="FALSE">
      <formula>NOT(ISERROR(SEARCH("FALSE",O18)))</formula>
    </cfRule>
    <cfRule type="containsText" dxfId="6" priority="8" operator="containsText" text="TRUE">
      <formula>NOT(ISERROR(SEARCH("TRUE",O18)))</formula>
    </cfRule>
  </conditionalFormatting>
  <conditionalFormatting sqref="Z18:AC20">
    <cfRule type="containsText" dxfId="5" priority="5" operator="containsText" text="FALSE">
      <formula>NOT(ISERROR(SEARCH("FALSE",Z18)))</formula>
    </cfRule>
    <cfRule type="containsText" dxfId="4" priority="6" operator="containsText" text="TRUE">
      <formula>NOT(ISERROR(SEARCH("TRUE",Z18)))</formula>
    </cfRule>
  </conditionalFormatting>
  <conditionalFormatting sqref="AK18:AN20">
    <cfRule type="containsText" dxfId="3" priority="3" operator="containsText" text="FALSE">
      <formula>NOT(ISERROR(SEARCH("FALSE",AK18)))</formula>
    </cfRule>
    <cfRule type="containsText" dxfId="2" priority="4" operator="containsText" text="TRUE">
      <formula>NOT(ISERROR(SEARCH("TRUE",AK18)))</formula>
    </cfRule>
  </conditionalFormatting>
  <conditionalFormatting sqref="O12:AU17">
    <cfRule type="cellIs" dxfId="1" priority="1" operator="lessThan">
      <formula>0</formula>
    </cfRule>
    <cfRule type="cellIs" dxfId="0" priority="2" operator="greaterThan">
      <formula>0</formula>
    </cfRule>
  </conditionalFormatting>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162-32E7-9248-9AF7-9267180D3FCC}">
  <dimension ref="A1:A17"/>
  <sheetViews>
    <sheetView zoomScale="126" zoomScaleNormal="126" workbookViewId="0">
      <selection activeCell="E6" sqref="E6"/>
    </sheetView>
  </sheetViews>
  <sheetFormatPr baseColWidth="10" defaultRowHeight="16" x14ac:dyDescent="0.2"/>
  <cols>
    <col min="1" max="1" width="13.6640625" bestFit="1" customWidth="1"/>
  </cols>
  <sheetData>
    <row r="1" spans="1:1" s="1" customFormat="1" ht="32" customHeight="1" x14ac:dyDescent="0.2">
      <c r="A1" s="1" t="s">
        <v>50</v>
      </c>
    </row>
    <row r="2" spans="1:1" x14ac:dyDescent="0.2">
      <c r="A2">
        <v>5</v>
      </c>
    </row>
    <row r="3" spans="1:1" x14ac:dyDescent="0.2">
      <c r="A3">
        <v>10</v>
      </c>
    </row>
    <row r="4" spans="1:1" x14ac:dyDescent="0.2">
      <c r="A4">
        <v>15</v>
      </c>
    </row>
    <row r="5" spans="1:1" x14ac:dyDescent="0.2">
      <c r="A5">
        <v>20</v>
      </c>
    </row>
    <row r="6" spans="1:1" x14ac:dyDescent="0.2">
      <c r="A6">
        <v>25</v>
      </c>
    </row>
    <row r="7" spans="1:1" x14ac:dyDescent="0.2">
      <c r="A7">
        <v>50</v>
      </c>
    </row>
    <row r="14" spans="1:1" x14ac:dyDescent="0.2">
      <c r="A14" s="17"/>
    </row>
    <row r="15" spans="1:1" x14ac:dyDescent="0.2">
      <c r="A15" s="17"/>
    </row>
    <row r="16" spans="1:1" x14ac:dyDescent="0.2">
      <c r="A16" s="17"/>
    </row>
    <row r="17" spans="1:1" x14ac:dyDescent="0.2">
      <c r="A17" s="17"/>
    </row>
  </sheetData>
  <mergeCells count="1">
    <mergeCell ref="A14:A17"/>
  </mergeCells>
  <phoneticPr fontId="3" type="noConversion"/>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prototypical_k_test</vt:lpstr>
      <vt:lpstr>prototypical_ANN_ENC_k_test</vt:lpstr>
      <vt:lpstr>relation_k_test</vt:lpstr>
      <vt:lpstr>ANN only using support set</vt:lpstr>
      <vt:lpstr>ANN only using support set Best</vt:lpstr>
      <vt:lpstr>ANN tests train with suport set</vt:lpstr>
      <vt:lpstr>ANN tests train with suportBest</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Tüzün</dc:creator>
  <cp:lastModifiedBy>İsmail Tüzün</cp:lastModifiedBy>
  <dcterms:created xsi:type="dcterms:W3CDTF">2022-06-16T20:41:19Z</dcterms:created>
  <dcterms:modified xsi:type="dcterms:W3CDTF">2022-08-13T16:01:36Z</dcterms:modified>
</cp:coreProperties>
</file>