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PI Pazar Son Durum/"/>
    </mc:Choice>
  </mc:AlternateContent>
  <xr:revisionPtr revIDLastSave="498" documentId="11_E1F35E65F28EC70E0D0BAD2FE81B3D6D2990F71D" xr6:coauthVersionLast="47" xr6:coauthVersionMax="47" xr10:uidLastSave="{EF42C0D1-0A4C-421D-B614-22303E4B51DB}"/>
  <bookViews>
    <workbookView xWindow="-110" yWindow="-110" windowWidth="19420" windowHeight="10420" activeTab="2" xr2:uid="{00000000-000D-0000-FFFF-FFFF00000000}"/>
  </bookViews>
  <sheets>
    <sheet name="GO1" sheetId="9" r:id="rId1"/>
    <sheet name="FB1" sheetId="7" r:id="rId2"/>
    <sheet name="SCALE1" sheetId="8" r:id="rId3"/>
    <sheet name="SCALE" sheetId="1" r:id="rId4"/>
    <sheet name="FB" sheetId="2" r:id="rId5"/>
    <sheet name="GO" sheetId="3" r:id="rId6"/>
    <sheet name="CF - Enis B." sheetId="4" r:id="rId7"/>
    <sheet name="gündem" sheetId="5" r:id="rId8"/>
    <sheet name="X" sheetId="6" r:id="rId9"/>
  </sheets>
  <definedNames>
    <definedName name="_xlnm._FilterDatabase" localSheetId="0" hidden="1">'GO1'!$J$1:$J$116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2" i="8"/>
  <c r="O33" i="3"/>
  <c r="H218" i="4"/>
  <c r="M218" i="4" s="1"/>
  <c r="G218" i="4"/>
  <c r="F218" i="4"/>
  <c r="I218" i="4" s="1"/>
  <c r="Y75" i="4" s="1"/>
  <c r="E218" i="4"/>
  <c r="O217" i="4"/>
  <c r="N217" i="4"/>
  <c r="M217" i="4"/>
  <c r="L217" i="4"/>
  <c r="K217" i="4"/>
  <c r="J217" i="4"/>
  <c r="I217" i="4"/>
  <c r="O216" i="4"/>
  <c r="N216" i="4"/>
  <c r="M216" i="4"/>
  <c r="L216" i="4"/>
  <c r="K216" i="4"/>
  <c r="J216" i="4"/>
  <c r="I216" i="4"/>
  <c r="O215" i="4"/>
  <c r="N215" i="4"/>
  <c r="M215" i="4"/>
  <c r="L215" i="4"/>
  <c r="K215" i="4"/>
  <c r="J215" i="4"/>
  <c r="I215" i="4"/>
  <c r="O214" i="4"/>
  <c r="N214" i="4"/>
  <c r="M214" i="4"/>
  <c r="L214" i="4"/>
  <c r="K214" i="4"/>
  <c r="J214" i="4"/>
  <c r="I214" i="4"/>
  <c r="O213" i="4"/>
  <c r="N213" i="4"/>
  <c r="M213" i="4"/>
  <c r="L213" i="4"/>
  <c r="K213" i="4"/>
  <c r="J213" i="4"/>
  <c r="I213" i="4"/>
  <c r="O212" i="4"/>
  <c r="N212" i="4"/>
  <c r="M212" i="4"/>
  <c r="L212" i="4"/>
  <c r="K212" i="4"/>
  <c r="J212" i="4"/>
  <c r="I212" i="4"/>
  <c r="O211" i="4"/>
  <c r="N211" i="4"/>
  <c r="M211" i="4"/>
  <c r="L211" i="4"/>
  <c r="K211" i="4"/>
  <c r="J211" i="4"/>
  <c r="I211" i="4"/>
  <c r="H210" i="4"/>
  <c r="G210" i="4"/>
  <c r="F210" i="4"/>
  <c r="I210" i="4" s="1"/>
  <c r="Y74" i="4" s="1"/>
  <c r="E210" i="4"/>
  <c r="K210" i="4" s="1"/>
  <c r="O209" i="4"/>
  <c r="N209" i="4"/>
  <c r="M209" i="4"/>
  <c r="L209" i="4"/>
  <c r="K209" i="4"/>
  <c r="J209" i="4"/>
  <c r="I209" i="4"/>
  <c r="O208" i="4"/>
  <c r="N208" i="4"/>
  <c r="M208" i="4"/>
  <c r="L208" i="4"/>
  <c r="K208" i="4"/>
  <c r="J208" i="4"/>
  <c r="I208" i="4"/>
  <c r="O207" i="4"/>
  <c r="N207" i="4"/>
  <c r="M207" i="4"/>
  <c r="L207" i="4"/>
  <c r="K207" i="4"/>
  <c r="J207" i="4"/>
  <c r="I207" i="4"/>
  <c r="O206" i="4"/>
  <c r="N206" i="4"/>
  <c r="M206" i="4"/>
  <c r="L206" i="4"/>
  <c r="K206" i="4"/>
  <c r="J206" i="4"/>
  <c r="I206" i="4"/>
  <c r="O205" i="4"/>
  <c r="N205" i="4"/>
  <c r="M205" i="4"/>
  <c r="L205" i="4"/>
  <c r="K205" i="4"/>
  <c r="J205" i="4"/>
  <c r="I205" i="4"/>
  <c r="O204" i="4"/>
  <c r="N204" i="4"/>
  <c r="M204" i="4"/>
  <c r="L204" i="4"/>
  <c r="K204" i="4"/>
  <c r="J204" i="4"/>
  <c r="I204" i="4"/>
  <c r="O203" i="4"/>
  <c r="N203" i="4"/>
  <c r="M203" i="4"/>
  <c r="L203" i="4"/>
  <c r="K203" i="4"/>
  <c r="J203" i="4"/>
  <c r="I203" i="4"/>
  <c r="L202" i="4"/>
  <c r="K202" i="4"/>
  <c r="J202" i="4"/>
  <c r="H202" i="4"/>
  <c r="M202" i="4" s="1"/>
  <c r="AA73" i="4" s="1"/>
  <c r="G202" i="4"/>
  <c r="F202" i="4"/>
  <c r="I202" i="4" s="1"/>
  <c r="Y73" i="4" s="1"/>
  <c r="E202" i="4"/>
  <c r="O201" i="4"/>
  <c r="N201" i="4"/>
  <c r="M201" i="4"/>
  <c r="L201" i="4"/>
  <c r="K201" i="4"/>
  <c r="J201" i="4"/>
  <c r="I201" i="4"/>
  <c r="O200" i="4"/>
  <c r="N200" i="4"/>
  <c r="M200" i="4"/>
  <c r="L200" i="4"/>
  <c r="K200" i="4"/>
  <c r="J200" i="4"/>
  <c r="I200" i="4"/>
  <c r="O199" i="4"/>
  <c r="N199" i="4"/>
  <c r="M199" i="4"/>
  <c r="L199" i="4"/>
  <c r="K199" i="4"/>
  <c r="J199" i="4"/>
  <c r="I199" i="4"/>
  <c r="O198" i="4"/>
  <c r="N198" i="4"/>
  <c r="M198" i="4"/>
  <c r="L198" i="4"/>
  <c r="K198" i="4"/>
  <c r="J198" i="4"/>
  <c r="I198" i="4"/>
  <c r="O197" i="4"/>
  <c r="N197" i="4"/>
  <c r="M197" i="4"/>
  <c r="L197" i="4"/>
  <c r="K197" i="4"/>
  <c r="J197" i="4"/>
  <c r="I197" i="4"/>
  <c r="O196" i="4"/>
  <c r="N196" i="4"/>
  <c r="M196" i="4"/>
  <c r="L196" i="4"/>
  <c r="K196" i="4"/>
  <c r="J196" i="4"/>
  <c r="I196" i="4"/>
  <c r="O195" i="4"/>
  <c r="N195" i="4"/>
  <c r="M195" i="4"/>
  <c r="L195" i="4"/>
  <c r="K195" i="4"/>
  <c r="J195" i="4"/>
  <c r="I195" i="4"/>
  <c r="H194" i="4"/>
  <c r="G194" i="4"/>
  <c r="F194" i="4"/>
  <c r="I194" i="4" s="1"/>
  <c r="Y72" i="4" s="1"/>
  <c r="E194" i="4"/>
  <c r="O193" i="4"/>
  <c r="N193" i="4"/>
  <c r="M193" i="4"/>
  <c r="L193" i="4"/>
  <c r="K193" i="4"/>
  <c r="J193" i="4"/>
  <c r="I193" i="4"/>
  <c r="O192" i="4"/>
  <c r="N192" i="4"/>
  <c r="M192" i="4"/>
  <c r="L192" i="4"/>
  <c r="K192" i="4"/>
  <c r="J192" i="4"/>
  <c r="I192" i="4"/>
  <c r="O191" i="4"/>
  <c r="N191" i="4"/>
  <c r="M191" i="4"/>
  <c r="L191" i="4"/>
  <c r="K191" i="4"/>
  <c r="J191" i="4"/>
  <c r="I191" i="4"/>
  <c r="O190" i="4"/>
  <c r="N190" i="4"/>
  <c r="M190" i="4"/>
  <c r="L190" i="4"/>
  <c r="K190" i="4"/>
  <c r="J190" i="4"/>
  <c r="I190" i="4"/>
  <c r="O189" i="4"/>
  <c r="N189" i="4"/>
  <c r="M189" i="4"/>
  <c r="L189" i="4"/>
  <c r="K189" i="4"/>
  <c r="J189" i="4"/>
  <c r="I189" i="4"/>
  <c r="O188" i="4"/>
  <c r="N188" i="4"/>
  <c r="M188" i="4"/>
  <c r="L188" i="4"/>
  <c r="K188" i="4"/>
  <c r="J188" i="4"/>
  <c r="I188" i="4"/>
  <c r="O187" i="4"/>
  <c r="N187" i="4"/>
  <c r="M187" i="4"/>
  <c r="L187" i="4"/>
  <c r="K187" i="4"/>
  <c r="J187" i="4"/>
  <c r="I187" i="4"/>
  <c r="L186" i="4"/>
  <c r="K186" i="4"/>
  <c r="J186" i="4"/>
  <c r="H186" i="4"/>
  <c r="M186" i="4" s="1"/>
  <c r="AA71" i="4" s="1"/>
  <c r="G186" i="4"/>
  <c r="F186" i="4"/>
  <c r="I186" i="4" s="1"/>
  <c r="Y71" i="4" s="1"/>
  <c r="E186" i="4"/>
  <c r="O185" i="4"/>
  <c r="N185" i="4"/>
  <c r="M185" i="4"/>
  <c r="L185" i="4"/>
  <c r="K185" i="4"/>
  <c r="J185" i="4"/>
  <c r="I185" i="4"/>
  <c r="O184" i="4"/>
  <c r="N184" i="4"/>
  <c r="M184" i="4"/>
  <c r="L184" i="4"/>
  <c r="K184" i="4"/>
  <c r="J184" i="4"/>
  <c r="I184" i="4"/>
  <c r="O183" i="4"/>
  <c r="N183" i="4"/>
  <c r="M183" i="4"/>
  <c r="L183" i="4"/>
  <c r="K183" i="4"/>
  <c r="J183" i="4"/>
  <c r="I183" i="4"/>
  <c r="O182" i="4"/>
  <c r="N182" i="4"/>
  <c r="M182" i="4"/>
  <c r="L182" i="4"/>
  <c r="K182" i="4"/>
  <c r="J182" i="4"/>
  <c r="I182" i="4"/>
  <c r="O181" i="4"/>
  <c r="N181" i="4"/>
  <c r="M181" i="4"/>
  <c r="L181" i="4"/>
  <c r="K181" i="4"/>
  <c r="J181" i="4"/>
  <c r="I181" i="4"/>
  <c r="O180" i="4"/>
  <c r="N180" i="4"/>
  <c r="M180" i="4"/>
  <c r="L180" i="4"/>
  <c r="K180" i="4"/>
  <c r="J180" i="4"/>
  <c r="I180" i="4"/>
  <c r="O179" i="4"/>
  <c r="N179" i="4"/>
  <c r="M179" i="4"/>
  <c r="L179" i="4"/>
  <c r="K179" i="4"/>
  <c r="J179" i="4"/>
  <c r="I179" i="4"/>
  <c r="H178" i="4"/>
  <c r="G178" i="4"/>
  <c r="F178" i="4"/>
  <c r="I178" i="4" s="1"/>
  <c r="Y70" i="4" s="1"/>
  <c r="E178" i="4"/>
  <c r="O177" i="4"/>
  <c r="N177" i="4"/>
  <c r="M177" i="4"/>
  <c r="L177" i="4"/>
  <c r="K177" i="4"/>
  <c r="J177" i="4"/>
  <c r="I177" i="4"/>
  <c r="O176" i="4"/>
  <c r="N176" i="4"/>
  <c r="M176" i="4"/>
  <c r="L176" i="4"/>
  <c r="K176" i="4"/>
  <c r="J176" i="4"/>
  <c r="I176" i="4"/>
  <c r="O175" i="4"/>
  <c r="N175" i="4"/>
  <c r="M175" i="4"/>
  <c r="L175" i="4"/>
  <c r="K175" i="4"/>
  <c r="J175" i="4"/>
  <c r="I175" i="4"/>
  <c r="O174" i="4"/>
  <c r="N174" i="4"/>
  <c r="M174" i="4"/>
  <c r="L174" i="4"/>
  <c r="K174" i="4"/>
  <c r="J174" i="4"/>
  <c r="I174" i="4"/>
  <c r="O173" i="4"/>
  <c r="N173" i="4"/>
  <c r="M173" i="4"/>
  <c r="L173" i="4"/>
  <c r="K173" i="4"/>
  <c r="J173" i="4"/>
  <c r="I173" i="4"/>
  <c r="O172" i="4"/>
  <c r="N172" i="4"/>
  <c r="M172" i="4"/>
  <c r="L172" i="4"/>
  <c r="K172" i="4"/>
  <c r="J172" i="4"/>
  <c r="I172" i="4"/>
  <c r="O171" i="4"/>
  <c r="N171" i="4"/>
  <c r="M171" i="4"/>
  <c r="L171" i="4"/>
  <c r="K171" i="4"/>
  <c r="J171" i="4"/>
  <c r="I171" i="4"/>
  <c r="L170" i="4"/>
  <c r="AC69" i="4" s="1"/>
  <c r="K170" i="4"/>
  <c r="J170" i="4"/>
  <c r="H170" i="4"/>
  <c r="M170" i="4" s="1"/>
  <c r="AD69" i="4" s="1"/>
  <c r="G170" i="4"/>
  <c r="F170" i="4"/>
  <c r="I170" i="4" s="1"/>
  <c r="E170" i="4"/>
  <c r="O169" i="4"/>
  <c r="N169" i="4"/>
  <c r="M169" i="4"/>
  <c r="L169" i="4"/>
  <c r="K169" i="4"/>
  <c r="J169" i="4"/>
  <c r="I169" i="4"/>
  <c r="O168" i="4"/>
  <c r="N168" i="4"/>
  <c r="M168" i="4"/>
  <c r="L168" i="4"/>
  <c r="K168" i="4"/>
  <c r="J168" i="4"/>
  <c r="I168" i="4"/>
  <c r="O167" i="4"/>
  <c r="N167" i="4"/>
  <c r="M167" i="4"/>
  <c r="L167" i="4"/>
  <c r="K167" i="4"/>
  <c r="J167" i="4"/>
  <c r="I167" i="4"/>
  <c r="O166" i="4"/>
  <c r="N166" i="4"/>
  <c r="M166" i="4"/>
  <c r="L166" i="4"/>
  <c r="K166" i="4"/>
  <c r="J166" i="4"/>
  <c r="I166" i="4"/>
  <c r="O165" i="4"/>
  <c r="N165" i="4"/>
  <c r="M165" i="4"/>
  <c r="L165" i="4"/>
  <c r="K165" i="4"/>
  <c r="J165" i="4"/>
  <c r="I165" i="4"/>
  <c r="O164" i="4"/>
  <c r="N164" i="4"/>
  <c r="M164" i="4"/>
  <c r="L164" i="4"/>
  <c r="K164" i="4"/>
  <c r="J164" i="4"/>
  <c r="I164" i="4"/>
  <c r="O163" i="4"/>
  <c r="N163" i="4"/>
  <c r="M163" i="4"/>
  <c r="L163" i="4"/>
  <c r="K163" i="4"/>
  <c r="J163" i="4"/>
  <c r="I163" i="4"/>
  <c r="H162" i="4"/>
  <c r="G162" i="4"/>
  <c r="F162" i="4"/>
  <c r="I162" i="4" s="1"/>
  <c r="Z68" i="4" s="1"/>
  <c r="E162" i="4"/>
  <c r="O161" i="4"/>
  <c r="N161" i="4"/>
  <c r="M161" i="4"/>
  <c r="L161" i="4"/>
  <c r="K161" i="4"/>
  <c r="J161" i="4"/>
  <c r="I161" i="4"/>
  <c r="O160" i="4"/>
  <c r="N160" i="4"/>
  <c r="M160" i="4"/>
  <c r="L160" i="4"/>
  <c r="K160" i="4"/>
  <c r="J160" i="4"/>
  <c r="I160" i="4"/>
  <c r="O159" i="4"/>
  <c r="N159" i="4"/>
  <c r="M159" i="4"/>
  <c r="L159" i="4"/>
  <c r="K159" i="4"/>
  <c r="J159" i="4"/>
  <c r="I159" i="4"/>
  <c r="O158" i="4"/>
  <c r="N158" i="4"/>
  <c r="M158" i="4"/>
  <c r="L158" i="4"/>
  <c r="K158" i="4"/>
  <c r="J158" i="4"/>
  <c r="I158" i="4"/>
  <c r="O157" i="4"/>
  <c r="N157" i="4"/>
  <c r="M157" i="4"/>
  <c r="L157" i="4"/>
  <c r="K157" i="4"/>
  <c r="J157" i="4"/>
  <c r="I157" i="4"/>
  <c r="O156" i="4"/>
  <c r="N156" i="4"/>
  <c r="M156" i="4"/>
  <c r="L156" i="4"/>
  <c r="K156" i="4"/>
  <c r="J156" i="4"/>
  <c r="I156" i="4"/>
  <c r="O155" i="4"/>
  <c r="N155" i="4"/>
  <c r="M155" i="4"/>
  <c r="L155" i="4"/>
  <c r="K155" i="4"/>
  <c r="J155" i="4"/>
  <c r="I155" i="4"/>
  <c r="L154" i="4"/>
  <c r="AC67" i="4" s="1"/>
  <c r="K154" i="4"/>
  <c r="J154" i="4"/>
  <c r="H154" i="4"/>
  <c r="M154" i="4" s="1"/>
  <c r="AD67" i="4" s="1"/>
  <c r="G154" i="4"/>
  <c r="F154" i="4"/>
  <c r="I154" i="4" s="1"/>
  <c r="Z67" i="4" s="1"/>
  <c r="E154" i="4"/>
  <c r="O153" i="4"/>
  <c r="N153" i="4"/>
  <c r="M153" i="4"/>
  <c r="L153" i="4"/>
  <c r="K153" i="4"/>
  <c r="J153" i="4"/>
  <c r="I153" i="4"/>
  <c r="O152" i="4"/>
  <c r="N152" i="4"/>
  <c r="M152" i="4"/>
  <c r="L152" i="4"/>
  <c r="K152" i="4"/>
  <c r="J152" i="4"/>
  <c r="I152" i="4"/>
  <c r="O151" i="4"/>
  <c r="N151" i="4"/>
  <c r="M151" i="4"/>
  <c r="L151" i="4"/>
  <c r="K151" i="4"/>
  <c r="J151" i="4"/>
  <c r="I151" i="4"/>
  <c r="O150" i="4"/>
  <c r="N150" i="4"/>
  <c r="M150" i="4"/>
  <c r="L150" i="4"/>
  <c r="K150" i="4"/>
  <c r="J150" i="4"/>
  <c r="I150" i="4"/>
  <c r="O149" i="4"/>
  <c r="N149" i="4"/>
  <c r="M149" i="4"/>
  <c r="L149" i="4"/>
  <c r="K149" i="4"/>
  <c r="J149" i="4"/>
  <c r="I149" i="4"/>
  <c r="O148" i="4"/>
  <c r="N148" i="4"/>
  <c r="M148" i="4"/>
  <c r="L148" i="4"/>
  <c r="K148" i="4"/>
  <c r="J148" i="4"/>
  <c r="I148" i="4"/>
  <c r="O147" i="4"/>
  <c r="N147" i="4"/>
  <c r="M147" i="4"/>
  <c r="L147" i="4"/>
  <c r="K147" i="4"/>
  <c r="J147" i="4"/>
  <c r="I147" i="4"/>
  <c r="H146" i="4"/>
  <c r="G146" i="4"/>
  <c r="F146" i="4"/>
  <c r="I146" i="4" s="1"/>
  <c r="Z66" i="4" s="1"/>
  <c r="E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L138" i="4"/>
  <c r="AC65" i="4" s="1"/>
  <c r="K138" i="4"/>
  <c r="J138" i="4"/>
  <c r="H138" i="4"/>
  <c r="G138" i="4"/>
  <c r="F138" i="4"/>
  <c r="I138" i="4" s="1"/>
  <c r="E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H130" i="4"/>
  <c r="G130" i="4"/>
  <c r="F130" i="4"/>
  <c r="I130" i="4" s="1"/>
  <c r="Z64" i="4" s="1"/>
  <c r="E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L122" i="4"/>
  <c r="AC63" i="4" s="1"/>
  <c r="K122" i="4"/>
  <c r="J122" i="4"/>
  <c r="H122" i="4"/>
  <c r="G122" i="4"/>
  <c r="F122" i="4"/>
  <c r="I122" i="4" s="1"/>
  <c r="Z63" i="4" s="1"/>
  <c r="E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H114" i="4"/>
  <c r="G114" i="4"/>
  <c r="F114" i="4"/>
  <c r="I114" i="4" s="1"/>
  <c r="Z62" i="4" s="1"/>
  <c r="E114" i="4"/>
  <c r="K114" i="4" s="1"/>
  <c r="AB62" i="4" s="1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M107" i="4"/>
  <c r="L107" i="4"/>
  <c r="K107" i="4"/>
  <c r="J107" i="4"/>
  <c r="I107" i="4"/>
  <c r="M106" i="4"/>
  <c r="L106" i="4"/>
  <c r="AC61" i="4" s="1"/>
  <c r="K106" i="4"/>
  <c r="H106" i="4"/>
  <c r="G106" i="4"/>
  <c r="F106" i="4"/>
  <c r="J106" i="4" s="1"/>
  <c r="AA61" i="4" s="1"/>
  <c r="E106" i="4"/>
  <c r="M105" i="4"/>
  <c r="L105" i="4"/>
  <c r="K105" i="4"/>
  <c r="J105" i="4"/>
  <c r="I105" i="4"/>
  <c r="M104" i="4"/>
  <c r="L104" i="4"/>
  <c r="K104" i="4"/>
  <c r="J104" i="4"/>
  <c r="I104" i="4"/>
  <c r="M103" i="4"/>
  <c r="L103" i="4"/>
  <c r="K103" i="4"/>
  <c r="J103" i="4"/>
  <c r="I103" i="4"/>
  <c r="M102" i="4"/>
  <c r="L102" i="4"/>
  <c r="K102" i="4"/>
  <c r="J102" i="4"/>
  <c r="I102" i="4"/>
  <c r="M101" i="4"/>
  <c r="L101" i="4"/>
  <c r="K101" i="4"/>
  <c r="J101" i="4"/>
  <c r="I101" i="4"/>
  <c r="M100" i="4"/>
  <c r="L100" i="4"/>
  <c r="K100" i="4"/>
  <c r="J100" i="4"/>
  <c r="I100" i="4"/>
  <c r="M99" i="4"/>
  <c r="L99" i="4"/>
  <c r="K99" i="4"/>
  <c r="J99" i="4"/>
  <c r="I99" i="4"/>
  <c r="H98" i="4"/>
  <c r="G98" i="4"/>
  <c r="F98" i="4"/>
  <c r="I98" i="4" s="1"/>
  <c r="Z60" i="4" s="1"/>
  <c r="E98" i="4"/>
  <c r="M97" i="4"/>
  <c r="L97" i="4"/>
  <c r="K97" i="4"/>
  <c r="J97" i="4"/>
  <c r="I97" i="4"/>
  <c r="M96" i="4"/>
  <c r="L96" i="4"/>
  <c r="K96" i="4"/>
  <c r="J96" i="4"/>
  <c r="I96" i="4"/>
  <c r="M95" i="4"/>
  <c r="L95" i="4"/>
  <c r="K95" i="4"/>
  <c r="J95" i="4"/>
  <c r="I95" i="4"/>
  <c r="M94" i="4"/>
  <c r="L94" i="4"/>
  <c r="K94" i="4"/>
  <c r="J94" i="4"/>
  <c r="I94" i="4"/>
  <c r="M93" i="4"/>
  <c r="L93" i="4"/>
  <c r="K93" i="4"/>
  <c r="J93" i="4"/>
  <c r="I93" i="4"/>
  <c r="M92" i="4"/>
  <c r="L92" i="4"/>
  <c r="K92" i="4"/>
  <c r="J92" i="4"/>
  <c r="I92" i="4"/>
  <c r="M91" i="4"/>
  <c r="L91" i="4"/>
  <c r="K91" i="4"/>
  <c r="J91" i="4"/>
  <c r="I91" i="4"/>
  <c r="M90" i="4"/>
  <c r="L90" i="4"/>
  <c r="AC59" i="4" s="1"/>
  <c r="K90" i="4"/>
  <c r="H90" i="4"/>
  <c r="G90" i="4"/>
  <c r="F90" i="4"/>
  <c r="J90" i="4" s="1"/>
  <c r="AA59" i="4" s="1"/>
  <c r="E90" i="4"/>
  <c r="M89" i="4"/>
  <c r="L89" i="4"/>
  <c r="K89" i="4"/>
  <c r="J89" i="4"/>
  <c r="I89" i="4"/>
  <c r="M88" i="4"/>
  <c r="L88" i="4"/>
  <c r="K88" i="4"/>
  <c r="J88" i="4"/>
  <c r="I88" i="4"/>
  <c r="M87" i="4"/>
  <c r="L87" i="4"/>
  <c r="K87" i="4"/>
  <c r="J87" i="4"/>
  <c r="I87" i="4"/>
  <c r="M86" i="4"/>
  <c r="L86" i="4"/>
  <c r="K86" i="4"/>
  <c r="J86" i="4"/>
  <c r="I86" i="4"/>
  <c r="M85" i="4"/>
  <c r="L85" i="4"/>
  <c r="K85" i="4"/>
  <c r="J85" i="4"/>
  <c r="I85" i="4"/>
  <c r="M84" i="4"/>
  <c r="L84" i="4"/>
  <c r="K84" i="4"/>
  <c r="J84" i="4"/>
  <c r="I84" i="4"/>
  <c r="M83" i="4"/>
  <c r="L83" i="4"/>
  <c r="K83" i="4"/>
  <c r="J83" i="4"/>
  <c r="I83" i="4"/>
  <c r="H82" i="4"/>
  <c r="G82" i="4"/>
  <c r="F82" i="4"/>
  <c r="I82" i="4" s="1"/>
  <c r="Z58" i="4" s="1"/>
  <c r="E82" i="4"/>
  <c r="M81" i="4"/>
  <c r="L81" i="4"/>
  <c r="K81" i="4"/>
  <c r="J81" i="4"/>
  <c r="I81" i="4"/>
  <c r="M80" i="4"/>
  <c r="L80" i="4"/>
  <c r="K80" i="4"/>
  <c r="J80" i="4"/>
  <c r="I80" i="4"/>
  <c r="M79" i="4"/>
  <c r="L79" i="4"/>
  <c r="K79" i="4"/>
  <c r="J79" i="4"/>
  <c r="I79" i="4"/>
  <c r="M78" i="4"/>
  <c r="L78" i="4"/>
  <c r="K78" i="4"/>
  <c r="J78" i="4"/>
  <c r="I78" i="4"/>
  <c r="M77" i="4"/>
  <c r="L77" i="4"/>
  <c r="K77" i="4"/>
  <c r="J77" i="4"/>
  <c r="I77" i="4"/>
  <c r="M76" i="4"/>
  <c r="L76" i="4"/>
  <c r="K76" i="4"/>
  <c r="J76" i="4"/>
  <c r="I76" i="4"/>
  <c r="AA75" i="4"/>
  <c r="X75" i="4"/>
  <c r="W75" i="4"/>
  <c r="V75" i="4"/>
  <c r="U75" i="4"/>
  <c r="M75" i="4"/>
  <c r="L75" i="4"/>
  <c r="K75" i="4"/>
  <c r="J75" i="4"/>
  <c r="I75" i="4"/>
  <c r="W74" i="4"/>
  <c r="V74" i="4"/>
  <c r="U74" i="4"/>
  <c r="H74" i="4"/>
  <c r="M74" i="4" s="1"/>
  <c r="G74" i="4"/>
  <c r="F74" i="4"/>
  <c r="E74" i="4"/>
  <c r="K74" i="4" s="1"/>
  <c r="AB57" i="4" s="1"/>
  <c r="Z73" i="4"/>
  <c r="X73" i="4"/>
  <c r="W73" i="4"/>
  <c r="V73" i="4"/>
  <c r="U73" i="4"/>
  <c r="M73" i="4"/>
  <c r="L73" i="4"/>
  <c r="K73" i="4"/>
  <c r="J73" i="4"/>
  <c r="I73" i="4"/>
  <c r="W72" i="4"/>
  <c r="V72" i="4"/>
  <c r="U72" i="4"/>
  <c r="M72" i="4"/>
  <c r="L72" i="4"/>
  <c r="K72" i="4"/>
  <c r="J72" i="4"/>
  <c r="I72" i="4"/>
  <c r="Z71" i="4"/>
  <c r="X71" i="4"/>
  <c r="W71" i="4"/>
  <c r="V71" i="4"/>
  <c r="U71" i="4"/>
  <c r="M71" i="4"/>
  <c r="L71" i="4"/>
  <c r="K71" i="4"/>
  <c r="J71" i="4"/>
  <c r="I71" i="4"/>
  <c r="W70" i="4"/>
  <c r="V70" i="4"/>
  <c r="U70" i="4"/>
  <c r="M70" i="4"/>
  <c r="L70" i="4"/>
  <c r="K70" i="4"/>
  <c r="J70" i="4"/>
  <c r="I70" i="4"/>
  <c r="AB69" i="4"/>
  <c r="AA69" i="4"/>
  <c r="Z69" i="4"/>
  <c r="Y69" i="4"/>
  <c r="X69" i="4"/>
  <c r="W69" i="4"/>
  <c r="V69" i="4"/>
  <c r="U69" i="4"/>
  <c r="M69" i="4"/>
  <c r="L69" i="4"/>
  <c r="K69" i="4"/>
  <c r="J69" i="4"/>
  <c r="I69" i="4"/>
  <c r="X68" i="4"/>
  <c r="W68" i="4"/>
  <c r="V68" i="4"/>
  <c r="U68" i="4"/>
  <c r="M68" i="4"/>
  <c r="L68" i="4"/>
  <c r="K68" i="4"/>
  <c r="J68" i="4"/>
  <c r="I68" i="4"/>
  <c r="AB67" i="4"/>
  <c r="AA67" i="4"/>
  <c r="Y67" i="4"/>
  <c r="X67" i="4"/>
  <c r="W67" i="4"/>
  <c r="V67" i="4"/>
  <c r="U67" i="4"/>
  <c r="M67" i="4"/>
  <c r="L67" i="4"/>
  <c r="K67" i="4"/>
  <c r="J67" i="4"/>
  <c r="I67" i="4"/>
  <c r="X66" i="4"/>
  <c r="W66" i="4"/>
  <c r="V66" i="4"/>
  <c r="U66" i="4"/>
  <c r="H66" i="4"/>
  <c r="M66" i="4" s="1"/>
  <c r="AD56" i="4" s="1"/>
  <c r="G66" i="4"/>
  <c r="F66" i="4"/>
  <c r="E66" i="4"/>
  <c r="K66" i="4" s="1"/>
  <c r="AB56" i="4" s="1"/>
  <c r="AB65" i="4"/>
  <c r="AA65" i="4"/>
  <c r="Z65" i="4"/>
  <c r="Y65" i="4"/>
  <c r="X65" i="4"/>
  <c r="W65" i="4"/>
  <c r="V65" i="4"/>
  <c r="U65" i="4"/>
  <c r="M65" i="4"/>
  <c r="L65" i="4"/>
  <c r="K65" i="4"/>
  <c r="J65" i="4"/>
  <c r="I65" i="4"/>
  <c r="X64" i="4"/>
  <c r="W64" i="4"/>
  <c r="V64" i="4"/>
  <c r="U64" i="4"/>
  <c r="M64" i="4"/>
  <c r="L64" i="4"/>
  <c r="K64" i="4"/>
  <c r="J64" i="4"/>
  <c r="I64" i="4"/>
  <c r="AB63" i="4"/>
  <c r="AA63" i="4"/>
  <c r="Y63" i="4"/>
  <c r="X63" i="4"/>
  <c r="W63" i="4"/>
  <c r="V63" i="4"/>
  <c r="U63" i="4"/>
  <c r="M63" i="4"/>
  <c r="L63" i="4"/>
  <c r="K63" i="4"/>
  <c r="J63" i="4"/>
  <c r="I63" i="4"/>
  <c r="X62" i="4"/>
  <c r="W62" i="4"/>
  <c r="V62" i="4"/>
  <c r="U62" i="4"/>
  <c r="M62" i="4"/>
  <c r="L62" i="4"/>
  <c r="K62" i="4"/>
  <c r="J62" i="4"/>
  <c r="I62" i="4"/>
  <c r="AD61" i="4"/>
  <c r="AB61" i="4"/>
  <c r="Y61" i="4"/>
  <c r="X61" i="4"/>
  <c r="W61" i="4"/>
  <c r="V61" i="4"/>
  <c r="U61" i="4"/>
  <c r="M61" i="4"/>
  <c r="L61" i="4"/>
  <c r="K61" i="4"/>
  <c r="J61" i="4"/>
  <c r="I61" i="4"/>
  <c r="Y60" i="4"/>
  <c r="X60" i="4"/>
  <c r="W60" i="4"/>
  <c r="V60" i="4"/>
  <c r="U60" i="4"/>
  <c r="M60" i="4"/>
  <c r="L60" i="4"/>
  <c r="K60" i="4"/>
  <c r="J60" i="4"/>
  <c r="I60" i="4"/>
  <c r="AD59" i="4"/>
  <c r="AB59" i="4"/>
  <c r="Y59" i="4"/>
  <c r="X59" i="4"/>
  <c r="W59" i="4"/>
  <c r="V59" i="4"/>
  <c r="U59" i="4"/>
  <c r="M59" i="4"/>
  <c r="L59" i="4"/>
  <c r="K59" i="4"/>
  <c r="J59" i="4"/>
  <c r="I59" i="4"/>
  <c r="X58" i="4"/>
  <c r="W58" i="4"/>
  <c r="V58" i="4"/>
  <c r="U58" i="4"/>
  <c r="L58" i="4"/>
  <c r="AC55" i="4" s="1"/>
  <c r="J58" i="4"/>
  <c r="AA55" i="4" s="1"/>
  <c r="I58" i="4"/>
  <c r="Z55" i="4" s="1"/>
  <c r="H58" i="4"/>
  <c r="M58" i="4" s="1"/>
  <c r="AD55" i="4" s="1"/>
  <c r="G58" i="4"/>
  <c r="F58" i="4"/>
  <c r="E58" i="4"/>
  <c r="K58" i="4" s="1"/>
  <c r="AB55" i="4" s="1"/>
  <c r="AD57" i="4"/>
  <c r="Y57" i="4"/>
  <c r="X57" i="4"/>
  <c r="V57" i="4"/>
  <c r="U57" i="4"/>
  <c r="M57" i="4"/>
  <c r="L57" i="4"/>
  <c r="K57" i="4"/>
  <c r="J57" i="4"/>
  <c r="I57" i="4"/>
  <c r="Y56" i="4"/>
  <c r="X56" i="4"/>
  <c r="V56" i="4"/>
  <c r="U56" i="4"/>
  <c r="M56" i="4"/>
  <c r="L56" i="4"/>
  <c r="K56" i="4"/>
  <c r="J56" i="4"/>
  <c r="I56" i="4"/>
  <c r="Y55" i="4"/>
  <c r="X55" i="4"/>
  <c r="W55" i="4"/>
  <c r="V55" i="4"/>
  <c r="U55" i="4"/>
  <c r="M55" i="4"/>
  <c r="L55" i="4"/>
  <c r="K55" i="4"/>
  <c r="J55" i="4"/>
  <c r="I55" i="4"/>
  <c r="W54" i="4"/>
  <c r="V54" i="4"/>
  <c r="U54" i="4"/>
  <c r="M54" i="4"/>
  <c r="L54" i="4"/>
  <c r="K54" i="4"/>
  <c r="J54" i="4"/>
  <c r="I54" i="4"/>
  <c r="U53" i="4"/>
  <c r="M53" i="4"/>
  <c r="L53" i="4"/>
  <c r="K53" i="4"/>
  <c r="J53" i="4"/>
  <c r="I53" i="4"/>
  <c r="AC52" i="4"/>
  <c r="U52" i="4"/>
  <c r="M52" i="4"/>
  <c r="L52" i="4"/>
  <c r="K52" i="4"/>
  <c r="J52" i="4"/>
  <c r="I52" i="4"/>
  <c r="U51" i="4"/>
  <c r="M51" i="4"/>
  <c r="L51" i="4"/>
  <c r="K51" i="4"/>
  <c r="J51" i="4"/>
  <c r="I51" i="4"/>
  <c r="U50" i="4"/>
  <c r="H50" i="4"/>
  <c r="G50" i="4"/>
  <c r="X54" i="4" s="1"/>
  <c r="F50" i="4"/>
  <c r="I50" i="4" s="1"/>
  <c r="Z54" i="4" s="1"/>
  <c r="E50" i="4"/>
  <c r="U49" i="4"/>
  <c r="M49" i="4"/>
  <c r="L49" i="4"/>
  <c r="K49" i="4"/>
  <c r="J49" i="4"/>
  <c r="I49" i="4"/>
  <c r="M48" i="4"/>
  <c r="L48" i="4"/>
  <c r="K48" i="4"/>
  <c r="J48" i="4"/>
  <c r="I48" i="4"/>
  <c r="M47" i="4"/>
  <c r="L47" i="4"/>
  <c r="K47" i="4"/>
  <c r="J47" i="4"/>
  <c r="I47" i="4"/>
  <c r="M46" i="4"/>
  <c r="L46" i="4"/>
  <c r="K46" i="4"/>
  <c r="J46" i="4"/>
  <c r="I46" i="4"/>
  <c r="M45" i="4"/>
  <c r="L45" i="4"/>
  <c r="K45" i="4"/>
  <c r="J45" i="4"/>
  <c r="I45" i="4"/>
  <c r="M44" i="4"/>
  <c r="L44" i="4"/>
  <c r="K44" i="4"/>
  <c r="J44" i="4"/>
  <c r="I44" i="4"/>
  <c r="M43" i="4"/>
  <c r="L43" i="4"/>
  <c r="K43" i="4"/>
  <c r="J43" i="4"/>
  <c r="I43" i="4"/>
  <c r="M42" i="4"/>
  <c r="AD53" i="4" s="1"/>
  <c r="L42" i="4"/>
  <c r="AC53" i="4" s="1"/>
  <c r="H42" i="4"/>
  <c r="Y53" i="4" s="1"/>
  <c r="G42" i="4"/>
  <c r="F42" i="4"/>
  <c r="W53" i="4" s="1"/>
  <c r="E42" i="4"/>
  <c r="M41" i="4"/>
  <c r="L41" i="4"/>
  <c r="K41" i="4"/>
  <c r="J41" i="4"/>
  <c r="I41" i="4"/>
  <c r="M40" i="4"/>
  <c r="L40" i="4"/>
  <c r="K40" i="4"/>
  <c r="J40" i="4"/>
  <c r="I40" i="4"/>
  <c r="M39" i="4"/>
  <c r="L39" i="4"/>
  <c r="K39" i="4"/>
  <c r="J39" i="4"/>
  <c r="I39" i="4"/>
  <c r="M38" i="4"/>
  <c r="L38" i="4"/>
  <c r="K38" i="4"/>
  <c r="J38" i="4"/>
  <c r="I38" i="4"/>
  <c r="M37" i="4"/>
  <c r="L37" i="4"/>
  <c r="K37" i="4"/>
  <c r="J37" i="4"/>
  <c r="I37" i="4"/>
  <c r="M36" i="4"/>
  <c r="L36" i="4"/>
  <c r="K36" i="4"/>
  <c r="J36" i="4"/>
  <c r="I36" i="4"/>
  <c r="M35" i="4"/>
  <c r="L35" i="4"/>
  <c r="K35" i="4"/>
  <c r="J35" i="4"/>
  <c r="I35" i="4"/>
  <c r="L34" i="4"/>
  <c r="I34" i="4"/>
  <c r="Z52" i="4" s="1"/>
  <c r="H34" i="4"/>
  <c r="K34" i="4" s="1"/>
  <c r="AB52" i="4" s="1"/>
  <c r="G34" i="4"/>
  <c r="X52" i="4" s="1"/>
  <c r="F34" i="4"/>
  <c r="W52" i="4" s="1"/>
  <c r="E34" i="4"/>
  <c r="V52" i="4" s="1"/>
  <c r="M33" i="4"/>
  <c r="L33" i="4"/>
  <c r="K33" i="4"/>
  <c r="J33" i="4"/>
  <c r="I33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M26" i="4"/>
  <c r="AA51" i="4" s="1"/>
  <c r="L26" i="4"/>
  <c r="H26" i="4"/>
  <c r="X51" i="4" s="1"/>
  <c r="G26" i="4"/>
  <c r="F26" i="4"/>
  <c r="W51" i="4" s="1"/>
  <c r="E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L18" i="4"/>
  <c r="I18" i="4"/>
  <c r="Y50" i="4" s="1"/>
  <c r="H18" i="4"/>
  <c r="X50" i="4" s="1"/>
  <c r="G18" i="4"/>
  <c r="F18" i="4"/>
  <c r="W50" i="4" s="1"/>
  <c r="E18" i="4"/>
  <c r="V50" i="4" s="1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M10" i="4"/>
  <c r="AA49" i="4" s="1"/>
  <c r="L10" i="4"/>
  <c r="H10" i="4"/>
  <c r="X49" i="4" s="1"/>
  <c r="G10" i="4"/>
  <c r="F10" i="4"/>
  <c r="W49" i="4" s="1"/>
  <c r="E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S218" i="3"/>
  <c r="N218" i="3"/>
  <c r="L218" i="3"/>
  <c r="AD55" i="3" s="1"/>
  <c r="J218" i="3"/>
  <c r="P218" i="3" s="1"/>
  <c r="I218" i="3"/>
  <c r="M218" i="3" s="1"/>
  <c r="H218" i="3"/>
  <c r="G218" i="3"/>
  <c r="E218" i="3"/>
  <c r="P217" i="3"/>
  <c r="O217" i="3"/>
  <c r="N217" i="3"/>
  <c r="M217" i="3"/>
  <c r="L217" i="3"/>
  <c r="K217" i="3"/>
  <c r="F217" i="3"/>
  <c r="P216" i="3"/>
  <c r="O216" i="3"/>
  <c r="N216" i="3"/>
  <c r="M216" i="3"/>
  <c r="L216" i="3"/>
  <c r="K216" i="3"/>
  <c r="F216" i="3"/>
  <c r="P215" i="3"/>
  <c r="O215" i="3"/>
  <c r="N215" i="3"/>
  <c r="M215" i="3"/>
  <c r="L215" i="3"/>
  <c r="K215" i="3"/>
  <c r="F215" i="3"/>
  <c r="P214" i="3"/>
  <c r="O214" i="3"/>
  <c r="N214" i="3"/>
  <c r="M214" i="3"/>
  <c r="L214" i="3"/>
  <c r="K214" i="3"/>
  <c r="F214" i="3"/>
  <c r="P213" i="3"/>
  <c r="O213" i="3"/>
  <c r="N213" i="3"/>
  <c r="M213" i="3"/>
  <c r="L213" i="3"/>
  <c r="K213" i="3"/>
  <c r="F213" i="3"/>
  <c r="P212" i="3"/>
  <c r="O212" i="3"/>
  <c r="N212" i="3"/>
  <c r="M212" i="3"/>
  <c r="L212" i="3"/>
  <c r="K212" i="3"/>
  <c r="F212" i="3"/>
  <c r="P211" i="3"/>
  <c r="O211" i="3"/>
  <c r="N211" i="3"/>
  <c r="M211" i="3"/>
  <c r="L211" i="3"/>
  <c r="K211" i="3"/>
  <c r="F211" i="3"/>
  <c r="F218" i="3" s="1"/>
  <c r="K218" i="3" s="1"/>
  <c r="S210" i="3"/>
  <c r="N210" i="3"/>
  <c r="R218" i="3" s="1"/>
  <c r="M210" i="3"/>
  <c r="J210" i="3"/>
  <c r="I210" i="3"/>
  <c r="H210" i="3"/>
  <c r="G210" i="3"/>
  <c r="E210" i="3"/>
  <c r="P209" i="3"/>
  <c r="O209" i="3"/>
  <c r="N209" i="3"/>
  <c r="M209" i="3"/>
  <c r="L209" i="3"/>
  <c r="K209" i="3"/>
  <c r="F209" i="3"/>
  <c r="P208" i="3"/>
  <c r="O208" i="3"/>
  <c r="N208" i="3"/>
  <c r="M208" i="3"/>
  <c r="L208" i="3"/>
  <c r="K208" i="3"/>
  <c r="F208" i="3"/>
  <c r="P207" i="3"/>
  <c r="O207" i="3"/>
  <c r="N207" i="3"/>
  <c r="M207" i="3"/>
  <c r="L207" i="3"/>
  <c r="K207" i="3"/>
  <c r="F207" i="3"/>
  <c r="P206" i="3"/>
  <c r="O206" i="3"/>
  <c r="N206" i="3"/>
  <c r="M206" i="3"/>
  <c r="L206" i="3"/>
  <c r="K206" i="3"/>
  <c r="F206" i="3"/>
  <c r="P205" i="3"/>
  <c r="O205" i="3"/>
  <c r="N205" i="3"/>
  <c r="M205" i="3"/>
  <c r="L205" i="3"/>
  <c r="K205" i="3"/>
  <c r="F205" i="3"/>
  <c r="P204" i="3"/>
  <c r="O204" i="3"/>
  <c r="N204" i="3"/>
  <c r="M204" i="3"/>
  <c r="L204" i="3"/>
  <c r="K204" i="3"/>
  <c r="F204" i="3"/>
  <c r="F210" i="3" s="1"/>
  <c r="P203" i="3"/>
  <c r="O203" i="3"/>
  <c r="N203" i="3"/>
  <c r="M203" i="3"/>
  <c r="L203" i="3"/>
  <c r="K203" i="3"/>
  <c r="F203" i="3"/>
  <c r="S202" i="3"/>
  <c r="M202" i="3"/>
  <c r="J202" i="3"/>
  <c r="I202" i="3"/>
  <c r="H202" i="3"/>
  <c r="G202" i="3"/>
  <c r="E202" i="3"/>
  <c r="P201" i="3"/>
  <c r="O201" i="3"/>
  <c r="N201" i="3"/>
  <c r="M201" i="3"/>
  <c r="L201" i="3"/>
  <c r="K201" i="3"/>
  <c r="F201" i="3"/>
  <c r="P200" i="3"/>
  <c r="O200" i="3"/>
  <c r="N200" i="3"/>
  <c r="M200" i="3"/>
  <c r="L200" i="3"/>
  <c r="K200" i="3"/>
  <c r="F200" i="3"/>
  <c r="P199" i="3"/>
  <c r="O199" i="3"/>
  <c r="N199" i="3"/>
  <c r="M199" i="3"/>
  <c r="L199" i="3"/>
  <c r="K199" i="3"/>
  <c r="F199" i="3"/>
  <c r="P198" i="3"/>
  <c r="O198" i="3"/>
  <c r="N198" i="3"/>
  <c r="M198" i="3"/>
  <c r="L198" i="3"/>
  <c r="K198" i="3"/>
  <c r="F198" i="3"/>
  <c r="P197" i="3"/>
  <c r="O197" i="3"/>
  <c r="N197" i="3"/>
  <c r="M197" i="3"/>
  <c r="L197" i="3"/>
  <c r="K197" i="3"/>
  <c r="F197" i="3"/>
  <c r="P196" i="3"/>
  <c r="O196" i="3"/>
  <c r="N196" i="3"/>
  <c r="M196" i="3"/>
  <c r="L196" i="3"/>
  <c r="K196" i="3"/>
  <c r="F196" i="3"/>
  <c r="P195" i="3"/>
  <c r="O195" i="3"/>
  <c r="N195" i="3"/>
  <c r="M195" i="3"/>
  <c r="L195" i="3"/>
  <c r="K195" i="3"/>
  <c r="F195" i="3"/>
  <c r="F202" i="3" s="1"/>
  <c r="S194" i="3"/>
  <c r="J194" i="3"/>
  <c r="I194" i="3"/>
  <c r="H194" i="3"/>
  <c r="N194" i="3" s="1"/>
  <c r="R202" i="3" s="1"/>
  <c r="G194" i="3"/>
  <c r="E194" i="3"/>
  <c r="P193" i="3"/>
  <c r="O193" i="3"/>
  <c r="N193" i="3"/>
  <c r="M193" i="3"/>
  <c r="L193" i="3"/>
  <c r="K193" i="3"/>
  <c r="F193" i="3"/>
  <c r="P192" i="3"/>
  <c r="O192" i="3"/>
  <c r="N192" i="3"/>
  <c r="M192" i="3"/>
  <c r="L192" i="3"/>
  <c r="K192" i="3"/>
  <c r="F192" i="3"/>
  <c r="P191" i="3"/>
  <c r="O191" i="3"/>
  <c r="N191" i="3"/>
  <c r="M191" i="3"/>
  <c r="L191" i="3"/>
  <c r="K191" i="3"/>
  <c r="F191" i="3"/>
  <c r="P190" i="3"/>
  <c r="O190" i="3"/>
  <c r="N190" i="3"/>
  <c r="M190" i="3"/>
  <c r="L190" i="3"/>
  <c r="K190" i="3"/>
  <c r="F190" i="3"/>
  <c r="P189" i="3"/>
  <c r="O189" i="3"/>
  <c r="N189" i="3"/>
  <c r="M189" i="3"/>
  <c r="L189" i="3"/>
  <c r="K189" i="3"/>
  <c r="F189" i="3"/>
  <c r="P188" i="3"/>
  <c r="O188" i="3"/>
  <c r="N188" i="3"/>
  <c r="M188" i="3"/>
  <c r="L188" i="3"/>
  <c r="K188" i="3"/>
  <c r="F188" i="3"/>
  <c r="P187" i="3"/>
  <c r="O187" i="3"/>
  <c r="N187" i="3"/>
  <c r="M187" i="3"/>
  <c r="L187" i="3"/>
  <c r="K187" i="3"/>
  <c r="F187" i="3"/>
  <c r="S186" i="3"/>
  <c r="J186" i="3"/>
  <c r="I186" i="3"/>
  <c r="H186" i="3"/>
  <c r="G186" i="3"/>
  <c r="E186" i="3"/>
  <c r="P185" i="3"/>
  <c r="O185" i="3"/>
  <c r="N185" i="3"/>
  <c r="M185" i="3"/>
  <c r="L185" i="3"/>
  <c r="K185" i="3"/>
  <c r="F185" i="3"/>
  <c r="P184" i="3"/>
  <c r="O184" i="3"/>
  <c r="N184" i="3"/>
  <c r="M184" i="3"/>
  <c r="L184" i="3"/>
  <c r="K184" i="3"/>
  <c r="F184" i="3"/>
  <c r="P183" i="3"/>
  <c r="O183" i="3"/>
  <c r="N183" i="3"/>
  <c r="M183" i="3"/>
  <c r="L183" i="3"/>
  <c r="K183" i="3"/>
  <c r="F183" i="3"/>
  <c r="P182" i="3"/>
  <c r="O182" i="3"/>
  <c r="N182" i="3"/>
  <c r="M182" i="3"/>
  <c r="L182" i="3"/>
  <c r="K182" i="3"/>
  <c r="F182" i="3"/>
  <c r="P181" i="3"/>
  <c r="O181" i="3"/>
  <c r="N181" i="3"/>
  <c r="M181" i="3"/>
  <c r="L181" i="3"/>
  <c r="K181" i="3"/>
  <c r="F181" i="3"/>
  <c r="P180" i="3"/>
  <c r="O180" i="3"/>
  <c r="N180" i="3"/>
  <c r="M180" i="3"/>
  <c r="L180" i="3"/>
  <c r="K180" i="3"/>
  <c r="F180" i="3"/>
  <c r="P179" i="3"/>
  <c r="O179" i="3"/>
  <c r="N179" i="3"/>
  <c r="M179" i="3"/>
  <c r="L179" i="3"/>
  <c r="K179" i="3"/>
  <c r="F179" i="3"/>
  <c r="S178" i="3"/>
  <c r="J178" i="3"/>
  <c r="I178" i="3"/>
  <c r="H178" i="3"/>
  <c r="G178" i="3"/>
  <c r="N178" i="3" s="1"/>
  <c r="R186" i="3" s="1"/>
  <c r="E178" i="3"/>
  <c r="P177" i="3"/>
  <c r="O177" i="3"/>
  <c r="N177" i="3"/>
  <c r="M177" i="3"/>
  <c r="L177" i="3"/>
  <c r="K177" i="3"/>
  <c r="F177" i="3"/>
  <c r="P176" i="3"/>
  <c r="O176" i="3"/>
  <c r="N176" i="3"/>
  <c r="M176" i="3"/>
  <c r="L176" i="3"/>
  <c r="K176" i="3"/>
  <c r="F176" i="3"/>
  <c r="P175" i="3"/>
  <c r="O175" i="3"/>
  <c r="N175" i="3"/>
  <c r="M175" i="3"/>
  <c r="L175" i="3"/>
  <c r="K175" i="3"/>
  <c r="F175" i="3"/>
  <c r="P174" i="3"/>
  <c r="O174" i="3"/>
  <c r="N174" i="3"/>
  <c r="M174" i="3"/>
  <c r="L174" i="3"/>
  <c r="K174" i="3"/>
  <c r="F174" i="3"/>
  <c r="P173" i="3"/>
  <c r="O173" i="3"/>
  <c r="N173" i="3"/>
  <c r="M173" i="3"/>
  <c r="L173" i="3"/>
  <c r="K173" i="3"/>
  <c r="F173" i="3"/>
  <c r="F178" i="3" s="1"/>
  <c r="K178" i="3" s="1"/>
  <c r="P172" i="3"/>
  <c r="O172" i="3"/>
  <c r="N172" i="3"/>
  <c r="M172" i="3"/>
  <c r="L172" i="3"/>
  <c r="K172" i="3"/>
  <c r="F172" i="3"/>
  <c r="P171" i="3"/>
  <c r="O171" i="3"/>
  <c r="N171" i="3"/>
  <c r="M171" i="3"/>
  <c r="L171" i="3"/>
  <c r="K171" i="3"/>
  <c r="F171" i="3"/>
  <c r="S170" i="3"/>
  <c r="J170" i="3"/>
  <c r="I170" i="3"/>
  <c r="H170" i="3"/>
  <c r="G170" i="3"/>
  <c r="O170" i="3" s="1"/>
  <c r="AH49" i="3" s="1"/>
  <c r="E170" i="3"/>
  <c r="P169" i="3"/>
  <c r="O169" i="3"/>
  <c r="N169" i="3"/>
  <c r="M169" i="3"/>
  <c r="L169" i="3"/>
  <c r="K169" i="3"/>
  <c r="F169" i="3"/>
  <c r="P168" i="3"/>
  <c r="O168" i="3"/>
  <c r="N168" i="3"/>
  <c r="M168" i="3"/>
  <c r="L168" i="3"/>
  <c r="K168" i="3"/>
  <c r="F168" i="3"/>
  <c r="P167" i="3"/>
  <c r="O167" i="3"/>
  <c r="N167" i="3"/>
  <c r="M167" i="3"/>
  <c r="L167" i="3"/>
  <c r="K167" i="3"/>
  <c r="F167" i="3"/>
  <c r="F170" i="3" s="1"/>
  <c r="P166" i="3"/>
  <c r="O166" i="3"/>
  <c r="N166" i="3"/>
  <c r="M166" i="3"/>
  <c r="L166" i="3"/>
  <c r="K166" i="3"/>
  <c r="F166" i="3"/>
  <c r="P165" i="3"/>
  <c r="O165" i="3"/>
  <c r="N165" i="3"/>
  <c r="M165" i="3"/>
  <c r="L165" i="3"/>
  <c r="K165" i="3"/>
  <c r="F165" i="3"/>
  <c r="P164" i="3"/>
  <c r="O164" i="3"/>
  <c r="N164" i="3"/>
  <c r="M164" i="3"/>
  <c r="L164" i="3"/>
  <c r="K164" i="3"/>
  <c r="F164" i="3"/>
  <c r="O163" i="3"/>
  <c r="N163" i="3"/>
  <c r="M163" i="3"/>
  <c r="L163" i="3"/>
  <c r="K163" i="3"/>
  <c r="F163" i="3"/>
  <c r="P163" i="3" s="1"/>
  <c r="S162" i="3"/>
  <c r="J162" i="3"/>
  <c r="I162" i="3"/>
  <c r="H162" i="3"/>
  <c r="G162" i="3"/>
  <c r="E162" i="3"/>
  <c r="P161" i="3"/>
  <c r="O161" i="3"/>
  <c r="N161" i="3"/>
  <c r="M161" i="3"/>
  <c r="L161" i="3"/>
  <c r="K161" i="3"/>
  <c r="F161" i="3"/>
  <c r="N160" i="3"/>
  <c r="M160" i="3"/>
  <c r="K160" i="3"/>
  <c r="F160" i="3"/>
  <c r="L160" i="3" s="1"/>
  <c r="O159" i="3"/>
  <c r="N159" i="3"/>
  <c r="M159" i="3"/>
  <c r="F159" i="3"/>
  <c r="P158" i="3"/>
  <c r="N158" i="3"/>
  <c r="M158" i="3"/>
  <c r="L158" i="3"/>
  <c r="K158" i="3"/>
  <c r="F158" i="3"/>
  <c r="O158" i="3" s="1"/>
  <c r="P157" i="3"/>
  <c r="O157" i="3"/>
  <c r="N157" i="3"/>
  <c r="M157" i="3"/>
  <c r="L157" i="3"/>
  <c r="K157" i="3"/>
  <c r="F157" i="3"/>
  <c r="O156" i="3"/>
  <c r="N156" i="3"/>
  <c r="M156" i="3"/>
  <c r="L156" i="3"/>
  <c r="K156" i="3"/>
  <c r="F156" i="3"/>
  <c r="P156" i="3" s="1"/>
  <c r="N155" i="3"/>
  <c r="M155" i="3"/>
  <c r="K155" i="3"/>
  <c r="F155" i="3"/>
  <c r="S154" i="3"/>
  <c r="N154" i="3"/>
  <c r="J154" i="3"/>
  <c r="I154" i="3"/>
  <c r="M154" i="3" s="1"/>
  <c r="H154" i="3"/>
  <c r="G154" i="3"/>
  <c r="E154" i="3"/>
  <c r="P153" i="3"/>
  <c r="O153" i="3"/>
  <c r="N153" i="3"/>
  <c r="M153" i="3"/>
  <c r="F153" i="3"/>
  <c r="L153" i="3" s="1"/>
  <c r="N152" i="3"/>
  <c r="M152" i="3"/>
  <c r="F152" i="3"/>
  <c r="O152" i="3" s="1"/>
  <c r="P151" i="3"/>
  <c r="N151" i="3"/>
  <c r="M151" i="3"/>
  <c r="L151" i="3"/>
  <c r="K151" i="3"/>
  <c r="F151" i="3"/>
  <c r="O151" i="3" s="1"/>
  <c r="P150" i="3"/>
  <c r="O150" i="3"/>
  <c r="N150" i="3"/>
  <c r="M150" i="3"/>
  <c r="K150" i="3"/>
  <c r="F150" i="3"/>
  <c r="L150" i="3" s="1"/>
  <c r="O149" i="3"/>
  <c r="N149" i="3"/>
  <c r="M149" i="3"/>
  <c r="L149" i="3"/>
  <c r="K149" i="3"/>
  <c r="F149" i="3"/>
  <c r="P149" i="3" s="1"/>
  <c r="N148" i="3"/>
  <c r="M148" i="3"/>
  <c r="K148" i="3"/>
  <c r="F148" i="3"/>
  <c r="P148" i="3" s="1"/>
  <c r="N147" i="3"/>
  <c r="M147" i="3"/>
  <c r="F147" i="3"/>
  <c r="S146" i="3"/>
  <c r="J146" i="3"/>
  <c r="I146" i="3"/>
  <c r="H146" i="3"/>
  <c r="G146" i="3"/>
  <c r="E146" i="3"/>
  <c r="N145" i="3"/>
  <c r="M145" i="3"/>
  <c r="F145" i="3"/>
  <c r="P144" i="3"/>
  <c r="N144" i="3"/>
  <c r="M144" i="3"/>
  <c r="L144" i="3"/>
  <c r="K144" i="3"/>
  <c r="F144" i="3"/>
  <c r="O144" i="3" s="1"/>
  <c r="P143" i="3"/>
  <c r="O143" i="3"/>
  <c r="N143" i="3"/>
  <c r="M143" i="3"/>
  <c r="L143" i="3"/>
  <c r="F143" i="3"/>
  <c r="K143" i="3" s="1"/>
  <c r="N142" i="3"/>
  <c r="M142" i="3"/>
  <c r="L142" i="3"/>
  <c r="K142" i="3"/>
  <c r="F142" i="3"/>
  <c r="P142" i="3" s="1"/>
  <c r="N141" i="3"/>
  <c r="M141" i="3"/>
  <c r="F141" i="3"/>
  <c r="N140" i="3"/>
  <c r="M140" i="3"/>
  <c r="F140" i="3"/>
  <c r="P139" i="3"/>
  <c r="O139" i="3"/>
  <c r="N139" i="3"/>
  <c r="M139" i="3"/>
  <c r="K139" i="3"/>
  <c r="F139" i="3"/>
  <c r="L139" i="3" s="1"/>
  <c r="S138" i="3"/>
  <c r="J138" i="3"/>
  <c r="P138" i="3" s="1"/>
  <c r="I138" i="3"/>
  <c r="H138" i="3"/>
  <c r="N138" i="3" s="1"/>
  <c r="R146" i="3" s="1"/>
  <c r="G138" i="3"/>
  <c r="E138" i="3"/>
  <c r="N137" i="3"/>
  <c r="M137" i="3"/>
  <c r="L137" i="3"/>
  <c r="K137" i="3"/>
  <c r="F137" i="3"/>
  <c r="P137" i="3" s="1"/>
  <c r="N136" i="3"/>
  <c r="M136" i="3"/>
  <c r="L136" i="3"/>
  <c r="F136" i="3"/>
  <c r="K136" i="3" s="1"/>
  <c r="N135" i="3"/>
  <c r="M135" i="3"/>
  <c r="L135" i="3"/>
  <c r="K135" i="3"/>
  <c r="F135" i="3"/>
  <c r="P135" i="3" s="1"/>
  <c r="N134" i="3"/>
  <c r="M134" i="3"/>
  <c r="K134" i="3"/>
  <c r="F134" i="3"/>
  <c r="N133" i="3"/>
  <c r="M133" i="3"/>
  <c r="F133" i="3"/>
  <c r="P132" i="3"/>
  <c r="O132" i="3"/>
  <c r="N132" i="3"/>
  <c r="M132" i="3"/>
  <c r="K132" i="3"/>
  <c r="F132" i="3"/>
  <c r="L132" i="3" s="1"/>
  <c r="P131" i="3"/>
  <c r="O131" i="3"/>
  <c r="N131" i="3"/>
  <c r="M131" i="3"/>
  <c r="L131" i="3"/>
  <c r="F131" i="3"/>
  <c r="F138" i="3" s="1"/>
  <c r="S130" i="3"/>
  <c r="J130" i="3"/>
  <c r="I130" i="3"/>
  <c r="H130" i="3"/>
  <c r="G130" i="3"/>
  <c r="E130" i="3"/>
  <c r="N129" i="3"/>
  <c r="M129" i="3"/>
  <c r="L129" i="3"/>
  <c r="F129" i="3"/>
  <c r="K129" i="3" s="1"/>
  <c r="N128" i="3"/>
  <c r="M128" i="3"/>
  <c r="L128" i="3"/>
  <c r="K128" i="3"/>
  <c r="F128" i="3"/>
  <c r="P128" i="3" s="1"/>
  <c r="P127" i="3"/>
  <c r="O127" i="3"/>
  <c r="N127" i="3"/>
  <c r="M127" i="3"/>
  <c r="L127" i="3"/>
  <c r="K127" i="3"/>
  <c r="F127" i="3"/>
  <c r="P126" i="3"/>
  <c r="O126" i="3"/>
  <c r="N126" i="3"/>
  <c r="M126" i="3"/>
  <c r="L126" i="3"/>
  <c r="K126" i="3"/>
  <c r="F126" i="3"/>
  <c r="P125" i="3"/>
  <c r="O125" i="3"/>
  <c r="N125" i="3"/>
  <c r="M125" i="3"/>
  <c r="L125" i="3"/>
  <c r="K125" i="3"/>
  <c r="F125" i="3"/>
  <c r="P124" i="3"/>
  <c r="O124" i="3"/>
  <c r="N124" i="3"/>
  <c r="M124" i="3"/>
  <c r="L124" i="3"/>
  <c r="K124" i="3"/>
  <c r="F124" i="3"/>
  <c r="P123" i="3"/>
  <c r="O123" i="3"/>
  <c r="N123" i="3"/>
  <c r="M123" i="3"/>
  <c r="L123" i="3"/>
  <c r="K123" i="3"/>
  <c r="F123" i="3"/>
  <c r="S122" i="3"/>
  <c r="J122" i="3"/>
  <c r="I122" i="3"/>
  <c r="H122" i="3"/>
  <c r="G122" i="3"/>
  <c r="E122" i="3"/>
  <c r="N121" i="3"/>
  <c r="M121" i="3"/>
  <c r="L121" i="3"/>
  <c r="K121" i="3"/>
  <c r="F121" i="3"/>
  <c r="P121" i="3" s="1"/>
  <c r="N120" i="3"/>
  <c r="M120" i="3"/>
  <c r="K120" i="3"/>
  <c r="F120" i="3"/>
  <c r="N119" i="3"/>
  <c r="M119" i="3"/>
  <c r="F119" i="3"/>
  <c r="P118" i="3"/>
  <c r="O118" i="3"/>
  <c r="N118" i="3"/>
  <c r="M118" i="3"/>
  <c r="L118" i="3"/>
  <c r="F118" i="3"/>
  <c r="K118" i="3" s="1"/>
  <c r="P117" i="3"/>
  <c r="O117" i="3"/>
  <c r="N117" i="3"/>
  <c r="M117" i="3"/>
  <c r="L117" i="3"/>
  <c r="K117" i="3"/>
  <c r="F117" i="3"/>
  <c r="O116" i="3"/>
  <c r="N116" i="3"/>
  <c r="M116" i="3"/>
  <c r="L116" i="3"/>
  <c r="K116" i="3"/>
  <c r="F116" i="3"/>
  <c r="P116" i="3" s="1"/>
  <c r="N115" i="3"/>
  <c r="M115" i="3"/>
  <c r="L115" i="3"/>
  <c r="K115" i="3"/>
  <c r="F115" i="3"/>
  <c r="F122" i="3" s="1"/>
  <c r="S114" i="3"/>
  <c r="N114" i="3"/>
  <c r="R122" i="3" s="1"/>
  <c r="J114" i="3"/>
  <c r="I114" i="3"/>
  <c r="H114" i="3"/>
  <c r="G114" i="3"/>
  <c r="M114" i="3" s="1"/>
  <c r="AF42" i="3" s="1"/>
  <c r="E114" i="3"/>
  <c r="N113" i="3"/>
  <c r="M113" i="3"/>
  <c r="K113" i="3"/>
  <c r="F113" i="3"/>
  <c r="N112" i="3"/>
  <c r="M112" i="3"/>
  <c r="F112" i="3"/>
  <c r="P111" i="3"/>
  <c r="O111" i="3"/>
  <c r="N111" i="3"/>
  <c r="M111" i="3"/>
  <c r="L111" i="3"/>
  <c r="F111" i="3"/>
  <c r="K111" i="3" s="1"/>
  <c r="P110" i="3"/>
  <c r="O110" i="3"/>
  <c r="N110" i="3"/>
  <c r="M110" i="3"/>
  <c r="L110" i="3"/>
  <c r="K110" i="3"/>
  <c r="F110" i="3"/>
  <c r="O109" i="3"/>
  <c r="N109" i="3"/>
  <c r="M109" i="3"/>
  <c r="L109" i="3"/>
  <c r="K109" i="3"/>
  <c r="F109" i="3"/>
  <c r="P109" i="3" s="1"/>
  <c r="N108" i="3"/>
  <c r="M108" i="3"/>
  <c r="L108" i="3"/>
  <c r="K108" i="3"/>
  <c r="F108" i="3"/>
  <c r="P108" i="3" s="1"/>
  <c r="N107" i="3"/>
  <c r="M107" i="3"/>
  <c r="L107" i="3"/>
  <c r="F107" i="3"/>
  <c r="K107" i="3" s="1"/>
  <c r="S106" i="3"/>
  <c r="N106" i="3"/>
  <c r="M106" i="3"/>
  <c r="AF41" i="3" s="1"/>
  <c r="J106" i="3"/>
  <c r="I106" i="3"/>
  <c r="H106" i="3"/>
  <c r="G106" i="3"/>
  <c r="E106" i="3"/>
  <c r="N105" i="3"/>
  <c r="M105" i="3"/>
  <c r="F105" i="3"/>
  <c r="P104" i="3"/>
  <c r="O104" i="3"/>
  <c r="N104" i="3"/>
  <c r="M104" i="3"/>
  <c r="L104" i="3"/>
  <c r="F104" i="3"/>
  <c r="K104" i="3" s="1"/>
  <c r="P103" i="3"/>
  <c r="O103" i="3"/>
  <c r="N103" i="3"/>
  <c r="M103" i="3"/>
  <c r="L103" i="3"/>
  <c r="K103" i="3"/>
  <c r="F103" i="3"/>
  <c r="O102" i="3"/>
  <c r="N102" i="3"/>
  <c r="M102" i="3"/>
  <c r="L102" i="3"/>
  <c r="F102" i="3"/>
  <c r="K102" i="3" s="1"/>
  <c r="N101" i="3"/>
  <c r="M101" i="3"/>
  <c r="L101" i="3"/>
  <c r="K101" i="3"/>
  <c r="F101" i="3"/>
  <c r="P101" i="3" s="1"/>
  <c r="P100" i="3"/>
  <c r="O100" i="3"/>
  <c r="N100" i="3"/>
  <c r="M100" i="3"/>
  <c r="L100" i="3"/>
  <c r="K100" i="3"/>
  <c r="F100" i="3"/>
  <c r="P99" i="3"/>
  <c r="O99" i="3"/>
  <c r="N99" i="3"/>
  <c r="M99" i="3"/>
  <c r="L99" i="3"/>
  <c r="K99" i="3"/>
  <c r="F99" i="3"/>
  <c r="S98" i="3"/>
  <c r="M98" i="3"/>
  <c r="AF40" i="3" s="1"/>
  <c r="J98" i="3"/>
  <c r="I98" i="3"/>
  <c r="H98" i="3"/>
  <c r="N98" i="3" s="1"/>
  <c r="G98" i="3"/>
  <c r="E98" i="3"/>
  <c r="P97" i="3"/>
  <c r="O97" i="3"/>
  <c r="N97" i="3"/>
  <c r="M97" i="3"/>
  <c r="L97" i="3"/>
  <c r="K97" i="3"/>
  <c r="F97" i="3"/>
  <c r="P96" i="3"/>
  <c r="O96" i="3"/>
  <c r="N96" i="3"/>
  <c r="M96" i="3"/>
  <c r="L96" i="3"/>
  <c r="K96" i="3"/>
  <c r="F96" i="3"/>
  <c r="P95" i="3"/>
  <c r="O95" i="3"/>
  <c r="N95" i="3"/>
  <c r="M95" i="3"/>
  <c r="L95" i="3"/>
  <c r="K95" i="3"/>
  <c r="F95" i="3"/>
  <c r="P94" i="3"/>
  <c r="O94" i="3"/>
  <c r="N94" i="3"/>
  <c r="M94" i="3"/>
  <c r="L94" i="3"/>
  <c r="K94" i="3"/>
  <c r="F94" i="3"/>
  <c r="P93" i="3"/>
  <c r="O93" i="3"/>
  <c r="N93" i="3"/>
  <c r="M93" i="3"/>
  <c r="L93" i="3"/>
  <c r="K93" i="3"/>
  <c r="F93" i="3"/>
  <c r="P92" i="3"/>
  <c r="O92" i="3"/>
  <c r="N92" i="3"/>
  <c r="M92" i="3"/>
  <c r="L92" i="3"/>
  <c r="K92" i="3"/>
  <c r="F92" i="3"/>
  <c r="N91" i="3"/>
  <c r="M91" i="3"/>
  <c r="F91" i="3"/>
  <c r="S90" i="3"/>
  <c r="N90" i="3"/>
  <c r="R98" i="3" s="1"/>
  <c r="J90" i="3"/>
  <c r="I90" i="3"/>
  <c r="M90" i="3" s="1"/>
  <c r="AF39" i="3" s="1"/>
  <c r="H90" i="3"/>
  <c r="G90" i="3"/>
  <c r="E90" i="3"/>
  <c r="P89" i="3"/>
  <c r="O89" i="3"/>
  <c r="N89" i="3"/>
  <c r="M89" i="3"/>
  <c r="F89" i="3"/>
  <c r="L89" i="3" s="1"/>
  <c r="P88" i="3"/>
  <c r="O88" i="3"/>
  <c r="N88" i="3"/>
  <c r="M88" i="3"/>
  <c r="L88" i="3"/>
  <c r="F88" i="3"/>
  <c r="K88" i="3" s="1"/>
  <c r="P87" i="3"/>
  <c r="O87" i="3"/>
  <c r="N87" i="3"/>
  <c r="M87" i="3"/>
  <c r="L87" i="3"/>
  <c r="K87" i="3"/>
  <c r="F87" i="3"/>
  <c r="N86" i="3"/>
  <c r="M86" i="3"/>
  <c r="L86" i="3"/>
  <c r="F86" i="3"/>
  <c r="K86" i="3" s="1"/>
  <c r="P85" i="3"/>
  <c r="O85" i="3"/>
  <c r="N85" i="3"/>
  <c r="M85" i="3"/>
  <c r="L85" i="3"/>
  <c r="K85" i="3"/>
  <c r="F85" i="3"/>
  <c r="P84" i="3"/>
  <c r="O84" i="3"/>
  <c r="N84" i="3"/>
  <c r="M84" i="3"/>
  <c r="L84" i="3"/>
  <c r="K84" i="3"/>
  <c r="F84" i="3"/>
  <c r="P83" i="3"/>
  <c r="O83" i="3"/>
  <c r="N83" i="3"/>
  <c r="M83" i="3"/>
  <c r="L83" i="3"/>
  <c r="K83" i="3"/>
  <c r="F83" i="3"/>
  <c r="S82" i="3"/>
  <c r="J82" i="3"/>
  <c r="I82" i="3"/>
  <c r="M82" i="3" s="1"/>
  <c r="AF38" i="3" s="1"/>
  <c r="H82" i="3"/>
  <c r="N82" i="3" s="1"/>
  <c r="G82" i="3"/>
  <c r="E82" i="3"/>
  <c r="P81" i="3"/>
  <c r="O81" i="3"/>
  <c r="N81" i="3"/>
  <c r="M81" i="3"/>
  <c r="L81" i="3"/>
  <c r="K81" i="3"/>
  <c r="F81" i="3"/>
  <c r="P80" i="3"/>
  <c r="O80" i="3"/>
  <c r="N80" i="3"/>
  <c r="M80" i="3"/>
  <c r="L80" i="3"/>
  <c r="K80" i="3"/>
  <c r="F80" i="3"/>
  <c r="P79" i="3"/>
  <c r="O79" i="3"/>
  <c r="N79" i="3"/>
  <c r="M79" i="3"/>
  <c r="L79" i="3"/>
  <c r="K79" i="3"/>
  <c r="F79" i="3"/>
  <c r="P78" i="3"/>
  <c r="O78" i="3"/>
  <c r="N78" i="3"/>
  <c r="M78" i="3"/>
  <c r="L78" i="3"/>
  <c r="K78" i="3"/>
  <c r="F78" i="3"/>
  <c r="P77" i="3"/>
  <c r="O77" i="3"/>
  <c r="N77" i="3"/>
  <c r="M77" i="3"/>
  <c r="L77" i="3"/>
  <c r="K77" i="3"/>
  <c r="F77" i="3"/>
  <c r="P76" i="3"/>
  <c r="O76" i="3"/>
  <c r="N76" i="3"/>
  <c r="M76" i="3"/>
  <c r="L76" i="3"/>
  <c r="K76" i="3"/>
  <c r="F76" i="3"/>
  <c r="P75" i="3"/>
  <c r="N75" i="3"/>
  <c r="M75" i="3"/>
  <c r="F75" i="3"/>
  <c r="O75" i="3" s="1"/>
  <c r="S74" i="3"/>
  <c r="J74" i="3"/>
  <c r="I74" i="3"/>
  <c r="H74" i="3"/>
  <c r="N74" i="3" s="1"/>
  <c r="G74" i="3"/>
  <c r="E74" i="3"/>
  <c r="P73" i="3"/>
  <c r="O73" i="3"/>
  <c r="N73" i="3"/>
  <c r="M73" i="3"/>
  <c r="L73" i="3"/>
  <c r="K73" i="3"/>
  <c r="F73" i="3"/>
  <c r="N72" i="3"/>
  <c r="M72" i="3"/>
  <c r="L72" i="3"/>
  <c r="F72" i="3"/>
  <c r="K72" i="3" s="1"/>
  <c r="N71" i="3"/>
  <c r="M71" i="3"/>
  <c r="L71" i="3"/>
  <c r="K71" i="3"/>
  <c r="F71" i="3"/>
  <c r="P71" i="3" s="1"/>
  <c r="N70" i="3"/>
  <c r="M70" i="3"/>
  <c r="F70" i="3"/>
  <c r="N69" i="3"/>
  <c r="M69" i="3"/>
  <c r="F69" i="3"/>
  <c r="P68" i="3"/>
  <c r="N68" i="3"/>
  <c r="M68" i="3"/>
  <c r="F68" i="3"/>
  <c r="O68" i="3" s="1"/>
  <c r="P67" i="3"/>
  <c r="O67" i="3"/>
  <c r="N67" i="3"/>
  <c r="M67" i="3"/>
  <c r="F67" i="3"/>
  <c r="F74" i="3" s="1"/>
  <c r="S66" i="3"/>
  <c r="J66" i="3"/>
  <c r="I66" i="3"/>
  <c r="H66" i="3"/>
  <c r="G66" i="3"/>
  <c r="E66" i="3"/>
  <c r="N65" i="3"/>
  <c r="M65" i="3"/>
  <c r="L65" i="3"/>
  <c r="F65" i="3"/>
  <c r="K65" i="3" s="1"/>
  <c r="N64" i="3"/>
  <c r="M64" i="3"/>
  <c r="L64" i="3"/>
  <c r="K64" i="3"/>
  <c r="F64" i="3"/>
  <c r="P64" i="3" s="1"/>
  <c r="N63" i="3"/>
  <c r="M63" i="3"/>
  <c r="F63" i="3"/>
  <c r="N62" i="3"/>
  <c r="M62" i="3"/>
  <c r="F62" i="3"/>
  <c r="P61" i="3"/>
  <c r="N61" i="3"/>
  <c r="M61" i="3"/>
  <c r="F61" i="3"/>
  <c r="O61" i="3" s="1"/>
  <c r="P60" i="3"/>
  <c r="O60" i="3"/>
  <c r="N60" i="3"/>
  <c r="M60" i="3"/>
  <c r="F60" i="3"/>
  <c r="L60" i="3" s="1"/>
  <c r="P59" i="3"/>
  <c r="O59" i="3"/>
  <c r="N59" i="3"/>
  <c r="M59" i="3"/>
  <c r="L59" i="3"/>
  <c r="K59" i="3"/>
  <c r="F59" i="3"/>
  <c r="S58" i="3"/>
  <c r="J58" i="3"/>
  <c r="I58" i="3"/>
  <c r="H58" i="3"/>
  <c r="G58" i="3"/>
  <c r="E58" i="3"/>
  <c r="N57" i="3"/>
  <c r="M57" i="3"/>
  <c r="L57" i="3"/>
  <c r="K57" i="3"/>
  <c r="F57" i="3"/>
  <c r="P57" i="3" s="1"/>
  <c r="N56" i="3"/>
  <c r="M56" i="3"/>
  <c r="K56" i="3"/>
  <c r="F56" i="3"/>
  <c r="AG55" i="3"/>
  <c r="AF55" i="3"/>
  <c r="AE55" i="3"/>
  <c r="AC55" i="3"/>
  <c r="AB55" i="3"/>
  <c r="AA55" i="3"/>
  <c r="Z55" i="3"/>
  <c r="Y55" i="3"/>
  <c r="X55" i="3"/>
  <c r="W55" i="3"/>
  <c r="N55" i="3"/>
  <c r="M55" i="3"/>
  <c r="K55" i="3"/>
  <c r="F55" i="3"/>
  <c r="L55" i="3" s="1"/>
  <c r="AG54" i="3"/>
  <c r="AF54" i="3"/>
  <c r="AE54" i="3"/>
  <c r="AB54" i="3"/>
  <c r="AA54" i="3"/>
  <c r="Z54" i="3"/>
  <c r="Y54" i="3"/>
  <c r="W54" i="3"/>
  <c r="P54" i="3"/>
  <c r="N54" i="3"/>
  <c r="M54" i="3"/>
  <c r="F54" i="3"/>
  <c r="O54" i="3" s="1"/>
  <c r="AF53" i="3"/>
  <c r="AE53" i="3"/>
  <c r="AB53" i="3"/>
  <c r="AA53" i="3"/>
  <c r="Z53" i="3"/>
  <c r="Y53" i="3"/>
  <c r="W53" i="3"/>
  <c r="P53" i="3"/>
  <c r="O53" i="3"/>
  <c r="N53" i="3"/>
  <c r="M53" i="3"/>
  <c r="L53" i="3"/>
  <c r="K53" i="3"/>
  <c r="F53" i="3"/>
  <c r="AG52" i="3"/>
  <c r="AE52" i="3"/>
  <c r="AB52" i="3"/>
  <c r="AA52" i="3"/>
  <c r="Z52" i="3"/>
  <c r="Y52" i="3"/>
  <c r="W52" i="3"/>
  <c r="O52" i="3"/>
  <c r="N52" i="3"/>
  <c r="M52" i="3"/>
  <c r="L52" i="3"/>
  <c r="K52" i="3"/>
  <c r="F52" i="3"/>
  <c r="P52" i="3" s="1"/>
  <c r="AE51" i="3"/>
  <c r="AB51" i="3"/>
  <c r="AA51" i="3"/>
  <c r="Z51" i="3"/>
  <c r="Y51" i="3"/>
  <c r="W51" i="3"/>
  <c r="N51" i="3"/>
  <c r="M51" i="3"/>
  <c r="F51" i="3"/>
  <c r="AG50" i="3"/>
  <c r="AE50" i="3"/>
  <c r="AC50" i="3"/>
  <c r="AB50" i="3"/>
  <c r="AA50" i="3"/>
  <c r="Z50" i="3"/>
  <c r="Y50" i="3"/>
  <c r="X50" i="3"/>
  <c r="W50" i="3"/>
  <c r="S50" i="3"/>
  <c r="J50" i="3"/>
  <c r="I50" i="3"/>
  <c r="M50" i="3" s="1"/>
  <c r="H50" i="3"/>
  <c r="G50" i="3"/>
  <c r="F50" i="3"/>
  <c r="E50" i="3"/>
  <c r="AE49" i="3"/>
  <c r="AB49" i="3"/>
  <c r="AA49" i="3"/>
  <c r="Y49" i="3"/>
  <c r="W49" i="3"/>
  <c r="O49" i="3"/>
  <c r="N49" i="3"/>
  <c r="M49" i="3"/>
  <c r="L49" i="3"/>
  <c r="K49" i="3"/>
  <c r="F49" i="3"/>
  <c r="P49" i="3" s="1"/>
  <c r="AE48" i="3"/>
  <c r="AB48" i="3"/>
  <c r="AA48" i="3"/>
  <c r="Z48" i="3"/>
  <c r="Y48" i="3"/>
  <c r="W48" i="3"/>
  <c r="N48" i="3"/>
  <c r="M48" i="3"/>
  <c r="F48" i="3"/>
  <c r="AF47" i="3"/>
  <c r="AE47" i="3"/>
  <c r="AB47" i="3"/>
  <c r="AA47" i="3"/>
  <c r="Z47" i="3"/>
  <c r="Y47" i="3"/>
  <c r="W47" i="3"/>
  <c r="N47" i="3"/>
  <c r="M47" i="3"/>
  <c r="L47" i="3"/>
  <c r="F47" i="3"/>
  <c r="K47" i="3" s="1"/>
  <c r="AE46" i="3"/>
  <c r="AB46" i="3"/>
  <c r="Y46" i="3"/>
  <c r="W46" i="3"/>
  <c r="P46" i="3"/>
  <c r="O46" i="3"/>
  <c r="N46" i="3"/>
  <c r="M46" i="3"/>
  <c r="L46" i="3"/>
  <c r="F46" i="3"/>
  <c r="K46" i="3" s="1"/>
  <c r="AG45" i="3"/>
  <c r="AE45" i="3"/>
  <c r="AB45" i="3"/>
  <c r="Z45" i="3"/>
  <c r="Y45" i="3"/>
  <c r="X45" i="3"/>
  <c r="W45" i="3"/>
  <c r="N45" i="3"/>
  <c r="M45" i="3"/>
  <c r="F45" i="3"/>
  <c r="AE44" i="3"/>
  <c r="AB44" i="3"/>
  <c r="AA44" i="3"/>
  <c r="Y44" i="3"/>
  <c r="W44" i="3"/>
  <c r="N44" i="3"/>
  <c r="M44" i="3"/>
  <c r="F44" i="3"/>
  <c r="L44" i="3" s="1"/>
  <c r="AE43" i="3"/>
  <c r="AB43" i="3"/>
  <c r="AA43" i="3"/>
  <c r="W43" i="3"/>
  <c r="P43" i="3"/>
  <c r="O43" i="3"/>
  <c r="N43" i="3"/>
  <c r="M43" i="3"/>
  <c r="F43" i="3"/>
  <c r="L43" i="3" s="1"/>
  <c r="AG42" i="3"/>
  <c r="AE42" i="3"/>
  <c r="AB42" i="3"/>
  <c r="AA42" i="3"/>
  <c r="Z42" i="3"/>
  <c r="Y42" i="3"/>
  <c r="W42" i="3"/>
  <c r="S42" i="3"/>
  <c r="N42" i="3"/>
  <c r="M42" i="3"/>
  <c r="AF33" i="3" s="1"/>
  <c r="J42" i="3"/>
  <c r="I42" i="3"/>
  <c r="H42" i="3"/>
  <c r="G42" i="3"/>
  <c r="E42" i="3"/>
  <c r="AE41" i="3"/>
  <c r="AB41" i="3"/>
  <c r="AA41" i="3"/>
  <c r="Z41" i="3"/>
  <c r="Y41" i="3"/>
  <c r="W41" i="3"/>
  <c r="N41" i="3"/>
  <c r="M41" i="3"/>
  <c r="F41" i="3"/>
  <c r="L41" i="3" s="1"/>
  <c r="AE40" i="3"/>
  <c r="AB40" i="3"/>
  <c r="AA40" i="3"/>
  <c r="Z40" i="3"/>
  <c r="Y40" i="3"/>
  <c r="W40" i="3"/>
  <c r="P40" i="3"/>
  <c r="N40" i="3"/>
  <c r="M40" i="3"/>
  <c r="F40" i="3"/>
  <c r="O40" i="3" s="1"/>
  <c r="AG39" i="3"/>
  <c r="AE39" i="3"/>
  <c r="AB39" i="3"/>
  <c r="AA39" i="3"/>
  <c r="Z39" i="3"/>
  <c r="Y39" i="3"/>
  <c r="W39" i="3"/>
  <c r="P39" i="3"/>
  <c r="N39" i="3"/>
  <c r="M39" i="3"/>
  <c r="L39" i="3"/>
  <c r="K39" i="3"/>
  <c r="F39" i="3"/>
  <c r="O39" i="3" s="1"/>
  <c r="AE38" i="3"/>
  <c r="AB38" i="3"/>
  <c r="AA38" i="3"/>
  <c r="Z38" i="3"/>
  <c r="Y38" i="3"/>
  <c r="W38" i="3"/>
  <c r="O38" i="3"/>
  <c r="N38" i="3"/>
  <c r="M38" i="3"/>
  <c r="L38" i="3"/>
  <c r="K38" i="3"/>
  <c r="F38" i="3"/>
  <c r="P38" i="3" s="1"/>
  <c r="AE37" i="3"/>
  <c r="AB37" i="3"/>
  <c r="Z37" i="3"/>
  <c r="Y37" i="3"/>
  <c r="W37" i="3"/>
  <c r="N37" i="3"/>
  <c r="M37" i="3"/>
  <c r="F37" i="3"/>
  <c r="AE36" i="3"/>
  <c r="AB36" i="3"/>
  <c r="Z36" i="3"/>
  <c r="Y36" i="3"/>
  <c r="W36" i="3"/>
  <c r="N36" i="3"/>
  <c r="M36" i="3"/>
  <c r="L36" i="3"/>
  <c r="F36" i="3"/>
  <c r="K36" i="3" s="1"/>
  <c r="AE35" i="3"/>
  <c r="AB35" i="3"/>
  <c r="AA35" i="3"/>
  <c r="W35" i="3"/>
  <c r="P35" i="3"/>
  <c r="O35" i="3"/>
  <c r="N35" i="3"/>
  <c r="M35" i="3"/>
  <c r="L35" i="3"/>
  <c r="F35" i="3"/>
  <c r="K35" i="3" s="1"/>
  <c r="AF34" i="3"/>
  <c r="AE34" i="3"/>
  <c r="AB34" i="3"/>
  <c r="AA34" i="3"/>
  <c r="Z34" i="3"/>
  <c r="Y34" i="3"/>
  <c r="W34" i="3"/>
  <c r="S34" i="3"/>
  <c r="M34" i="3"/>
  <c r="AF32" i="3" s="1"/>
  <c r="J34" i="3"/>
  <c r="I34" i="3"/>
  <c r="H34" i="3"/>
  <c r="N34" i="3" s="1"/>
  <c r="G34" i="3"/>
  <c r="E34" i="3"/>
  <c r="AE33" i="3"/>
  <c r="AB33" i="3"/>
  <c r="AA33" i="3"/>
  <c r="Z33" i="3"/>
  <c r="Y33" i="3"/>
  <c r="W33" i="3"/>
  <c r="N33" i="3"/>
  <c r="M33" i="3"/>
  <c r="L33" i="3"/>
  <c r="F33" i="3"/>
  <c r="K33" i="3" s="1"/>
  <c r="AE32" i="3"/>
  <c r="AB32" i="3"/>
  <c r="AA32" i="3"/>
  <c r="Z32" i="3"/>
  <c r="Y32" i="3"/>
  <c r="W32" i="3"/>
  <c r="P32" i="3"/>
  <c r="O32" i="3"/>
  <c r="N32" i="3"/>
  <c r="M32" i="3"/>
  <c r="L32" i="3"/>
  <c r="K32" i="3"/>
  <c r="F32" i="3"/>
  <c r="AE31" i="3"/>
  <c r="AB31" i="3"/>
  <c r="Y31" i="3"/>
  <c r="W31" i="3"/>
  <c r="P31" i="3"/>
  <c r="O31" i="3"/>
  <c r="N31" i="3"/>
  <c r="M31" i="3"/>
  <c r="L31" i="3"/>
  <c r="K31" i="3"/>
  <c r="F31" i="3"/>
  <c r="AE30" i="3"/>
  <c r="AB30" i="3"/>
  <c r="W30" i="3"/>
  <c r="P30" i="3"/>
  <c r="O30" i="3"/>
  <c r="N30" i="3"/>
  <c r="M30" i="3"/>
  <c r="L30" i="3"/>
  <c r="K30" i="3"/>
  <c r="F30" i="3"/>
  <c r="AE29" i="3"/>
  <c r="AB29" i="3"/>
  <c r="AA29" i="3"/>
  <c r="W29" i="3"/>
  <c r="P29" i="3"/>
  <c r="O29" i="3"/>
  <c r="N29" i="3"/>
  <c r="M29" i="3"/>
  <c r="L29" i="3"/>
  <c r="K29" i="3"/>
  <c r="F29" i="3"/>
  <c r="P28" i="3"/>
  <c r="O28" i="3"/>
  <c r="N28" i="3"/>
  <c r="M28" i="3"/>
  <c r="L28" i="3"/>
  <c r="K28" i="3"/>
  <c r="F28" i="3"/>
  <c r="P27" i="3"/>
  <c r="O27" i="3"/>
  <c r="N27" i="3"/>
  <c r="M27" i="3"/>
  <c r="L27" i="3"/>
  <c r="K27" i="3"/>
  <c r="F27" i="3"/>
  <c r="S26" i="3"/>
  <c r="N26" i="3"/>
  <c r="R34" i="3" s="1"/>
  <c r="J26" i="3"/>
  <c r="I26" i="3"/>
  <c r="H26" i="3"/>
  <c r="Z31" i="3" s="1"/>
  <c r="G26" i="3"/>
  <c r="E26" i="3"/>
  <c r="P25" i="3"/>
  <c r="O25" i="3"/>
  <c r="N25" i="3"/>
  <c r="M25" i="3"/>
  <c r="L25" i="3"/>
  <c r="K25" i="3"/>
  <c r="F25" i="3"/>
  <c r="P24" i="3"/>
  <c r="O24" i="3"/>
  <c r="N24" i="3"/>
  <c r="M24" i="3"/>
  <c r="L24" i="3"/>
  <c r="K24" i="3"/>
  <c r="F24" i="3"/>
  <c r="P23" i="3"/>
  <c r="O23" i="3"/>
  <c r="N23" i="3"/>
  <c r="M23" i="3"/>
  <c r="L23" i="3"/>
  <c r="K23" i="3"/>
  <c r="F23" i="3"/>
  <c r="P22" i="3"/>
  <c r="O22" i="3"/>
  <c r="N22" i="3"/>
  <c r="M22" i="3"/>
  <c r="L22" i="3"/>
  <c r="K22" i="3"/>
  <c r="F22" i="3"/>
  <c r="P21" i="3"/>
  <c r="O21" i="3"/>
  <c r="N21" i="3"/>
  <c r="M21" i="3"/>
  <c r="L21" i="3"/>
  <c r="K21" i="3"/>
  <c r="F21" i="3"/>
  <c r="P20" i="3"/>
  <c r="O20" i="3"/>
  <c r="N20" i="3"/>
  <c r="M20" i="3"/>
  <c r="L20" i="3"/>
  <c r="K20" i="3"/>
  <c r="F20" i="3"/>
  <c r="P19" i="3"/>
  <c r="O19" i="3"/>
  <c r="N19" i="3"/>
  <c r="M19" i="3"/>
  <c r="L19" i="3"/>
  <c r="K19" i="3"/>
  <c r="F19" i="3"/>
  <c r="S18" i="3"/>
  <c r="P18" i="3"/>
  <c r="J18" i="3"/>
  <c r="I18" i="3"/>
  <c r="H18" i="3"/>
  <c r="G18" i="3"/>
  <c r="Y30" i="3" s="1"/>
  <c r="E18" i="3"/>
  <c r="P17" i="3"/>
  <c r="O17" i="3"/>
  <c r="N17" i="3"/>
  <c r="M17" i="3"/>
  <c r="L17" i="3"/>
  <c r="K17" i="3"/>
  <c r="F17" i="3"/>
  <c r="P16" i="3"/>
  <c r="O16" i="3"/>
  <c r="N16" i="3"/>
  <c r="M16" i="3"/>
  <c r="L16" i="3"/>
  <c r="K16" i="3"/>
  <c r="F16" i="3"/>
  <c r="P15" i="3"/>
  <c r="O15" i="3"/>
  <c r="N15" i="3"/>
  <c r="M15" i="3"/>
  <c r="L15" i="3"/>
  <c r="K15" i="3"/>
  <c r="F15" i="3"/>
  <c r="P14" i="3"/>
  <c r="O14" i="3"/>
  <c r="N14" i="3"/>
  <c r="M14" i="3"/>
  <c r="L14" i="3"/>
  <c r="K14" i="3"/>
  <c r="F14" i="3"/>
  <c r="P13" i="3"/>
  <c r="O13" i="3"/>
  <c r="N13" i="3"/>
  <c r="M13" i="3"/>
  <c r="L13" i="3"/>
  <c r="K13" i="3"/>
  <c r="F13" i="3"/>
  <c r="P12" i="3"/>
  <c r="O12" i="3"/>
  <c r="N12" i="3"/>
  <c r="M12" i="3"/>
  <c r="L12" i="3"/>
  <c r="K12" i="3"/>
  <c r="F12" i="3"/>
  <c r="P11" i="3"/>
  <c r="O11" i="3"/>
  <c r="N11" i="3"/>
  <c r="M11" i="3"/>
  <c r="L11" i="3"/>
  <c r="K11" i="3"/>
  <c r="F11" i="3"/>
  <c r="F18" i="3" s="1"/>
  <c r="X30" i="3" s="1"/>
  <c r="S10" i="3"/>
  <c r="R10" i="3"/>
  <c r="J10" i="3"/>
  <c r="I10" i="3"/>
  <c r="M10" i="3" s="1"/>
  <c r="AF29" i="3" s="1"/>
  <c r="H10" i="3"/>
  <c r="G10" i="3"/>
  <c r="E10" i="3"/>
  <c r="P9" i="3"/>
  <c r="O9" i="3"/>
  <c r="N9" i="3"/>
  <c r="M9" i="3"/>
  <c r="L9" i="3"/>
  <c r="K9" i="3"/>
  <c r="F9" i="3"/>
  <c r="P8" i="3"/>
  <c r="O8" i="3"/>
  <c r="N8" i="3"/>
  <c r="M8" i="3"/>
  <c r="L8" i="3"/>
  <c r="K8" i="3"/>
  <c r="F8" i="3"/>
  <c r="P7" i="3"/>
  <c r="O7" i="3"/>
  <c r="N7" i="3"/>
  <c r="M7" i="3"/>
  <c r="L7" i="3"/>
  <c r="K7" i="3"/>
  <c r="F7" i="3"/>
  <c r="P6" i="3"/>
  <c r="O6" i="3"/>
  <c r="N6" i="3"/>
  <c r="M6" i="3"/>
  <c r="L6" i="3"/>
  <c r="K6" i="3"/>
  <c r="F6" i="3"/>
  <c r="P5" i="3"/>
  <c r="O5" i="3"/>
  <c r="N5" i="3"/>
  <c r="M5" i="3"/>
  <c r="L5" i="3"/>
  <c r="K5" i="3"/>
  <c r="F5" i="3"/>
  <c r="P4" i="3"/>
  <c r="O4" i="3"/>
  <c r="N4" i="3"/>
  <c r="M4" i="3"/>
  <c r="L4" i="3"/>
  <c r="K4" i="3"/>
  <c r="F4" i="3"/>
  <c r="P3" i="3"/>
  <c r="O3" i="3"/>
  <c r="N3" i="3"/>
  <c r="M3" i="3"/>
  <c r="L3" i="3"/>
  <c r="K3" i="3"/>
  <c r="F3" i="3"/>
  <c r="T218" i="2"/>
  <c r="K218" i="2"/>
  <c r="J218" i="2"/>
  <c r="I218" i="2"/>
  <c r="H218" i="2"/>
  <c r="G218" i="2"/>
  <c r="O218" i="2" s="1"/>
  <c r="AI56" i="2" s="1"/>
  <c r="E218" i="2"/>
  <c r="Q217" i="2"/>
  <c r="P217" i="2"/>
  <c r="O217" i="2"/>
  <c r="N217" i="2"/>
  <c r="M217" i="2"/>
  <c r="L217" i="2"/>
  <c r="F217" i="2"/>
  <c r="Q216" i="2"/>
  <c r="P216" i="2"/>
  <c r="O216" i="2"/>
  <c r="N216" i="2"/>
  <c r="M216" i="2"/>
  <c r="L216" i="2"/>
  <c r="F216" i="2"/>
  <c r="F218" i="2" s="1"/>
  <c r="Q215" i="2"/>
  <c r="P215" i="2"/>
  <c r="O215" i="2"/>
  <c r="N215" i="2"/>
  <c r="M215" i="2"/>
  <c r="L215" i="2"/>
  <c r="F215" i="2"/>
  <c r="Q214" i="2"/>
  <c r="P214" i="2"/>
  <c r="O214" i="2"/>
  <c r="N214" i="2"/>
  <c r="M214" i="2"/>
  <c r="L214" i="2"/>
  <c r="F214" i="2"/>
  <c r="Q213" i="2"/>
  <c r="P213" i="2"/>
  <c r="O213" i="2"/>
  <c r="N213" i="2"/>
  <c r="M213" i="2"/>
  <c r="L213" i="2"/>
  <c r="F213" i="2"/>
  <c r="Q212" i="2"/>
  <c r="P212" i="2"/>
  <c r="O212" i="2"/>
  <c r="N212" i="2"/>
  <c r="M212" i="2"/>
  <c r="L212" i="2"/>
  <c r="F212" i="2"/>
  <c r="Q211" i="2"/>
  <c r="P211" i="2"/>
  <c r="O211" i="2"/>
  <c r="N211" i="2"/>
  <c r="M211" i="2"/>
  <c r="L211" i="2"/>
  <c r="F211" i="2"/>
  <c r="T210" i="2"/>
  <c r="P210" i="2"/>
  <c r="K210" i="2"/>
  <c r="J210" i="2"/>
  <c r="I210" i="2"/>
  <c r="H210" i="2"/>
  <c r="G210" i="2"/>
  <c r="O210" i="2" s="1"/>
  <c r="AI55" i="2" s="1"/>
  <c r="E210" i="2"/>
  <c r="Q209" i="2"/>
  <c r="P209" i="2"/>
  <c r="O209" i="2"/>
  <c r="N209" i="2"/>
  <c r="M209" i="2"/>
  <c r="L209" i="2"/>
  <c r="F209" i="2"/>
  <c r="F210" i="2" s="1"/>
  <c r="M210" i="2" s="1"/>
  <c r="AG55" i="2" s="1"/>
  <c r="Q208" i="2"/>
  <c r="P208" i="2"/>
  <c r="O208" i="2"/>
  <c r="N208" i="2"/>
  <c r="M208" i="2"/>
  <c r="L208" i="2"/>
  <c r="F208" i="2"/>
  <c r="Q207" i="2"/>
  <c r="P207" i="2"/>
  <c r="O207" i="2"/>
  <c r="N207" i="2"/>
  <c r="M207" i="2"/>
  <c r="L207" i="2"/>
  <c r="F207" i="2"/>
  <c r="Q206" i="2"/>
  <c r="P206" i="2"/>
  <c r="O206" i="2"/>
  <c r="N206" i="2"/>
  <c r="M206" i="2"/>
  <c r="L206" i="2"/>
  <c r="F206" i="2"/>
  <c r="Q205" i="2"/>
  <c r="P205" i="2"/>
  <c r="O205" i="2"/>
  <c r="N205" i="2"/>
  <c r="M205" i="2"/>
  <c r="L205" i="2"/>
  <c r="F205" i="2"/>
  <c r="Q204" i="2"/>
  <c r="P204" i="2"/>
  <c r="O204" i="2"/>
  <c r="N204" i="2"/>
  <c r="M204" i="2"/>
  <c r="L204" i="2"/>
  <c r="F204" i="2"/>
  <c r="Q203" i="2"/>
  <c r="P203" i="2"/>
  <c r="O203" i="2"/>
  <c r="N203" i="2"/>
  <c r="M203" i="2"/>
  <c r="L203" i="2"/>
  <c r="F203" i="2"/>
  <c r="T202" i="2"/>
  <c r="P202" i="2"/>
  <c r="L202" i="2"/>
  <c r="K202" i="2"/>
  <c r="J202" i="2"/>
  <c r="I202" i="2"/>
  <c r="H202" i="2"/>
  <c r="G202" i="2"/>
  <c r="O202" i="2" s="1"/>
  <c r="E202" i="2"/>
  <c r="Q201" i="2"/>
  <c r="P201" i="2"/>
  <c r="O201" i="2"/>
  <c r="N201" i="2"/>
  <c r="M201" i="2"/>
  <c r="L201" i="2"/>
  <c r="F201" i="2"/>
  <c r="Q200" i="2"/>
  <c r="P200" i="2"/>
  <c r="O200" i="2"/>
  <c r="N200" i="2"/>
  <c r="M200" i="2"/>
  <c r="L200" i="2"/>
  <c r="F200" i="2"/>
  <c r="Q199" i="2"/>
  <c r="P199" i="2"/>
  <c r="O199" i="2"/>
  <c r="N199" i="2"/>
  <c r="M199" i="2"/>
  <c r="L199" i="2"/>
  <c r="F199" i="2"/>
  <c r="Q198" i="2"/>
  <c r="P198" i="2"/>
  <c r="O198" i="2"/>
  <c r="N198" i="2"/>
  <c r="M198" i="2"/>
  <c r="L198" i="2"/>
  <c r="F198" i="2"/>
  <c r="Q197" i="2"/>
  <c r="P197" i="2"/>
  <c r="O197" i="2"/>
  <c r="N197" i="2"/>
  <c r="M197" i="2"/>
  <c r="L197" i="2"/>
  <c r="F197" i="2"/>
  <c r="Q196" i="2"/>
  <c r="P196" i="2"/>
  <c r="O196" i="2"/>
  <c r="N196" i="2"/>
  <c r="M196" i="2"/>
  <c r="L196" i="2"/>
  <c r="F196" i="2"/>
  <c r="Q195" i="2"/>
  <c r="P195" i="2"/>
  <c r="O195" i="2"/>
  <c r="N195" i="2"/>
  <c r="M195" i="2"/>
  <c r="L195" i="2"/>
  <c r="F195" i="2"/>
  <c r="F202" i="2" s="1"/>
  <c r="T194" i="2"/>
  <c r="P194" i="2"/>
  <c r="K194" i="2"/>
  <c r="J194" i="2"/>
  <c r="I194" i="2"/>
  <c r="H194" i="2"/>
  <c r="G194" i="2"/>
  <c r="O194" i="2" s="1"/>
  <c r="E194" i="2"/>
  <c r="Q193" i="2"/>
  <c r="P193" i="2"/>
  <c r="O193" i="2"/>
  <c r="N193" i="2"/>
  <c r="M193" i="2"/>
  <c r="L193" i="2"/>
  <c r="F193" i="2"/>
  <c r="Q192" i="2"/>
  <c r="P192" i="2"/>
  <c r="O192" i="2"/>
  <c r="N192" i="2"/>
  <c r="M192" i="2"/>
  <c r="L192" i="2"/>
  <c r="F192" i="2"/>
  <c r="Q191" i="2"/>
  <c r="P191" i="2"/>
  <c r="O191" i="2"/>
  <c r="N191" i="2"/>
  <c r="M191" i="2"/>
  <c r="L191" i="2"/>
  <c r="F191" i="2"/>
  <c r="Q190" i="2"/>
  <c r="P190" i="2"/>
  <c r="O190" i="2"/>
  <c r="N190" i="2"/>
  <c r="M190" i="2"/>
  <c r="L190" i="2"/>
  <c r="F190" i="2"/>
  <c r="Q189" i="2"/>
  <c r="P189" i="2"/>
  <c r="O189" i="2"/>
  <c r="N189" i="2"/>
  <c r="M189" i="2"/>
  <c r="L189" i="2"/>
  <c r="F189" i="2"/>
  <c r="Q188" i="2"/>
  <c r="P188" i="2"/>
  <c r="O188" i="2"/>
  <c r="N188" i="2"/>
  <c r="M188" i="2"/>
  <c r="L188" i="2"/>
  <c r="F188" i="2"/>
  <c r="Q187" i="2"/>
  <c r="P187" i="2"/>
  <c r="O187" i="2"/>
  <c r="N187" i="2"/>
  <c r="M187" i="2"/>
  <c r="L187" i="2"/>
  <c r="F187" i="2"/>
  <c r="T186" i="2"/>
  <c r="K186" i="2"/>
  <c r="J186" i="2"/>
  <c r="I186" i="2"/>
  <c r="H186" i="2"/>
  <c r="G186" i="2"/>
  <c r="O186" i="2" s="1"/>
  <c r="E186" i="2"/>
  <c r="Q185" i="2"/>
  <c r="P185" i="2"/>
  <c r="O185" i="2"/>
  <c r="N185" i="2"/>
  <c r="M185" i="2"/>
  <c r="L185" i="2"/>
  <c r="F185" i="2"/>
  <c r="Q184" i="2"/>
  <c r="P184" i="2"/>
  <c r="O184" i="2"/>
  <c r="N184" i="2"/>
  <c r="M184" i="2"/>
  <c r="L184" i="2"/>
  <c r="F184" i="2"/>
  <c r="Q183" i="2"/>
  <c r="P183" i="2"/>
  <c r="O183" i="2"/>
  <c r="N183" i="2"/>
  <c r="M183" i="2"/>
  <c r="L183" i="2"/>
  <c r="F183" i="2"/>
  <c r="Q182" i="2"/>
  <c r="P182" i="2"/>
  <c r="O182" i="2"/>
  <c r="N182" i="2"/>
  <c r="M182" i="2"/>
  <c r="L182" i="2"/>
  <c r="F182" i="2"/>
  <c r="Q181" i="2"/>
  <c r="P181" i="2"/>
  <c r="O181" i="2"/>
  <c r="N181" i="2"/>
  <c r="M181" i="2"/>
  <c r="L181" i="2"/>
  <c r="F181" i="2"/>
  <c r="Q180" i="2"/>
  <c r="P180" i="2"/>
  <c r="O180" i="2"/>
  <c r="N180" i="2"/>
  <c r="M180" i="2"/>
  <c r="L180" i="2"/>
  <c r="F180" i="2"/>
  <c r="Q179" i="2"/>
  <c r="P179" i="2"/>
  <c r="O179" i="2"/>
  <c r="N179" i="2"/>
  <c r="M179" i="2"/>
  <c r="L179" i="2"/>
  <c r="F179" i="2"/>
  <c r="F186" i="2" s="1"/>
  <c r="T178" i="2"/>
  <c r="K178" i="2"/>
  <c r="J178" i="2"/>
  <c r="I178" i="2"/>
  <c r="H178" i="2"/>
  <c r="G178" i="2"/>
  <c r="E178" i="2"/>
  <c r="Q177" i="2"/>
  <c r="P177" i="2"/>
  <c r="O177" i="2"/>
  <c r="N177" i="2"/>
  <c r="M177" i="2"/>
  <c r="L177" i="2"/>
  <c r="F177" i="2"/>
  <c r="Q176" i="2"/>
  <c r="P176" i="2"/>
  <c r="O176" i="2"/>
  <c r="N176" i="2"/>
  <c r="M176" i="2"/>
  <c r="L176" i="2"/>
  <c r="F176" i="2"/>
  <c r="Q175" i="2"/>
  <c r="P175" i="2"/>
  <c r="O175" i="2"/>
  <c r="N175" i="2"/>
  <c r="M175" i="2"/>
  <c r="L175" i="2"/>
  <c r="F175" i="2"/>
  <c r="Q174" i="2"/>
  <c r="P174" i="2"/>
  <c r="O174" i="2"/>
  <c r="N174" i="2"/>
  <c r="M174" i="2"/>
  <c r="L174" i="2"/>
  <c r="F174" i="2"/>
  <c r="Q173" i="2"/>
  <c r="P173" i="2"/>
  <c r="O173" i="2"/>
  <c r="N173" i="2"/>
  <c r="M173" i="2"/>
  <c r="L173" i="2"/>
  <c r="F173" i="2"/>
  <c r="Q172" i="2"/>
  <c r="P172" i="2"/>
  <c r="O172" i="2"/>
  <c r="N172" i="2"/>
  <c r="M172" i="2"/>
  <c r="L172" i="2"/>
  <c r="F172" i="2"/>
  <c r="Q171" i="2"/>
  <c r="P171" i="2"/>
  <c r="O171" i="2"/>
  <c r="N171" i="2"/>
  <c r="M171" i="2"/>
  <c r="L171" i="2"/>
  <c r="F171" i="2"/>
  <c r="T170" i="2"/>
  <c r="P170" i="2"/>
  <c r="AJ50" i="2" s="1"/>
  <c r="K170" i="2"/>
  <c r="J170" i="2"/>
  <c r="I170" i="2"/>
  <c r="H170" i="2"/>
  <c r="G170" i="2"/>
  <c r="E170" i="2"/>
  <c r="Q169" i="2"/>
  <c r="P169" i="2"/>
  <c r="O169" i="2"/>
  <c r="N169" i="2"/>
  <c r="M169" i="2"/>
  <c r="L169" i="2"/>
  <c r="F169" i="2"/>
  <c r="Q168" i="2"/>
  <c r="P168" i="2"/>
  <c r="O168" i="2"/>
  <c r="N168" i="2"/>
  <c r="M168" i="2"/>
  <c r="L168" i="2"/>
  <c r="F168" i="2"/>
  <c r="Q167" i="2"/>
  <c r="P167" i="2"/>
  <c r="O167" i="2"/>
  <c r="N167" i="2"/>
  <c r="M167" i="2"/>
  <c r="L167" i="2"/>
  <c r="F167" i="2"/>
  <c r="Q166" i="2"/>
  <c r="P166" i="2"/>
  <c r="O166" i="2"/>
  <c r="N166" i="2"/>
  <c r="M166" i="2"/>
  <c r="L166" i="2"/>
  <c r="F166" i="2"/>
  <c r="Q165" i="2"/>
  <c r="P165" i="2"/>
  <c r="O165" i="2"/>
  <c r="N165" i="2"/>
  <c r="M165" i="2"/>
  <c r="L165" i="2"/>
  <c r="F165" i="2"/>
  <c r="Q164" i="2"/>
  <c r="P164" i="2"/>
  <c r="O164" i="2"/>
  <c r="N164" i="2"/>
  <c r="M164" i="2"/>
  <c r="L164" i="2"/>
  <c r="F164" i="2"/>
  <c r="P163" i="2"/>
  <c r="O163" i="2"/>
  <c r="F163" i="2"/>
  <c r="N163" i="2" s="1"/>
  <c r="T162" i="2"/>
  <c r="P162" i="2"/>
  <c r="O162" i="2"/>
  <c r="K162" i="2"/>
  <c r="J162" i="2"/>
  <c r="I162" i="2"/>
  <c r="H162" i="2"/>
  <c r="G162" i="2"/>
  <c r="E162" i="2"/>
  <c r="Q161" i="2"/>
  <c r="P161" i="2"/>
  <c r="O161" i="2"/>
  <c r="N161" i="2"/>
  <c r="M161" i="2"/>
  <c r="L161" i="2"/>
  <c r="F161" i="2"/>
  <c r="P160" i="2"/>
  <c r="O160" i="2"/>
  <c r="F160" i="2"/>
  <c r="P159" i="2"/>
  <c r="O159" i="2"/>
  <c r="F159" i="2"/>
  <c r="Q158" i="2"/>
  <c r="P158" i="2"/>
  <c r="O158" i="2"/>
  <c r="M158" i="2"/>
  <c r="L158" i="2"/>
  <c r="F158" i="2"/>
  <c r="N158" i="2" s="1"/>
  <c r="Q157" i="2"/>
  <c r="P157" i="2"/>
  <c r="O157" i="2"/>
  <c r="F157" i="2"/>
  <c r="N157" i="2" s="1"/>
  <c r="P156" i="2"/>
  <c r="O156" i="2"/>
  <c r="F156" i="2"/>
  <c r="N156" i="2" s="1"/>
  <c r="Q155" i="2"/>
  <c r="P155" i="2"/>
  <c r="O155" i="2"/>
  <c r="N155" i="2"/>
  <c r="F155" i="2"/>
  <c r="T154" i="2"/>
  <c r="K154" i="2"/>
  <c r="J154" i="2"/>
  <c r="P154" i="2" s="1"/>
  <c r="I154" i="2"/>
  <c r="H154" i="2"/>
  <c r="G154" i="2"/>
  <c r="E154" i="2"/>
  <c r="P153" i="2"/>
  <c r="O153" i="2"/>
  <c r="F153" i="2"/>
  <c r="P152" i="2"/>
  <c r="O152" i="2"/>
  <c r="F152" i="2"/>
  <c r="Q151" i="2"/>
  <c r="P151" i="2"/>
  <c r="O151" i="2"/>
  <c r="M151" i="2"/>
  <c r="L151" i="2"/>
  <c r="F151" i="2"/>
  <c r="N151" i="2" s="1"/>
  <c r="Q150" i="2"/>
  <c r="P150" i="2"/>
  <c r="O150" i="2"/>
  <c r="F150" i="2"/>
  <c r="N150" i="2" s="1"/>
  <c r="P149" i="2"/>
  <c r="O149" i="2"/>
  <c r="F149" i="2"/>
  <c r="N149" i="2" s="1"/>
  <c r="Q148" i="2"/>
  <c r="P148" i="2"/>
  <c r="O148" i="2"/>
  <c r="N148" i="2"/>
  <c r="F148" i="2"/>
  <c r="M148" i="2" s="1"/>
  <c r="Q147" i="2"/>
  <c r="P147" i="2"/>
  <c r="O147" i="2"/>
  <c r="N147" i="2"/>
  <c r="M147" i="2"/>
  <c r="F147" i="2"/>
  <c r="L147" i="2" s="1"/>
  <c r="T146" i="2"/>
  <c r="P146" i="2"/>
  <c r="N146" i="2"/>
  <c r="AH47" i="2" s="1"/>
  <c r="K146" i="2"/>
  <c r="J146" i="2"/>
  <c r="I146" i="2"/>
  <c r="O146" i="2" s="1"/>
  <c r="H146" i="2"/>
  <c r="G146" i="2"/>
  <c r="F146" i="2"/>
  <c r="E146" i="2"/>
  <c r="P145" i="2"/>
  <c r="O145" i="2"/>
  <c r="F145" i="2"/>
  <c r="Q144" i="2"/>
  <c r="P144" i="2"/>
  <c r="O144" i="2"/>
  <c r="M144" i="2"/>
  <c r="L144" i="2"/>
  <c r="F144" i="2"/>
  <c r="N144" i="2" s="1"/>
  <c r="Q143" i="2"/>
  <c r="P143" i="2"/>
  <c r="O143" i="2"/>
  <c r="F143" i="2"/>
  <c r="N143" i="2" s="1"/>
  <c r="P142" i="2"/>
  <c r="O142" i="2"/>
  <c r="F142" i="2"/>
  <c r="N142" i="2" s="1"/>
  <c r="Q141" i="2"/>
  <c r="P141" i="2"/>
  <c r="O141" i="2"/>
  <c r="N141" i="2"/>
  <c r="F141" i="2"/>
  <c r="M141" i="2" s="1"/>
  <c r="Q140" i="2"/>
  <c r="P140" i="2"/>
  <c r="O140" i="2"/>
  <c r="N140" i="2"/>
  <c r="M140" i="2"/>
  <c r="F140" i="2"/>
  <c r="L140" i="2" s="1"/>
  <c r="Q139" i="2"/>
  <c r="P139" i="2"/>
  <c r="O139" i="2"/>
  <c r="N139" i="2"/>
  <c r="M139" i="2"/>
  <c r="L139" i="2"/>
  <c r="F139" i="2"/>
  <c r="T138" i="2"/>
  <c r="P138" i="2"/>
  <c r="K138" i="2"/>
  <c r="J138" i="2"/>
  <c r="I138" i="2"/>
  <c r="H138" i="2"/>
  <c r="G138" i="2"/>
  <c r="O138" i="2" s="1"/>
  <c r="E138" i="2"/>
  <c r="Q137" i="2"/>
  <c r="P137" i="2"/>
  <c r="O137" i="2"/>
  <c r="M137" i="2"/>
  <c r="L137" i="2"/>
  <c r="F137" i="2"/>
  <c r="N137" i="2" s="1"/>
  <c r="Q136" i="2"/>
  <c r="P136" i="2"/>
  <c r="O136" i="2"/>
  <c r="F136" i="2"/>
  <c r="N136" i="2" s="1"/>
  <c r="P135" i="2"/>
  <c r="O135" i="2"/>
  <c r="F135" i="2"/>
  <c r="N135" i="2" s="1"/>
  <c r="Q134" i="2"/>
  <c r="P134" i="2"/>
  <c r="O134" i="2"/>
  <c r="N134" i="2"/>
  <c r="F134" i="2"/>
  <c r="M134" i="2" s="1"/>
  <c r="Q133" i="2"/>
  <c r="P133" i="2"/>
  <c r="O133" i="2"/>
  <c r="N133" i="2"/>
  <c r="M133" i="2"/>
  <c r="F133" i="2"/>
  <c r="L133" i="2" s="1"/>
  <c r="Q132" i="2"/>
  <c r="P132" i="2"/>
  <c r="O132" i="2"/>
  <c r="N132" i="2"/>
  <c r="M132" i="2"/>
  <c r="L132" i="2"/>
  <c r="F132" i="2"/>
  <c r="P131" i="2"/>
  <c r="O131" i="2"/>
  <c r="F131" i="2"/>
  <c r="T130" i="2"/>
  <c r="P130" i="2"/>
  <c r="K130" i="2"/>
  <c r="J130" i="2"/>
  <c r="I130" i="2"/>
  <c r="H130" i="2"/>
  <c r="G130" i="2"/>
  <c r="O130" i="2" s="1"/>
  <c r="E130" i="2"/>
  <c r="Q129" i="2"/>
  <c r="P129" i="2"/>
  <c r="O129" i="2"/>
  <c r="F129" i="2"/>
  <c r="N129" i="2" s="1"/>
  <c r="P128" i="2"/>
  <c r="O128" i="2"/>
  <c r="F128" i="2"/>
  <c r="N128" i="2" s="1"/>
  <c r="Q127" i="2"/>
  <c r="P127" i="2"/>
  <c r="O127" i="2"/>
  <c r="N127" i="2"/>
  <c r="F127" i="2"/>
  <c r="M127" i="2" s="1"/>
  <c r="Q126" i="2"/>
  <c r="P126" i="2"/>
  <c r="O126" i="2"/>
  <c r="N126" i="2"/>
  <c r="M126" i="2"/>
  <c r="F126" i="2"/>
  <c r="L126" i="2" s="1"/>
  <c r="Q125" i="2"/>
  <c r="P125" i="2"/>
  <c r="O125" i="2"/>
  <c r="N125" i="2"/>
  <c r="M125" i="2"/>
  <c r="L125" i="2"/>
  <c r="F125" i="2"/>
  <c r="P124" i="2"/>
  <c r="O124" i="2"/>
  <c r="L124" i="2"/>
  <c r="F124" i="2"/>
  <c r="P123" i="2"/>
  <c r="O123" i="2"/>
  <c r="F123" i="2"/>
  <c r="T122" i="2"/>
  <c r="K122" i="2"/>
  <c r="J122" i="2"/>
  <c r="I122" i="2"/>
  <c r="H122" i="2"/>
  <c r="G122" i="2"/>
  <c r="O122" i="2" s="1"/>
  <c r="E122" i="2"/>
  <c r="P121" i="2"/>
  <c r="O121" i="2"/>
  <c r="F121" i="2"/>
  <c r="N121" i="2" s="1"/>
  <c r="Q120" i="2"/>
  <c r="P120" i="2"/>
  <c r="O120" i="2"/>
  <c r="N120" i="2"/>
  <c r="M120" i="2"/>
  <c r="F120" i="2"/>
  <c r="L120" i="2" s="1"/>
  <c r="Q119" i="2"/>
  <c r="P119" i="2"/>
  <c r="O119" i="2"/>
  <c r="N119" i="2"/>
  <c r="M119" i="2"/>
  <c r="F119" i="2"/>
  <c r="L119" i="2" s="1"/>
  <c r="Q118" i="2"/>
  <c r="P118" i="2"/>
  <c r="O118" i="2"/>
  <c r="N118" i="2"/>
  <c r="M118" i="2"/>
  <c r="L118" i="2"/>
  <c r="F118" i="2"/>
  <c r="P117" i="2"/>
  <c r="O117" i="2"/>
  <c r="L117" i="2"/>
  <c r="F117" i="2"/>
  <c r="P116" i="2"/>
  <c r="O116" i="2"/>
  <c r="F116" i="2"/>
  <c r="Q115" i="2"/>
  <c r="P115" i="2"/>
  <c r="O115" i="2"/>
  <c r="L115" i="2"/>
  <c r="F115" i="2"/>
  <c r="N115" i="2" s="1"/>
  <c r="T114" i="2"/>
  <c r="K114" i="2"/>
  <c r="J114" i="2"/>
  <c r="I114" i="2"/>
  <c r="H114" i="2"/>
  <c r="G114" i="2"/>
  <c r="E114" i="2"/>
  <c r="Q113" i="2"/>
  <c r="P113" i="2"/>
  <c r="O113" i="2"/>
  <c r="N113" i="2"/>
  <c r="F113" i="2"/>
  <c r="M113" i="2" s="1"/>
  <c r="Q112" i="2"/>
  <c r="P112" i="2"/>
  <c r="O112" i="2"/>
  <c r="N112" i="2"/>
  <c r="M112" i="2"/>
  <c r="F112" i="2"/>
  <c r="L112" i="2" s="1"/>
  <c r="Q111" i="2"/>
  <c r="P111" i="2"/>
  <c r="O111" i="2"/>
  <c r="N111" i="2"/>
  <c r="M111" i="2"/>
  <c r="L111" i="2"/>
  <c r="F111" i="2"/>
  <c r="P110" i="2"/>
  <c r="O110" i="2"/>
  <c r="F110" i="2"/>
  <c r="P109" i="2"/>
  <c r="O109" i="2"/>
  <c r="F109" i="2"/>
  <c r="Q108" i="2"/>
  <c r="P108" i="2"/>
  <c r="O108" i="2"/>
  <c r="L108" i="2"/>
  <c r="F108" i="2"/>
  <c r="N108" i="2" s="1"/>
  <c r="Q107" i="2"/>
  <c r="P107" i="2"/>
  <c r="O107" i="2"/>
  <c r="F107" i="2"/>
  <c r="N107" i="2" s="1"/>
  <c r="T106" i="2"/>
  <c r="P106" i="2"/>
  <c r="K106" i="2"/>
  <c r="J106" i="2"/>
  <c r="I106" i="2"/>
  <c r="H106" i="2"/>
  <c r="G106" i="2"/>
  <c r="E106" i="2"/>
  <c r="Q105" i="2"/>
  <c r="P105" i="2"/>
  <c r="O105" i="2"/>
  <c r="N105" i="2"/>
  <c r="M105" i="2"/>
  <c r="F105" i="2"/>
  <c r="L105" i="2" s="1"/>
  <c r="P104" i="2"/>
  <c r="O104" i="2"/>
  <c r="N104" i="2"/>
  <c r="M104" i="2"/>
  <c r="L104" i="2"/>
  <c r="F104" i="2"/>
  <c r="Q104" i="2" s="1"/>
  <c r="P103" i="2"/>
  <c r="O103" i="2"/>
  <c r="F103" i="2"/>
  <c r="P102" i="2"/>
  <c r="O102" i="2"/>
  <c r="F102" i="2"/>
  <c r="Q101" i="2"/>
  <c r="P101" i="2"/>
  <c r="O101" i="2"/>
  <c r="L101" i="2"/>
  <c r="F101" i="2"/>
  <c r="N101" i="2" s="1"/>
  <c r="Q100" i="2"/>
  <c r="P100" i="2"/>
  <c r="O100" i="2"/>
  <c r="F100" i="2"/>
  <c r="N100" i="2" s="1"/>
  <c r="Q99" i="2"/>
  <c r="P99" i="2"/>
  <c r="O99" i="2"/>
  <c r="F99" i="2"/>
  <c r="N99" i="2" s="1"/>
  <c r="T98" i="2"/>
  <c r="P98" i="2"/>
  <c r="O98" i="2"/>
  <c r="AI41" i="2" s="1"/>
  <c r="K98" i="2"/>
  <c r="J98" i="2"/>
  <c r="I98" i="2"/>
  <c r="H98" i="2"/>
  <c r="G98" i="2"/>
  <c r="AA41" i="2" s="1"/>
  <c r="E98" i="2"/>
  <c r="P97" i="2"/>
  <c r="O97" i="2"/>
  <c r="N97" i="2"/>
  <c r="M97" i="2"/>
  <c r="L97" i="2"/>
  <c r="F97" i="2"/>
  <c r="Q97" i="2" s="1"/>
  <c r="P96" i="2"/>
  <c r="O96" i="2"/>
  <c r="F96" i="2"/>
  <c r="P95" i="2"/>
  <c r="O95" i="2"/>
  <c r="F95" i="2"/>
  <c r="Q94" i="2"/>
  <c r="P94" i="2"/>
  <c r="O94" i="2"/>
  <c r="L94" i="2"/>
  <c r="F94" i="2"/>
  <c r="N94" i="2" s="1"/>
  <c r="Q93" i="2"/>
  <c r="P93" i="2"/>
  <c r="O93" i="2"/>
  <c r="F93" i="2"/>
  <c r="N93" i="2" s="1"/>
  <c r="Q92" i="2"/>
  <c r="P92" i="2"/>
  <c r="O92" i="2"/>
  <c r="F92" i="2"/>
  <c r="N92" i="2" s="1"/>
  <c r="Q91" i="2"/>
  <c r="P91" i="2"/>
  <c r="O91" i="2"/>
  <c r="N91" i="2"/>
  <c r="L91" i="2"/>
  <c r="F91" i="2"/>
  <c r="T90" i="2"/>
  <c r="O90" i="2"/>
  <c r="AI40" i="2" s="1"/>
  <c r="K90" i="2"/>
  <c r="J90" i="2"/>
  <c r="I90" i="2"/>
  <c r="H90" i="2"/>
  <c r="G90" i="2"/>
  <c r="E90" i="2"/>
  <c r="P89" i="2"/>
  <c r="O89" i="2"/>
  <c r="F89" i="2"/>
  <c r="P88" i="2"/>
  <c r="O88" i="2"/>
  <c r="F88" i="2"/>
  <c r="Q87" i="2"/>
  <c r="P87" i="2"/>
  <c r="O87" i="2"/>
  <c r="L87" i="2"/>
  <c r="F87" i="2"/>
  <c r="N87" i="2" s="1"/>
  <c r="Q86" i="2"/>
  <c r="P86" i="2"/>
  <c r="O86" i="2"/>
  <c r="F86" i="2"/>
  <c r="N86" i="2" s="1"/>
  <c r="Q85" i="2"/>
  <c r="P85" i="2"/>
  <c r="O85" i="2"/>
  <c r="F85" i="2"/>
  <c r="N85" i="2" s="1"/>
  <c r="Q84" i="2"/>
  <c r="P84" i="2"/>
  <c r="O84" i="2"/>
  <c r="N84" i="2"/>
  <c r="F84" i="2"/>
  <c r="M84" i="2" s="1"/>
  <c r="Q83" i="2"/>
  <c r="P83" i="2"/>
  <c r="O83" i="2"/>
  <c r="N83" i="2"/>
  <c r="M83" i="2"/>
  <c r="F83" i="2"/>
  <c r="L83" i="2" s="1"/>
  <c r="T82" i="2"/>
  <c r="P82" i="2"/>
  <c r="K82" i="2"/>
  <c r="J82" i="2"/>
  <c r="I82" i="2"/>
  <c r="H82" i="2"/>
  <c r="G82" i="2"/>
  <c r="O82" i="2" s="1"/>
  <c r="AI39" i="2" s="1"/>
  <c r="E82" i="2"/>
  <c r="P81" i="2"/>
  <c r="O81" i="2"/>
  <c r="F81" i="2"/>
  <c r="Q80" i="2"/>
  <c r="P80" i="2"/>
  <c r="O80" i="2"/>
  <c r="L80" i="2"/>
  <c r="F80" i="2"/>
  <c r="N80" i="2" s="1"/>
  <c r="Q79" i="2"/>
  <c r="P79" i="2"/>
  <c r="O79" i="2"/>
  <c r="F79" i="2"/>
  <c r="N79" i="2" s="1"/>
  <c r="Q78" i="2"/>
  <c r="P78" i="2"/>
  <c r="O78" i="2"/>
  <c r="F78" i="2"/>
  <c r="N78" i="2" s="1"/>
  <c r="Q77" i="2"/>
  <c r="P77" i="2"/>
  <c r="O77" i="2"/>
  <c r="N77" i="2"/>
  <c r="F77" i="2"/>
  <c r="M77" i="2" s="1"/>
  <c r="Q76" i="2"/>
  <c r="P76" i="2"/>
  <c r="O76" i="2"/>
  <c r="N76" i="2"/>
  <c r="M76" i="2"/>
  <c r="F76" i="2"/>
  <c r="L76" i="2" s="1"/>
  <c r="Q75" i="2"/>
  <c r="P75" i="2"/>
  <c r="O75" i="2"/>
  <c r="N75" i="2"/>
  <c r="M75" i="2"/>
  <c r="L75" i="2"/>
  <c r="F75" i="2"/>
  <c r="T74" i="2"/>
  <c r="P74" i="2"/>
  <c r="K74" i="2"/>
  <c r="J74" i="2"/>
  <c r="I74" i="2"/>
  <c r="H74" i="2"/>
  <c r="G74" i="2"/>
  <c r="O74" i="2" s="1"/>
  <c r="AI38" i="2" s="1"/>
  <c r="E74" i="2"/>
  <c r="Q73" i="2"/>
  <c r="P73" i="2"/>
  <c r="O73" i="2"/>
  <c r="L73" i="2"/>
  <c r="F73" i="2"/>
  <c r="N73" i="2" s="1"/>
  <c r="Q72" i="2"/>
  <c r="P72" i="2"/>
  <c r="O72" i="2"/>
  <c r="F72" i="2"/>
  <c r="N72" i="2" s="1"/>
  <c r="Q71" i="2"/>
  <c r="P71" i="2"/>
  <c r="O71" i="2"/>
  <c r="F71" i="2"/>
  <c r="N71" i="2" s="1"/>
  <c r="Q70" i="2"/>
  <c r="P70" i="2"/>
  <c r="O70" i="2"/>
  <c r="N70" i="2"/>
  <c r="F70" i="2"/>
  <c r="M70" i="2" s="1"/>
  <c r="Q69" i="2"/>
  <c r="P69" i="2"/>
  <c r="O69" i="2"/>
  <c r="N69" i="2"/>
  <c r="M69" i="2"/>
  <c r="F69" i="2"/>
  <c r="L69" i="2" s="1"/>
  <c r="Q68" i="2"/>
  <c r="P68" i="2"/>
  <c r="O68" i="2"/>
  <c r="N68" i="2"/>
  <c r="M68" i="2"/>
  <c r="L68" i="2"/>
  <c r="F68" i="2"/>
  <c r="P67" i="2"/>
  <c r="O67" i="2"/>
  <c r="F67" i="2"/>
  <c r="T66" i="2"/>
  <c r="P66" i="2"/>
  <c r="K66" i="2"/>
  <c r="J66" i="2"/>
  <c r="I66" i="2"/>
  <c r="H66" i="2"/>
  <c r="G66" i="2"/>
  <c r="O66" i="2" s="1"/>
  <c r="AI37" i="2" s="1"/>
  <c r="E66" i="2"/>
  <c r="P65" i="2"/>
  <c r="O65" i="2"/>
  <c r="F65" i="2"/>
  <c r="Q64" i="2"/>
  <c r="P64" i="2"/>
  <c r="O64" i="2"/>
  <c r="F64" i="2"/>
  <c r="N64" i="2" s="1"/>
  <c r="Q63" i="2"/>
  <c r="P63" i="2"/>
  <c r="O63" i="2"/>
  <c r="N63" i="2"/>
  <c r="F63" i="2"/>
  <c r="M63" i="2" s="1"/>
  <c r="Q62" i="2"/>
  <c r="P62" i="2"/>
  <c r="O62" i="2"/>
  <c r="N62" i="2"/>
  <c r="M62" i="2"/>
  <c r="F62" i="2"/>
  <c r="L62" i="2" s="1"/>
  <c r="Q61" i="2"/>
  <c r="P61" i="2"/>
  <c r="O61" i="2"/>
  <c r="N61" i="2"/>
  <c r="M61" i="2"/>
  <c r="L61" i="2"/>
  <c r="F61" i="2"/>
  <c r="P60" i="2"/>
  <c r="O60" i="2"/>
  <c r="N60" i="2"/>
  <c r="M60" i="2"/>
  <c r="F60" i="2"/>
  <c r="Q60" i="2" s="1"/>
  <c r="P59" i="2"/>
  <c r="O59" i="2"/>
  <c r="F59" i="2"/>
  <c r="T58" i="2"/>
  <c r="K58" i="2"/>
  <c r="J58" i="2"/>
  <c r="P58" i="2" s="1"/>
  <c r="I58" i="2"/>
  <c r="H58" i="2"/>
  <c r="G58" i="2"/>
  <c r="O58" i="2" s="1"/>
  <c r="AI36" i="2" s="1"/>
  <c r="E58" i="2"/>
  <c r="P57" i="2"/>
  <c r="O57" i="2"/>
  <c r="F57" i="2"/>
  <c r="AE56" i="2"/>
  <c r="AD56" i="2"/>
  <c r="AC56" i="2"/>
  <c r="AB56" i="2"/>
  <c r="AA56" i="2"/>
  <c r="Y56" i="2"/>
  <c r="P56" i="2"/>
  <c r="O56" i="2"/>
  <c r="F56" i="2"/>
  <c r="AJ55" i="2"/>
  <c r="AE55" i="2"/>
  <c r="AD55" i="2"/>
  <c r="AC55" i="2"/>
  <c r="AB55" i="2"/>
  <c r="AA55" i="2"/>
  <c r="Y55" i="2"/>
  <c r="Q55" i="2"/>
  <c r="P55" i="2"/>
  <c r="O55" i="2"/>
  <c r="M55" i="2"/>
  <c r="L55" i="2"/>
  <c r="F55" i="2"/>
  <c r="N55" i="2" s="1"/>
  <c r="AJ54" i="2"/>
  <c r="AI54" i="2"/>
  <c r="AF54" i="2"/>
  <c r="AE54" i="2"/>
  <c r="AD54" i="2"/>
  <c r="AC54" i="2"/>
  <c r="AB54" i="2"/>
  <c r="AA54" i="2"/>
  <c r="Z54" i="2"/>
  <c r="Y54" i="2"/>
  <c r="Q54" i="2"/>
  <c r="P54" i="2"/>
  <c r="O54" i="2"/>
  <c r="M54" i="2"/>
  <c r="L54" i="2"/>
  <c r="F54" i="2"/>
  <c r="N54" i="2" s="1"/>
  <c r="AJ53" i="2"/>
  <c r="AI53" i="2"/>
  <c r="AE53" i="2"/>
  <c r="AD53" i="2"/>
  <c r="AC53" i="2"/>
  <c r="AB53" i="2"/>
  <c r="AA53" i="2"/>
  <c r="Y53" i="2"/>
  <c r="Q53" i="2"/>
  <c r="P53" i="2"/>
  <c r="O53" i="2"/>
  <c r="N53" i="2"/>
  <c r="M53" i="2"/>
  <c r="L53" i="2"/>
  <c r="F53" i="2"/>
  <c r="AI52" i="2"/>
  <c r="AE52" i="2"/>
  <c r="AC52" i="2"/>
  <c r="AB52" i="2"/>
  <c r="AA52" i="2"/>
  <c r="Y52" i="2"/>
  <c r="Q52" i="2"/>
  <c r="P52" i="2"/>
  <c r="O52" i="2"/>
  <c r="M52" i="2"/>
  <c r="L52" i="2"/>
  <c r="F52" i="2"/>
  <c r="N52" i="2" s="1"/>
  <c r="AE51" i="2"/>
  <c r="AC51" i="2"/>
  <c r="AB51" i="2"/>
  <c r="AA51" i="2"/>
  <c r="Y51" i="2"/>
  <c r="Q51" i="2"/>
  <c r="P51" i="2"/>
  <c r="O51" i="2"/>
  <c r="N51" i="2"/>
  <c r="M51" i="2"/>
  <c r="L51" i="2"/>
  <c r="F51" i="2"/>
  <c r="F58" i="2" s="1"/>
  <c r="AE50" i="2"/>
  <c r="AD50" i="2"/>
  <c r="AC50" i="2"/>
  <c r="AA50" i="2"/>
  <c r="Y50" i="2"/>
  <c r="T50" i="2"/>
  <c r="K50" i="2"/>
  <c r="J50" i="2"/>
  <c r="I50" i="2"/>
  <c r="O50" i="2" s="1"/>
  <c r="AI35" i="2" s="1"/>
  <c r="H50" i="2"/>
  <c r="G50" i="2"/>
  <c r="E50" i="2"/>
  <c r="AJ49" i="2"/>
  <c r="AI49" i="2"/>
  <c r="AE49" i="2"/>
  <c r="AD49" i="2"/>
  <c r="AC49" i="2"/>
  <c r="AB49" i="2"/>
  <c r="AA49" i="2"/>
  <c r="Y49" i="2"/>
  <c r="P49" i="2"/>
  <c r="O49" i="2"/>
  <c r="L49" i="2"/>
  <c r="F49" i="2"/>
  <c r="AJ48" i="2"/>
  <c r="AE48" i="2"/>
  <c r="AD48" i="2"/>
  <c r="AC48" i="2"/>
  <c r="AB48" i="2"/>
  <c r="Y48" i="2"/>
  <c r="P48" i="2"/>
  <c r="O48" i="2"/>
  <c r="F48" i="2"/>
  <c r="AJ47" i="2"/>
  <c r="AI47" i="2"/>
  <c r="AE47" i="2"/>
  <c r="AD47" i="2"/>
  <c r="AC47" i="2"/>
  <c r="AB47" i="2"/>
  <c r="AA47" i="2"/>
  <c r="Z47" i="2"/>
  <c r="Y47" i="2"/>
  <c r="P47" i="2"/>
  <c r="O47" i="2"/>
  <c r="F47" i="2"/>
  <c r="AJ46" i="2"/>
  <c r="AI46" i="2"/>
  <c r="AE46" i="2"/>
  <c r="AD46" i="2"/>
  <c r="AC46" i="2"/>
  <c r="AB46" i="2"/>
  <c r="AA46" i="2"/>
  <c r="Y46" i="2"/>
  <c r="P46" i="2"/>
  <c r="O46" i="2"/>
  <c r="F46" i="2"/>
  <c r="AJ45" i="2"/>
  <c r="AI45" i="2"/>
  <c r="AE45" i="2"/>
  <c r="AD45" i="2"/>
  <c r="AC45" i="2"/>
  <c r="AB45" i="2"/>
  <c r="AA45" i="2"/>
  <c r="Y45" i="2"/>
  <c r="P45" i="2"/>
  <c r="O45" i="2"/>
  <c r="L45" i="2"/>
  <c r="F45" i="2"/>
  <c r="AI44" i="2"/>
  <c r="AE44" i="2"/>
  <c r="AD44" i="2"/>
  <c r="AC44" i="2"/>
  <c r="AB44" i="2"/>
  <c r="AA44" i="2"/>
  <c r="Y44" i="2"/>
  <c r="P44" i="2"/>
  <c r="O44" i="2"/>
  <c r="F44" i="2"/>
  <c r="AE43" i="2"/>
  <c r="AD43" i="2"/>
  <c r="AC43" i="2"/>
  <c r="AB43" i="2"/>
  <c r="AA43" i="2"/>
  <c r="Y43" i="2"/>
  <c r="P43" i="2"/>
  <c r="O43" i="2"/>
  <c r="L43" i="2"/>
  <c r="F43" i="2"/>
  <c r="AJ42" i="2"/>
  <c r="AE42" i="2"/>
  <c r="AD42" i="2"/>
  <c r="AC42" i="2"/>
  <c r="AB42" i="2"/>
  <c r="AA42" i="2"/>
  <c r="Y42" i="2"/>
  <c r="T42" i="2"/>
  <c r="P42" i="2"/>
  <c r="AJ34" i="2" s="1"/>
  <c r="K42" i="2"/>
  <c r="J42" i="2"/>
  <c r="I42" i="2"/>
  <c r="H42" i="2"/>
  <c r="AB34" i="2" s="1"/>
  <c r="G42" i="2"/>
  <c r="E42" i="2"/>
  <c r="AJ41" i="2"/>
  <c r="AE41" i="2"/>
  <c r="AD41" i="2"/>
  <c r="AC41" i="2"/>
  <c r="AB41" i="2"/>
  <c r="Y41" i="2"/>
  <c r="P41" i="2"/>
  <c r="O41" i="2"/>
  <c r="F41" i="2"/>
  <c r="AE40" i="2"/>
  <c r="AD40" i="2"/>
  <c r="AC40" i="2"/>
  <c r="AB40" i="2"/>
  <c r="AA40" i="2"/>
  <c r="Y40" i="2"/>
  <c r="P40" i="2"/>
  <c r="O40" i="2"/>
  <c r="N40" i="2"/>
  <c r="F40" i="2"/>
  <c r="M40" i="2" s="1"/>
  <c r="AJ39" i="2"/>
  <c r="AE39" i="2"/>
  <c r="AD39" i="2"/>
  <c r="AC39" i="2"/>
  <c r="AB39" i="2"/>
  <c r="AA39" i="2"/>
  <c r="Y39" i="2"/>
  <c r="P39" i="2"/>
  <c r="O39" i="2"/>
  <c r="F39" i="2"/>
  <c r="AJ38" i="2"/>
  <c r="AE38" i="2"/>
  <c r="AD38" i="2"/>
  <c r="AC38" i="2"/>
  <c r="AB38" i="2"/>
  <c r="AA38" i="2"/>
  <c r="Y38" i="2"/>
  <c r="P38" i="2"/>
  <c r="O38" i="2"/>
  <c r="N38" i="2"/>
  <c r="F38" i="2"/>
  <c r="M38" i="2" s="1"/>
  <c r="AJ37" i="2"/>
  <c r="AD37" i="2"/>
  <c r="AC37" i="2"/>
  <c r="AB37" i="2"/>
  <c r="AA37" i="2"/>
  <c r="Y37" i="2"/>
  <c r="P37" i="2"/>
  <c r="O37" i="2"/>
  <c r="N37" i="2"/>
  <c r="F37" i="2"/>
  <c r="AJ36" i="2"/>
  <c r="AD36" i="2"/>
  <c r="AC36" i="2"/>
  <c r="AB36" i="2"/>
  <c r="AA36" i="2"/>
  <c r="Y36" i="2"/>
  <c r="P36" i="2"/>
  <c r="O36" i="2"/>
  <c r="N36" i="2"/>
  <c r="F36" i="2"/>
  <c r="M36" i="2" s="1"/>
  <c r="AE35" i="2"/>
  <c r="AC35" i="2"/>
  <c r="AB35" i="2"/>
  <c r="AA35" i="2"/>
  <c r="Y35" i="2"/>
  <c r="P35" i="2"/>
  <c r="O35" i="2"/>
  <c r="N35" i="2"/>
  <c r="F35" i="2"/>
  <c r="AE34" i="2"/>
  <c r="AD34" i="2"/>
  <c r="AC34" i="2"/>
  <c r="AA34" i="2"/>
  <c r="Y34" i="2"/>
  <c r="T34" i="2"/>
  <c r="P34" i="2"/>
  <c r="O34" i="2"/>
  <c r="AI33" i="2" s="1"/>
  <c r="K34" i="2"/>
  <c r="J34" i="2"/>
  <c r="I34" i="2"/>
  <c r="H34" i="2"/>
  <c r="G34" i="2"/>
  <c r="AA33" i="2" s="1"/>
  <c r="E34" i="2"/>
  <c r="AJ33" i="2"/>
  <c r="AB33" i="2"/>
  <c r="Y33" i="2"/>
  <c r="Q33" i="2"/>
  <c r="P33" i="2"/>
  <c r="O33" i="2"/>
  <c r="M33" i="2"/>
  <c r="F33" i="2"/>
  <c r="N33" i="2" s="1"/>
  <c r="AD32" i="2"/>
  <c r="AA32" i="2"/>
  <c r="Y32" i="2"/>
  <c r="P32" i="2"/>
  <c r="O32" i="2"/>
  <c r="F32" i="2"/>
  <c r="AC31" i="2"/>
  <c r="AB31" i="2"/>
  <c r="Y31" i="2"/>
  <c r="Q31" i="2"/>
  <c r="P31" i="2"/>
  <c r="O31" i="2"/>
  <c r="N31" i="2"/>
  <c r="M31" i="2"/>
  <c r="L31" i="2"/>
  <c r="F31" i="2"/>
  <c r="Y30" i="2"/>
  <c r="Q30" i="2"/>
  <c r="P30" i="2"/>
  <c r="O30" i="2"/>
  <c r="N30" i="2"/>
  <c r="M30" i="2"/>
  <c r="L30" i="2"/>
  <c r="F30" i="2"/>
  <c r="Q29" i="2"/>
  <c r="P29" i="2"/>
  <c r="O29" i="2"/>
  <c r="N29" i="2"/>
  <c r="M29" i="2"/>
  <c r="L29" i="2"/>
  <c r="F29" i="2"/>
  <c r="Q28" i="2"/>
  <c r="P28" i="2"/>
  <c r="O28" i="2"/>
  <c r="N28" i="2"/>
  <c r="M28" i="2"/>
  <c r="L28" i="2"/>
  <c r="F28" i="2"/>
  <c r="Q27" i="2"/>
  <c r="P27" i="2"/>
  <c r="O27" i="2"/>
  <c r="N27" i="2"/>
  <c r="M27" i="2"/>
  <c r="L27" i="2"/>
  <c r="F27" i="2"/>
  <c r="T26" i="2"/>
  <c r="P26" i="2"/>
  <c r="AJ32" i="2" s="1"/>
  <c r="L26" i="2"/>
  <c r="AF32" i="2" s="1"/>
  <c r="K26" i="2"/>
  <c r="J26" i="2"/>
  <c r="I26" i="2"/>
  <c r="AC32" i="2" s="1"/>
  <c r="H26" i="2"/>
  <c r="AB32" i="2" s="1"/>
  <c r="G26" i="2"/>
  <c r="E26" i="2"/>
  <c r="Q25" i="2"/>
  <c r="P25" i="2"/>
  <c r="O25" i="2"/>
  <c r="N25" i="2"/>
  <c r="M25" i="2"/>
  <c r="L25" i="2"/>
  <c r="F25" i="2"/>
  <c r="Q24" i="2"/>
  <c r="P24" i="2"/>
  <c r="O24" i="2"/>
  <c r="N24" i="2"/>
  <c r="M24" i="2"/>
  <c r="L24" i="2"/>
  <c r="F24" i="2"/>
  <c r="Q23" i="2"/>
  <c r="P23" i="2"/>
  <c r="O23" i="2"/>
  <c r="N23" i="2"/>
  <c r="M23" i="2"/>
  <c r="L23" i="2"/>
  <c r="F23" i="2"/>
  <c r="Q22" i="2"/>
  <c r="P22" i="2"/>
  <c r="O22" i="2"/>
  <c r="N22" i="2"/>
  <c r="M22" i="2"/>
  <c r="L22" i="2"/>
  <c r="F22" i="2"/>
  <c r="Q21" i="2"/>
  <c r="P21" i="2"/>
  <c r="O21" i="2"/>
  <c r="N21" i="2"/>
  <c r="M21" i="2"/>
  <c r="L21" i="2"/>
  <c r="F21" i="2"/>
  <c r="Q20" i="2"/>
  <c r="P20" i="2"/>
  <c r="O20" i="2"/>
  <c r="N20" i="2"/>
  <c r="M20" i="2"/>
  <c r="L20" i="2"/>
  <c r="F20" i="2"/>
  <c r="Q19" i="2"/>
  <c r="P19" i="2"/>
  <c r="O19" i="2"/>
  <c r="N19" i="2"/>
  <c r="M19" i="2"/>
  <c r="L19" i="2"/>
  <c r="F19" i="2"/>
  <c r="F26" i="2" s="1"/>
  <c r="T18" i="2"/>
  <c r="P18" i="2"/>
  <c r="AJ31" i="2" s="1"/>
  <c r="K18" i="2"/>
  <c r="J18" i="2"/>
  <c r="AD31" i="2" s="1"/>
  <c r="I18" i="2"/>
  <c r="H18" i="2"/>
  <c r="G18" i="2"/>
  <c r="AA31" i="2" s="1"/>
  <c r="E18" i="2"/>
  <c r="Q17" i="2"/>
  <c r="P17" i="2"/>
  <c r="O17" i="2"/>
  <c r="N17" i="2"/>
  <c r="M17" i="2"/>
  <c r="L17" i="2"/>
  <c r="F17" i="2"/>
  <c r="Q16" i="2"/>
  <c r="P16" i="2"/>
  <c r="O16" i="2"/>
  <c r="N16" i="2"/>
  <c r="M16" i="2"/>
  <c r="L16" i="2"/>
  <c r="F16" i="2"/>
  <c r="Q15" i="2"/>
  <c r="P15" i="2"/>
  <c r="O15" i="2"/>
  <c r="N15" i="2"/>
  <c r="M15" i="2"/>
  <c r="L15" i="2"/>
  <c r="F15" i="2"/>
  <c r="Q14" i="2"/>
  <c r="P14" i="2"/>
  <c r="O14" i="2"/>
  <c r="N14" i="2"/>
  <c r="M14" i="2"/>
  <c r="L14" i="2"/>
  <c r="F14" i="2"/>
  <c r="Q13" i="2"/>
  <c r="P13" i="2"/>
  <c r="O13" i="2"/>
  <c r="N13" i="2"/>
  <c r="M13" i="2"/>
  <c r="L13" i="2"/>
  <c r="F13" i="2"/>
  <c r="Q12" i="2"/>
  <c r="P12" i="2"/>
  <c r="O12" i="2"/>
  <c r="N12" i="2"/>
  <c r="M12" i="2"/>
  <c r="L12" i="2"/>
  <c r="F12" i="2"/>
  <c r="Q11" i="2"/>
  <c r="P11" i="2"/>
  <c r="O11" i="2"/>
  <c r="N11" i="2"/>
  <c r="M11" i="2"/>
  <c r="L11" i="2"/>
  <c r="F11" i="2"/>
  <c r="T10" i="2"/>
  <c r="K10" i="2"/>
  <c r="J10" i="2"/>
  <c r="P10" i="2" s="1"/>
  <c r="AJ30" i="2" s="1"/>
  <c r="I10" i="2"/>
  <c r="AC30" i="2" s="1"/>
  <c r="H10" i="2"/>
  <c r="AB30" i="2" s="1"/>
  <c r="G10" i="2"/>
  <c r="AA30" i="2" s="1"/>
  <c r="E10" i="2"/>
  <c r="Q9" i="2"/>
  <c r="P9" i="2"/>
  <c r="O9" i="2"/>
  <c r="N9" i="2"/>
  <c r="M9" i="2"/>
  <c r="L9" i="2"/>
  <c r="F9" i="2"/>
  <c r="Q8" i="2"/>
  <c r="P8" i="2"/>
  <c r="O8" i="2"/>
  <c r="N8" i="2"/>
  <c r="M8" i="2"/>
  <c r="L8" i="2"/>
  <c r="F8" i="2"/>
  <c r="Q7" i="2"/>
  <c r="P7" i="2"/>
  <c r="O7" i="2"/>
  <c r="N7" i="2"/>
  <c r="M7" i="2"/>
  <c r="L7" i="2"/>
  <c r="F7" i="2"/>
  <c r="Q6" i="2"/>
  <c r="P6" i="2"/>
  <c r="O6" i="2"/>
  <c r="N6" i="2"/>
  <c r="M6" i="2"/>
  <c r="L6" i="2"/>
  <c r="F6" i="2"/>
  <c r="Q5" i="2"/>
  <c r="P5" i="2"/>
  <c r="O5" i="2"/>
  <c r="N5" i="2"/>
  <c r="M5" i="2"/>
  <c r="L5" i="2"/>
  <c r="F5" i="2"/>
  <c r="Q4" i="2"/>
  <c r="P4" i="2"/>
  <c r="O4" i="2"/>
  <c r="N4" i="2"/>
  <c r="M4" i="2"/>
  <c r="L4" i="2"/>
  <c r="F4" i="2"/>
  <c r="F10" i="2" s="1"/>
  <c r="Q3" i="2"/>
  <c r="P3" i="2"/>
  <c r="O3" i="2"/>
  <c r="N3" i="2"/>
  <c r="M3" i="2"/>
  <c r="L3" i="2"/>
  <c r="F3" i="2"/>
  <c r="N218" i="1"/>
  <c r="I218" i="1"/>
  <c r="R217" i="1"/>
  <c r="Q217" i="1"/>
  <c r="P217" i="1"/>
  <c r="O217" i="1"/>
  <c r="K217" i="1"/>
  <c r="I217" i="1"/>
  <c r="M217" i="1" s="1"/>
  <c r="H217" i="1"/>
  <c r="L217" i="1" s="1"/>
  <c r="G217" i="1"/>
  <c r="J217" i="1" s="1"/>
  <c r="F217" i="1"/>
  <c r="E217" i="1"/>
  <c r="R216" i="1"/>
  <c r="Q216" i="1"/>
  <c r="P216" i="1"/>
  <c r="O216" i="1"/>
  <c r="M216" i="1"/>
  <c r="L216" i="1"/>
  <c r="I216" i="1"/>
  <c r="H216" i="1"/>
  <c r="G216" i="1"/>
  <c r="J216" i="1" s="1"/>
  <c r="F216" i="1"/>
  <c r="R215" i="1"/>
  <c r="Q215" i="1"/>
  <c r="P215" i="1"/>
  <c r="O215" i="1"/>
  <c r="M215" i="1"/>
  <c r="L215" i="1"/>
  <c r="J215" i="1"/>
  <c r="I215" i="1"/>
  <c r="H215" i="1"/>
  <c r="G215" i="1"/>
  <c r="F215" i="1"/>
  <c r="E215" i="1"/>
  <c r="K215" i="1" s="1"/>
  <c r="R214" i="1"/>
  <c r="Q214" i="1"/>
  <c r="P214" i="1"/>
  <c r="O214" i="1"/>
  <c r="K214" i="1"/>
  <c r="I214" i="1"/>
  <c r="M214" i="1" s="1"/>
  <c r="H214" i="1"/>
  <c r="L214" i="1" s="1"/>
  <c r="G214" i="1"/>
  <c r="J214" i="1" s="1"/>
  <c r="F214" i="1"/>
  <c r="F218" i="1" s="1"/>
  <c r="E214" i="1"/>
  <c r="R213" i="1"/>
  <c r="Q213" i="1"/>
  <c r="P213" i="1"/>
  <c r="O213" i="1"/>
  <c r="M213" i="1"/>
  <c r="L213" i="1"/>
  <c r="K213" i="1"/>
  <c r="I213" i="1"/>
  <c r="H213" i="1"/>
  <c r="G213" i="1"/>
  <c r="J213" i="1" s="1"/>
  <c r="F213" i="1"/>
  <c r="E213" i="1"/>
  <c r="R212" i="1"/>
  <c r="Q212" i="1"/>
  <c r="P212" i="1"/>
  <c r="O212" i="1"/>
  <c r="K212" i="1"/>
  <c r="J212" i="1"/>
  <c r="I212" i="1"/>
  <c r="M212" i="1" s="1"/>
  <c r="H212" i="1"/>
  <c r="L212" i="1" s="1"/>
  <c r="G212" i="1"/>
  <c r="F212" i="1"/>
  <c r="E212" i="1"/>
  <c r="R211" i="1"/>
  <c r="Q211" i="1"/>
  <c r="P211" i="1"/>
  <c r="O211" i="1"/>
  <c r="M211" i="1"/>
  <c r="I211" i="1"/>
  <c r="H211" i="1"/>
  <c r="L211" i="1" s="1"/>
  <c r="G211" i="1"/>
  <c r="G218" i="1" s="1"/>
  <c r="F211" i="1"/>
  <c r="E211" i="1"/>
  <c r="N210" i="1"/>
  <c r="I210" i="1"/>
  <c r="R209" i="1"/>
  <c r="Q209" i="1"/>
  <c r="P209" i="1"/>
  <c r="O209" i="1"/>
  <c r="I209" i="1"/>
  <c r="M209" i="1" s="1"/>
  <c r="H209" i="1"/>
  <c r="L209" i="1" s="1"/>
  <c r="G209" i="1"/>
  <c r="J209" i="1" s="1"/>
  <c r="F209" i="1"/>
  <c r="E209" i="1"/>
  <c r="K209" i="1" s="1"/>
  <c r="R208" i="1"/>
  <c r="Q208" i="1"/>
  <c r="P208" i="1"/>
  <c r="O208" i="1"/>
  <c r="M208" i="1"/>
  <c r="L208" i="1"/>
  <c r="K208" i="1"/>
  <c r="J208" i="1"/>
  <c r="I208" i="1"/>
  <c r="H208" i="1"/>
  <c r="G208" i="1"/>
  <c r="F208" i="1"/>
  <c r="E208" i="1"/>
  <c r="R207" i="1"/>
  <c r="Q207" i="1"/>
  <c r="P207" i="1"/>
  <c r="O207" i="1"/>
  <c r="K207" i="1"/>
  <c r="I207" i="1"/>
  <c r="M207" i="1" s="1"/>
  <c r="H207" i="1"/>
  <c r="L207" i="1" s="1"/>
  <c r="G207" i="1"/>
  <c r="J207" i="1" s="1"/>
  <c r="F207" i="1"/>
  <c r="E207" i="1"/>
  <c r="R206" i="1"/>
  <c r="Q206" i="1"/>
  <c r="P206" i="1"/>
  <c r="O206" i="1"/>
  <c r="M206" i="1"/>
  <c r="I206" i="1"/>
  <c r="H206" i="1"/>
  <c r="L206" i="1" s="1"/>
  <c r="G206" i="1"/>
  <c r="J206" i="1" s="1"/>
  <c r="F206" i="1"/>
  <c r="E206" i="1"/>
  <c r="K206" i="1" s="1"/>
  <c r="R205" i="1"/>
  <c r="Q205" i="1"/>
  <c r="P205" i="1"/>
  <c r="O205" i="1"/>
  <c r="M205" i="1"/>
  <c r="L205" i="1"/>
  <c r="J205" i="1"/>
  <c r="I205" i="1"/>
  <c r="H205" i="1"/>
  <c r="G205" i="1"/>
  <c r="F205" i="1"/>
  <c r="E205" i="1"/>
  <c r="K205" i="1" s="1"/>
  <c r="R204" i="1"/>
  <c r="Q204" i="1"/>
  <c r="P204" i="1"/>
  <c r="O204" i="1"/>
  <c r="K204" i="1"/>
  <c r="I204" i="1"/>
  <c r="M204" i="1" s="1"/>
  <c r="H204" i="1"/>
  <c r="L204" i="1" s="1"/>
  <c r="G204" i="1"/>
  <c r="J204" i="1" s="1"/>
  <c r="F204" i="1"/>
  <c r="E204" i="1"/>
  <c r="R203" i="1"/>
  <c r="Q203" i="1"/>
  <c r="P203" i="1"/>
  <c r="O203" i="1"/>
  <c r="M203" i="1"/>
  <c r="L203" i="1"/>
  <c r="K203" i="1"/>
  <c r="I203" i="1"/>
  <c r="H203" i="1"/>
  <c r="G203" i="1"/>
  <c r="F203" i="1"/>
  <c r="E203" i="1"/>
  <c r="N202" i="1"/>
  <c r="I202" i="1"/>
  <c r="R201" i="1"/>
  <c r="Q201" i="1"/>
  <c r="P201" i="1"/>
  <c r="O201" i="1"/>
  <c r="M201" i="1"/>
  <c r="L201" i="1"/>
  <c r="K201" i="1"/>
  <c r="I201" i="1"/>
  <c r="H201" i="1"/>
  <c r="G201" i="1"/>
  <c r="J201" i="1" s="1"/>
  <c r="F201" i="1"/>
  <c r="E201" i="1"/>
  <c r="R200" i="1"/>
  <c r="Q200" i="1"/>
  <c r="P200" i="1"/>
  <c r="O200" i="1"/>
  <c r="K200" i="1"/>
  <c r="J200" i="1"/>
  <c r="I200" i="1"/>
  <c r="M200" i="1" s="1"/>
  <c r="H200" i="1"/>
  <c r="L200" i="1" s="1"/>
  <c r="G200" i="1"/>
  <c r="F200" i="1"/>
  <c r="E200" i="1"/>
  <c r="R199" i="1"/>
  <c r="Q199" i="1"/>
  <c r="P199" i="1"/>
  <c r="O199" i="1"/>
  <c r="M199" i="1"/>
  <c r="I199" i="1"/>
  <c r="H199" i="1"/>
  <c r="L199" i="1" s="1"/>
  <c r="G199" i="1"/>
  <c r="J199" i="1" s="1"/>
  <c r="F199" i="1"/>
  <c r="E199" i="1"/>
  <c r="K199" i="1" s="1"/>
  <c r="R198" i="1"/>
  <c r="Q198" i="1"/>
  <c r="P198" i="1"/>
  <c r="O198" i="1"/>
  <c r="M198" i="1"/>
  <c r="L198" i="1"/>
  <c r="K198" i="1"/>
  <c r="J198" i="1"/>
  <c r="I198" i="1"/>
  <c r="H198" i="1"/>
  <c r="G198" i="1"/>
  <c r="F198" i="1"/>
  <c r="F202" i="1" s="1"/>
  <c r="Z53" i="1" s="1"/>
  <c r="E198" i="1"/>
  <c r="R197" i="1"/>
  <c r="Q197" i="1"/>
  <c r="P197" i="1"/>
  <c r="O197" i="1"/>
  <c r="K197" i="1"/>
  <c r="I197" i="1"/>
  <c r="M197" i="1" s="1"/>
  <c r="H197" i="1"/>
  <c r="L197" i="1" s="1"/>
  <c r="G197" i="1"/>
  <c r="J197" i="1" s="1"/>
  <c r="F197" i="1"/>
  <c r="E197" i="1"/>
  <c r="R196" i="1"/>
  <c r="Q196" i="1"/>
  <c r="P196" i="1"/>
  <c r="O196" i="1"/>
  <c r="M196" i="1"/>
  <c r="I196" i="1"/>
  <c r="H196" i="1"/>
  <c r="L196" i="1" s="1"/>
  <c r="G196" i="1"/>
  <c r="J196" i="1" s="1"/>
  <c r="F196" i="1"/>
  <c r="E196" i="1"/>
  <c r="K196" i="1" s="1"/>
  <c r="R195" i="1"/>
  <c r="Q195" i="1"/>
  <c r="P195" i="1"/>
  <c r="O195" i="1"/>
  <c r="L195" i="1"/>
  <c r="J195" i="1"/>
  <c r="I195" i="1"/>
  <c r="M195" i="1" s="1"/>
  <c r="H195" i="1"/>
  <c r="H202" i="1" s="1"/>
  <c r="G195" i="1"/>
  <c r="F195" i="1"/>
  <c r="E195" i="1"/>
  <c r="N194" i="1"/>
  <c r="I194" i="1"/>
  <c r="H194" i="1"/>
  <c r="L194" i="1" s="1"/>
  <c r="AG52" i="1" s="1"/>
  <c r="R193" i="1"/>
  <c r="Q193" i="1"/>
  <c r="P193" i="1"/>
  <c r="O193" i="1"/>
  <c r="L193" i="1"/>
  <c r="J193" i="1"/>
  <c r="I193" i="1"/>
  <c r="M193" i="1" s="1"/>
  <c r="H193" i="1"/>
  <c r="G193" i="1"/>
  <c r="F193" i="1"/>
  <c r="E193" i="1"/>
  <c r="K193" i="1" s="1"/>
  <c r="R192" i="1"/>
  <c r="Q192" i="1"/>
  <c r="P192" i="1"/>
  <c r="O192" i="1"/>
  <c r="K192" i="1"/>
  <c r="I192" i="1"/>
  <c r="M192" i="1" s="1"/>
  <c r="H192" i="1"/>
  <c r="L192" i="1" s="1"/>
  <c r="G192" i="1"/>
  <c r="J192" i="1" s="1"/>
  <c r="F192" i="1"/>
  <c r="E192" i="1"/>
  <c r="R191" i="1"/>
  <c r="Q191" i="1"/>
  <c r="P191" i="1"/>
  <c r="O191" i="1"/>
  <c r="M191" i="1"/>
  <c r="L191" i="1"/>
  <c r="K191" i="1"/>
  <c r="I191" i="1"/>
  <c r="H191" i="1"/>
  <c r="G191" i="1"/>
  <c r="J191" i="1" s="1"/>
  <c r="F191" i="1"/>
  <c r="E191" i="1"/>
  <c r="R190" i="1"/>
  <c r="Q190" i="1"/>
  <c r="P190" i="1"/>
  <c r="O190" i="1"/>
  <c r="J190" i="1"/>
  <c r="I190" i="1"/>
  <c r="M190" i="1" s="1"/>
  <c r="H190" i="1"/>
  <c r="L190" i="1" s="1"/>
  <c r="G190" i="1"/>
  <c r="F190" i="1"/>
  <c r="E190" i="1"/>
  <c r="K190" i="1" s="1"/>
  <c r="R189" i="1"/>
  <c r="Q189" i="1"/>
  <c r="P189" i="1"/>
  <c r="O189" i="1"/>
  <c r="M189" i="1"/>
  <c r="J189" i="1"/>
  <c r="I189" i="1"/>
  <c r="H189" i="1"/>
  <c r="L189" i="1" s="1"/>
  <c r="G189" i="1"/>
  <c r="F189" i="1"/>
  <c r="E189" i="1"/>
  <c r="K189" i="1" s="1"/>
  <c r="R188" i="1"/>
  <c r="Q188" i="1"/>
  <c r="P188" i="1"/>
  <c r="O188" i="1"/>
  <c r="M188" i="1"/>
  <c r="L188" i="1"/>
  <c r="K188" i="1"/>
  <c r="J188" i="1"/>
  <c r="I188" i="1"/>
  <c r="H188" i="1"/>
  <c r="G188" i="1"/>
  <c r="F188" i="1"/>
  <c r="E188" i="1"/>
  <c r="R187" i="1"/>
  <c r="Q187" i="1"/>
  <c r="P187" i="1"/>
  <c r="O187" i="1"/>
  <c r="I187" i="1"/>
  <c r="M187" i="1" s="1"/>
  <c r="H187" i="1"/>
  <c r="L187" i="1" s="1"/>
  <c r="G187" i="1"/>
  <c r="F187" i="1"/>
  <c r="F194" i="1" s="1"/>
  <c r="N186" i="1"/>
  <c r="I186" i="1"/>
  <c r="R185" i="1"/>
  <c r="Q185" i="1"/>
  <c r="P185" i="1"/>
  <c r="O185" i="1"/>
  <c r="K185" i="1"/>
  <c r="I185" i="1"/>
  <c r="M185" i="1" s="1"/>
  <c r="H185" i="1"/>
  <c r="L185" i="1" s="1"/>
  <c r="G185" i="1"/>
  <c r="J185" i="1" s="1"/>
  <c r="F185" i="1"/>
  <c r="E185" i="1"/>
  <c r="R184" i="1"/>
  <c r="Q184" i="1"/>
  <c r="P184" i="1"/>
  <c r="O184" i="1"/>
  <c r="M184" i="1"/>
  <c r="I184" i="1"/>
  <c r="H184" i="1"/>
  <c r="L184" i="1" s="1"/>
  <c r="G184" i="1"/>
  <c r="J184" i="1" s="1"/>
  <c r="F184" i="1"/>
  <c r="E184" i="1"/>
  <c r="K184" i="1" s="1"/>
  <c r="R183" i="1"/>
  <c r="Q183" i="1"/>
  <c r="P183" i="1"/>
  <c r="O183" i="1"/>
  <c r="M183" i="1"/>
  <c r="L183" i="1"/>
  <c r="J183" i="1"/>
  <c r="I183" i="1"/>
  <c r="H183" i="1"/>
  <c r="G183" i="1"/>
  <c r="F183" i="1"/>
  <c r="E183" i="1"/>
  <c r="K183" i="1" s="1"/>
  <c r="R182" i="1"/>
  <c r="Q182" i="1"/>
  <c r="P182" i="1"/>
  <c r="O182" i="1"/>
  <c r="K182" i="1"/>
  <c r="I182" i="1"/>
  <c r="M182" i="1" s="1"/>
  <c r="H182" i="1"/>
  <c r="L182" i="1" s="1"/>
  <c r="G182" i="1"/>
  <c r="J182" i="1" s="1"/>
  <c r="F182" i="1"/>
  <c r="E182" i="1"/>
  <c r="R181" i="1"/>
  <c r="Q181" i="1"/>
  <c r="P181" i="1"/>
  <c r="O181" i="1"/>
  <c r="M181" i="1"/>
  <c r="L181" i="1"/>
  <c r="K181" i="1"/>
  <c r="I181" i="1"/>
  <c r="H181" i="1"/>
  <c r="G181" i="1"/>
  <c r="J181" i="1" s="1"/>
  <c r="F181" i="1"/>
  <c r="E181" i="1"/>
  <c r="R180" i="1"/>
  <c r="Q180" i="1"/>
  <c r="P180" i="1"/>
  <c r="O180" i="1"/>
  <c r="K180" i="1"/>
  <c r="J180" i="1"/>
  <c r="I180" i="1"/>
  <c r="M180" i="1" s="1"/>
  <c r="H180" i="1"/>
  <c r="L180" i="1" s="1"/>
  <c r="G180" i="1"/>
  <c r="F180" i="1"/>
  <c r="E180" i="1"/>
  <c r="R179" i="1"/>
  <c r="Q179" i="1"/>
  <c r="P179" i="1"/>
  <c r="O179" i="1"/>
  <c r="M179" i="1"/>
  <c r="J179" i="1"/>
  <c r="I179" i="1"/>
  <c r="H179" i="1"/>
  <c r="G179" i="1"/>
  <c r="F179" i="1"/>
  <c r="F186" i="1" s="1"/>
  <c r="Z51" i="1" s="1"/>
  <c r="E179" i="1"/>
  <c r="N178" i="1"/>
  <c r="I178" i="1"/>
  <c r="R177" i="1"/>
  <c r="Q177" i="1"/>
  <c r="P177" i="1"/>
  <c r="O177" i="1"/>
  <c r="I177" i="1"/>
  <c r="M177" i="1" s="1"/>
  <c r="H177" i="1"/>
  <c r="L177" i="1" s="1"/>
  <c r="G177" i="1"/>
  <c r="J177" i="1" s="1"/>
  <c r="F177" i="1"/>
  <c r="E177" i="1"/>
  <c r="K177" i="1" s="1"/>
  <c r="R176" i="1"/>
  <c r="Q176" i="1"/>
  <c r="P176" i="1"/>
  <c r="O176" i="1"/>
  <c r="M176" i="1"/>
  <c r="L176" i="1"/>
  <c r="K176" i="1"/>
  <c r="J176" i="1"/>
  <c r="I176" i="1"/>
  <c r="H176" i="1"/>
  <c r="G176" i="1"/>
  <c r="F176" i="1"/>
  <c r="E176" i="1"/>
  <c r="R175" i="1"/>
  <c r="Q175" i="1"/>
  <c r="P175" i="1"/>
  <c r="O175" i="1"/>
  <c r="K175" i="1"/>
  <c r="I175" i="1"/>
  <c r="M175" i="1" s="1"/>
  <c r="H175" i="1"/>
  <c r="L175" i="1" s="1"/>
  <c r="G175" i="1"/>
  <c r="J175" i="1" s="1"/>
  <c r="F175" i="1"/>
  <c r="E175" i="1"/>
  <c r="R174" i="1"/>
  <c r="Q174" i="1"/>
  <c r="P174" i="1"/>
  <c r="O174" i="1"/>
  <c r="M174" i="1"/>
  <c r="L174" i="1"/>
  <c r="I174" i="1"/>
  <c r="H174" i="1"/>
  <c r="H178" i="1" s="1"/>
  <c r="G174" i="1"/>
  <c r="J174" i="1" s="1"/>
  <c r="F174" i="1"/>
  <c r="E174" i="1"/>
  <c r="K174" i="1" s="1"/>
  <c r="R173" i="1"/>
  <c r="Q173" i="1"/>
  <c r="P173" i="1"/>
  <c r="O173" i="1"/>
  <c r="L173" i="1"/>
  <c r="J173" i="1"/>
  <c r="I173" i="1"/>
  <c r="M173" i="1" s="1"/>
  <c r="H173" i="1"/>
  <c r="G173" i="1"/>
  <c r="F173" i="1"/>
  <c r="E173" i="1"/>
  <c r="K173" i="1" s="1"/>
  <c r="R172" i="1"/>
  <c r="Q172" i="1"/>
  <c r="P172" i="1"/>
  <c r="O172" i="1"/>
  <c r="I172" i="1"/>
  <c r="M172" i="1" s="1"/>
  <c r="H172" i="1"/>
  <c r="L172" i="1" s="1"/>
  <c r="G172" i="1"/>
  <c r="J172" i="1" s="1"/>
  <c r="F172" i="1"/>
  <c r="E172" i="1"/>
  <c r="K172" i="1" s="1"/>
  <c r="R171" i="1"/>
  <c r="Q171" i="1"/>
  <c r="P171" i="1"/>
  <c r="O171" i="1"/>
  <c r="M171" i="1"/>
  <c r="L171" i="1"/>
  <c r="K171" i="1"/>
  <c r="I171" i="1"/>
  <c r="H171" i="1"/>
  <c r="G171" i="1"/>
  <c r="F171" i="1"/>
  <c r="E171" i="1"/>
  <c r="E178" i="1" s="1"/>
  <c r="N170" i="1"/>
  <c r="I170" i="1"/>
  <c r="F170" i="1"/>
  <c r="R169" i="1"/>
  <c r="Q169" i="1"/>
  <c r="P169" i="1"/>
  <c r="O169" i="1"/>
  <c r="M169" i="1"/>
  <c r="L169" i="1"/>
  <c r="K169" i="1"/>
  <c r="I169" i="1"/>
  <c r="H169" i="1"/>
  <c r="G169" i="1"/>
  <c r="J169" i="1" s="1"/>
  <c r="F169" i="1"/>
  <c r="E169" i="1"/>
  <c r="R168" i="1"/>
  <c r="Q168" i="1"/>
  <c r="P168" i="1"/>
  <c r="O168" i="1"/>
  <c r="K168" i="1"/>
  <c r="J168" i="1"/>
  <c r="I168" i="1"/>
  <c r="M168" i="1" s="1"/>
  <c r="H168" i="1"/>
  <c r="L168" i="1" s="1"/>
  <c r="G168" i="1"/>
  <c r="F168" i="1"/>
  <c r="E168" i="1"/>
  <c r="R167" i="1"/>
  <c r="Q167" i="1"/>
  <c r="P167" i="1"/>
  <c r="O167" i="1"/>
  <c r="M167" i="1"/>
  <c r="I167" i="1"/>
  <c r="H167" i="1"/>
  <c r="L167" i="1" s="1"/>
  <c r="G167" i="1"/>
  <c r="J167" i="1" s="1"/>
  <c r="F167" i="1"/>
  <c r="E167" i="1"/>
  <c r="K167" i="1" s="1"/>
  <c r="R166" i="1"/>
  <c r="Q166" i="1"/>
  <c r="P166" i="1"/>
  <c r="O166" i="1"/>
  <c r="M166" i="1"/>
  <c r="L166" i="1"/>
  <c r="K166" i="1"/>
  <c r="J166" i="1"/>
  <c r="I166" i="1"/>
  <c r="H166" i="1"/>
  <c r="G166" i="1"/>
  <c r="F166" i="1"/>
  <c r="E166" i="1"/>
  <c r="R165" i="1"/>
  <c r="Q165" i="1"/>
  <c r="P165" i="1"/>
  <c r="O165" i="1"/>
  <c r="K165" i="1"/>
  <c r="I165" i="1"/>
  <c r="M165" i="1" s="1"/>
  <c r="H165" i="1"/>
  <c r="L165" i="1" s="1"/>
  <c r="G165" i="1"/>
  <c r="J165" i="1" s="1"/>
  <c r="F165" i="1"/>
  <c r="E165" i="1"/>
  <c r="R164" i="1"/>
  <c r="Q164" i="1"/>
  <c r="P164" i="1"/>
  <c r="O164" i="1"/>
  <c r="M164" i="1"/>
  <c r="L164" i="1"/>
  <c r="I164" i="1"/>
  <c r="H164" i="1"/>
  <c r="G164" i="1"/>
  <c r="J164" i="1" s="1"/>
  <c r="F164" i="1"/>
  <c r="E164" i="1"/>
  <c r="K164" i="1" s="1"/>
  <c r="R163" i="1"/>
  <c r="Q163" i="1"/>
  <c r="P163" i="1"/>
  <c r="L163" i="1"/>
  <c r="J163" i="1"/>
  <c r="I163" i="1"/>
  <c r="M163" i="1" s="1"/>
  <c r="H163" i="1"/>
  <c r="H170" i="1" s="1"/>
  <c r="G163" i="1"/>
  <c r="F163" i="1"/>
  <c r="E163" i="1"/>
  <c r="E170" i="1" s="1"/>
  <c r="N162" i="1"/>
  <c r="I162" i="1"/>
  <c r="R161" i="1"/>
  <c r="Q161" i="1"/>
  <c r="P161" i="1"/>
  <c r="L161" i="1"/>
  <c r="J161" i="1"/>
  <c r="I161" i="1"/>
  <c r="M161" i="1" s="1"/>
  <c r="H161" i="1"/>
  <c r="G161" i="1"/>
  <c r="F161" i="1"/>
  <c r="E161" i="1"/>
  <c r="O161" i="1" s="1"/>
  <c r="R160" i="1"/>
  <c r="Q160" i="1"/>
  <c r="P160" i="1"/>
  <c r="O160" i="1"/>
  <c r="I160" i="1"/>
  <c r="M160" i="1" s="1"/>
  <c r="H160" i="1"/>
  <c r="L160" i="1" s="1"/>
  <c r="G160" i="1"/>
  <c r="J160" i="1" s="1"/>
  <c r="F160" i="1"/>
  <c r="E160" i="1"/>
  <c r="K160" i="1" s="1"/>
  <c r="R159" i="1"/>
  <c r="Q159" i="1"/>
  <c r="P159" i="1"/>
  <c r="O159" i="1"/>
  <c r="L159" i="1"/>
  <c r="K159" i="1"/>
  <c r="I159" i="1"/>
  <c r="H159" i="1"/>
  <c r="G159" i="1"/>
  <c r="J159" i="1" s="1"/>
  <c r="F159" i="1"/>
  <c r="E159" i="1"/>
  <c r="M159" i="1" s="1"/>
  <c r="R158" i="1"/>
  <c r="Q158" i="1"/>
  <c r="P158" i="1"/>
  <c r="O158" i="1"/>
  <c r="J158" i="1"/>
  <c r="I158" i="1"/>
  <c r="M158" i="1" s="1"/>
  <c r="H158" i="1"/>
  <c r="L158" i="1" s="1"/>
  <c r="G158" i="1"/>
  <c r="F158" i="1"/>
  <c r="E158" i="1"/>
  <c r="R157" i="1"/>
  <c r="Q157" i="1"/>
  <c r="P157" i="1"/>
  <c r="I157" i="1"/>
  <c r="H157" i="1"/>
  <c r="L157" i="1" s="1"/>
  <c r="G157" i="1"/>
  <c r="J157" i="1" s="1"/>
  <c r="F157" i="1"/>
  <c r="E157" i="1"/>
  <c r="K157" i="1" s="1"/>
  <c r="R156" i="1"/>
  <c r="Q156" i="1"/>
  <c r="P156" i="1"/>
  <c r="O156" i="1"/>
  <c r="K156" i="1"/>
  <c r="J156" i="1"/>
  <c r="I156" i="1"/>
  <c r="H156" i="1"/>
  <c r="G156" i="1"/>
  <c r="F156" i="1"/>
  <c r="L156" i="1" s="1"/>
  <c r="E156" i="1"/>
  <c r="M156" i="1" s="1"/>
  <c r="R155" i="1"/>
  <c r="Q155" i="1"/>
  <c r="P155" i="1"/>
  <c r="O155" i="1"/>
  <c r="I155" i="1"/>
  <c r="M155" i="1" s="1"/>
  <c r="H155" i="1"/>
  <c r="L155" i="1" s="1"/>
  <c r="G155" i="1"/>
  <c r="G162" i="1" s="1"/>
  <c r="F155" i="1"/>
  <c r="F162" i="1" s="1"/>
  <c r="E155" i="1"/>
  <c r="N154" i="1"/>
  <c r="I154" i="1"/>
  <c r="R153" i="1"/>
  <c r="Q153" i="1"/>
  <c r="P153" i="1"/>
  <c r="O153" i="1"/>
  <c r="I153" i="1"/>
  <c r="M153" i="1" s="1"/>
  <c r="H153" i="1"/>
  <c r="L153" i="1" s="1"/>
  <c r="G153" i="1"/>
  <c r="J153" i="1" s="1"/>
  <c r="F153" i="1"/>
  <c r="E153" i="1"/>
  <c r="R152" i="1"/>
  <c r="Q152" i="1"/>
  <c r="P152" i="1"/>
  <c r="L152" i="1"/>
  <c r="I152" i="1"/>
  <c r="H152" i="1"/>
  <c r="G152" i="1"/>
  <c r="J152" i="1" s="1"/>
  <c r="F152" i="1"/>
  <c r="E152" i="1"/>
  <c r="K152" i="1" s="1"/>
  <c r="R151" i="1"/>
  <c r="Q151" i="1"/>
  <c r="P151" i="1"/>
  <c r="L151" i="1"/>
  <c r="J151" i="1"/>
  <c r="I151" i="1"/>
  <c r="M151" i="1" s="1"/>
  <c r="H151" i="1"/>
  <c r="G151" i="1"/>
  <c r="F151" i="1"/>
  <c r="E151" i="1"/>
  <c r="O151" i="1" s="1"/>
  <c r="R150" i="1"/>
  <c r="Q150" i="1"/>
  <c r="P150" i="1"/>
  <c r="O150" i="1"/>
  <c r="I150" i="1"/>
  <c r="M150" i="1" s="1"/>
  <c r="H150" i="1"/>
  <c r="L150" i="1" s="1"/>
  <c r="G150" i="1"/>
  <c r="J150" i="1" s="1"/>
  <c r="F150" i="1"/>
  <c r="E150" i="1"/>
  <c r="K150" i="1" s="1"/>
  <c r="R149" i="1"/>
  <c r="Q149" i="1"/>
  <c r="P149" i="1"/>
  <c r="O149" i="1"/>
  <c r="L149" i="1"/>
  <c r="K149" i="1"/>
  <c r="I149" i="1"/>
  <c r="H149" i="1"/>
  <c r="G149" i="1"/>
  <c r="J149" i="1" s="1"/>
  <c r="F149" i="1"/>
  <c r="E149" i="1"/>
  <c r="M149" i="1" s="1"/>
  <c r="R148" i="1"/>
  <c r="Q148" i="1"/>
  <c r="P148" i="1"/>
  <c r="O148" i="1"/>
  <c r="J148" i="1"/>
  <c r="I148" i="1"/>
  <c r="M148" i="1" s="1"/>
  <c r="H148" i="1"/>
  <c r="L148" i="1" s="1"/>
  <c r="G148" i="1"/>
  <c r="F148" i="1"/>
  <c r="E148" i="1"/>
  <c r="R147" i="1"/>
  <c r="Q147" i="1"/>
  <c r="P147" i="1"/>
  <c r="I147" i="1"/>
  <c r="H147" i="1"/>
  <c r="L147" i="1" s="1"/>
  <c r="G147" i="1"/>
  <c r="G154" i="1" s="1"/>
  <c r="F147" i="1"/>
  <c r="F154" i="1" s="1"/>
  <c r="Z47" i="1" s="1"/>
  <c r="E147" i="1"/>
  <c r="K147" i="1" s="1"/>
  <c r="N146" i="1"/>
  <c r="I146" i="1"/>
  <c r="H146" i="1"/>
  <c r="R145" i="1"/>
  <c r="Q145" i="1"/>
  <c r="P145" i="1"/>
  <c r="I145" i="1"/>
  <c r="H145" i="1"/>
  <c r="L145" i="1" s="1"/>
  <c r="G145" i="1"/>
  <c r="J145" i="1" s="1"/>
  <c r="F145" i="1"/>
  <c r="E145" i="1"/>
  <c r="K145" i="1" s="1"/>
  <c r="R144" i="1"/>
  <c r="Q144" i="1"/>
  <c r="P144" i="1"/>
  <c r="O144" i="1"/>
  <c r="K144" i="1"/>
  <c r="J144" i="1"/>
  <c r="I144" i="1"/>
  <c r="H144" i="1"/>
  <c r="G144" i="1"/>
  <c r="F144" i="1"/>
  <c r="L144" i="1" s="1"/>
  <c r="E144" i="1"/>
  <c r="M144" i="1" s="1"/>
  <c r="R143" i="1"/>
  <c r="Q143" i="1"/>
  <c r="P143" i="1"/>
  <c r="O143" i="1"/>
  <c r="I143" i="1"/>
  <c r="M143" i="1" s="1"/>
  <c r="H143" i="1"/>
  <c r="L143" i="1" s="1"/>
  <c r="G143" i="1"/>
  <c r="J143" i="1" s="1"/>
  <c r="F143" i="1"/>
  <c r="E143" i="1"/>
  <c r="R142" i="1"/>
  <c r="Q142" i="1"/>
  <c r="P142" i="1"/>
  <c r="L142" i="1"/>
  <c r="I142" i="1"/>
  <c r="H142" i="1"/>
  <c r="G142" i="1"/>
  <c r="J142" i="1" s="1"/>
  <c r="F142" i="1"/>
  <c r="E142" i="1"/>
  <c r="K142" i="1" s="1"/>
  <c r="R141" i="1"/>
  <c r="Q141" i="1"/>
  <c r="P141" i="1"/>
  <c r="L141" i="1"/>
  <c r="J141" i="1"/>
  <c r="I141" i="1"/>
  <c r="M141" i="1" s="1"/>
  <c r="H141" i="1"/>
  <c r="G141" i="1"/>
  <c r="F141" i="1"/>
  <c r="E141" i="1"/>
  <c r="O141" i="1" s="1"/>
  <c r="R140" i="1"/>
  <c r="Q140" i="1"/>
  <c r="P140" i="1"/>
  <c r="O140" i="1"/>
  <c r="I140" i="1"/>
  <c r="M140" i="1" s="1"/>
  <c r="H140" i="1"/>
  <c r="L140" i="1" s="1"/>
  <c r="G140" i="1"/>
  <c r="J140" i="1" s="1"/>
  <c r="F140" i="1"/>
  <c r="E140" i="1"/>
  <c r="K140" i="1" s="1"/>
  <c r="R139" i="1"/>
  <c r="Q139" i="1"/>
  <c r="P139" i="1"/>
  <c r="O139" i="1"/>
  <c r="L139" i="1"/>
  <c r="K139" i="1"/>
  <c r="I139" i="1"/>
  <c r="H139" i="1"/>
  <c r="G139" i="1"/>
  <c r="G146" i="1" s="1"/>
  <c r="F139" i="1"/>
  <c r="F146" i="1" s="1"/>
  <c r="E139" i="1"/>
  <c r="E146" i="1" s="1"/>
  <c r="N138" i="1"/>
  <c r="AP45" i="1" s="1"/>
  <c r="I138" i="1"/>
  <c r="F138" i="1"/>
  <c r="Z45" i="1" s="1"/>
  <c r="R137" i="1"/>
  <c r="Q137" i="1"/>
  <c r="P137" i="1"/>
  <c r="O137" i="1"/>
  <c r="L137" i="1"/>
  <c r="K137" i="1"/>
  <c r="I137" i="1"/>
  <c r="H137" i="1"/>
  <c r="G137" i="1"/>
  <c r="J137" i="1" s="1"/>
  <c r="F137" i="1"/>
  <c r="E137" i="1"/>
  <c r="M137" i="1" s="1"/>
  <c r="R136" i="1"/>
  <c r="Q136" i="1"/>
  <c r="P136" i="1"/>
  <c r="J136" i="1"/>
  <c r="I136" i="1"/>
  <c r="M136" i="1" s="1"/>
  <c r="H136" i="1"/>
  <c r="L136" i="1" s="1"/>
  <c r="G136" i="1"/>
  <c r="F136" i="1"/>
  <c r="E136" i="1"/>
  <c r="O136" i="1" s="1"/>
  <c r="R135" i="1"/>
  <c r="Q135" i="1"/>
  <c r="P135" i="1"/>
  <c r="I135" i="1"/>
  <c r="H135" i="1"/>
  <c r="L135" i="1" s="1"/>
  <c r="G135" i="1"/>
  <c r="J135" i="1" s="1"/>
  <c r="F135" i="1"/>
  <c r="E135" i="1"/>
  <c r="K135" i="1" s="1"/>
  <c r="R134" i="1"/>
  <c r="Q134" i="1"/>
  <c r="P134" i="1"/>
  <c r="O134" i="1"/>
  <c r="K134" i="1"/>
  <c r="J134" i="1"/>
  <c r="I134" i="1"/>
  <c r="H134" i="1"/>
  <c r="G134" i="1"/>
  <c r="F134" i="1"/>
  <c r="L134" i="1" s="1"/>
  <c r="E134" i="1"/>
  <c r="M134" i="1" s="1"/>
  <c r="R133" i="1"/>
  <c r="Q133" i="1"/>
  <c r="P133" i="1"/>
  <c r="O133" i="1"/>
  <c r="I133" i="1"/>
  <c r="M133" i="1" s="1"/>
  <c r="H133" i="1"/>
  <c r="L133" i="1" s="1"/>
  <c r="G133" i="1"/>
  <c r="J133" i="1" s="1"/>
  <c r="F133" i="1"/>
  <c r="E133" i="1"/>
  <c r="R132" i="1"/>
  <c r="Q132" i="1"/>
  <c r="P132" i="1"/>
  <c r="L132" i="1"/>
  <c r="I132" i="1"/>
  <c r="H132" i="1"/>
  <c r="H138" i="1" s="1"/>
  <c r="G132" i="1"/>
  <c r="J132" i="1" s="1"/>
  <c r="F132" i="1"/>
  <c r="E132" i="1"/>
  <c r="K132" i="1" s="1"/>
  <c r="R131" i="1"/>
  <c r="Q131" i="1"/>
  <c r="P131" i="1"/>
  <c r="L131" i="1"/>
  <c r="J131" i="1"/>
  <c r="I131" i="1"/>
  <c r="M131" i="1" s="1"/>
  <c r="H131" i="1"/>
  <c r="G131" i="1"/>
  <c r="F131" i="1"/>
  <c r="E131" i="1"/>
  <c r="E138" i="1" s="1"/>
  <c r="N130" i="1"/>
  <c r="I130" i="1"/>
  <c r="E130" i="1"/>
  <c r="N130" i="4" s="1"/>
  <c r="AE64" i="4" s="1"/>
  <c r="R129" i="1"/>
  <c r="Q129" i="1"/>
  <c r="P129" i="1"/>
  <c r="L129" i="1"/>
  <c r="J129" i="1"/>
  <c r="I129" i="1"/>
  <c r="M129" i="1" s="1"/>
  <c r="H129" i="1"/>
  <c r="G129" i="1"/>
  <c r="F129" i="1"/>
  <c r="E129" i="1"/>
  <c r="O129" i="1" s="1"/>
  <c r="R128" i="1"/>
  <c r="Q128" i="1"/>
  <c r="P128" i="1"/>
  <c r="O128" i="1"/>
  <c r="I128" i="1"/>
  <c r="M128" i="1" s="1"/>
  <c r="H128" i="1"/>
  <c r="L128" i="1" s="1"/>
  <c r="G128" i="1"/>
  <c r="J128" i="1" s="1"/>
  <c r="F128" i="1"/>
  <c r="E128" i="1"/>
  <c r="K128" i="1" s="1"/>
  <c r="R127" i="1"/>
  <c r="Q127" i="1"/>
  <c r="P127" i="1"/>
  <c r="L127" i="1"/>
  <c r="I127" i="1"/>
  <c r="H127" i="1"/>
  <c r="G127" i="1"/>
  <c r="J127" i="1" s="1"/>
  <c r="F127" i="1"/>
  <c r="E127" i="1"/>
  <c r="O127" i="1" s="1"/>
  <c r="R126" i="1"/>
  <c r="Q126" i="1"/>
  <c r="P126" i="1"/>
  <c r="J126" i="1"/>
  <c r="I126" i="1"/>
  <c r="M126" i="1" s="1"/>
  <c r="H126" i="1"/>
  <c r="L126" i="1" s="1"/>
  <c r="G126" i="1"/>
  <c r="F126" i="1"/>
  <c r="E126" i="1"/>
  <c r="O126" i="1" s="1"/>
  <c r="R125" i="1"/>
  <c r="Q125" i="1"/>
  <c r="P125" i="1"/>
  <c r="I125" i="1"/>
  <c r="H125" i="1"/>
  <c r="L125" i="1" s="1"/>
  <c r="G125" i="1"/>
  <c r="J125" i="1" s="1"/>
  <c r="F125" i="1"/>
  <c r="E125" i="1"/>
  <c r="K125" i="1" s="1"/>
  <c r="R124" i="1"/>
  <c r="Q124" i="1"/>
  <c r="P124" i="1"/>
  <c r="L124" i="1"/>
  <c r="I124" i="1"/>
  <c r="H124" i="1"/>
  <c r="G124" i="1"/>
  <c r="J124" i="1" s="1"/>
  <c r="F124" i="1"/>
  <c r="F130" i="1" s="1"/>
  <c r="Z44" i="1" s="1"/>
  <c r="E124" i="1"/>
  <c r="O124" i="1" s="1"/>
  <c r="R123" i="1"/>
  <c r="Q123" i="1"/>
  <c r="P123" i="1"/>
  <c r="L123" i="1"/>
  <c r="K123" i="1"/>
  <c r="J123" i="1"/>
  <c r="I123" i="1"/>
  <c r="M123" i="1" s="1"/>
  <c r="H123" i="1"/>
  <c r="H130" i="1" s="1"/>
  <c r="L130" i="1" s="1"/>
  <c r="AG44" i="1" s="1"/>
  <c r="G123" i="1"/>
  <c r="F123" i="1"/>
  <c r="E123" i="1"/>
  <c r="O123" i="1" s="1"/>
  <c r="N122" i="1"/>
  <c r="I122" i="1"/>
  <c r="E122" i="1"/>
  <c r="M122" i="1" s="1"/>
  <c r="R121" i="1"/>
  <c r="Q121" i="1"/>
  <c r="P121" i="1"/>
  <c r="L121" i="1"/>
  <c r="J121" i="1"/>
  <c r="I121" i="1"/>
  <c r="M121" i="1" s="1"/>
  <c r="H121" i="1"/>
  <c r="K121" i="1" s="1"/>
  <c r="G121" i="1"/>
  <c r="F121" i="1"/>
  <c r="E121" i="1"/>
  <c r="O121" i="1" s="1"/>
  <c r="R120" i="1"/>
  <c r="Q120" i="1"/>
  <c r="P120" i="1"/>
  <c r="O120" i="1"/>
  <c r="L120" i="1"/>
  <c r="I120" i="1"/>
  <c r="M120" i="1" s="1"/>
  <c r="H120" i="1"/>
  <c r="G120" i="1"/>
  <c r="J120" i="1" s="1"/>
  <c r="F120" i="1"/>
  <c r="E120" i="1"/>
  <c r="K120" i="1" s="1"/>
  <c r="R119" i="1"/>
  <c r="Q119" i="1"/>
  <c r="P119" i="1"/>
  <c r="O119" i="1"/>
  <c r="L119" i="1"/>
  <c r="K119" i="1"/>
  <c r="J119" i="1"/>
  <c r="I119" i="1"/>
  <c r="M119" i="1" s="1"/>
  <c r="H119" i="1"/>
  <c r="G119" i="1"/>
  <c r="F119" i="1"/>
  <c r="E119" i="1"/>
  <c r="R118" i="1"/>
  <c r="Q118" i="1"/>
  <c r="P118" i="1"/>
  <c r="O118" i="1"/>
  <c r="I118" i="1"/>
  <c r="M118" i="1" s="1"/>
  <c r="H118" i="1"/>
  <c r="G118" i="1"/>
  <c r="J118" i="1" s="1"/>
  <c r="F118" i="1"/>
  <c r="E118" i="1"/>
  <c r="R117" i="1"/>
  <c r="Q117" i="1"/>
  <c r="P117" i="1"/>
  <c r="O117" i="1"/>
  <c r="M117" i="1"/>
  <c r="I117" i="1"/>
  <c r="H117" i="1"/>
  <c r="L117" i="1" s="1"/>
  <c r="G117" i="1"/>
  <c r="J117" i="1" s="1"/>
  <c r="F117" i="1"/>
  <c r="E117" i="1"/>
  <c r="K117" i="1" s="1"/>
  <c r="R116" i="1"/>
  <c r="Q116" i="1"/>
  <c r="P116" i="1"/>
  <c r="K116" i="1"/>
  <c r="J116" i="1"/>
  <c r="I116" i="1"/>
  <c r="H116" i="1"/>
  <c r="L116" i="1" s="1"/>
  <c r="G116" i="1"/>
  <c r="F116" i="1"/>
  <c r="E116" i="1"/>
  <c r="O116" i="1" s="1"/>
  <c r="R115" i="1"/>
  <c r="Q115" i="1"/>
  <c r="P115" i="1"/>
  <c r="I115" i="1"/>
  <c r="H115" i="1"/>
  <c r="G115" i="1"/>
  <c r="F115" i="1"/>
  <c r="F122" i="1" s="1"/>
  <c r="E115" i="1"/>
  <c r="K115" i="1" s="1"/>
  <c r="N114" i="1"/>
  <c r="I114" i="1"/>
  <c r="R113" i="1"/>
  <c r="Q113" i="1"/>
  <c r="P113" i="1"/>
  <c r="I113" i="1"/>
  <c r="H113" i="1"/>
  <c r="L113" i="1" s="1"/>
  <c r="G113" i="1"/>
  <c r="J113" i="1" s="1"/>
  <c r="F113" i="1"/>
  <c r="E113" i="1"/>
  <c r="R112" i="1"/>
  <c r="Q112" i="1"/>
  <c r="P112" i="1"/>
  <c r="M112" i="1"/>
  <c r="L112" i="1"/>
  <c r="I112" i="1"/>
  <c r="H112" i="1"/>
  <c r="G112" i="1"/>
  <c r="J112" i="1" s="1"/>
  <c r="F112" i="1"/>
  <c r="E112" i="1"/>
  <c r="R111" i="1"/>
  <c r="Q111" i="1"/>
  <c r="P111" i="1"/>
  <c r="L111" i="1"/>
  <c r="J111" i="1"/>
  <c r="I111" i="1"/>
  <c r="M111" i="1" s="1"/>
  <c r="H111" i="1"/>
  <c r="K111" i="1" s="1"/>
  <c r="G111" i="1"/>
  <c r="F111" i="1"/>
  <c r="E111" i="1"/>
  <c r="O111" i="1" s="1"/>
  <c r="R110" i="1"/>
  <c r="Q110" i="1"/>
  <c r="P110" i="1"/>
  <c r="O110" i="1"/>
  <c r="I110" i="1"/>
  <c r="M110" i="1" s="1"/>
  <c r="H110" i="1"/>
  <c r="G110" i="1"/>
  <c r="J110" i="1" s="1"/>
  <c r="F110" i="1"/>
  <c r="L110" i="1" s="1"/>
  <c r="E110" i="1"/>
  <c r="K110" i="1" s="1"/>
  <c r="R109" i="1"/>
  <c r="Q109" i="1"/>
  <c r="P109" i="1"/>
  <c r="O109" i="1"/>
  <c r="L109" i="1"/>
  <c r="K109" i="1"/>
  <c r="J109" i="1"/>
  <c r="I109" i="1"/>
  <c r="M109" i="1" s="1"/>
  <c r="H109" i="1"/>
  <c r="G109" i="1"/>
  <c r="F109" i="1"/>
  <c r="E109" i="1"/>
  <c r="R108" i="1"/>
  <c r="Q108" i="1"/>
  <c r="P108" i="1"/>
  <c r="O108" i="1"/>
  <c r="I108" i="1"/>
  <c r="M108" i="1" s="1"/>
  <c r="H108" i="1"/>
  <c r="G108" i="1"/>
  <c r="J108" i="1" s="1"/>
  <c r="F108" i="1"/>
  <c r="E108" i="1"/>
  <c r="R107" i="1"/>
  <c r="Q107" i="1"/>
  <c r="P107" i="1"/>
  <c r="O107" i="1"/>
  <c r="M107" i="1"/>
  <c r="I107" i="1"/>
  <c r="H107" i="1"/>
  <c r="G107" i="1"/>
  <c r="F107" i="1"/>
  <c r="F114" i="1" s="1"/>
  <c r="Z42" i="1" s="1"/>
  <c r="E107" i="1"/>
  <c r="N106" i="1"/>
  <c r="I106" i="1"/>
  <c r="R105" i="1"/>
  <c r="Q105" i="1"/>
  <c r="P105" i="1"/>
  <c r="O105" i="1"/>
  <c r="M105" i="1"/>
  <c r="I105" i="1"/>
  <c r="H105" i="1"/>
  <c r="L105" i="1" s="1"/>
  <c r="G105" i="1"/>
  <c r="J105" i="1" s="1"/>
  <c r="F105" i="1"/>
  <c r="E105" i="1"/>
  <c r="R104" i="1"/>
  <c r="Q104" i="1"/>
  <c r="P104" i="1"/>
  <c r="K104" i="1"/>
  <c r="J104" i="1"/>
  <c r="I104" i="1"/>
  <c r="H104" i="1"/>
  <c r="L104" i="1" s="1"/>
  <c r="G104" i="1"/>
  <c r="F104" i="1"/>
  <c r="E104" i="1"/>
  <c r="R103" i="1"/>
  <c r="Q103" i="1"/>
  <c r="P103" i="1"/>
  <c r="I103" i="1"/>
  <c r="H103" i="1"/>
  <c r="L103" i="1" s="1"/>
  <c r="G103" i="1"/>
  <c r="J103" i="1" s="1"/>
  <c r="F103" i="1"/>
  <c r="E103" i="1"/>
  <c r="R102" i="1"/>
  <c r="P102" i="1"/>
  <c r="O102" i="1"/>
  <c r="L102" i="1"/>
  <c r="K102" i="1"/>
  <c r="J102" i="1"/>
  <c r="I102" i="1"/>
  <c r="M102" i="1" s="1"/>
  <c r="H102" i="1"/>
  <c r="G102" i="1"/>
  <c r="F102" i="1"/>
  <c r="E102" i="1"/>
  <c r="R101" i="1"/>
  <c r="Q101" i="1"/>
  <c r="P101" i="1"/>
  <c r="O101" i="1"/>
  <c r="K101" i="1"/>
  <c r="I101" i="1"/>
  <c r="M101" i="1" s="1"/>
  <c r="H101" i="1"/>
  <c r="L101" i="1" s="1"/>
  <c r="G101" i="1"/>
  <c r="J101" i="1" s="1"/>
  <c r="F101" i="1"/>
  <c r="E101" i="1"/>
  <c r="R100" i="1"/>
  <c r="Q100" i="1"/>
  <c r="P100" i="1"/>
  <c r="O100" i="1"/>
  <c r="M100" i="1"/>
  <c r="I100" i="1"/>
  <c r="H100" i="1"/>
  <c r="L100" i="1" s="1"/>
  <c r="G100" i="1"/>
  <c r="J100" i="1" s="1"/>
  <c r="F100" i="1"/>
  <c r="E100" i="1"/>
  <c r="R99" i="1"/>
  <c r="Q99" i="1"/>
  <c r="P99" i="1"/>
  <c r="M99" i="1"/>
  <c r="K99" i="1"/>
  <c r="I99" i="1"/>
  <c r="H99" i="1"/>
  <c r="L99" i="1" s="1"/>
  <c r="G99" i="1"/>
  <c r="F99" i="1"/>
  <c r="E99" i="1"/>
  <c r="N98" i="1"/>
  <c r="O98" i="1" s="1"/>
  <c r="M98" i="1"/>
  <c r="I98" i="1"/>
  <c r="E98" i="1"/>
  <c r="R97" i="1"/>
  <c r="Q97" i="1"/>
  <c r="P97" i="1"/>
  <c r="M97" i="1"/>
  <c r="I97" i="1"/>
  <c r="H97" i="1"/>
  <c r="L97" i="1" s="1"/>
  <c r="G97" i="1"/>
  <c r="F97" i="1"/>
  <c r="E97" i="1"/>
  <c r="R96" i="1"/>
  <c r="Q96" i="1"/>
  <c r="P96" i="1"/>
  <c r="I96" i="1"/>
  <c r="H96" i="1"/>
  <c r="L96" i="1" s="1"/>
  <c r="G96" i="1"/>
  <c r="J96" i="1" s="1"/>
  <c r="F96" i="1"/>
  <c r="E96" i="1"/>
  <c r="R95" i="1"/>
  <c r="Q95" i="1"/>
  <c r="P95" i="1"/>
  <c r="M95" i="1"/>
  <c r="L95" i="1"/>
  <c r="I95" i="1"/>
  <c r="H95" i="1"/>
  <c r="G95" i="1"/>
  <c r="J95" i="1" s="1"/>
  <c r="F95" i="1"/>
  <c r="E95" i="1"/>
  <c r="R94" i="1"/>
  <c r="Q94" i="1"/>
  <c r="P94" i="1"/>
  <c r="L94" i="1"/>
  <c r="K94" i="1"/>
  <c r="J94" i="1"/>
  <c r="I94" i="1"/>
  <c r="M94" i="1" s="1"/>
  <c r="H94" i="1"/>
  <c r="G94" i="1"/>
  <c r="F94" i="1"/>
  <c r="E94" i="1"/>
  <c r="R93" i="1"/>
  <c r="Q93" i="1"/>
  <c r="P93" i="1"/>
  <c r="O93" i="1"/>
  <c r="I93" i="1"/>
  <c r="M93" i="1" s="1"/>
  <c r="H93" i="1"/>
  <c r="G93" i="1"/>
  <c r="J93" i="1" s="1"/>
  <c r="F93" i="1"/>
  <c r="L93" i="1" s="1"/>
  <c r="E93" i="1"/>
  <c r="R92" i="1"/>
  <c r="Q92" i="1"/>
  <c r="P92" i="1"/>
  <c r="O92" i="1"/>
  <c r="K92" i="1"/>
  <c r="J92" i="1"/>
  <c r="I92" i="1"/>
  <c r="M92" i="1" s="1"/>
  <c r="H92" i="1"/>
  <c r="G92" i="1"/>
  <c r="F92" i="1"/>
  <c r="F98" i="1" s="1"/>
  <c r="Z40" i="1" s="1"/>
  <c r="E92" i="1"/>
  <c r="R91" i="1"/>
  <c r="P91" i="1"/>
  <c r="O91" i="1"/>
  <c r="J91" i="1"/>
  <c r="I91" i="1"/>
  <c r="H91" i="1"/>
  <c r="L91" i="1" s="1"/>
  <c r="G91" i="1"/>
  <c r="F91" i="1"/>
  <c r="E91" i="1"/>
  <c r="N90" i="1"/>
  <c r="I90" i="1"/>
  <c r="R89" i="1"/>
  <c r="Q89" i="1"/>
  <c r="P89" i="1"/>
  <c r="O89" i="1"/>
  <c r="J89" i="1"/>
  <c r="I89" i="1"/>
  <c r="H89" i="1"/>
  <c r="L89" i="1" s="1"/>
  <c r="G89" i="1"/>
  <c r="F89" i="1"/>
  <c r="E89" i="1"/>
  <c r="R88" i="1"/>
  <c r="Q88" i="1"/>
  <c r="P88" i="1"/>
  <c r="M88" i="1"/>
  <c r="L88" i="1"/>
  <c r="I88" i="1"/>
  <c r="H88" i="1"/>
  <c r="G88" i="1"/>
  <c r="F88" i="1"/>
  <c r="E88" i="1"/>
  <c r="R87" i="1"/>
  <c r="Q87" i="1"/>
  <c r="P87" i="1"/>
  <c r="L87" i="1"/>
  <c r="J87" i="1"/>
  <c r="I87" i="1"/>
  <c r="M87" i="1" s="1"/>
  <c r="H87" i="1"/>
  <c r="K87" i="1" s="1"/>
  <c r="G87" i="1"/>
  <c r="F87" i="1"/>
  <c r="E87" i="1"/>
  <c r="R86" i="1"/>
  <c r="Q86" i="1"/>
  <c r="P86" i="1"/>
  <c r="O86" i="1"/>
  <c r="I86" i="1"/>
  <c r="M86" i="1" s="1"/>
  <c r="H86" i="1"/>
  <c r="G86" i="1"/>
  <c r="J86" i="1" s="1"/>
  <c r="F86" i="1"/>
  <c r="L86" i="1" s="1"/>
  <c r="E86" i="1"/>
  <c r="R85" i="1"/>
  <c r="Q85" i="1"/>
  <c r="P85" i="1"/>
  <c r="O85" i="1"/>
  <c r="L85" i="1"/>
  <c r="K85" i="1"/>
  <c r="J85" i="1"/>
  <c r="I85" i="1"/>
  <c r="M85" i="1" s="1"/>
  <c r="H85" i="1"/>
  <c r="G85" i="1"/>
  <c r="F85" i="1"/>
  <c r="E85" i="1"/>
  <c r="R84" i="1"/>
  <c r="Q84" i="1"/>
  <c r="P84" i="1"/>
  <c r="K84" i="1"/>
  <c r="I84" i="1"/>
  <c r="M84" i="1" s="1"/>
  <c r="H84" i="1"/>
  <c r="L84" i="1" s="1"/>
  <c r="G84" i="1"/>
  <c r="J84" i="1" s="1"/>
  <c r="F84" i="1"/>
  <c r="E84" i="1"/>
  <c r="O84" i="1" s="1"/>
  <c r="R83" i="1"/>
  <c r="Q83" i="1"/>
  <c r="P83" i="1"/>
  <c r="I83" i="1"/>
  <c r="H83" i="1"/>
  <c r="G83" i="1"/>
  <c r="G90" i="1" s="1"/>
  <c r="F83" i="1"/>
  <c r="F90" i="1" s="1"/>
  <c r="Z39" i="1" s="1"/>
  <c r="E83" i="1"/>
  <c r="N82" i="1"/>
  <c r="I82" i="1"/>
  <c r="M82" i="1" s="1"/>
  <c r="E82" i="1"/>
  <c r="R81" i="1"/>
  <c r="Q81" i="1"/>
  <c r="P81" i="1"/>
  <c r="J81" i="1"/>
  <c r="I81" i="1"/>
  <c r="H81" i="1"/>
  <c r="G81" i="1"/>
  <c r="F81" i="1"/>
  <c r="E81" i="1"/>
  <c r="O81" i="1" s="1"/>
  <c r="R80" i="1"/>
  <c r="Q80" i="1"/>
  <c r="P80" i="1"/>
  <c r="J80" i="1"/>
  <c r="I80" i="1"/>
  <c r="H80" i="1"/>
  <c r="L80" i="1" s="1"/>
  <c r="G80" i="1"/>
  <c r="F80" i="1"/>
  <c r="E80" i="1"/>
  <c r="M80" i="1" s="1"/>
  <c r="R79" i="1"/>
  <c r="Q79" i="1"/>
  <c r="P79" i="1"/>
  <c r="O79" i="1"/>
  <c r="I79" i="1"/>
  <c r="H79" i="1"/>
  <c r="L79" i="1" s="1"/>
  <c r="G79" i="1"/>
  <c r="J79" i="1" s="1"/>
  <c r="F79" i="1"/>
  <c r="E79" i="1"/>
  <c r="R78" i="1"/>
  <c r="Q78" i="1"/>
  <c r="P78" i="1"/>
  <c r="L78" i="1"/>
  <c r="I78" i="1"/>
  <c r="M78" i="1" s="1"/>
  <c r="H78" i="1"/>
  <c r="G78" i="1"/>
  <c r="J78" i="1" s="1"/>
  <c r="F78" i="1"/>
  <c r="E78" i="1"/>
  <c r="R77" i="1"/>
  <c r="Q77" i="1"/>
  <c r="P77" i="1"/>
  <c r="O77" i="1"/>
  <c r="K77" i="1"/>
  <c r="J77" i="1"/>
  <c r="I77" i="1"/>
  <c r="M77" i="1" s="1"/>
  <c r="H77" i="1"/>
  <c r="G77" i="1"/>
  <c r="F77" i="1"/>
  <c r="L77" i="1" s="1"/>
  <c r="E77" i="1"/>
  <c r="R76" i="1"/>
  <c r="Q76" i="1"/>
  <c r="P76" i="1"/>
  <c r="O76" i="1"/>
  <c r="K76" i="1"/>
  <c r="I76" i="1"/>
  <c r="M76" i="1" s="1"/>
  <c r="H76" i="1"/>
  <c r="G76" i="1"/>
  <c r="F76" i="1"/>
  <c r="L76" i="1" s="1"/>
  <c r="E76" i="1"/>
  <c r="R75" i="1"/>
  <c r="Q75" i="1"/>
  <c r="P75" i="1"/>
  <c r="O75" i="1"/>
  <c r="J75" i="1"/>
  <c r="I75" i="1"/>
  <c r="M75" i="1" s="1"/>
  <c r="H75" i="1"/>
  <c r="L75" i="1" s="1"/>
  <c r="G75" i="1"/>
  <c r="F75" i="1"/>
  <c r="E75" i="1"/>
  <c r="N74" i="1"/>
  <c r="I74" i="1"/>
  <c r="R73" i="1"/>
  <c r="Q73" i="1"/>
  <c r="P73" i="1"/>
  <c r="O73" i="1"/>
  <c r="K73" i="1"/>
  <c r="J73" i="1"/>
  <c r="I73" i="1"/>
  <c r="M73" i="1" s="1"/>
  <c r="H73" i="1"/>
  <c r="G73" i="1"/>
  <c r="F73" i="1"/>
  <c r="L73" i="1" s="1"/>
  <c r="E73" i="1"/>
  <c r="R72" i="1"/>
  <c r="Q72" i="1"/>
  <c r="P72" i="1"/>
  <c r="I72" i="1"/>
  <c r="H72" i="1"/>
  <c r="L72" i="1" s="1"/>
  <c r="G72" i="1"/>
  <c r="F72" i="1"/>
  <c r="E72" i="1"/>
  <c r="R71" i="1"/>
  <c r="Q71" i="1"/>
  <c r="P71" i="1"/>
  <c r="O71" i="1"/>
  <c r="M71" i="1"/>
  <c r="J71" i="1"/>
  <c r="I71" i="1"/>
  <c r="H71" i="1"/>
  <c r="L71" i="1" s="1"/>
  <c r="G71" i="1"/>
  <c r="F71" i="1"/>
  <c r="E71" i="1"/>
  <c r="R70" i="1"/>
  <c r="Q70" i="1"/>
  <c r="P70" i="1"/>
  <c r="M70" i="1"/>
  <c r="K70" i="1"/>
  <c r="J70" i="1"/>
  <c r="I70" i="1"/>
  <c r="H70" i="1"/>
  <c r="L70" i="1" s="1"/>
  <c r="G70" i="1"/>
  <c r="F70" i="1"/>
  <c r="E70" i="1"/>
  <c r="R69" i="1"/>
  <c r="Q69" i="1"/>
  <c r="P69" i="1"/>
  <c r="O69" i="1"/>
  <c r="I69" i="1"/>
  <c r="H69" i="1"/>
  <c r="L69" i="1" s="1"/>
  <c r="G69" i="1"/>
  <c r="J69" i="1" s="1"/>
  <c r="F69" i="1"/>
  <c r="E69" i="1"/>
  <c r="R68" i="1"/>
  <c r="Q68" i="1"/>
  <c r="P68" i="1"/>
  <c r="M68" i="1"/>
  <c r="L68" i="1"/>
  <c r="I68" i="1"/>
  <c r="H68" i="1"/>
  <c r="G68" i="1"/>
  <c r="J68" i="1" s="1"/>
  <c r="F68" i="1"/>
  <c r="E68" i="1"/>
  <c r="R67" i="1"/>
  <c r="Q67" i="1"/>
  <c r="P67" i="1"/>
  <c r="O67" i="1"/>
  <c r="L67" i="1"/>
  <c r="J67" i="1"/>
  <c r="I67" i="1"/>
  <c r="M67" i="1" s="1"/>
  <c r="H67" i="1"/>
  <c r="G67" i="1"/>
  <c r="F67" i="1"/>
  <c r="F74" i="1" s="1"/>
  <c r="Z37" i="1" s="1"/>
  <c r="E67" i="1"/>
  <c r="N66" i="1"/>
  <c r="I66" i="1"/>
  <c r="R65" i="1"/>
  <c r="Q65" i="1"/>
  <c r="P65" i="1"/>
  <c r="O65" i="1"/>
  <c r="J65" i="1"/>
  <c r="I65" i="1"/>
  <c r="M65" i="1" s="1"/>
  <c r="H65" i="1"/>
  <c r="K65" i="1" s="1"/>
  <c r="G65" i="1"/>
  <c r="F65" i="1"/>
  <c r="L65" i="1" s="1"/>
  <c r="E65" i="1"/>
  <c r="R64" i="1"/>
  <c r="Q64" i="1"/>
  <c r="P64" i="1"/>
  <c r="O64" i="1"/>
  <c r="K64" i="1"/>
  <c r="I64" i="1"/>
  <c r="M64" i="1" s="1"/>
  <c r="H64" i="1"/>
  <c r="G64" i="1"/>
  <c r="J64" i="1" s="1"/>
  <c r="F64" i="1"/>
  <c r="L64" i="1" s="1"/>
  <c r="E64" i="1"/>
  <c r="R63" i="1"/>
  <c r="Q63" i="1"/>
  <c r="P63" i="1"/>
  <c r="O63" i="1"/>
  <c r="K63" i="1"/>
  <c r="J63" i="1"/>
  <c r="I63" i="1"/>
  <c r="M63" i="1" s="1"/>
  <c r="H63" i="1"/>
  <c r="G63" i="1"/>
  <c r="F63" i="1"/>
  <c r="L63" i="1" s="1"/>
  <c r="E63" i="1"/>
  <c r="R62" i="1"/>
  <c r="Q62" i="1"/>
  <c r="P62" i="1"/>
  <c r="I62" i="1"/>
  <c r="H62" i="1"/>
  <c r="L62" i="1" s="1"/>
  <c r="G62" i="1"/>
  <c r="F62" i="1"/>
  <c r="E62" i="1"/>
  <c r="R61" i="1"/>
  <c r="Q61" i="1"/>
  <c r="P61" i="1"/>
  <c r="O61" i="1"/>
  <c r="M61" i="1"/>
  <c r="J61" i="1"/>
  <c r="I61" i="1"/>
  <c r="H61" i="1"/>
  <c r="L61" i="1" s="1"/>
  <c r="G61" i="1"/>
  <c r="F61" i="1"/>
  <c r="E61" i="1"/>
  <c r="R60" i="1"/>
  <c r="Q60" i="1"/>
  <c r="P60" i="1"/>
  <c r="M60" i="1"/>
  <c r="K60" i="1"/>
  <c r="J60" i="1"/>
  <c r="I60" i="1"/>
  <c r="H60" i="1"/>
  <c r="L60" i="1" s="1"/>
  <c r="G60" i="1"/>
  <c r="F60" i="1"/>
  <c r="E60" i="1"/>
  <c r="R59" i="1"/>
  <c r="Q59" i="1"/>
  <c r="P59" i="1"/>
  <c r="O59" i="1"/>
  <c r="I59" i="1"/>
  <c r="H59" i="1"/>
  <c r="G59" i="1"/>
  <c r="G66" i="1" s="1"/>
  <c r="F59" i="1"/>
  <c r="E59" i="1"/>
  <c r="N58" i="1"/>
  <c r="I58" i="1"/>
  <c r="E58" i="1"/>
  <c r="O58" i="1" s="1"/>
  <c r="R57" i="1"/>
  <c r="Q57" i="1"/>
  <c r="P57" i="1"/>
  <c r="O57" i="1"/>
  <c r="J57" i="1"/>
  <c r="I57" i="1"/>
  <c r="H57" i="1"/>
  <c r="L57" i="1" s="1"/>
  <c r="G57" i="1"/>
  <c r="F57" i="1"/>
  <c r="E57" i="1"/>
  <c r="R56" i="1"/>
  <c r="Q56" i="1"/>
  <c r="P56" i="1"/>
  <c r="M56" i="1"/>
  <c r="L56" i="1"/>
  <c r="I56" i="1"/>
  <c r="H56" i="1"/>
  <c r="G56" i="1"/>
  <c r="F56" i="1"/>
  <c r="E56" i="1"/>
  <c r="AP55" i="1"/>
  <c r="AO55" i="1"/>
  <c r="AN55" i="1"/>
  <c r="AM55" i="1"/>
  <c r="AL55" i="1"/>
  <c r="AK55" i="1"/>
  <c r="AJ55" i="1"/>
  <c r="AI55" i="1"/>
  <c r="AH55" i="1"/>
  <c r="AF55" i="1"/>
  <c r="AC55" i="1"/>
  <c r="AA55" i="1"/>
  <c r="Z55" i="1"/>
  <c r="R55" i="1"/>
  <c r="Q55" i="1"/>
  <c r="P55" i="1"/>
  <c r="O55" i="1"/>
  <c r="L55" i="1"/>
  <c r="J55" i="1"/>
  <c r="I55" i="1"/>
  <c r="M55" i="1" s="1"/>
  <c r="H55" i="1"/>
  <c r="K55" i="1" s="1"/>
  <c r="G55" i="1"/>
  <c r="F55" i="1"/>
  <c r="E55" i="1"/>
  <c r="AP54" i="1"/>
  <c r="AO54" i="1"/>
  <c r="AN54" i="1"/>
  <c r="AM54" i="1"/>
  <c r="AL54" i="1"/>
  <c r="AK54" i="1"/>
  <c r="AJ54" i="1"/>
  <c r="AI54" i="1"/>
  <c r="AH54" i="1"/>
  <c r="AF54" i="1"/>
  <c r="AC54" i="1"/>
  <c r="R54" i="1"/>
  <c r="Q54" i="1"/>
  <c r="P54" i="1"/>
  <c r="M54" i="1"/>
  <c r="K54" i="1"/>
  <c r="I54" i="1"/>
  <c r="H54" i="1"/>
  <c r="L54" i="1" s="1"/>
  <c r="G54" i="1"/>
  <c r="G58" i="1" s="1"/>
  <c r="F54" i="1"/>
  <c r="E54" i="1"/>
  <c r="AP53" i="1"/>
  <c r="AO53" i="1"/>
  <c r="AN53" i="1"/>
  <c r="AM53" i="1"/>
  <c r="AL53" i="1"/>
  <c r="AK53" i="1"/>
  <c r="AJ53" i="1"/>
  <c r="AI53" i="1"/>
  <c r="AH53" i="1"/>
  <c r="AF53" i="1"/>
  <c r="AC53" i="1"/>
  <c r="AB53" i="1"/>
  <c r="R53" i="1"/>
  <c r="Q53" i="1"/>
  <c r="P53" i="1"/>
  <c r="O53" i="1"/>
  <c r="L53" i="1"/>
  <c r="J53" i="1"/>
  <c r="I53" i="1"/>
  <c r="M53" i="1" s="1"/>
  <c r="H53" i="1"/>
  <c r="K53" i="1" s="1"/>
  <c r="G53" i="1"/>
  <c r="F53" i="1"/>
  <c r="E53" i="1"/>
  <c r="AP52" i="1"/>
  <c r="AO52" i="1"/>
  <c r="AN52" i="1"/>
  <c r="AM52" i="1"/>
  <c r="AL52" i="1"/>
  <c r="AK52" i="1"/>
  <c r="AJ52" i="1"/>
  <c r="AI52" i="1"/>
  <c r="AH52" i="1"/>
  <c r="AF52" i="1"/>
  <c r="AC52" i="1"/>
  <c r="AB52" i="1"/>
  <c r="Z52" i="1"/>
  <c r="R52" i="1"/>
  <c r="Q52" i="1"/>
  <c r="P52" i="1"/>
  <c r="K52" i="1"/>
  <c r="I52" i="1"/>
  <c r="M52" i="1" s="1"/>
  <c r="H52" i="1"/>
  <c r="L52" i="1" s="1"/>
  <c r="G52" i="1"/>
  <c r="F52" i="1"/>
  <c r="E52" i="1"/>
  <c r="AP51" i="1"/>
  <c r="AO51" i="1"/>
  <c r="AN51" i="1"/>
  <c r="AM51" i="1"/>
  <c r="AL51" i="1"/>
  <c r="AK51" i="1"/>
  <c r="AJ51" i="1"/>
  <c r="AI51" i="1"/>
  <c r="AH51" i="1"/>
  <c r="AF51" i="1"/>
  <c r="AC51" i="1"/>
  <c r="R51" i="1"/>
  <c r="Q51" i="1"/>
  <c r="P51" i="1"/>
  <c r="O51" i="1"/>
  <c r="I51" i="1"/>
  <c r="H51" i="1"/>
  <c r="G51" i="1"/>
  <c r="J51" i="1" s="1"/>
  <c r="F51" i="1"/>
  <c r="F58" i="1" s="1"/>
  <c r="E51" i="1"/>
  <c r="AP50" i="1"/>
  <c r="AO50" i="1"/>
  <c r="AN50" i="1"/>
  <c r="AM50" i="1"/>
  <c r="AL50" i="1"/>
  <c r="AK50" i="1"/>
  <c r="AJ50" i="1"/>
  <c r="AI50" i="1"/>
  <c r="AH50" i="1"/>
  <c r="AF50" i="1"/>
  <c r="AC50" i="1"/>
  <c r="N50" i="1"/>
  <c r="I50" i="1"/>
  <c r="AP49" i="1"/>
  <c r="AO49" i="1"/>
  <c r="AN49" i="1"/>
  <c r="AM49" i="1"/>
  <c r="AL49" i="1"/>
  <c r="AK49" i="1"/>
  <c r="AJ49" i="1"/>
  <c r="AI49" i="1"/>
  <c r="AH49" i="1"/>
  <c r="AF49" i="1"/>
  <c r="AC49" i="1"/>
  <c r="Z49" i="1"/>
  <c r="R49" i="1"/>
  <c r="Q49" i="1"/>
  <c r="P49" i="1"/>
  <c r="O49" i="1"/>
  <c r="K49" i="1"/>
  <c r="J49" i="1"/>
  <c r="I49" i="1"/>
  <c r="M49" i="1" s="1"/>
  <c r="H49" i="1"/>
  <c r="G49" i="1"/>
  <c r="F49" i="1"/>
  <c r="L49" i="1" s="1"/>
  <c r="E49" i="1"/>
  <c r="AP48" i="1"/>
  <c r="AO48" i="1"/>
  <c r="AN48" i="1"/>
  <c r="AM48" i="1"/>
  <c r="AL48" i="1"/>
  <c r="AK48" i="1"/>
  <c r="AJ48" i="1"/>
  <c r="AI48" i="1"/>
  <c r="AH48" i="1"/>
  <c r="AF48" i="1"/>
  <c r="AC48" i="1"/>
  <c r="Z48" i="1"/>
  <c r="R48" i="1"/>
  <c r="Q48" i="1"/>
  <c r="P48" i="1"/>
  <c r="I48" i="1"/>
  <c r="H48" i="1"/>
  <c r="L48" i="1" s="1"/>
  <c r="G48" i="1"/>
  <c r="J48" i="1" s="1"/>
  <c r="F48" i="1"/>
  <c r="E48" i="1"/>
  <c r="AP47" i="1"/>
  <c r="AO47" i="1"/>
  <c r="AN47" i="1"/>
  <c r="AM47" i="1"/>
  <c r="AL47" i="1"/>
  <c r="AK47" i="1"/>
  <c r="AJ47" i="1"/>
  <c r="AI47" i="1"/>
  <c r="AH47" i="1"/>
  <c r="AF47" i="1"/>
  <c r="AC47" i="1"/>
  <c r="AA47" i="1"/>
  <c r="R47" i="1"/>
  <c r="Q47" i="1"/>
  <c r="P47" i="1"/>
  <c r="O47" i="1"/>
  <c r="J47" i="1"/>
  <c r="I47" i="1"/>
  <c r="M47" i="1" s="1"/>
  <c r="H47" i="1"/>
  <c r="K47" i="1" s="1"/>
  <c r="G47" i="1"/>
  <c r="F47" i="1"/>
  <c r="E47" i="1"/>
  <c r="AP46" i="1"/>
  <c r="AO46" i="1"/>
  <c r="AN46" i="1"/>
  <c r="AM46" i="1"/>
  <c r="AL46" i="1"/>
  <c r="AK46" i="1"/>
  <c r="AJ46" i="1"/>
  <c r="AI46" i="1"/>
  <c r="AH46" i="1"/>
  <c r="AF46" i="1"/>
  <c r="AC46" i="1"/>
  <c r="AB46" i="1"/>
  <c r="Z46" i="1"/>
  <c r="R46" i="1"/>
  <c r="Q46" i="1"/>
  <c r="P46" i="1"/>
  <c r="M46" i="1"/>
  <c r="I46" i="1"/>
  <c r="H46" i="1"/>
  <c r="L46" i="1" s="1"/>
  <c r="G46" i="1"/>
  <c r="J46" i="1" s="1"/>
  <c r="F46" i="1"/>
  <c r="E46" i="1"/>
  <c r="AO45" i="1"/>
  <c r="AN45" i="1"/>
  <c r="AM45" i="1"/>
  <c r="AL45" i="1"/>
  <c r="AK45" i="1"/>
  <c r="AJ45" i="1"/>
  <c r="AI45" i="1"/>
  <c r="AH45" i="1"/>
  <c r="AF45" i="1"/>
  <c r="AC45" i="1"/>
  <c r="R45" i="1"/>
  <c r="Q45" i="1"/>
  <c r="P45" i="1"/>
  <c r="L45" i="1"/>
  <c r="J45" i="1"/>
  <c r="I45" i="1"/>
  <c r="H45" i="1"/>
  <c r="G45" i="1"/>
  <c r="F45" i="1"/>
  <c r="E45" i="1"/>
  <c r="M45" i="1" s="1"/>
  <c r="AP44" i="1"/>
  <c r="AO44" i="1"/>
  <c r="AN44" i="1"/>
  <c r="AM44" i="1"/>
  <c r="AL44" i="1"/>
  <c r="AK44" i="1"/>
  <c r="AJ44" i="1"/>
  <c r="AI44" i="1"/>
  <c r="AH44" i="1"/>
  <c r="AF44" i="1"/>
  <c r="AC44" i="1"/>
  <c r="R44" i="1"/>
  <c r="Q44" i="1"/>
  <c r="P44" i="1"/>
  <c r="I44" i="1"/>
  <c r="M44" i="1" s="1"/>
  <c r="H44" i="1"/>
  <c r="G44" i="1"/>
  <c r="F44" i="1"/>
  <c r="L44" i="1" s="1"/>
  <c r="E44" i="1"/>
  <c r="AP43" i="1"/>
  <c r="AO43" i="1"/>
  <c r="AN43" i="1"/>
  <c r="AM43" i="1"/>
  <c r="AL43" i="1"/>
  <c r="AK43" i="1"/>
  <c r="AJ43" i="1"/>
  <c r="AI43" i="1"/>
  <c r="AH43" i="1"/>
  <c r="AF43" i="1"/>
  <c r="AC43" i="1"/>
  <c r="Z43" i="1"/>
  <c r="R43" i="1"/>
  <c r="Q43" i="1"/>
  <c r="P43" i="1"/>
  <c r="L43" i="1"/>
  <c r="K43" i="1"/>
  <c r="I43" i="1"/>
  <c r="H43" i="1"/>
  <c r="G43" i="1"/>
  <c r="F43" i="1"/>
  <c r="E43" i="1"/>
  <c r="AP42" i="1"/>
  <c r="AO42" i="1"/>
  <c r="AN42" i="1"/>
  <c r="AM42" i="1"/>
  <c r="AL42" i="1"/>
  <c r="AK42" i="1"/>
  <c r="AJ42" i="1"/>
  <c r="AI42" i="1"/>
  <c r="AH42" i="1"/>
  <c r="AF42" i="1"/>
  <c r="AC42" i="1"/>
  <c r="N42" i="1"/>
  <c r="I42" i="1"/>
  <c r="M42" i="1" s="1"/>
  <c r="E42" i="1"/>
  <c r="Y33" i="1" s="1"/>
  <c r="AP41" i="1"/>
  <c r="AO41" i="1"/>
  <c r="AN41" i="1"/>
  <c r="AM41" i="1"/>
  <c r="AL41" i="1"/>
  <c r="AK41" i="1"/>
  <c r="AJ41" i="1"/>
  <c r="AI41" i="1"/>
  <c r="AH41" i="1"/>
  <c r="AF41" i="1"/>
  <c r="AC41" i="1"/>
  <c r="R41" i="1"/>
  <c r="Q41" i="1"/>
  <c r="P41" i="1"/>
  <c r="O41" i="1"/>
  <c r="J41" i="1"/>
  <c r="I41" i="1"/>
  <c r="M41" i="1" s="1"/>
  <c r="H41" i="1"/>
  <c r="K41" i="1" s="1"/>
  <c r="G41" i="1"/>
  <c r="F41" i="1"/>
  <c r="E41" i="1"/>
  <c r="AO40" i="1"/>
  <c r="AN40" i="1"/>
  <c r="AM40" i="1"/>
  <c r="AL40" i="1"/>
  <c r="AK40" i="1"/>
  <c r="AJ40" i="1"/>
  <c r="AI40" i="1"/>
  <c r="AH40" i="1"/>
  <c r="AF40" i="1"/>
  <c r="AC40" i="1"/>
  <c r="R40" i="1"/>
  <c r="Q40" i="1"/>
  <c r="P40" i="1"/>
  <c r="O40" i="1"/>
  <c r="M40" i="1"/>
  <c r="K40" i="1"/>
  <c r="I40" i="1"/>
  <c r="H40" i="1"/>
  <c r="G40" i="1"/>
  <c r="F40" i="1"/>
  <c r="E40" i="1"/>
  <c r="AP39" i="1"/>
  <c r="AO39" i="1"/>
  <c r="AN39" i="1"/>
  <c r="AM39" i="1"/>
  <c r="AL39" i="1"/>
  <c r="AK39" i="1"/>
  <c r="AJ39" i="1"/>
  <c r="AI39" i="1"/>
  <c r="AH39" i="1"/>
  <c r="AF39" i="1"/>
  <c r="AC39" i="1"/>
  <c r="AA39" i="1"/>
  <c r="R39" i="1"/>
  <c r="Q39" i="1"/>
  <c r="K39" i="1"/>
  <c r="I39" i="1"/>
  <c r="M39" i="1" s="1"/>
  <c r="H39" i="1"/>
  <c r="G39" i="1"/>
  <c r="J39" i="1" s="1"/>
  <c r="F39" i="1"/>
  <c r="L39" i="1" s="1"/>
  <c r="E39" i="1"/>
  <c r="AP38" i="1"/>
  <c r="AO38" i="1"/>
  <c r="AN38" i="1"/>
  <c r="AM38" i="1"/>
  <c r="AL38" i="1"/>
  <c r="AK38" i="1"/>
  <c r="AJ38" i="1"/>
  <c r="AI38" i="1"/>
  <c r="AH38" i="1"/>
  <c r="AF38" i="1"/>
  <c r="AC38" i="1"/>
  <c r="Y38" i="1"/>
  <c r="R38" i="1"/>
  <c r="Q38" i="1"/>
  <c r="P38" i="1"/>
  <c r="L38" i="1"/>
  <c r="I38" i="1"/>
  <c r="H38" i="1"/>
  <c r="G38" i="1"/>
  <c r="F38" i="1"/>
  <c r="E38" i="1"/>
  <c r="AP37" i="1"/>
  <c r="AO37" i="1"/>
  <c r="AN37" i="1"/>
  <c r="AM37" i="1"/>
  <c r="AL37" i="1"/>
  <c r="AK37" i="1"/>
  <c r="AJ37" i="1"/>
  <c r="AI37" i="1"/>
  <c r="AH37" i="1"/>
  <c r="AF37" i="1"/>
  <c r="AC37" i="1"/>
  <c r="R37" i="1"/>
  <c r="Q37" i="1"/>
  <c r="P37" i="1"/>
  <c r="L37" i="1"/>
  <c r="J37" i="1"/>
  <c r="I37" i="1"/>
  <c r="M37" i="1" s="1"/>
  <c r="H37" i="1"/>
  <c r="G37" i="1"/>
  <c r="F37" i="1"/>
  <c r="E37" i="1"/>
  <c r="K37" i="1" s="1"/>
  <c r="AP36" i="1"/>
  <c r="AO36" i="1"/>
  <c r="AN36" i="1"/>
  <c r="AM36" i="1"/>
  <c r="AL36" i="1"/>
  <c r="AK36" i="1"/>
  <c r="AJ36" i="1"/>
  <c r="AI36" i="1"/>
  <c r="AH36" i="1"/>
  <c r="AF36" i="1"/>
  <c r="AC36" i="1"/>
  <c r="R36" i="1"/>
  <c r="Q36" i="1"/>
  <c r="P36" i="1"/>
  <c r="O36" i="1"/>
  <c r="J36" i="1"/>
  <c r="I36" i="1"/>
  <c r="M36" i="1" s="1"/>
  <c r="H36" i="1"/>
  <c r="L36" i="1" s="1"/>
  <c r="G36" i="1"/>
  <c r="F36" i="1"/>
  <c r="E36" i="1"/>
  <c r="AP35" i="1"/>
  <c r="AO35" i="1"/>
  <c r="AN35" i="1"/>
  <c r="AM35" i="1"/>
  <c r="AL35" i="1"/>
  <c r="AK35" i="1"/>
  <c r="AJ35" i="1"/>
  <c r="AI35" i="1"/>
  <c r="AH35" i="1"/>
  <c r="AF35" i="1"/>
  <c r="AC35" i="1"/>
  <c r="Z35" i="1"/>
  <c r="R35" i="1"/>
  <c r="Q35" i="1"/>
  <c r="P35" i="1"/>
  <c r="J35" i="1"/>
  <c r="I35" i="1"/>
  <c r="M35" i="1" s="1"/>
  <c r="H35" i="1"/>
  <c r="L35" i="1" s="1"/>
  <c r="G35" i="1"/>
  <c r="F35" i="1"/>
  <c r="E35" i="1"/>
  <c r="K35" i="1" s="1"/>
  <c r="AP34" i="1"/>
  <c r="AO34" i="1"/>
  <c r="AN34" i="1"/>
  <c r="AM34" i="1"/>
  <c r="AL34" i="1"/>
  <c r="AK34" i="1"/>
  <c r="AJ34" i="1"/>
  <c r="AI34" i="1"/>
  <c r="AH34" i="1"/>
  <c r="AF34" i="1"/>
  <c r="AC34" i="1"/>
  <c r="N34" i="1"/>
  <c r="AP32" i="1" s="1"/>
  <c r="I34" i="1"/>
  <c r="AP33" i="1"/>
  <c r="AO33" i="1"/>
  <c r="AN33" i="1"/>
  <c r="AM33" i="1"/>
  <c r="AL33" i="1"/>
  <c r="AK33" i="1"/>
  <c r="AJ33" i="1"/>
  <c r="AI33" i="1"/>
  <c r="AH33" i="1"/>
  <c r="AF33" i="1"/>
  <c r="AC33" i="1"/>
  <c r="R33" i="1"/>
  <c r="Q33" i="1"/>
  <c r="P33" i="1"/>
  <c r="K33" i="1"/>
  <c r="I33" i="1"/>
  <c r="M33" i="1" s="1"/>
  <c r="H33" i="1"/>
  <c r="G33" i="1"/>
  <c r="J33" i="1" s="1"/>
  <c r="F33" i="1"/>
  <c r="L33" i="1" s="1"/>
  <c r="E33" i="1"/>
  <c r="AO32" i="1"/>
  <c r="AN32" i="1"/>
  <c r="AM32" i="1"/>
  <c r="AL32" i="1"/>
  <c r="AK32" i="1"/>
  <c r="AJ32" i="1"/>
  <c r="AI32" i="1"/>
  <c r="AH32" i="1"/>
  <c r="AF32" i="1"/>
  <c r="AC32" i="1"/>
  <c r="R32" i="1"/>
  <c r="Q32" i="1"/>
  <c r="P32" i="1"/>
  <c r="L32" i="1"/>
  <c r="I32" i="1"/>
  <c r="H32" i="1"/>
  <c r="G32" i="1"/>
  <c r="F32" i="1"/>
  <c r="E32" i="1"/>
  <c r="O32" i="1" s="1"/>
  <c r="AP31" i="1"/>
  <c r="AO31" i="1"/>
  <c r="AN31" i="1"/>
  <c r="AM31" i="1"/>
  <c r="AL31" i="1"/>
  <c r="AK31" i="1"/>
  <c r="AJ31" i="1"/>
  <c r="AI31" i="1"/>
  <c r="AH31" i="1"/>
  <c r="AF31" i="1"/>
  <c r="AC31" i="1"/>
  <c r="R31" i="1"/>
  <c r="Q31" i="1"/>
  <c r="P31" i="1"/>
  <c r="O31" i="1"/>
  <c r="M31" i="1"/>
  <c r="L31" i="1"/>
  <c r="K31" i="1"/>
  <c r="J31" i="1"/>
  <c r="I31" i="1"/>
  <c r="H31" i="1"/>
  <c r="G31" i="1"/>
  <c r="F31" i="1"/>
  <c r="E31" i="1"/>
  <c r="AO30" i="1"/>
  <c r="AN30" i="1"/>
  <c r="AM30" i="1"/>
  <c r="AL30" i="1"/>
  <c r="AK30" i="1"/>
  <c r="AJ30" i="1"/>
  <c r="AI30" i="1"/>
  <c r="AH30" i="1"/>
  <c r="AF30" i="1"/>
  <c r="AC30" i="1"/>
  <c r="R30" i="1"/>
  <c r="Q30" i="1"/>
  <c r="P30" i="1"/>
  <c r="O30" i="1"/>
  <c r="K30" i="1"/>
  <c r="J30" i="1"/>
  <c r="I30" i="1"/>
  <c r="M30" i="1" s="1"/>
  <c r="H30" i="1"/>
  <c r="L30" i="1" s="1"/>
  <c r="G30" i="1"/>
  <c r="F30" i="1"/>
  <c r="E30" i="1"/>
  <c r="AO29" i="1"/>
  <c r="AN29" i="1"/>
  <c r="AM29" i="1"/>
  <c r="AL29" i="1"/>
  <c r="AK29" i="1"/>
  <c r="AJ29" i="1"/>
  <c r="AI29" i="1"/>
  <c r="AH29" i="1"/>
  <c r="AF29" i="1"/>
  <c r="AC29" i="1"/>
  <c r="R29" i="1"/>
  <c r="Q29" i="1"/>
  <c r="P29" i="1"/>
  <c r="O29" i="1"/>
  <c r="M29" i="1"/>
  <c r="K29" i="1"/>
  <c r="I29" i="1"/>
  <c r="H29" i="1"/>
  <c r="L29" i="1" s="1"/>
  <c r="G29" i="1"/>
  <c r="J29" i="1" s="1"/>
  <c r="F29" i="1"/>
  <c r="E29" i="1"/>
  <c r="R28" i="1"/>
  <c r="Q28" i="1"/>
  <c r="P28" i="1"/>
  <c r="O28" i="1"/>
  <c r="M28" i="1"/>
  <c r="I28" i="1"/>
  <c r="H28" i="1"/>
  <c r="H34" i="1" s="1"/>
  <c r="G28" i="1"/>
  <c r="G34" i="1" s="1"/>
  <c r="F28" i="1"/>
  <c r="F34" i="1" s="1"/>
  <c r="Z32" i="1" s="1"/>
  <c r="E28" i="1"/>
  <c r="K28" i="1" s="1"/>
  <c r="R27" i="1"/>
  <c r="Q27" i="1"/>
  <c r="P27" i="1"/>
  <c r="O27" i="1"/>
  <c r="M27" i="1"/>
  <c r="L27" i="1"/>
  <c r="I27" i="1"/>
  <c r="H27" i="1"/>
  <c r="G27" i="1"/>
  <c r="J27" i="1" s="1"/>
  <c r="F27" i="1"/>
  <c r="E27" i="1"/>
  <c r="K27" i="1" s="1"/>
  <c r="N26" i="1"/>
  <c r="I26" i="1"/>
  <c r="F26" i="1"/>
  <c r="Z31" i="1" s="1"/>
  <c r="R25" i="1"/>
  <c r="Q25" i="1"/>
  <c r="P25" i="1"/>
  <c r="O25" i="1"/>
  <c r="M25" i="1"/>
  <c r="L25" i="1"/>
  <c r="K25" i="1"/>
  <c r="I25" i="1"/>
  <c r="H25" i="1"/>
  <c r="G25" i="1"/>
  <c r="J25" i="1" s="1"/>
  <c r="F25" i="1"/>
  <c r="E25" i="1"/>
  <c r="R24" i="1"/>
  <c r="Q24" i="1"/>
  <c r="P24" i="1"/>
  <c r="O24" i="1"/>
  <c r="K24" i="1"/>
  <c r="I24" i="1"/>
  <c r="M24" i="1" s="1"/>
  <c r="H24" i="1"/>
  <c r="L24" i="1" s="1"/>
  <c r="G24" i="1"/>
  <c r="G26" i="1" s="1"/>
  <c r="F24" i="1"/>
  <c r="E24" i="1"/>
  <c r="R23" i="1"/>
  <c r="Q23" i="1"/>
  <c r="P23" i="1"/>
  <c r="O23" i="1"/>
  <c r="M23" i="1"/>
  <c r="L23" i="1"/>
  <c r="I23" i="1"/>
  <c r="H23" i="1"/>
  <c r="G23" i="1"/>
  <c r="J23" i="1" s="1"/>
  <c r="F23" i="1"/>
  <c r="E23" i="1"/>
  <c r="K23" i="1" s="1"/>
  <c r="R22" i="1"/>
  <c r="Q22" i="1"/>
  <c r="P22" i="1"/>
  <c r="O22" i="1"/>
  <c r="K22" i="1"/>
  <c r="J22" i="1"/>
  <c r="I22" i="1"/>
  <c r="M22" i="1" s="1"/>
  <c r="H22" i="1"/>
  <c r="L22" i="1" s="1"/>
  <c r="G22" i="1"/>
  <c r="F22" i="1"/>
  <c r="E22" i="1"/>
  <c r="R21" i="1"/>
  <c r="Q21" i="1"/>
  <c r="P21" i="1"/>
  <c r="O21" i="1"/>
  <c r="M21" i="1"/>
  <c r="K21" i="1"/>
  <c r="I21" i="1"/>
  <c r="H21" i="1"/>
  <c r="L21" i="1" s="1"/>
  <c r="G21" i="1"/>
  <c r="J21" i="1" s="1"/>
  <c r="F21" i="1"/>
  <c r="E21" i="1"/>
  <c r="R20" i="1"/>
  <c r="Q20" i="1"/>
  <c r="P20" i="1"/>
  <c r="O20" i="1"/>
  <c r="M20" i="1"/>
  <c r="K20" i="1"/>
  <c r="J20" i="1"/>
  <c r="I20" i="1"/>
  <c r="H20" i="1"/>
  <c r="L20" i="1" s="1"/>
  <c r="G20" i="1"/>
  <c r="F20" i="1"/>
  <c r="E20" i="1"/>
  <c r="R19" i="1"/>
  <c r="Q19" i="1"/>
  <c r="P19" i="1"/>
  <c r="O19" i="1"/>
  <c r="M19" i="1"/>
  <c r="K19" i="1"/>
  <c r="I19" i="1"/>
  <c r="H19" i="1"/>
  <c r="L19" i="1" s="1"/>
  <c r="G19" i="1"/>
  <c r="J19" i="1" s="1"/>
  <c r="F19" i="1"/>
  <c r="E19" i="1"/>
  <c r="E26" i="1" s="1"/>
  <c r="N18" i="1"/>
  <c r="AP30" i="1" s="1"/>
  <c r="I18" i="1"/>
  <c r="R17" i="1"/>
  <c r="Q17" i="1"/>
  <c r="P17" i="1"/>
  <c r="O17" i="1"/>
  <c r="K17" i="1"/>
  <c r="J17" i="1"/>
  <c r="I17" i="1"/>
  <c r="M17" i="1" s="1"/>
  <c r="H17" i="1"/>
  <c r="L17" i="1" s="1"/>
  <c r="G17" i="1"/>
  <c r="F17" i="1"/>
  <c r="E17" i="1"/>
  <c r="R16" i="1"/>
  <c r="Q16" i="1"/>
  <c r="P16" i="1"/>
  <c r="O16" i="1"/>
  <c r="M16" i="1"/>
  <c r="I16" i="1"/>
  <c r="H16" i="1"/>
  <c r="L16" i="1" s="1"/>
  <c r="G16" i="1"/>
  <c r="J16" i="1" s="1"/>
  <c r="F16" i="1"/>
  <c r="E16" i="1"/>
  <c r="K16" i="1" s="1"/>
  <c r="R15" i="1"/>
  <c r="Q15" i="1"/>
  <c r="P15" i="1"/>
  <c r="O15" i="1"/>
  <c r="L15" i="1"/>
  <c r="J15" i="1"/>
  <c r="I15" i="1"/>
  <c r="M15" i="1" s="1"/>
  <c r="H15" i="1"/>
  <c r="G15" i="1"/>
  <c r="F15" i="1"/>
  <c r="E15" i="1"/>
  <c r="K15" i="1" s="1"/>
  <c r="R14" i="1"/>
  <c r="Q14" i="1"/>
  <c r="P14" i="1"/>
  <c r="O14" i="1"/>
  <c r="K14" i="1"/>
  <c r="I14" i="1"/>
  <c r="M14" i="1" s="1"/>
  <c r="H14" i="1"/>
  <c r="L14" i="1" s="1"/>
  <c r="G14" i="1"/>
  <c r="J14" i="1" s="1"/>
  <c r="F14" i="1"/>
  <c r="E14" i="1"/>
  <c r="R13" i="1"/>
  <c r="Q13" i="1"/>
  <c r="P13" i="1"/>
  <c r="O13" i="1"/>
  <c r="L13" i="1"/>
  <c r="K13" i="1"/>
  <c r="I13" i="1"/>
  <c r="M13" i="1" s="1"/>
  <c r="H13" i="1"/>
  <c r="G13" i="1"/>
  <c r="J13" i="1" s="1"/>
  <c r="F13" i="1"/>
  <c r="E13" i="1"/>
  <c r="R12" i="1"/>
  <c r="Q12" i="1"/>
  <c r="P12" i="1"/>
  <c r="O12" i="1"/>
  <c r="K12" i="1"/>
  <c r="J12" i="1"/>
  <c r="I12" i="1"/>
  <c r="M12" i="1" s="1"/>
  <c r="H12" i="1"/>
  <c r="L12" i="1" s="1"/>
  <c r="G12" i="1"/>
  <c r="F12" i="1"/>
  <c r="F18" i="1" s="1"/>
  <c r="Z30" i="1" s="1"/>
  <c r="E12" i="1"/>
  <c r="R11" i="1"/>
  <c r="Q11" i="1"/>
  <c r="P11" i="1"/>
  <c r="O11" i="1"/>
  <c r="K11" i="1"/>
  <c r="I11" i="1"/>
  <c r="M11" i="1" s="1"/>
  <c r="H11" i="1"/>
  <c r="L11" i="1" s="1"/>
  <c r="G11" i="1"/>
  <c r="F11" i="1"/>
  <c r="E11" i="1"/>
  <c r="N10" i="1"/>
  <c r="AP29" i="1" s="1"/>
  <c r="I10" i="1"/>
  <c r="M10" i="1" s="1"/>
  <c r="R9" i="1"/>
  <c r="Q9" i="1"/>
  <c r="P9" i="1"/>
  <c r="O9" i="1"/>
  <c r="M9" i="1"/>
  <c r="K9" i="1"/>
  <c r="I9" i="1"/>
  <c r="H9" i="1"/>
  <c r="L9" i="1" s="1"/>
  <c r="G9" i="1"/>
  <c r="J9" i="1" s="1"/>
  <c r="F9" i="1"/>
  <c r="E9" i="1"/>
  <c r="R8" i="1"/>
  <c r="Q8" i="1"/>
  <c r="P8" i="1"/>
  <c r="O8" i="1"/>
  <c r="M8" i="1"/>
  <c r="K8" i="1"/>
  <c r="J8" i="1"/>
  <c r="I8" i="1"/>
  <c r="H8" i="1"/>
  <c r="L8" i="1" s="1"/>
  <c r="G8" i="1"/>
  <c r="F8" i="1"/>
  <c r="E8" i="1"/>
  <c r="R7" i="1"/>
  <c r="Q7" i="1"/>
  <c r="P7" i="1"/>
  <c r="O7" i="1"/>
  <c r="M7" i="1"/>
  <c r="K7" i="1"/>
  <c r="I7" i="1"/>
  <c r="H7" i="1"/>
  <c r="L7" i="1" s="1"/>
  <c r="G7" i="1"/>
  <c r="J7" i="1" s="1"/>
  <c r="F7" i="1"/>
  <c r="E7" i="1"/>
  <c r="R6" i="1"/>
  <c r="Q6" i="1"/>
  <c r="P6" i="1"/>
  <c r="O6" i="1"/>
  <c r="M6" i="1"/>
  <c r="I6" i="1"/>
  <c r="H6" i="1"/>
  <c r="L6" i="1" s="1"/>
  <c r="G6" i="1"/>
  <c r="J6" i="1" s="1"/>
  <c r="F6" i="1"/>
  <c r="E6" i="1"/>
  <c r="K6" i="1" s="1"/>
  <c r="R5" i="1"/>
  <c r="Q5" i="1"/>
  <c r="P5" i="1"/>
  <c r="O5" i="1"/>
  <c r="M5" i="1"/>
  <c r="L5" i="1"/>
  <c r="I5" i="1"/>
  <c r="H5" i="1"/>
  <c r="G5" i="1"/>
  <c r="J5" i="1" s="1"/>
  <c r="F5" i="1"/>
  <c r="E5" i="1"/>
  <c r="K5" i="1" s="1"/>
  <c r="R4" i="1"/>
  <c r="Q4" i="1"/>
  <c r="P4" i="1"/>
  <c r="O4" i="1"/>
  <c r="K4" i="1"/>
  <c r="J4" i="1"/>
  <c r="I4" i="1"/>
  <c r="M4" i="1" s="1"/>
  <c r="H4" i="1"/>
  <c r="H10" i="1" s="1"/>
  <c r="G4" i="1"/>
  <c r="F4" i="1"/>
  <c r="E4" i="1"/>
  <c r="R3" i="1"/>
  <c r="Q3" i="1"/>
  <c r="P3" i="1"/>
  <c r="O3" i="1"/>
  <c r="M3" i="1"/>
  <c r="L3" i="1"/>
  <c r="I3" i="1"/>
  <c r="H3" i="1"/>
  <c r="G3" i="1"/>
  <c r="F3" i="1"/>
  <c r="F10" i="1" s="1"/>
  <c r="Z29" i="1" s="1"/>
  <c r="E3" i="1"/>
  <c r="E10" i="1" s="1"/>
  <c r="Y29" i="1" s="1"/>
  <c r="M26" i="1" l="1"/>
  <c r="O26" i="1"/>
  <c r="Y31" i="1"/>
  <c r="AA35" i="1"/>
  <c r="J58" i="1"/>
  <c r="AD35" i="1" s="1"/>
  <c r="J26" i="1"/>
  <c r="AD31" i="1" s="1"/>
  <c r="AA31" i="1"/>
  <c r="AA32" i="1"/>
  <c r="L10" i="1"/>
  <c r="AG29" i="1" s="1"/>
  <c r="AB29" i="1"/>
  <c r="AA36" i="1"/>
  <c r="L34" i="1"/>
  <c r="AG32" i="1" s="1"/>
  <c r="AB32" i="1"/>
  <c r="O38" i="4"/>
  <c r="N38" i="4"/>
  <c r="O72" i="4"/>
  <c r="N72" i="4"/>
  <c r="O72" i="1"/>
  <c r="N97" i="4"/>
  <c r="O97" i="4"/>
  <c r="O97" i="1"/>
  <c r="N138" i="4"/>
  <c r="AE65" i="4" s="1"/>
  <c r="K138" i="1"/>
  <c r="AE45" i="1" s="1"/>
  <c r="K10" i="1"/>
  <c r="AE29" i="1" s="1"/>
  <c r="H26" i="1"/>
  <c r="E34" i="1"/>
  <c r="O34" i="1" s="1"/>
  <c r="O38" i="1"/>
  <c r="H42" i="1"/>
  <c r="O43" i="4"/>
  <c r="N43" i="4"/>
  <c r="M43" i="1"/>
  <c r="J44" i="1"/>
  <c r="K80" i="1"/>
  <c r="L81" i="1"/>
  <c r="N82" i="4"/>
  <c r="AE58" i="4" s="1"/>
  <c r="O82" i="1"/>
  <c r="O99" i="4"/>
  <c r="N99" i="4"/>
  <c r="E106" i="1"/>
  <c r="O106" i="4" s="1"/>
  <c r="AF61" i="4" s="1"/>
  <c r="O99" i="1"/>
  <c r="O114" i="1"/>
  <c r="L118" i="1"/>
  <c r="K118" i="1"/>
  <c r="L146" i="1"/>
  <c r="AG46" i="1" s="1"/>
  <c r="L170" i="1"/>
  <c r="AG49" i="1" s="1"/>
  <c r="AB49" i="1"/>
  <c r="AB50" i="1"/>
  <c r="O42" i="1"/>
  <c r="N44" i="4"/>
  <c r="O44" i="4"/>
  <c r="N48" i="4"/>
  <c r="O48" i="4"/>
  <c r="O48" i="1"/>
  <c r="E18" i="1"/>
  <c r="M38" i="1"/>
  <c r="F66" i="1"/>
  <c r="Z36" i="1" s="1"/>
  <c r="O62" i="4"/>
  <c r="N62" i="4"/>
  <c r="O62" i="1"/>
  <c r="AA46" i="1"/>
  <c r="J146" i="1"/>
  <c r="AD46" i="1" s="1"/>
  <c r="M10" i="2"/>
  <c r="AG30" i="2" s="1"/>
  <c r="L10" i="2"/>
  <c r="AF30" i="2" s="1"/>
  <c r="Z30" i="2"/>
  <c r="G10" i="1"/>
  <c r="J3" i="1"/>
  <c r="H18" i="1"/>
  <c r="J24" i="1"/>
  <c r="J28" i="1"/>
  <c r="N40" i="4"/>
  <c r="O40" i="4"/>
  <c r="L41" i="1"/>
  <c r="F50" i="1"/>
  <c r="Z34" i="1" s="1"/>
  <c r="O43" i="1"/>
  <c r="O45" i="4"/>
  <c r="N45" i="4"/>
  <c r="K45" i="1"/>
  <c r="O45" i="1"/>
  <c r="K46" i="1"/>
  <c r="J54" i="1"/>
  <c r="O56" i="4"/>
  <c r="N56" i="4"/>
  <c r="O56" i="1"/>
  <c r="K56" i="1"/>
  <c r="H66" i="1"/>
  <c r="O60" i="4"/>
  <c r="N60" i="4"/>
  <c r="O60" i="1"/>
  <c r="J62" i="1"/>
  <c r="O70" i="4"/>
  <c r="N70" i="4"/>
  <c r="O70" i="1"/>
  <c r="J72" i="1"/>
  <c r="K75" i="1"/>
  <c r="J76" i="1"/>
  <c r="G82" i="1"/>
  <c r="H82" i="1"/>
  <c r="L83" i="1"/>
  <c r="H90" i="1"/>
  <c r="O88" i="4"/>
  <c r="N88" i="4"/>
  <c r="O88" i="1"/>
  <c r="K88" i="1"/>
  <c r="O107" i="4"/>
  <c r="N107" i="4"/>
  <c r="E114" i="1"/>
  <c r="K107" i="1"/>
  <c r="M146" i="1"/>
  <c r="AA48" i="1"/>
  <c r="G74" i="1"/>
  <c r="O83" i="4"/>
  <c r="N83" i="4"/>
  <c r="K83" i="1"/>
  <c r="H106" i="1"/>
  <c r="O18" i="1"/>
  <c r="N32" i="4"/>
  <c r="O32" i="4"/>
  <c r="L28" i="1"/>
  <c r="O35" i="4"/>
  <c r="N35" i="4"/>
  <c r="O35" i="1"/>
  <c r="H58" i="1"/>
  <c r="O52" i="4"/>
  <c r="N52" i="4"/>
  <c r="O52" i="1"/>
  <c r="E66" i="1"/>
  <c r="N98" i="4"/>
  <c r="AE60" i="4" s="1"/>
  <c r="Y40" i="1"/>
  <c r="K98" i="1"/>
  <c r="AE40" i="1" s="1"/>
  <c r="F42" i="1"/>
  <c r="Z33" i="1" s="1"/>
  <c r="J40" i="1"/>
  <c r="K42" i="1"/>
  <c r="AE33" i="1" s="1"/>
  <c r="H50" i="1"/>
  <c r="K44" i="1"/>
  <c r="L47" i="1"/>
  <c r="E50" i="1"/>
  <c r="J56" i="1"/>
  <c r="M58" i="1"/>
  <c r="J59" i="1"/>
  <c r="M81" i="1"/>
  <c r="K82" i="1"/>
  <c r="AE38" i="1" s="1"/>
  <c r="J83" i="1"/>
  <c r="J88" i="1"/>
  <c r="L92" i="1"/>
  <c r="O100" i="4"/>
  <c r="N100" i="4"/>
  <c r="K100" i="1"/>
  <c r="G114" i="1"/>
  <c r="O112" i="1"/>
  <c r="K112" i="1"/>
  <c r="G122" i="1"/>
  <c r="J115" i="1"/>
  <c r="M138" i="1"/>
  <c r="M170" i="1"/>
  <c r="M32" i="1"/>
  <c r="G42" i="1"/>
  <c r="AP40" i="1"/>
  <c r="O80" i="4"/>
  <c r="N80" i="4"/>
  <c r="O80" i="1"/>
  <c r="K3" i="1"/>
  <c r="J32" i="1"/>
  <c r="K36" i="1"/>
  <c r="J38" i="1"/>
  <c r="L40" i="1"/>
  <c r="AB44" i="1"/>
  <c r="O46" i="4"/>
  <c r="N46" i="4"/>
  <c r="O46" i="1"/>
  <c r="K48" i="1"/>
  <c r="G50" i="1"/>
  <c r="J52" i="1"/>
  <c r="O54" i="4"/>
  <c r="N54" i="4"/>
  <c r="O54" i="1"/>
  <c r="L59" i="1"/>
  <c r="O61" i="4"/>
  <c r="N61" i="4"/>
  <c r="K61" i="1"/>
  <c r="K62" i="1"/>
  <c r="H74" i="1"/>
  <c r="O68" i="4"/>
  <c r="N68" i="4"/>
  <c r="O68" i="1"/>
  <c r="E74" i="1"/>
  <c r="M74" i="1" s="1"/>
  <c r="K68" i="1"/>
  <c r="O71" i="4"/>
  <c r="N71" i="4"/>
  <c r="K71" i="1"/>
  <c r="K72" i="1"/>
  <c r="F82" i="1"/>
  <c r="Z38" i="1" s="1"/>
  <c r="M83" i="1"/>
  <c r="O95" i="4"/>
  <c r="N95" i="4"/>
  <c r="O95" i="1"/>
  <c r="K95" i="1"/>
  <c r="J97" i="1"/>
  <c r="H98" i="1"/>
  <c r="F106" i="1"/>
  <c r="Z41" i="1" s="1"/>
  <c r="N105" i="4"/>
  <c r="O105" i="4"/>
  <c r="K105" i="1"/>
  <c r="L107" i="1"/>
  <c r="L115" i="1"/>
  <c r="H122" i="1"/>
  <c r="L138" i="1"/>
  <c r="AG45" i="1" s="1"/>
  <c r="AB45" i="1"/>
  <c r="O170" i="1"/>
  <c r="O44" i="1"/>
  <c r="L108" i="1"/>
  <c r="K108" i="1"/>
  <c r="N122" i="4"/>
  <c r="AE63" i="4" s="1"/>
  <c r="O122" i="1"/>
  <c r="K122" i="1"/>
  <c r="AE43" i="1" s="1"/>
  <c r="L4" i="1"/>
  <c r="O10" i="1"/>
  <c r="O37" i="4"/>
  <c r="N37" i="4"/>
  <c r="O37" i="1"/>
  <c r="G18" i="1"/>
  <c r="J11" i="1"/>
  <c r="K32" i="1"/>
  <c r="O33" i="4"/>
  <c r="N33" i="4"/>
  <c r="O33" i="1"/>
  <c r="Y35" i="1"/>
  <c r="K38" i="1"/>
  <c r="O39" i="4"/>
  <c r="N39" i="4"/>
  <c r="O39" i="1"/>
  <c r="J43" i="1"/>
  <c r="Y43" i="1"/>
  <c r="Y45" i="1"/>
  <c r="M48" i="1"/>
  <c r="L51" i="1"/>
  <c r="M62" i="1"/>
  <c r="M72" i="1"/>
  <c r="O78" i="4"/>
  <c r="N78" i="4"/>
  <c r="O78" i="1"/>
  <c r="K78" i="1"/>
  <c r="N81" i="4"/>
  <c r="O81" i="4"/>
  <c r="K81" i="1"/>
  <c r="O83" i="1"/>
  <c r="E90" i="1"/>
  <c r="G98" i="1"/>
  <c r="K97" i="1"/>
  <c r="J99" i="1"/>
  <c r="K113" i="1"/>
  <c r="G130" i="1"/>
  <c r="N146" i="4"/>
  <c r="AE66" i="4" s="1"/>
  <c r="O146" i="1"/>
  <c r="Y46" i="1"/>
  <c r="K146" i="1"/>
  <c r="AE46" i="1" s="1"/>
  <c r="N170" i="4"/>
  <c r="AE69" i="4" s="1"/>
  <c r="K170" i="1"/>
  <c r="AE49" i="1" s="1"/>
  <c r="Y49" i="1"/>
  <c r="N178" i="4"/>
  <c r="AB70" i="4" s="1"/>
  <c r="K178" i="1"/>
  <c r="AE50" i="1" s="1"/>
  <c r="Y50" i="1"/>
  <c r="M178" i="1"/>
  <c r="O51" i="4"/>
  <c r="N51" i="4"/>
  <c r="M51" i="1"/>
  <c r="O57" i="4"/>
  <c r="N57" i="4"/>
  <c r="M57" i="1"/>
  <c r="N59" i="4"/>
  <c r="O59" i="4"/>
  <c r="M59" i="1"/>
  <c r="O69" i="4"/>
  <c r="N69" i="4"/>
  <c r="M69" i="1"/>
  <c r="O79" i="4"/>
  <c r="N79" i="4"/>
  <c r="M79" i="1"/>
  <c r="N89" i="4"/>
  <c r="O89" i="4"/>
  <c r="M89" i="1"/>
  <c r="O91" i="4"/>
  <c r="N91" i="4"/>
  <c r="M91" i="1"/>
  <c r="O96" i="4"/>
  <c r="N96" i="4"/>
  <c r="M96" i="1"/>
  <c r="O103" i="4"/>
  <c r="N103" i="4"/>
  <c r="M103" i="1"/>
  <c r="M113" i="1"/>
  <c r="H114" i="1"/>
  <c r="M115" i="1"/>
  <c r="M125" i="1"/>
  <c r="K127" i="1"/>
  <c r="M135" i="1"/>
  <c r="M145" i="1"/>
  <c r="M147" i="1"/>
  <c r="M157" i="1"/>
  <c r="L202" i="1"/>
  <c r="AG53" i="1" s="1"/>
  <c r="M58" i="2"/>
  <c r="AG36" i="2" s="1"/>
  <c r="L58" i="2"/>
  <c r="AF36" i="2" s="1"/>
  <c r="Z36" i="2"/>
  <c r="Q56" i="2"/>
  <c r="M56" i="2"/>
  <c r="L56" i="2"/>
  <c r="Q67" i="2"/>
  <c r="N67" i="2"/>
  <c r="F74" i="2"/>
  <c r="M67" i="2"/>
  <c r="M186" i="2"/>
  <c r="AG52" i="2" s="1"/>
  <c r="L186" i="2"/>
  <c r="AF52" i="2" s="1"/>
  <c r="Z52" i="2"/>
  <c r="F194" i="2"/>
  <c r="E187" i="1"/>
  <c r="Q218" i="2"/>
  <c r="AK56" i="2" s="1"/>
  <c r="N218" i="2"/>
  <c r="AH56" i="2" s="1"/>
  <c r="L218" i="2"/>
  <c r="AF56" i="2" s="1"/>
  <c r="O122" i="4"/>
  <c r="AF63" i="4" s="1"/>
  <c r="O130" i="4"/>
  <c r="AF64" i="4" s="1"/>
  <c r="K178" i="4"/>
  <c r="J178" i="4"/>
  <c r="Z70" i="4" s="1"/>
  <c r="X70" i="4"/>
  <c r="M178" i="4"/>
  <c r="AA70" i="4" s="1"/>
  <c r="O64" i="4"/>
  <c r="N64" i="4"/>
  <c r="O76" i="4"/>
  <c r="N76" i="4"/>
  <c r="O86" i="4"/>
  <c r="N86" i="4"/>
  <c r="N93" i="4"/>
  <c r="O93" i="4"/>
  <c r="O96" i="1"/>
  <c r="O103" i="1"/>
  <c r="G106" i="1"/>
  <c r="O113" i="1"/>
  <c r="O115" i="1"/>
  <c r="K124" i="1"/>
  <c r="O125" i="1"/>
  <c r="M130" i="1"/>
  <c r="M132" i="1"/>
  <c r="O135" i="1"/>
  <c r="G138" i="1"/>
  <c r="O138" i="1"/>
  <c r="M142" i="1"/>
  <c r="O145" i="1"/>
  <c r="O147" i="1"/>
  <c r="M152" i="1"/>
  <c r="O157" i="1"/>
  <c r="E162" i="1"/>
  <c r="J162" i="1" s="1"/>
  <c r="AD48" i="1" s="1"/>
  <c r="G170" i="1"/>
  <c r="G194" i="1"/>
  <c r="J187" i="1"/>
  <c r="Q32" i="2"/>
  <c r="N32" i="2"/>
  <c r="M32" i="2"/>
  <c r="N34" i="2"/>
  <c r="AH33" i="2" s="1"/>
  <c r="Q39" i="2"/>
  <c r="M39" i="2"/>
  <c r="L39" i="2"/>
  <c r="Q47" i="2"/>
  <c r="N47" i="2"/>
  <c r="M47" i="2"/>
  <c r="N56" i="2"/>
  <c r="L67" i="2"/>
  <c r="N106" i="2"/>
  <c r="AH42" i="2" s="1"/>
  <c r="Q110" i="2"/>
  <c r="N110" i="2"/>
  <c r="M110" i="2"/>
  <c r="L110" i="2"/>
  <c r="AB50" i="2"/>
  <c r="K130" i="4"/>
  <c r="AB64" i="4" s="1"/>
  <c r="J130" i="4"/>
  <c r="AA64" i="4" s="1"/>
  <c r="M130" i="4"/>
  <c r="AD64" i="4" s="1"/>
  <c r="Y64" i="4"/>
  <c r="O210" i="4"/>
  <c r="AC74" i="4" s="1"/>
  <c r="M127" i="1"/>
  <c r="K129" i="1"/>
  <c r="K131" i="1"/>
  <c r="O132" i="1"/>
  <c r="M139" i="1"/>
  <c r="K141" i="1"/>
  <c r="O142" i="1"/>
  <c r="K151" i="1"/>
  <c r="O152" i="1"/>
  <c r="K161" i="1"/>
  <c r="K163" i="1"/>
  <c r="O178" i="1"/>
  <c r="H210" i="1"/>
  <c r="Q26" i="2"/>
  <c r="N26" i="2"/>
  <c r="AH32" i="2" s="1"/>
  <c r="M26" i="2"/>
  <c r="AG32" i="2" s="1"/>
  <c r="L32" i="2"/>
  <c r="AE33" i="2"/>
  <c r="Q34" i="2"/>
  <c r="AK33" i="2" s="1"/>
  <c r="N39" i="2"/>
  <c r="N44" i="2"/>
  <c r="M44" i="2"/>
  <c r="L44" i="2"/>
  <c r="Q44" i="2"/>
  <c r="L47" i="2"/>
  <c r="Q49" i="2"/>
  <c r="N49" i="2"/>
  <c r="M49" i="2"/>
  <c r="Q116" i="2"/>
  <c r="N116" i="2"/>
  <c r="M116" i="2"/>
  <c r="L116" i="2"/>
  <c r="F162" i="2"/>
  <c r="Z49" i="2" s="1"/>
  <c r="P145" i="3"/>
  <c r="K145" i="3"/>
  <c r="O145" i="3"/>
  <c r="L145" i="3"/>
  <c r="M124" i="1"/>
  <c r="K126" i="1"/>
  <c r="O130" i="1"/>
  <c r="K136" i="1"/>
  <c r="K148" i="1"/>
  <c r="E154" i="1"/>
  <c r="J155" i="1"/>
  <c r="K158" i="1"/>
  <c r="F178" i="1"/>
  <c r="Z50" i="1" s="1"/>
  <c r="K179" i="1"/>
  <c r="E186" i="1"/>
  <c r="E210" i="1"/>
  <c r="M210" i="1" s="1"/>
  <c r="AD30" i="2"/>
  <c r="Q81" i="2"/>
  <c r="N81" i="2"/>
  <c r="M81" i="2"/>
  <c r="L81" i="2"/>
  <c r="Q102" i="2"/>
  <c r="N102" i="2"/>
  <c r="M102" i="2"/>
  <c r="L102" i="2"/>
  <c r="Q146" i="2"/>
  <c r="AK47" i="2" s="1"/>
  <c r="M146" i="2"/>
  <c r="AG47" i="2" s="1"/>
  <c r="AA48" i="2"/>
  <c r="AA3" i="2" s="1"/>
  <c r="O154" i="2"/>
  <c r="AI48" i="2" s="1"/>
  <c r="P26" i="3"/>
  <c r="P140" i="3"/>
  <c r="F146" i="3"/>
  <c r="O140" i="3"/>
  <c r="L140" i="3"/>
  <c r="K140" i="3"/>
  <c r="N36" i="4"/>
  <c r="O36" i="4"/>
  <c r="O49" i="4"/>
  <c r="N49" i="4"/>
  <c r="N55" i="4"/>
  <c r="O55" i="4"/>
  <c r="N63" i="4"/>
  <c r="O63" i="4"/>
  <c r="K67" i="1"/>
  <c r="O73" i="4"/>
  <c r="N73" i="4"/>
  <c r="O75" i="4"/>
  <c r="N75" i="4"/>
  <c r="N85" i="4"/>
  <c r="O85" i="4"/>
  <c r="O92" i="4"/>
  <c r="N92" i="4"/>
  <c r="O102" i="4"/>
  <c r="N102" i="4"/>
  <c r="K133" i="1"/>
  <c r="K143" i="1"/>
  <c r="K153" i="1"/>
  <c r="K155" i="1"/>
  <c r="H162" i="1"/>
  <c r="G178" i="1"/>
  <c r="F210" i="1"/>
  <c r="Z54" i="1" s="1"/>
  <c r="Q10" i="2"/>
  <c r="Q41" i="2"/>
  <c r="M41" i="2"/>
  <c r="L41" i="2"/>
  <c r="N46" i="2"/>
  <c r="M46" i="2"/>
  <c r="L46" i="2"/>
  <c r="Q46" i="2"/>
  <c r="P50" i="2"/>
  <c r="AJ35" i="2" s="1"/>
  <c r="N50" i="2"/>
  <c r="AH35" i="2" s="1"/>
  <c r="AD35" i="2"/>
  <c r="Q96" i="2"/>
  <c r="N96" i="2"/>
  <c r="M96" i="2"/>
  <c r="L96" i="2"/>
  <c r="M58" i="3"/>
  <c r="AF35" i="3" s="1"/>
  <c r="Y35" i="3"/>
  <c r="O131" i="1"/>
  <c r="J147" i="1"/>
  <c r="O163" i="1"/>
  <c r="G186" i="1"/>
  <c r="E202" i="1"/>
  <c r="O202" i="4" s="1"/>
  <c r="AC73" i="4" s="1"/>
  <c r="K195" i="1"/>
  <c r="G210" i="1"/>
  <c r="J203" i="1"/>
  <c r="O210" i="1"/>
  <c r="N10" i="2"/>
  <c r="AH30" i="2" s="1"/>
  <c r="Q18" i="2"/>
  <c r="F34" i="2"/>
  <c r="Z33" i="2" s="1"/>
  <c r="Q35" i="2"/>
  <c r="F42" i="2"/>
  <c r="M35" i="2"/>
  <c r="L35" i="2"/>
  <c r="N41" i="2"/>
  <c r="O42" i="2"/>
  <c r="AI34" i="2" s="1"/>
  <c r="M42" i="2"/>
  <c r="AG34" i="2" s="1"/>
  <c r="Q43" i="2"/>
  <c r="F50" i="2"/>
  <c r="N43" i="2"/>
  <c r="M43" i="2"/>
  <c r="Z56" i="2"/>
  <c r="Q58" i="2"/>
  <c r="AK36" i="2" s="1"/>
  <c r="AE36" i="2"/>
  <c r="AE37" i="2"/>
  <c r="P178" i="2"/>
  <c r="AJ51" i="2" s="1"/>
  <c r="N178" i="2"/>
  <c r="AH51" i="2" s="1"/>
  <c r="AD51" i="2"/>
  <c r="P186" i="2"/>
  <c r="AJ52" i="2" s="1"/>
  <c r="N186" i="2"/>
  <c r="AH52" i="2" s="1"/>
  <c r="AD52" i="2"/>
  <c r="Q210" i="2"/>
  <c r="AK55" i="2" s="1"/>
  <c r="Z55" i="2"/>
  <c r="N210" i="2"/>
  <c r="AH55" i="2" s="1"/>
  <c r="F10" i="3"/>
  <c r="L10" i="3" s="1"/>
  <c r="AD29" i="3" s="1"/>
  <c r="L50" i="3"/>
  <c r="AD34" i="3" s="1"/>
  <c r="K50" i="3"/>
  <c r="AC34" i="3" s="1"/>
  <c r="X34" i="3"/>
  <c r="P82" i="3"/>
  <c r="O104" i="4"/>
  <c r="N104" i="4"/>
  <c r="M104" i="1"/>
  <c r="M116" i="1"/>
  <c r="O41" i="4"/>
  <c r="N41" i="4"/>
  <c r="Y44" i="1"/>
  <c r="O47" i="4"/>
  <c r="N47" i="4"/>
  <c r="K51" i="1"/>
  <c r="O53" i="4"/>
  <c r="N53" i="4"/>
  <c r="K57" i="1"/>
  <c r="K59" i="1"/>
  <c r="O65" i="4"/>
  <c r="N65" i="4"/>
  <c r="N67" i="4"/>
  <c r="O67" i="4"/>
  <c r="K69" i="1"/>
  <c r="N77" i="4"/>
  <c r="O77" i="4"/>
  <c r="K79" i="1"/>
  <c r="O87" i="4"/>
  <c r="N87" i="4"/>
  <c r="K89" i="1"/>
  <c r="K91" i="1"/>
  <c r="O94" i="4"/>
  <c r="N94" i="4"/>
  <c r="K96" i="1"/>
  <c r="K103" i="1"/>
  <c r="O104" i="1"/>
  <c r="H154" i="1"/>
  <c r="L179" i="1"/>
  <c r="H186" i="1"/>
  <c r="G202" i="1"/>
  <c r="K211" i="1"/>
  <c r="AB3" i="2"/>
  <c r="Z32" i="2"/>
  <c r="Q37" i="2"/>
  <c r="M37" i="2"/>
  <c r="L37" i="2"/>
  <c r="N42" i="2"/>
  <c r="AH34" i="2" s="1"/>
  <c r="Q45" i="2"/>
  <c r="N45" i="2"/>
  <c r="M45" i="2"/>
  <c r="M50" i="2"/>
  <c r="AG35" i="2" s="1"/>
  <c r="Q103" i="2"/>
  <c r="N103" i="2"/>
  <c r="M103" i="2"/>
  <c r="L103" i="2"/>
  <c r="Q123" i="2"/>
  <c r="N123" i="2"/>
  <c r="F130" i="2"/>
  <c r="M123" i="2"/>
  <c r="L123" i="2"/>
  <c r="Q131" i="2"/>
  <c r="N131" i="2"/>
  <c r="F138" i="2"/>
  <c r="M131" i="2"/>
  <c r="L131" i="2"/>
  <c r="Q162" i="2"/>
  <c r="AK49" i="2" s="1"/>
  <c r="O50" i="3"/>
  <c r="AH34" i="3" s="1"/>
  <c r="O84" i="4"/>
  <c r="N84" i="4"/>
  <c r="K86" i="1"/>
  <c r="O87" i="1"/>
  <c r="K93" i="1"/>
  <c r="O94" i="1"/>
  <c r="N101" i="4"/>
  <c r="O101" i="4"/>
  <c r="J107" i="1"/>
  <c r="K130" i="1"/>
  <c r="AE44" i="1" s="1"/>
  <c r="J139" i="1"/>
  <c r="J171" i="1"/>
  <c r="O186" i="1"/>
  <c r="M202" i="1"/>
  <c r="E216" i="1"/>
  <c r="K216" i="1" s="1"/>
  <c r="F18" i="2"/>
  <c r="O18" i="2"/>
  <c r="AI31" i="2" s="1"/>
  <c r="L34" i="2"/>
  <c r="AF33" i="2" s="1"/>
  <c r="N48" i="2"/>
  <c r="M48" i="2"/>
  <c r="L48" i="2"/>
  <c r="Q48" i="2"/>
  <c r="Q59" i="2"/>
  <c r="N59" i="2"/>
  <c r="F66" i="2"/>
  <c r="M59" i="2"/>
  <c r="L59" i="2"/>
  <c r="F82" i="2"/>
  <c r="Q160" i="2"/>
  <c r="N160" i="2"/>
  <c r="M160" i="2"/>
  <c r="L160" i="2"/>
  <c r="AG33" i="3"/>
  <c r="R50" i="3"/>
  <c r="N57" i="2"/>
  <c r="M57" i="2"/>
  <c r="L57" i="2"/>
  <c r="N65" i="2"/>
  <c r="M65" i="2"/>
  <c r="L65" i="2"/>
  <c r="Q88" i="2"/>
  <c r="N88" i="2"/>
  <c r="M88" i="2"/>
  <c r="L88" i="2"/>
  <c r="F90" i="2"/>
  <c r="M90" i="2" s="1"/>
  <c r="AG40" i="2" s="1"/>
  <c r="O114" i="2"/>
  <c r="AI43" i="2" s="1"/>
  <c r="Q186" i="2"/>
  <c r="AK52" i="2" s="1"/>
  <c r="Q194" i="2"/>
  <c r="AK53" i="2" s="1"/>
  <c r="M218" i="2"/>
  <c r="AG56" i="2" s="1"/>
  <c r="Y29" i="3"/>
  <c r="K74" i="3"/>
  <c r="AC37" i="3" s="1"/>
  <c r="X37" i="3"/>
  <c r="O74" i="3"/>
  <c r="AH37" i="3" s="1"/>
  <c r="M122" i="3"/>
  <c r="AF43" i="3" s="1"/>
  <c r="Y43" i="3"/>
  <c r="O122" i="3"/>
  <c r="AH43" i="3" s="1"/>
  <c r="O26" i="2"/>
  <c r="AI32" i="2" s="1"/>
  <c r="L33" i="2"/>
  <c r="Q36" i="2"/>
  <c r="Q38" i="2"/>
  <c r="Q40" i="2"/>
  <c r="F98" i="2"/>
  <c r="P114" i="2"/>
  <c r="AJ43" i="2" s="1"/>
  <c r="Q124" i="2"/>
  <c r="N124" i="2"/>
  <c r="M124" i="2"/>
  <c r="L146" i="2"/>
  <c r="AF47" i="2" s="1"/>
  <c r="Q152" i="2"/>
  <c r="N152" i="2"/>
  <c r="M152" i="2"/>
  <c r="L152" i="2"/>
  <c r="F154" i="2"/>
  <c r="F178" i="2"/>
  <c r="Z29" i="3"/>
  <c r="N10" i="3"/>
  <c r="K10" i="3"/>
  <c r="AC29" i="3" s="1"/>
  <c r="F26" i="3"/>
  <c r="P48" i="3"/>
  <c r="O48" i="3"/>
  <c r="L48" i="3"/>
  <c r="K48" i="3"/>
  <c r="P69" i="3"/>
  <c r="O69" i="3"/>
  <c r="L69" i="3"/>
  <c r="K69" i="3"/>
  <c r="N122" i="3"/>
  <c r="K122" i="3"/>
  <c r="AC43" i="3" s="1"/>
  <c r="Z43" i="3"/>
  <c r="J211" i="1"/>
  <c r="O10" i="2"/>
  <c r="AI30" i="2" s="1"/>
  <c r="AC33" i="2"/>
  <c r="AC3" i="2" s="1"/>
  <c r="Q57" i="2"/>
  <c r="Q65" i="2"/>
  <c r="Q89" i="2"/>
  <c r="N89" i="2"/>
  <c r="M89" i="2"/>
  <c r="L98" i="2"/>
  <c r="AF41" i="2" s="1"/>
  <c r="P122" i="2"/>
  <c r="AJ44" i="2" s="1"/>
  <c r="Q145" i="2"/>
  <c r="N145" i="2"/>
  <c r="M145" i="2"/>
  <c r="L145" i="2"/>
  <c r="L154" i="2"/>
  <c r="AF48" i="2" s="1"/>
  <c r="O170" i="2"/>
  <c r="AI50" i="2" s="1"/>
  <c r="L210" i="2"/>
  <c r="AF55" i="2" s="1"/>
  <c r="Z30" i="3"/>
  <c r="N18" i="3"/>
  <c r="K18" i="3"/>
  <c r="AC30" i="3" s="1"/>
  <c r="O26" i="3"/>
  <c r="AH31" i="3" s="1"/>
  <c r="P62" i="3"/>
  <c r="F66" i="3"/>
  <c r="L66" i="3" s="1"/>
  <c r="AD36" i="3" s="1"/>
  <c r="O62" i="3"/>
  <c r="L62" i="3"/>
  <c r="K62" i="3"/>
  <c r="P91" i="3"/>
  <c r="O91" i="3"/>
  <c r="F98" i="3"/>
  <c r="P98" i="3" s="1"/>
  <c r="L91" i="3"/>
  <c r="R106" i="3"/>
  <c r="AG40" i="3"/>
  <c r="H218" i="1"/>
  <c r="AD33" i="2"/>
  <c r="AD3" i="2" s="1"/>
  <c r="L36" i="2"/>
  <c r="L38" i="2"/>
  <c r="L40" i="2"/>
  <c r="L89" i="2"/>
  <c r="Q95" i="2"/>
  <c r="N95" i="2"/>
  <c r="M95" i="2"/>
  <c r="L95" i="2"/>
  <c r="M98" i="2"/>
  <c r="AG41" i="2" s="1"/>
  <c r="Q109" i="2"/>
  <c r="N109" i="2"/>
  <c r="M109" i="2"/>
  <c r="L109" i="2"/>
  <c r="Q153" i="2"/>
  <c r="N153" i="2"/>
  <c r="M153" i="2"/>
  <c r="M154" i="2"/>
  <c r="AG48" i="2" s="1"/>
  <c r="Q159" i="2"/>
  <c r="N159" i="2"/>
  <c r="M159" i="2"/>
  <c r="L159" i="2"/>
  <c r="L162" i="2"/>
  <c r="AF49" i="2" s="1"/>
  <c r="Q202" i="2"/>
  <c r="AK54" i="2" s="1"/>
  <c r="N202" i="2"/>
  <c r="AH54" i="2" s="1"/>
  <c r="M202" i="2"/>
  <c r="AG54" i="2" s="1"/>
  <c r="AA30" i="3"/>
  <c r="M18" i="3"/>
  <c r="AF30" i="3" s="1"/>
  <c r="L18" i="3"/>
  <c r="AD30" i="3" s="1"/>
  <c r="K91" i="3"/>
  <c r="L146" i="3"/>
  <c r="AD46" i="3" s="1"/>
  <c r="AA46" i="3"/>
  <c r="M146" i="3"/>
  <c r="AF46" i="3" s="1"/>
  <c r="N42" i="4"/>
  <c r="AE53" i="4" s="1"/>
  <c r="K42" i="4"/>
  <c r="AB53" i="4" s="1"/>
  <c r="V53" i="4"/>
  <c r="I42" i="4"/>
  <c r="Z53" i="4" s="1"/>
  <c r="N58" i="2"/>
  <c r="AH36" i="2" s="1"/>
  <c r="L60" i="2"/>
  <c r="N98" i="2"/>
  <c r="AH41" i="2" s="1"/>
  <c r="O106" i="2"/>
  <c r="AI42" i="2" s="1"/>
  <c r="M106" i="2"/>
  <c r="AG42" i="2" s="1"/>
  <c r="Q117" i="2"/>
  <c r="N117" i="2"/>
  <c r="M117" i="2"/>
  <c r="L153" i="2"/>
  <c r="M162" i="2"/>
  <c r="AG49" i="2" s="1"/>
  <c r="O178" i="2"/>
  <c r="AI51" i="2" s="1"/>
  <c r="M178" i="2"/>
  <c r="AG51" i="2" s="1"/>
  <c r="AA31" i="3"/>
  <c r="M26" i="3"/>
  <c r="AF31" i="3" s="1"/>
  <c r="L26" i="3"/>
  <c r="AD31" i="3" s="1"/>
  <c r="P37" i="3"/>
  <c r="O37" i="3"/>
  <c r="L37" i="3"/>
  <c r="K37" i="3"/>
  <c r="F42" i="3"/>
  <c r="O90" i="3"/>
  <c r="AH39" i="3" s="1"/>
  <c r="P90" i="2"/>
  <c r="AJ40" i="2" s="1"/>
  <c r="Q121" i="2"/>
  <c r="Q128" i="2"/>
  <c r="Q135" i="2"/>
  <c r="Q142" i="2"/>
  <c r="Q149" i="2"/>
  <c r="Q156" i="2"/>
  <c r="Q163" i="2"/>
  <c r="P218" i="2"/>
  <c r="AJ56" i="2" s="1"/>
  <c r="F34" i="3"/>
  <c r="O34" i="3"/>
  <c r="AH32" i="3" s="1"/>
  <c r="N58" i="3"/>
  <c r="Z35" i="3"/>
  <c r="K58" i="3"/>
  <c r="AC35" i="3" s="1"/>
  <c r="N66" i="3"/>
  <c r="K66" i="3"/>
  <c r="AC36" i="3" s="1"/>
  <c r="R82" i="3"/>
  <c r="AG37" i="3"/>
  <c r="P134" i="3"/>
  <c r="O134" i="3"/>
  <c r="L134" i="3"/>
  <c r="R162" i="3"/>
  <c r="AG47" i="3"/>
  <c r="R42" i="3"/>
  <c r="AG32" i="3"/>
  <c r="F58" i="3"/>
  <c r="O58" i="3" s="1"/>
  <c r="AH35" i="3" s="1"/>
  <c r="P51" i="3"/>
  <c r="O51" i="3"/>
  <c r="L51" i="3"/>
  <c r="K51" i="3"/>
  <c r="L58" i="3"/>
  <c r="AD35" i="3" s="1"/>
  <c r="P63" i="3"/>
  <c r="O63" i="3"/>
  <c r="L63" i="3"/>
  <c r="M66" i="3"/>
  <c r="AF36" i="3" s="1"/>
  <c r="M74" i="3"/>
  <c r="AF37" i="3" s="1"/>
  <c r="AA37" i="3"/>
  <c r="L74" i="3"/>
  <c r="AD37" i="3" s="1"/>
  <c r="P105" i="3"/>
  <c r="O105" i="3"/>
  <c r="L105" i="3"/>
  <c r="K105" i="3"/>
  <c r="P112" i="3"/>
  <c r="O112" i="3"/>
  <c r="L112" i="3"/>
  <c r="K112" i="3"/>
  <c r="F114" i="3"/>
  <c r="L122" i="3"/>
  <c r="AD43" i="3" s="1"/>
  <c r="X43" i="3"/>
  <c r="P119" i="3"/>
  <c r="O119" i="3"/>
  <c r="L119" i="3"/>
  <c r="K119" i="3"/>
  <c r="K147" i="3"/>
  <c r="P147" i="3"/>
  <c r="O147" i="3"/>
  <c r="F154" i="3"/>
  <c r="L147" i="3"/>
  <c r="O162" i="3"/>
  <c r="AH48" i="3" s="1"/>
  <c r="K170" i="3"/>
  <c r="AC49" i="3" s="1"/>
  <c r="Z49" i="3"/>
  <c r="N170" i="3"/>
  <c r="K210" i="3"/>
  <c r="AC54" i="3" s="1"/>
  <c r="X54" i="3"/>
  <c r="L72" i="2"/>
  <c r="M73" i="2"/>
  <c r="L79" i="2"/>
  <c r="M80" i="2"/>
  <c r="L86" i="2"/>
  <c r="M87" i="2"/>
  <c r="L93" i="2"/>
  <c r="M94" i="2"/>
  <c r="L100" i="2"/>
  <c r="M101" i="2"/>
  <c r="L107" i="2"/>
  <c r="M108" i="2"/>
  <c r="M115" i="2"/>
  <c r="F122" i="2"/>
  <c r="L129" i="2"/>
  <c r="L136" i="2"/>
  <c r="L143" i="2"/>
  <c r="L150" i="2"/>
  <c r="L157" i="2"/>
  <c r="K63" i="3"/>
  <c r="P70" i="3"/>
  <c r="O70" i="3"/>
  <c r="L70" i="3"/>
  <c r="P74" i="3"/>
  <c r="F90" i="3"/>
  <c r="F130" i="3"/>
  <c r="K130" i="3" s="1"/>
  <c r="AC44" i="3" s="1"/>
  <c r="L141" i="3"/>
  <c r="O141" i="3"/>
  <c r="P141" i="3"/>
  <c r="P170" i="3"/>
  <c r="X49" i="3"/>
  <c r="L202" i="3"/>
  <c r="AD53" i="3" s="1"/>
  <c r="X53" i="3"/>
  <c r="I66" i="4"/>
  <c r="Z56" i="4" s="1"/>
  <c r="L66" i="4"/>
  <c r="AC56" i="4" s="1"/>
  <c r="W56" i="4"/>
  <c r="O90" i="4"/>
  <c r="AF59" i="4" s="1"/>
  <c r="L64" i="2"/>
  <c r="L71" i="2"/>
  <c r="M72" i="2"/>
  <c r="L78" i="2"/>
  <c r="M79" i="2"/>
  <c r="L85" i="2"/>
  <c r="M86" i="2"/>
  <c r="L92" i="2"/>
  <c r="M93" i="2"/>
  <c r="L99" i="2"/>
  <c r="M100" i="2"/>
  <c r="M107" i="2"/>
  <c r="F114" i="2"/>
  <c r="N114" i="2" s="1"/>
  <c r="AH43" i="2" s="1"/>
  <c r="L121" i="2"/>
  <c r="L128" i="2"/>
  <c r="M129" i="2"/>
  <c r="L135" i="2"/>
  <c r="M136" i="2"/>
  <c r="L142" i="2"/>
  <c r="M143" i="2"/>
  <c r="L149" i="2"/>
  <c r="M150" i="2"/>
  <c r="L156" i="2"/>
  <c r="M157" i="2"/>
  <c r="L163" i="2"/>
  <c r="P34" i="3"/>
  <c r="AA36" i="3"/>
  <c r="P45" i="3"/>
  <c r="O45" i="3"/>
  <c r="L45" i="3"/>
  <c r="P50" i="3"/>
  <c r="K70" i="3"/>
  <c r="AG41" i="3"/>
  <c r="R114" i="3"/>
  <c r="P122" i="3"/>
  <c r="Z44" i="3"/>
  <c r="N130" i="3"/>
  <c r="O138" i="3"/>
  <c r="AH45" i="3" s="1"/>
  <c r="K141" i="3"/>
  <c r="O154" i="3"/>
  <c r="AH47" i="3" s="1"/>
  <c r="F194" i="3"/>
  <c r="O66" i="4"/>
  <c r="AF56" i="4" s="1"/>
  <c r="L63" i="2"/>
  <c r="M64" i="2"/>
  <c r="L70" i="2"/>
  <c r="M71" i="2"/>
  <c r="L77" i="2"/>
  <c r="M78" i="2"/>
  <c r="L84" i="2"/>
  <c r="M85" i="2"/>
  <c r="M92" i="2"/>
  <c r="M99" i="2"/>
  <c r="F106" i="2"/>
  <c r="L106" i="2" s="1"/>
  <c r="AF42" i="2" s="1"/>
  <c r="L113" i="2"/>
  <c r="M121" i="2"/>
  <c r="L127" i="2"/>
  <c r="M128" i="2"/>
  <c r="L134" i="2"/>
  <c r="M135" i="2"/>
  <c r="L141" i="2"/>
  <c r="M142" i="2"/>
  <c r="L148" i="2"/>
  <c r="M149" i="2"/>
  <c r="L155" i="2"/>
  <c r="M156" i="2"/>
  <c r="M163" i="2"/>
  <c r="F170" i="2"/>
  <c r="L170" i="2" s="1"/>
  <c r="AF50" i="2" s="1"/>
  <c r="AG31" i="3"/>
  <c r="K45" i="3"/>
  <c r="N50" i="3"/>
  <c r="P113" i="3"/>
  <c r="O113" i="3"/>
  <c r="L113" i="3"/>
  <c r="P120" i="3"/>
  <c r="O120" i="3"/>
  <c r="L120" i="3"/>
  <c r="M130" i="3"/>
  <c r="AF44" i="3" s="1"/>
  <c r="F186" i="3"/>
  <c r="X51" i="3" s="1"/>
  <c r="Y54" i="4"/>
  <c r="J50" i="4"/>
  <c r="AA54" i="4" s="1"/>
  <c r="M50" i="4"/>
  <c r="AD54" i="4" s="1"/>
  <c r="J82" i="4"/>
  <c r="AA58" i="4" s="1"/>
  <c r="Y58" i="4"/>
  <c r="M82" i="4"/>
  <c r="AD58" i="4" s="1"/>
  <c r="M91" i="2"/>
  <c r="M155" i="2"/>
  <c r="O18" i="3"/>
  <c r="AH30" i="3" s="1"/>
  <c r="P42" i="3"/>
  <c r="P56" i="3"/>
  <c r="O56" i="3"/>
  <c r="L56" i="3"/>
  <c r="R90" i="3"/>
  <c r="AG38" i="3"/>
  <c r="F106" i="3"/>
  <c r="P106" i="3" s="1"/>
  <c r="P114" i="3"/>
  <c r="P133" i="3"/>
  <c r="O133" i="3"/>
  <c r="L133" i="3"/>
  <c r="K133" i="3"/>
  <c r="M138" i="3"/>
  <c r="AF45" i="3" s="1"/>
  <c r="L138" i="3"/>
  <c r="AD45" i="3" s="1"/>
  <c r="AA45" i="3"/>
  <c r="N146" i="3"/>
  <c r="Z46" i="3"/>
  <c r="K146" i="3"/>
  <c r="AC46" i="3" s="1"/>
  <c r="O41" i="3"/>
  <c r="O44" i="3"/>
  <c r="O55" i="3"/>
  <c r="O101" i="3"/>
  <c r="P102" i="3"/>
  <c r="O108" i="3"/>
  <c r="O115" i="3"/>
  <c r="O137" i="3"/>
  <c r="K138" i="3"/>
  <c r="AC45" i="3" s="1"/>
  <c r="O142" i="3"/>
  <c r="M162" i="3"/>
  <c r="AF48" i="3" s="1"/>
  <c r="M170" i="3"/>
  <c r="AF49" i="3" s="1"/>
  <c r="L170" i="3"/>
  <c r="AD49" i="3" s="1"/>
  <c r="I74" i="4"/>
  <c r="Z57" i="4" s="1"/>
  <c r="W57" i="4"/>
  <c r="L74" i="4"/>
  <c r="AC57" i="4" s="1"/>
  <c r="K98" i="4"/>
  <c r="AB60" i="4" s="1"/>
  <c r="O154" i="4"/>
  <c r="AF67" i="4" s="1"/>
  <c r="J210" i="4"/>
  <c r="Z74" i="4" s="1"/>
  <c r="M210" i="4"/>
  <c r="AA74" i="4" s="1"/>
  <c r="X74" i="4"/>
  <c r="O36" i="3"/>
  <c r="K40" i="3"/>
  <c r="P41" i="3"/>
  <c r="K43" i="3"/>
  <c r="P44" i="3"/>
  <c r="O47" i="3"/>
  <c r="K54" i="3"/>
  <c r="P55" i="3"/>
  <c r="K61" i="3"/>
  <c r="O65" i="3"/>
  <c r="K68" i="3"/>
  <c r="O72" i="3"/>
  <c r="K75" i="3"/>
  <c r="O86" i="3"/>
  <c r="O107" i="3"/>
  <c r="P115" i="3"/>
  <c r="O129" i="3"/>
  <c r="O136" i="3"/>
  <c r="P159" i="3"/>
  <c r="L159" i="3"/>
  <c r="K159" i="3"/>
  <c r="O160" i="3"/>
  <c r="O186" i="3"/>
  <c r="AH51" i="3" s="1"/>
  <c r="O202" i="3"/>
  <c r="AH53" i="3" s="1"/>
  <c r="O210" i="3"/>
  <c r="AH54" i="3" s="1"/>
  <c r="V51" i="4"/>
  <c r="N26" i="4"/>
  <c r="AB51" i="4" s="1"/>
  <c r="K26" i="4"/>
  <c r="I26" i="4"/>
  <c r="Y51" i="4" s="1"/>
  <c r="O42" i="4"/>
  <c r="AF53" i="4" s="1"/>
  <c r="O58" i="4"/>
  <c r="AF55" i="4" s="1"/>
  <c r="O74" i="4"/>
  <c r="AF57" i="4" s="1"/>
  <c r="O114" i="4"/>
  <c r="AF62" i="4" s="1"/>
  <c r="K162" i="4"/>
  <c r="AB68" i="4" s="1"/>
  <c r="J162" i="4"/>
  <c r="AA68" i="4" s="1"/>
  <c r="M162" i="4"/>
  <c r="AD68" i="4" s="1"/>
  <c r="Y68" i="4"/>
  <c r="P33" i="3"/>
  <c r="P36" i="3"/>
  <c r="L40" i="3"/>
  <c r="P47" i="3"/>
  <c r="L54" i="3"/>
  <c r="O57" i="3"/>
  <c r="K60" i="3"/>
  <c r="L61" i="3"/>
  <c r="O64" i="3"/>
  <c r="P65" i="3"/>
  <c r="K67" i="3"/>
  <c r="L68" i="3"/>
  <c r="O71" i="3"/>
  <c r="P72" i="3"/>
  <c r="L75" i="3"/>
  <c r="F82" i="3"/>
  <c r="O82" i="3" s="1"/>
  <c r="AH38" i="3" s="1"/>
  <c r="P86" i="3"/>
  <c r="K89" i="3"/>
  <c r="P107" i="3"/>
  <c r="O121" i="3"/>
  <c r="O128" i="3"/>
  <c r="P129" i="3"/>
  <c r="K131" i="3"/>
  <c r="O135" i="3"/>
  <c r="P136" i="3"/>
  <c r="K153" i="3"/>
  <c r="F162" i="3"/>
  <c r="L155" i="3"/>
  <c r="P155" i="3"/>
  <c r="O155" i="3"/>
  <c r="P160" i="3"/>
  <c r="M178" i="3"/>
  <c r="AF50" i="3" s="1"/>
  <c r="L178" i="3"/>
  <c r="AD50" i="3" s="1"/>
  <c r="N186" i="3"/>
  <c r="K202" i="3"/>
  <c r="AC53" i="3" s="1"/>
  <c r="O98" i="4"/>
  <c r="AF60" i="4" s="1"/>
  <c r="J114" i="4"/>
  <c r="AA62" i="4" s="1"/>
  <c r="Y62" i="4"/>
  <c r="M114" i="4"/>
  <c r="AD62" i="4" s="1"/>
  <c r="O186" i="4"/>
  <c r="AC71" i="4" s="1"/>
  <c r="L67" i="3"/>
  <c r="P178" i="3"/>
  <c r="L186" i="3"/>
  <c r="AD51" i="3" s="1"/>
  <c r="M194" i="3"/>
  <c r="AF52" i="3" s="1"/>
  <c r="L210" i="3"/>
  <c r="AD54" i="3" s="1"/>
  <c r="O218" i="3"/>
  <c r="AH55" i="3" s="1"/>
  <c r="N10" i="4"/>
  <c r="AB49" i="4" s="1"/>
  <c r="K10" i="4"/>
  <c r="V49" i="4"/>
  <c r="I10" i="4"/>
  <c r="Y49" i="4" s="1"/>
  <c r="O26" i="4"/>
  <c r="AC51" i="4" s="1"/>
  <c r="K82" i="4"/>
  <c r="AB58" i="4" s="1"/>
  <c r="J98" i="4"/>
  <c r="AA60" i="4" s="1"/>
  <c r="M98" i="4"/>
  <c r="AD60" i="4" s="1"/>
  <c r="O138" i="4"/>
  <c r="AF65" i="4" s="1"/>
  <c r="O146" i="4"/>
  <c r="AF66" i="4" s="1"/>
  <c r="K194" i="4"/>
  <c r="J194" i="4"/>
  <c r="Z72" i="4" s="1"/>
  <c r="X72" i="4"/>
  <c r="M194" i="4"/>
  <c r="AA72" i="4" s="1"/>
  <c r="K41" i="3"/>
  <c r="K44" i="3"/>
  <c r="P154" i="3"/>
  <c r="N162" i="3"/>
  <c r="K162" i="3"/>
  <c r="AC48" i="3" s="1"/>
  <c r="O178" i="3"/>
  <c r="AH50" i="3" s="1"/>
  <c r="P202" i="3"/>
  <c r="P210" i="3"/>
  <c r="O18" i="4"/>
  <c r="AC50" i="4" s="1"/>
  <c r="K50" i="4"/>
  <c r="AB54" i="4" s="1"/>
  <c r="K146" i="4"/>
  <c r="AB66" i="4" s="1"/>
  <c r="J146" i="4"/>
  <c r="AA66" i="4" s="1"/>
  <c r="Y66" i="4"/>
  <c r="M146" i="4"/>
  <c r="AD66" i="4" s="1"/>
  <c r="O146" i="3"/>
  <c r="AH46" i="3" s="1"/>
  <c r="L148" i="3"/>
  <c r="O148" i="3"/>
  <c r="P152" i="3"/>
  <c r="L152" i="3"/>
  <c r="K152" i="3"/>
  <c r="O10" i="4"/>
  <c r="AC49" i="4" s="1"/>
  <c r="O82" i="4"/>
  <c r="AF58" i="4" s="1"/>
  <c r="O170" i="4"/>
  <c r="AF69" i="4" s="1"/>
  <c r="O178" i="4"/>
  <c r="AC70" i="4" s="1"/>
  <c r="N202" i="4"/>
  <c r="AB73" i="4" s="1"/>
  <c r="N202" i="3"/>
  <c r="M18" i="4"/>
  <c r="AA50" i="4" s="1"/>
  <c r="M34" i="4"/>
  <c r="AD52" i="4" s="1"/>
  <c r="L50" i="4"/>
  <c r="AC54" i="4" s="1"/>
  <c r="Y52" i="4"/>
  <c r="N58" i="4"/>
  <c r="AE55" i="4" s="1"/>
  <c r="J66" i="4"/>
  <c r="AA56" i="4" s="1"/>
  <c r="J74" i="4"/>
  <c r="AA57" i="4" s="1"/>
  <c r="L82" i="4"/>
  <c r="AC58" i="4" s="1"/>
  <c r="L98" i="4"/>
  <c r="AC60" i="4" s="1"/>
  <c r="L114" i="4"/>
  <c r="AC62" i="4" s="1"/>
  <c r="L130" i="4"/>
  <c r="AC64" i="4" s="1"/>
  <c r="L146" i="4"/>
  <c r="AC66" i="4" s="1"/>
  <c r="L162" i="4"/>
  <c r="AC68" i="4" s="1"/>
  <c r="L178" i="4"/>
  <c r="L194" i="4"/>
  <c r="L210" i="4"/>
  <c r="M186" i="3"/>
  <c r="AF51" i="3" s="1"/>
  <c r="J10" i="4"/>
  <c r="Z49" i="4" s="1"/>
  <c r="N18" i="4"/>
  <c r="AB50" i="4" s="1"/>
  <c r="J26" i="4"/>
  <c r="Z51" i="4" s="1"/>
  <c r="N34" i="4"/>
  <c r="AE52" i="4" s="1"/>
  <c r="J42" i="4"/>
  <c r="AA53" i="4" s="1"/>
  <c r="I90" i="4"/>
  <c r="Z59" i="4" s="1"/>
  <c r="I106" i="4"/>
  <c r="Z61" i="4" s="1"/>
  <c r="O34" i="4"/>
  <c r="AF52" i="4" s="1"/>
  <c r="N50" i="4"/>
  <c r="AE54" i="4" s="1"/>
  <c r="X53" i="4"/>
  <c r="J218" i="4"/>
  <c r="Z75" i="4" s="1"/>
  <c r="O50" i="4"/>
  <c r="AF54" i="4" s="1"/>
  <c r="K218" i="4"/>
  <c r="L218" i="4"/>
  <c r="J18" i="4"/>
  <c r="Z50" i="4" s="1"/>
  <c r="J34" i="4"/>
  <c r="AA52" i="4" s="1"/>
  <c r="M122" i="4"/>
  <c r="AD63" i="4" s="1"/>
  <c r="M138" i="4"/>
  <c r="AD65" i="4" s="1"/>
  <c r="K18" i="4"/>
  <c r="AJ3" i="2" l="1"/>
  <c r="AI3" i="2"/>
  <c r="K194" i="3"/>
  <c r="AC52" i="3" s="1"/>
  <c r="P194" i="3"/>
  <c r="X52" i="3"/>
  <c r="N154" i="4"/>
  <c r="AE67" i="4" s="1"/>
  <c r="M154" i="1"/>
  <c r="K154" i="1"/>
  <c r="AE47" i="1" s="1"/>
  <c r="Y47" i="1"/>
  <c r="J114" i="1"/>
  <c r="AD42" i="1" s="1"/>
  <c r="AA42" i="1"/>
  <c r="L194" i="3"/>
  <c r="AD52" i="3" s="1"/>
  <c r="O98" i="3"/>
  <c r="AH40" i="3" s="1"/>
  <c r="N130" i="2"/>
  <c r="AH45" i="2" s="1"/>
  <c r="M130" i="2"/>
  <c r="AG45" i="2" s="1"/>
  <c r="L130" i="2"/>
  <c r="AF45" i="2" s="1"/>
  <c r="Z45" i="2"/>
  <c r="P146" i="3"/>
  <c r="X46" i="3"/>
  <c r="AE3" i="2"/>
  <c r="Q74" i="2"/>
  <c r="AK38" i="2" s="1"/>
  <c r="N74" i="2"/>
  <c r="AH38" i="2" s="1"/>
  <c r="Z38" i="2"/>
  <c r="M74" i="2"/>
  <c r="AG38" i="2" s="1"/>
  <c r="L74" i="2"/>
  <c r="AF38" i="2" s="1"/>
  <c r="J154" i="1"/>
  <c r="AD47" i="1" s="1"/>
  <c r="AB36" i="1"/>
  <c r="L66" i="1"/>
  <c r="AG36" i="1" s="1"/>
  <c r="L178" i="1"/>
  <c r="AG50" i="1" s="1"/>
  <c r="O106" i="1"/>
  <c r="L26" i="1"/>
  <c r="AG31" i="1" s="1"/>
  <c r="AB31" i="1"/>
  <c r="J138" i="1"/>
  <c r="AD45" i="1" s="1"/>
  <c r="AA45" i="1"/>
  <c r="N66" i="4"/>
  <c r="AE56" i="4" s="1"/>
  <c r="K66" i="1"/>
  <c r="AE36" i="1" s="1"/>
  <c r="Y36" i="1"/>
  <c r="O66" i="1"/>
  <c r="M66" i="1"/>
  <c r="AG29" i="3"/>
  <c r="R18" i="3"/>
  <c r="Q90" i="2"/>
  <c r="AK40" i="2" s="1"/>
  <c r="Z40" i="2"/>
  <c r="N90" i="2"/>
  <c r="AH40" i="2" s="1"/>
  <c r="N162" i="4"/>
  <c r="AE68" i="4" s="1"/>
  <c r="K162" i="1"/>
  <c r="AE48" i="1" s="1"/>
  <c r="O162" i="1"/>
  <c r="M162" i="1"/>
  <c r="Y48" i="1"/>
  <c r="J50" i="1"/>
  <c r="AD34" i="1" s="1"/>
  <c r="AA34" i="1"/>
  <c r="AA33" i="1"/>
  <c r="J42" i="1"/>
  <c r="AD33" i="1" s="1"/>
  <c r="K34" i="1"/>
  <c r="AE32" i="1" s="1"/>
  <c r="Y32" i="1"/>
  <c r="M34" i="1"/>
  <c r="O162" i="4"/>
  <c r="AF68" i="4" s="1"/>
  <c r="L130" i="3"/>
  <c r="AD44" i="3" s="1"/>
  <c r="K154" i="3"/>
  <c r="AC47" i="3" s="1"/>
  <c r="X47" i="3"/>
  <c r="L154" i="3"/>
  <c r="AD47" i="3" s="1"/>
  <c r="N170" i="2"/>
  <c r="AH50" i="2" s="1"/>
  <c r="L178" i="2"/>
  <c r="AF51" i="2" s="1"/>
  <c r="Z51" i="2"/>
  <c r="Q178" i="2"/>
  <c r="AK51" i="2" s="1"/>
  <c r="E218" i="1"/>
  <c r="N210" i="4"/>
  <c r="AB74" i="4" s="1"/>
  <c r="K210" i="1"/>
  <c r="AE54" i="1" s="1"/>
  <c r="Y54" i="1"/>
  <c r="M34" i="2"/>
  <c r="AG33" i="2" s="1"/>
  <c r="J98" i="1"/>
  <c r="AD40" i="1" s="1"/>
  <c r="AA40" i="1"/>
  <c r="O202" i="1"/>
  <c r="N74" i="4"/>
  <c r="AE57" i="4" s="1"/>
  <c r="O74" i="1"/>
  <c r="Y37" i="1"/>
  <c r="K74" i="1"/>
  <c r="AE37" i="1" s="1"/>
  <c r="K18" i="1"/>
  <c r="AE30" i="1" s="1"/>
  <c r="M18" i="1"/>
  <c r="Y30" i="1"/>
  <c r="J66" i="1"/>
  <c r="AD36" i="1" s="1"/>
  <c r="R154" i="3"/>
  <c r="AG46" i="3"/>
  <c r="X36" i="3"/>
  <c r="P66" i="3"/>
  <c r="X38" i="3"/>
  <c r="L82" i="3"/>
  <c r="AD38" i="3" s="1"/>
  <c r="K82" i="3"/>
  <c r="AC38" i="3" s="1"/>
  <c r="X39" i="3"/>
  <c r="L90" i="3"/>
  <c r="AD39" i="3" s="1"/>
  <c r="K90" i="3"/>
  <c r="AC39" i="3" s="1"/>
  <c r="AG36" i="3"/>
  <c r="R74" i="3"/>
  <c r="L42" i="3"/>
  <c r="AD33" i="3" s="1"/>
  <c r="K42" i="3"/>
  <c r="AC33" i="3" s="1"/>
  <c r="X33" i="3"/>
  <c r="Z31" i="2"/>
  <c r="N18" i="2"/>
  <c r="AH31" i="2" s="1"/>
  <c r="M18" i="2"/>
  <c r="AG31" i="2" s="1"/>
  <c r="L18" i="2"/>
  <c r="AF31" i="2" s="1"/>
  <c r="AG35" i="3"/>
  <c r="R66" i="3"/>
  <c r="L90" i="2"/>
  <c r="AF40" i="2" s="1"/>
  <c r="X29" i="3"/>
  <c r="P10" i="3"/>
  <c r="N90" i="4"/>
  <c r="AE59" i="4" s="1"/>
  <c r="M90" i="1"/>
  <c r="J90" i="1"/>
  <c r="AD39" i="1" s="1"/>
  <c r="K90" i="1"/>
  <c r="AE39" i="1" s="1"/>
  <c r="Y39" i="1"/>
  <c r="L106" i="1"/>
  <c r="AG41" i="1" s="1"/>
  <c r="AB41" i="1"/>
  <c r="Q106" i="2"/>
  <c r="AK42" i="2" s="1"/>
  <c r="Z42" i="2"/>
  <c r="M122" i="2"/>
  <c r="AG44" i="2" s="1"/>
  <c r="L122" i="2"/>
  <c r="AF44" i="2" s="1"/>
  <c r="Z44" i="2"/>
  <c r="P186" i="3"/>
  <c r="X42" i="3"/>
  <c r="L114" i="3"/>
  <c r="AD42" i="3" s="1"/>
  <c r="K114" i="3"/>
  <c r="AC42" i="3" s="1"/>
  <c r="O114" i="3"/>
  <c r="AH42" i="3" s="1"/>
  <c r="X35" i="3"/>
  <c r="P58" i="3"/>
  <c r="Q122" i="2"/>
  <c r="AK44" i="2" s="1"/>
  <c r="L218" i="1"/>
  <c r="AG55" i="1" s="1"/>
  <c r="AB55" i="1"/>
  <c r="AG43" i="3"/>
  <c r="R130" i="3"/>
  <c r="Q82" i="2"/>
  <c r="AK39" i="2" s="1"/>
  <c r="N82" i="2"/>
  <c r="AH39" i="2" s="1"/>
  <c r="M82" i="2"/>
  <c r="AG39" i="2" s="1"/>
  <c r="Z39" i="2"/>
  <c r="Q138" i="2"/>
  <c r="AK46" i="2" s="1"/>
  <c r="N138" i="2"/>
  <c r="AH46" i="2" s="1"/>
  <c r="M138" i="2"/>
  <c r="AG46" i="2" s="1"/>
  <c r="L138" i="2"/>
  <c r="AF46" i="2" s="1"/>
  <c r="Z46" i="2"/>
  <c r="J202" i="1"/>
  <c r="AD53" i="1" s="1"/>
  <c r="AA53" i="1"/>
  <c r="Z34" i="2"/>
  <c r="Q42" i="2"/>
  <c r="AK34" i="2" s="1"/>
  <c r="L42" i="2"/>
  <c r="AF34" i="2" s="1"/>
  <c r="N194" i="2"/>
  <c r="AH53" i="2" s="1"/>
  <c r="M194" i="2"/>
  <c r="AG53" i="2" s="1"/>
  <c r="Z53" i="2"/>
  <c r="L194" i="2"/>
  <c r="AF53" i="2" s="1"/>
  <c r="L114" i="1"/>
  <c r="AG42" i="1" s="1"/>
  <c r="AB42" i="1"/>
  <c r="K50" i="1"/>
  <c r="AE34" i="1" s="1"/>
  <c r="Y34" i="1"/>
  <c r="M50" i="1"/>
  <c r="O50" i="1"/>
  <c r="N114" i="4"/>
  <c r="AE62" i="4" s="1"/>
  <c r="M114" i="1"/>
  <c r="Y42" i="1"/>
  <c r="K114" i="1"/>
  <c r="AE42" i="1" s="1"/>
  <c r="AB30" i="1"/>
  <c r="L18" i="1"/>
  <c r="AG30" i="1" s="1"/>
  <c r="M106" i="1"/>
  <c r="AB47" i="1"/>
  <c r="L154" i="1"/>
  <c r="AG47" i="1" s="1"/>
  <c r="J170" i="1"/>
  <c r="AD49" i="1" s="1"/>
  <c r="AA49" i="1"/>
  <c r="J106" i="1"/>
  <c r="AD41" i="1" s="1"/>
  <c r="AA41" i="1"/>
  <c r="L106" i="3"/>
  <c r="AD41" i="3" s="1"/>
  <c r="K106" i="3"/>
  <c r="AC41" i="3" s="1"/>
  <c r="X41" i="3"/>
  <c r="O66" i="3"/>
  <c r="AH36" i="3" s="1"/>
  <c r="Q154" i="2"/>
  <c r="AK48" i="2" s="1"/>
  <c r="Z48" i="2"/>
  <c r="N154" i="2"/>
  <c r="AH48" i="2" s="1"/>
  <c r="N186" i="4"/>
  <c r="AB71" i="4" s="1"/>
  <c r="M186" i="1"/>
  <c r="K186" i="1"/>
  <c r="AE51" i="1" s="1"/>
  <c r="Y51" i="1"/>
  <c r="R210" i="3"/>
  <c r="AG53" i="3"/>
  <c r="R194" i="3"/>
  <c r="AG51" i="3"/>
  <c r="P162" i="3"/>
  <c r="L162" i="3"/>
  <c r="AD48" i="3" s="1"/>
  <c r="X48" i="3"/>
  <c r="AG44" i="3"/>
  <c r="R138" i="3"/>
  <c r="R178" i="3"/>
  <c r="AG49" i="3"/>
  <c r="K34" i="3"/>
  <c r="AC32" i="3" s="1"/>
  <c r="X32" i="3"/>
  <c r="L34" i="3"/>
  <c r="AD32" i="3" s="1"/>
  <c r="Q130" i="2"/>
  <c r="AK45" i="2" s="1"/>
  <c r="O106" i="3"/>
  <c r="AH41" i="3" s="1"/>
  <c r="L82" i="2"/>
  <c r="AF39" i="2" s="1"/>
  <c r="L186" i="1"/>
  <c r="AG51" i="1" s="1"/>
  <c r="AB51" i="1"/>
  <c r="N162" i="2"/>
  <c r="AH49" i="2" s="1"/>
  <c r="L50" i="2"/>
  <c r="AF35" i="2" s="1"/>
  <c r="Q50" i="2"/>
  <c r="AK35" i="2" s="1"/>
  <c r="Z35" i="2"/>
  <c r="K202" i="1"/>
  <c r="AE53" i="1" s="1"/>
  <c r="Y53" i="1"/>
  <c r="J178" i="1"/>
  <c r="AD50" i="1" s="1"/>
  <c r="AA50" i="1"/>
  <c r="AA30" i="1"/>
  <c r="J18" i="1"/>
  <c r="AD30" i="1" s="1"/>
  <c r="L98" i="1"/>
  <c r="AG40" i="1" s="1"/>
  <c r="AB40" i="1"/>
  <c r="J122" i="1"/>
  <c r="AD43" i="1" s="1"/>
  <c r="AA43" i="1"/>
  <c r="L82" i="1"/>
  <c r="AG38" i="1" s="1"/>
  <c r="AB38" i="1"/>
  <c r="X44" i="3"/>
  <c r="P130" i="3"/>
  <c r="N66" i="2"/>
  <c r="AH37" i="2" s="1"/>
  <c r="M66" i="2"/>
  <c r="AG37" i="2" s="1"/>
  <c r="L66" i="2"/>
  <c r="AF37" i="2" s="1"/>
  <c r="Z37" i="2"/>
  <c r="Q66" i="2"/>
  <c r="AK37" i="2" s="1"/>
  <c r="AB34" i="1"/>
  <c r="L50" i="1"/>
  <c r="AG34" i="1" s="1"/>
  <c r="J74" i="1"/>
  <c r="AD37" i="1" s="1"/>
  <c r="AA37" i="1"/>
  <c r="K98" i="3"/>
  <c r="AC40" i="3" s="1"/>
  <c r="X40" i="3"/>
  <c r="L98" i="3"/>
  <c r="AD40" i="3" s="1"/>
  <c r="R170" i="3"/>
  <c r="AG48" i="3"/>
  <c r="R58" i="3"/>
  <c r="AG34" i="3"/>
  <c r="AG30" i="3"/>
  <c r="R26" i="3"/>
  <c r="J210" i="1"/>
  <c r="AD54" i="1" s="1"/>
  <c r="AA54" i="1"/>
  <c r="E194" i="1"/>
  <c r="K187" i="1"/>
  <c r="O154" i="1"/>
  <c r="L58" i="1"/>
  <c r="AG35" i="1" s="1"/>
  <c r="AB35" i="1"/>
  <c r="L90" i="1"/>
  <c r="AG39" i="1" s="1"/>
  <c r="AB39" i="1"/>
  <c r="N106" i="4"/>
  <c r="AE61" i="4" s="1"/>
  <c r="K106" i="1"/>
  <c r="AE41" i="1" s="1"/>
  <c r="Y41" i="1"/>
  <c r="K186" i="3"/>
  <c r="AC51" i="3" s="1"/>
  <c r="O194" i="3"/>
  <c r="AH52" i="3" s="1"/>
  <c r="Z50" i="2"/>
  <c r="Q170" i="2"/>
  <c r="AK50" i="2" s="1"/>
  <c r="L114" i="2"/>
  <c r="AF43" i="2" s="1"/>
  <c r="Q114" i="2"/>
  <c r="AK43" i="2" s="1"/>
  <c r="Z43" i="2"/>
  <c r="O130" i="3"/>
  <c r="AH44" i="3" s="1"/>
  <c r="O42" i="3"/>
  <c r="AH33" i="3" s="1"/>
  <c r="P90" i="3"/>
  <c r="M170" i="2"/>
  <c r="AG50" i="2" s="1"/>
  <c r="N122" i="2"/>
  <c r="AH44" i="2" s="1"/>
  <c r="K26" i="3"/>
  <c r="AC31" i="3" s="1"/>
  <c r="X31" i="3"/>
  <c r="Q98" i="2"/>
  <c r="AK41" i="2" s="1"/>
  <c r="Z41" i="2"/>
  <c r="M114" i="2"/>
  <c r="AG43" i="2" s="1"/>
  <c r="O10" i="3"/>
  <c r="AH29" i="3" s="1"/>
  <c r="J186" i="1"/>
  <c r="AD51" i="1" s="1"/>
  <c r="AA51" i="1"/>
  <c r="L162" i="1"/>
  <c r="AG48" i="1" s="1"/>
  <c r="AB48" i="1"/>
  <c r="L210" i="1"/>
  <c r="AG54" i="1" s="1"/>
  <c r="AB54" i="1"/>
  <c r="J194" i="1"/>
  <c r="AD52" i="1" s="1"/>
  <c r="AA52" i="1"/>
  <c r="J130" i="1"/>
  <c r="AD44" i="1" s="1"/>
  <c r="AA44" i="1"/>
  <c r="L122" i="1"/>
  <c r="AG43" i="1" s="1"/>
  <c r="AB43" i="1"/>
  <c r="L74" i="1"/>
  <c r="AG37" i="1" s="1"/>
  <c r="AB37" i="1"/>
  <c r="K58" i="1"/>
  <c r="AE35" i="1" s="1"/>
  <c r="O90" i="1"/>
  <c r="J82" i="1"/>
  <c r="AD38" i="1" s="1"/>
  <c r="AA38" i="1"/>
  <c r="AA29" i="1"/>
  <c r="J10" i="1"/>
  <c r="AD29" i="1" s="1"/>
  <c r="L42" i="1"/>
  <c r="AG33" i="1" s="1"/>
  <c r="AB33" i="1"/>
  <c r="J34" i="1"/>
  <c r="AD32" i="1" s="1"/>
  <c r="K26" i="1"/>
  <c r="AE31" i="1" s="1"/>
  <c r="N194" i="4" l="1"/>
  <c r="AB72" i="4" s="1"/>
  <c r="K194" i="1"/>
  <c r="AE52" i="1" s="1"/>
  <c r="O194" i="1"/>
  <c r="Y52" i="1"/>
  <c r="M194" i="1"/>
  <c r="O194" i="4"/>
  <c r="AC72" i="4" s="1"/>
  <c r="M218" i="1"/>
  <c r="K218" i="1"/>
  <c r="AE55" i="1" s="1"/>
  <c r="Y55" i="1"/>
  <c r="N218" i="4"/>
  <c r="AB75" i="4" s="1"/>
  <c r="O218" i="1"/>
  <c r="O218" i="4"/>
  <c r="AC75" i="4" s="1"/>
  <c r="J218" i="1"/>
  <c r="AD55" i="1" s="1"/>
  <c r="Z3" i="2"/>
  <c r="AH3" i="2" l="1"/>
  <c r="AG3" i="2"/>
  <c r="AF3" i="2"/>
  <c r="A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29</t>
        </r>
      </text>
    </comment>
    <comment ref="K3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50</t>
        </r>
      </text>
    </comment>
    <comment ref="K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52</t>
        </r>
      </text>
    </comment>
    <comment ref="K36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58</t>
        </r>
      </text>
    </comment>
    <comment ref="K37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43</t>
        </r>
      </text>
    </comment>
    <comment ref="K38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64</t>
        </r>
      </text>
    </comment>
    <comment ref="K39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66</t>
        </r>
      </text>
    </comment>
    <comment ref="K40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46</t>
        </r>
      </text>
    </comment>
    <comment ref="K41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48</t>
        </r>
      </text>
    </comment>
    <comment ref="K4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47</t>
        </r>
      </text>
    </comment>
    <comment ref="K4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45</t>
        </r>
      </text>
    </comment>
    <comment ref="K4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22</t>
        </r>
      </text>
    </comment>
    <comment ref="K46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22</t>
        </r>
      </text>
    </comment>
    <comment ref="K47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8</t>
        </r>
      </text>
    </comment>
    <comment ref="K48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39</t>
        </r>
      </text>
    </comment>
    <comment ref="K49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27</t>
        </r>
      </text>
    </comment>
    <comment ref="K51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35</t>
        </r>
      </text>
    </comment>
    <comment ref="K52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>39</t>
        </r>
      </text>
    </comment>
    <comment ref="K53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36</t>
        </r>
      </text>
    </comment>
    <comment ref="K54" authorId="0" shapeId="0" xr:uid="{00000000-0006-0000-0100-000014000000}">
      <text>
        <r>
          <rPr>
            <sz val="10"/>
            <color rgb="FF000000"/>
            <rFont val="Arial"/>
            <family val="2"/>
            <scheme val="minor"/>
          </rPr>
          <t xml:space="preserve">30
</t>
        </r>
      </text>
    </comment>
    <comment ref="K55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>24</t>
        </r>
      </text>
    </comment>
    <comment ref="K56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>43</t>
        </r>
      </text>
    </comment>
    <comment ref="K57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>49</t>
        </r>
      </text>
    </comment>
    <comment ref="K59" authorId="0" shapeId="0" xr:uid="{00000000-0006-0000-0100-000018000000}">
      <text>
        <r>
          <rPr>
            <sz val="10"/>
            <color rgb="FF000000"/>
            <rFont val="Arial"/>
            <family val="2"/>
            <scheme val="minor"/>
          </rPr>
          <t>49</t>
        </r>
      </text>
    </comment>
    <comment ref="K60" authorId="0" shapeId="0" xr:uid="{00000000-0006-0000-0100-000019000000}">
      <text>
        <r>
          <rPr>
            <sz val="10"/>
            <color rgb="FF000000"/>
            <rFont val="Arial"/>
            <family val="2"/>
            <scheme val="minor"/>
          </rPr>
          <t>52</t>
        </r>
      </text>
    </comment>
    <comment ref="K61" authorId="0" shapeId="0" xr:uid="{00000000-0006-0000-0100-00001A000000}">
      <text>
        <r>
          <rPr>
            <sz val="10"/>
            <color rgb="FF000000"/>
            <rFont val="Arial"/>
            <family val="2"/>
            <scheme val="minor"/>
          </rPr>
          <t>71</t>
        </r>
      </text>
    </comment>
    <comment ref="K62" authorId="0" shapeId="0" xr:uid="{00000000-0006-0000-0100-00001B000000}">
      <text>
        <r>
          <rPr>
            <sz val="10"/>
            <color rgb="FF000000"/>
            <rFont val="Arial"/>
            <family val="2"/>
            <scheme val="minor"/>
          </rPr>
          <t>49</t>
        </r>
      </text>
    </comment>
    <comment ref="K63" authorId="0" shapeId="0" xr:uid="{00000000-0006-0000-0100-00001C000000}">
      <text>
        <r>
          <rPr>
            <sz val="10"/>
            <color rgb="FF000000"/>
            <rFont val="Arial"/>
            <family val="2"/>
            <scheme val="minor"/>
          </rPr>
          <t>45</t>
        </r>
      </text>
    </comment>
    <comment ref="K64" authorId="0" shapeId="0" xr:uid="{00000000-0006-0000-0100-00001D000000}">
      <text>
        <r>
          <rPr>
            <sz val="10"/>
            <color rgb="FF000000"/>
            <rFont val="Arial"/>
            <family val="2"/>
            <scheme val="minor"/>
          </rPr>
          <t>56</t>
        </r>
      </text>
    </comment>
    <comment ref="K65" authorId="0" shapeId="0" xr:uid="{00000000-0006-0000-0100-00001E000000}">
      <text>
        <r>
          <rPr>
            <sz val="10"/>
            <color rgb="FF000000"/>
            <rFont val="Arial"/>
            <family val="2"/>
            <scheme val="minor"/>
          </rPr>
          <t>60</t>
        </r>
      </text>
    </comment>
    <comment ref="K67" authorId="0" shapeId="0" xr:uid="{00000000-0006-0000-0100-00001F000000}">
      <text>
        <r>
          <rPr>
            <sz val="10"/>
            <color rgb="FF000000"/>
            <rFont val="Arial"/>
            <family val="2"/>
            <scheme val="minor"/>
          </rPr>
          <t>71</t>
        </r>
      </text>
    </comment>
    <comment ref="K68" authorId="0" shapeId="0" xr:uid="{00000000-0006-0000-0100-000020000000}">
      <text>
        <r>
          <rPr>
            <sz val="10"/>
            <color rgb="FF000000"/>
            <rFont val="Arial"/>
            <family val="2"/>
            <scheme val="minor"/>
          </rPr>
          <t>60</t>
        </r>
      </text>
    </comment>
    <comment ref="K69" authorId="0" shapeId="0" xr:uid="{00000000-0006-0000-0100-000021000000}">
      <text>
        <r>
          <rPr>
            <sz val="10"/>
            <color rgb="FF000000"/>
            <rFont val="Arial"/>
            <family val="2"/>
            <scheme val="minor"/>
          </rPr>
          <t>61</t>
        </r>
      </text>
    </comment>
    <comment ref="K70" authorId="0" shapeId="0" xr:uid="{00000000-0006-0000-0100-000022000000}">
      <text>
        <r>
          <rPr>
            <sz val="10"/>
            <color rgb="FF000000"/>
            <rFont val="Arial"/>
            <family val="2"/>
            <scheme val="minor"/>
          </rPr>
          <t>63</t>
        </r>
      </text>
    </comment>
    <comment ref="K71" authorId="0" shapeId="0" xr:uid="{00000000-0006-0000-0100-000023000000}">
      <text>
        <r>
          <rPr>
            <sz val="10"/>
            <color rgb="FF000000"/>
            <rFont val="Arial"/>
            <family val="2"/>
            <scheme val="minor"/>
          </rPr>
          <t>63</t>
        </r>
      </text>
    </comment>
    <comment ref="K72" authorId="0" shapeId="0" xr:uid="{00000000-0006-0000-0100-000024000000}">
      <text>
        <r>
          <rPr>
            <sz val="10"/>
            <color rgb="FF000000"/>
            <rFont val="Arial"/>
            <family val="2"/>
            <scheme val="minor"/>
          </rPr>
          <t>80</t>
        </r>
      </text>
    </comment>
    <comment ref="K73" authorId="0" shapeId="0" xr:uid="{00000000-0006-0000-0100-000025000000}">
      <text>
        <r>
          <rPr>
            <sz val="10"/>
            <color rgb="FF000000"/>
            <rFont val="Arial"/>
            <family val="2"/>
            <scheme val="minor"/>
          </rPr>
          <t>81</t>
        </r>
      </text>
    </comment>
    <comment ref="K75" authorId="0" shapeId="0" xr:uid="{00000000-0006-0000-0100-000026000000}">
      <text>
        <r>
          <rPr>
            <sz val="10"/>
            <color rgb="FF000000"/>
            <rFont val="Arial"/>
            <family val="2"/>
            <scheme val="minor"/>
          </rPr>
          <t>83</t>
        </r>
      </text>
    </comment>
    <comment ref="K76" authorId="0" shapeId="0" xr:uid="{00000000-0006-0000-0100-000027000000}">
      <text>
        <r>
          <rPr>
            <sz val="10"/>
            <color rgb="FF000000"/>
            <rFont val="Arial"/>
            <family val="2"/>
            <scheme val="minor"/>
          </rPr>
          <t>71</t>
        </r>
      </text>
    </comment>
    <comment ref="K77" authorId="0" shapeId="0" xr:uid="{00000000-0006-0000-0100-000028000000}">
      <text>
        <r>
          <rPr>
            <sz val="10"/>
            <color rgb="FF000000"/>
            <rFont val="Arial"/>
            <family val="2"/>
            <scheme val="minor"/>
          </rPr>
          <t>60</t>
        </r>
      </text>
    </comment>
    <comment ref="K78" authorId="0" shapeId="0" xr:uid="{00000000-0006-0000-0100-000029000000}">
      <text>
        <r>
          <rPr>
            <sz val="10"/>
            <color rgb="FF000000"/>
            <rFont val="Arial"/>
            <family val="2"/>
            <scheme val="minor"/>
          </rPr>
          <t>49</t>
        </r>
      </text>
    </comment>
    <comment ref="K79" authorId="0" shapeId="0" xr:uid="{00000000-0006-0000-0100-00002A000000}">
      <text>
        <r>
          <rPr>
            <sz val="10"/>
            <color rgb="FF000000"/>
            <rFont val="Arial"/>
            <family val="2"/>
            <scheme val="minor"/>
          </rPr>
          <t>59</t>
        </r>
      </text>
    </comment>
    <comment ref="K80" authorId="0" shapeId="0" xr:uid="{00000000-0006-0000-0100-00002B000000}">
      <text>
        <r>
          <rPr>
            <sz val="10"/>
            <color rgb="FF000000"/>
            <rFont val="Arial"/>
            <family val="2"/>
            <scheme val="minor"/>
          </rPr>
          <t>56</t>
        </r>
      </text>
    </comment>
    <comment ref="K81" authorId="0" shapeId="0" xr:uid="{00000000-0006-0000-0100-00002C000000}">
      <text>
        <r>
          <rPr>
            <sz val="10"/>
            <color rgb="FF000000"/>
            <rFont val="Arial"/>
            <family val="2"/>
            <scheme val="minor"/>
          </rPr>
          <t>63</t>
        </r>
      </text>
    </comment>
    <comment ref="K83" authorId="0" shapeId="0" xr:uid="{00000000-0006-0000-0100-00002D000000}">
      <text>
        <r>
          <rPr>
            <sz val="10"/>
            <color rgb="FF000000"/>
            <rFont val="Arial"/>
            <family val="2"/>
            <scheme val="minor"/>
          </rPr>
          <t>56</t>
        </r>
      </text>
    </comment>
    <comment ref="K86" authorId="0" shapeId="0" xr:uid="{00000000-0006-0000-0100-00002E000000}">
      <text>
        <r>
          <rPr>
            <sz val="10"/>
            <color rgb="FF000000"/>
            <rFont val="Arial"/>
            <family val="2"/>
            <scheme val="minor"/>
          </rPr>
          <t>31</t>
        </r>
      </text>
    </comment>
    <comment ref="K87" authorId="0" shapeId="0" xr:uid="{00000000-0006-0000-0100-00002F000000}">
      <text>
        <r>
          <rPr>
            <sz val="10"/>
            <color rgb="FF000000"/>
            <rFont val="Arial"/>
            <family val="2"/>
            <scheme val="minor"/>
          </rPr>
          <t>36</t>
        </r>
      </text>
    </comment>
    <comment ref="K88" authorId="0" shapeId="0" xr:uid="{00000000-0006-0000-0100-000030000000}">
      <text>
        <r>
          <rPr>
            <sz val="10"/>
            <color rgb="FF000000"/>
            <rFont val="Arial"/>
            <family val="2"/>
            <scheme val="minor"/>
          </rPr>
          <t>42</t>
        </r>
      </text>
    </comment>
    <comment ref="K89" authorId="0" shapeId="0" xr:uid="{00000000-0006-0000-0100-000031000000}">
      <text>
        <r>
          <rPr>
            <sz val="10"/>
            <color rgb="FF000000"/>
            <rFont val="Arial"/>
            <family val="2"/>
            <scheme val="minor"/>
          </rPr>
          <t>33</t>
        </r>
      </text>
    </comment>
    <comment ref="K91" authorId="0" shapeId="0" xr:uid="{00000000-0006-0000-0100-000032000000}">
      <text>
        <r>
          <rPr>
            <sz val="10"/>
            <color rgb="FF000000"/>
            <rFont val="Arial"/>
            <family val="2"/>
            <scheme val="minor"/>
          </rPr>
          <t>26</t>
        </r>
      </text>
    </comment>
    <comment ref="K92" authorId="0" shapeId="0" xr:uid="{00000000-0006-0000-0100-000033000000}">
      <text>
        <r>
          <rPr>
            <sz val="10"/>
            <color rgb="FF000000"/>
            <rFont val="Arial"/>
            <family val="2"/>
            <scheme val="minor"/>
          </rPr>
          <t>32</t>
        </r>
      </text>
    </comment>
    <comment ref="K93" authorId="0" shapeId="0" xr:uid="{00000000-0006-0000-0100-000034000000}">
      <text>
        <r>
          <rPr>
            <sz val="10"/>
            <color rgb="FF000000"/>
            <rFont val="Arial"/>
            <family val="2"/>
            <scheme val="minor"/>
          </rPr>
          <t>25</t>
        </r>
      </text>
    </comment>
    <comment ref="K94" authorId="0" shapeId="0" xr:uid="{00000000-0006-0000-0100-000035000000}">
      <text>
        <r>
          <rPr>
            <sz val="10"/>
            <color rgb="FF000000"/>
            <rFont val="Arial"/>
            <family val="2"/>
            <scheme val="minor"/>
          </rPr>
          <t>31</t>
        </r>
      </text>
    </comment>
    <comment ref="K95" authorId="0" shapeId="0" xr:uid="{00000000-0006-0000-0100-000036000000}">
      <text>
        <r>
          <rPr>
            <sz val="10"/>
            <color rgb="FF000000"/>
            <rFont val="Arial"/>
            <family val="2"/>
            <scheme val="minor"/>
          </rPr>
          <t>22</t>
        </r>
      </text>
    </comment>
    <comment ref="K96" authorId="0" shapeId="0" xr:uid="{00000000-0006-0000-0100-000037000000}">
      <text>
        <r>
          <rPr>
            <sz val="10"/>
            <color rgb="FF000000"/>
            <rFont val="Arial"/>
            <family val="2"/>
            <scheme val="minor"/>
          </rPr>
          <t>37</t>
        </r>
      </text>
    </comment>
    <comment ref="K97" authorId="0" shapeId="0" xr:uid="{00000000-0006-0000-0100-000038000000}">
      <text>
        <r>
          <rPr>
            <sz val="10"/>
            <color rgb="FF000000"/>
            <rFont val="Arial"/>
            <family val="2"/>
            <scheme val="minor"/>
          </rPr>
          <t>37</t>
        </r>
      </text>
    </comment>
  </commentList>
</comments>
</file>

<file path=xl/sharedStrings.xml><?xml version="1.0" encoding="utf-8"?>
<sst xmlns="http://schemas.openxmlformats.org/spreadsheetml/2006/main" count="3053" uniqueCount="567">
  <si>
    <t>ONEAMZ
CAMP</t>
  </si>
  <si>
    <r>
      <rPr>
        <b/>
        <sz val="11"/>
        <color rgb="FFFFF2CC"/>
        <rFont val="Verdana"/>
        <family val="2"/>
      </rPr>
      <t xml:space="preserve">DAY 
</t>
    </r>
    <r>
      <rPr>
        <sz val="11"/>
        <color rgb="FFFFF2CC"/>
        <rFont val="Verdana"/>
        <family val="2"/>
      </rPr>
      <t>(Gün)</t>
    </r>
  </si>
  <si>
    <r>
      <rPr>
        <b/>
        <sz val="11"/>
        <color rgb="FFFFF2CC"/>
        <rFont val="Verdana"/>
        <family val="2"/>
      </rPr>
      <t xml:space="preserve">DATE 
</t>
    </r>
    <r>
      <rPr>
        <sz val="11"/>
        <color rgb="FFFFF2CC"/>
        <rFont val="Verdana"/>
        <family val="2"/>
      </rPr>
      <t>(Tarih)</t>
    </r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</si>
  <si>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$)</t>
    </r>
  </si>
  <si>
    <r>
      <rPr>
        <b/>
        <sz val="11"/>
        <color rgb="FFFFF2CC"/>
        <rFont val="Verdana"/>
        <family val="2"/>
      </rPr>
      <t xml:space="preserve">REACH 
</t>
    </r>
    <r>
      <rPr>
        <sz val="11"/>
        <color rgb="FFFFF2CC"/>
        <rFont val="Verdana"/>
        <family val="2"/>
      </rPr>
      <t>(Reklamın ulaştığı kişi)</t>
    </r>
  </si>
  <si>
    <r>
      <rPr>
        <b/>
        <sz val="11"/>
        <color rgb="FFFFF2CC"/>
        <rFont val="Verdana"/>
        <family val="2"/>
      </rPr>
      <t xml:space="preserve">IMPRESSION 
</t>
    </r>
    <r>
      <rPr>
        <sz val="11"/>
        <color rgb="FFFFF2CC"/>
        <rFont val="Verdana"/>
        <family val="2"/>
      </rPr>
      <t xml:space="preserve">(Reklamlarin ekranda gösterilme sayısı) </t>
    </r>
  </si>
  <si>
    <r>
      <rPr>
        <b/>
        <sz val="11"/>
        <color rgb="FFFFF2CC"/>
        <rFont val="Verdana"/>
        <family val="2"/>
      </rPr>
      <t xml:space="preserve">U. Link CLICKS 
</t>
    </r>
    <r>
      <rPr>
        <sz val="11"/>
        <color rgb="FFFFF2CC"/>
        <rFont val="Verdana"/>
        <family val="2"/>
      </rPr>
      <t>(Reklama tıklama sayısı )</t>
    </r>
  </si>
  <si>
    <r>
      <rPr>
        <b/>
        <sz val="11"/>
        <color rgb="FFFFF2CC"/>
        <rFont val="Verdana"/>
        <family val="2"/>
      </rPr>
      <t xml:space="preserve">PURCHASE </t>
    </r>
    <r>
      <rPr>
        <sz val="10"/>
        <color rgb="FFFFF2CC"/>
        <rFont val="Verdana"/>
        <family val="2"/>
      </rPr>
      <t>(FB+GO tracking)</t>
    </r>
  </si>
  <si>
    <r>
      <rPr>
        <b/>
        <sz val="11"/>
        <color rgb="FFFFF2CC"/>
        <rFont val="Verdana"/>
        <family val="2"/>
      </rPr>
      <t xml:space="preserve">CPM 
</t>
    </r>
    <r>
      <rPr>
        <sz val="11"/>
        <color rgb="FFFFF2CC"/>
        <rFont val="Verdana"/>
        <family val="2"/>
      </rPr>
      <t>(1000 etkileşim başı maliyet)</t>
    </r>
  </si>
  <si>
    <r>
      <rPr>
        <b/>
        <sz val="11"/>
        <color rgb="FFFFF2CC"/>
        <rFont val="Verdana"/>
        <family val="2"/>
      </rPr>
      <t xml:space="preserve">CPC
 </t>
    </r>
    <r>
      <rPr>
        <sz val="11"/>
        <color rgb="FFFFF2CC"/>
        <rFont val="Verdana"/>
        <family val="2"/>
      </rPr>
      <t>(Tıklama başı maliyet)</t>
    </r>
  </si>
  <si>
    <r>
      <rPr>
        <b/>
        <sz val="11"/>
        <color rgb="FFFFF2CC"/>
        <rFont val="Verdana"/>
        <family val="2"/>
      </rPr>
      <t xml:space="preserve">CTR
</t>
    </r>
    <r>
      <rPr>
        <sz val="11"/>
        <color rgb="FFFFF2CC"/>
        <rFont val="Verdana"/>
        <family val="2"/>
      </rPr>
      <t>(Reklamı görenlerin reklama tıklama oranı)</t>
    </r>
  </si>
  <si>
    <r>
      <rPr>
        <b/>
        <sz val="11"/>
        <color rgb="FFFFF2CC"/>
        <rFont val="Verdana"/>
        <family val="2"/>
      </rPr>
      <t xml:space="preserve">CPA </t>
    </r>
    <r>
      <rPr>
        <sz val="11"/>
        <color rgb="FFFFF2CC"/>
        <rFont val="Verdana"/>
        <family val="2"/>
      </rPr>
      <t>(facebook-google tracking)</t>
    </r>
  </si>
  <si>
    <r>
      <rPr>
        <b/>
        <sz val="11"/>
        <color rgb="FFFFF2CC"/>
        <rFont val="Verdana"/>
        <family val="2"/>
      </rPr>
      <t>CPA</t>
    </r>
    <r>
      <rPr>
        <sz val="11"/>
        <color rgb="FFFFF2CC"/>
        <rFont val="Verdana"/>
        <family val="2"/>
      </rPr>
      <t xml:space="preserve"> (gerceklestirilmis satis basi maliyet)</t>
    </r>
  </si>
  <si>
    <t xml:space="preserve">FB reklamlarında değişiklikler </t>
  </si>
  <si>
    <t xml:space="preserve">GOOGLE reklamlarında değişiklikler </t>
  </si>
  <si>
    <t>Clickfunnel'da yapılan değişiklikler</t>
  </si>
  <si>
    <t>FB ve IG Sayfa KAMPANYALARI</t>
  </si>
  <si>
    <t>DATE</t>
  </si>
  <si>
    <t>AD SPEND</t>
  </si>
  <si>
    <t>REACH</t>
  </si>
  <si>
    <t xml:space="preserve">IMPRESSION </t>
  </si>
  <si>
    <t>U. Link CLICKS</t>
  </si>
  <si>
    <t>LEADS</t>
  </si>
  <si>
    <t>CPM</t>
  </si>
  <si>
    <t>CPC</t>
  </si>
  <si>
    <t>CPL</t>
  </si>
  <si>
    <t>CTR</t>
  </si>
  <si>
    <t>LP%</t>
  </si>
  <si>
    <t>ATT</t>
  </si>
  <si>
    <t>CTA</t>
  </si>
  <si>
    <t>CTA %</t>
  </si>
  <si>
    <t>CTA $</t>
  </si>
  <si>
    <t>FORM</t>
  </si>
  <si>
    <t>SALE</t>
  </si>
  <si>
    <t>Temmuz</t>
  </si>
  <si>
    <t>Pzt</t>
  </si>
  <si>
    <t>26 Haziran</t>
  </si>
  <si>
    <t>1. HAFTA</t>
  </si>
  <si>
    <t>Ocak 0. Hafta</t>
  </si>
  <si>
    <t>Ağustos</t>
  </si>
  <si>
    <t>Sa</t>
  </si>
  <si>
    <t>27 Haziran</t>
  </si>
  <si>
    <t>2. HAFTA</t>
  </si>
  <si>
    <t>Ocak 1. Hafta</t>
  </si>
  <si>
    <t>Eylül</t>
  </si>
  <si>
    <t>Ça</t>
  </si>
  <si>
    <t>28 Haziran</t>
  </si>
  <si>
    <t>3. HAFTA</t>
  </si>
  <si>
    <t>Ocak 2. Hafta</t>
  </si>
  <si>
    <t>Ekim</t>
  </si>
  <si>
    <t>Pe</t>
  </si>
  <si>
    <t>29 Haziran</t>
  </si>
  <si>
    <t xml:space="preserve"> </t>
  </si>
  <si>
    <t>4. HAFTA</t>
  </si>
  <si>
    <t>Ocak 3. Hafta</t>
  </si>
  <si>
    <t>Kasım</t>
  </si>
  <si>
    <t>Cu</t>
  </si>
  <si>
    <t>30 Haziran</t>
  </si>
  <si>
    <t>5. HAFTA</t>
  </si>
  <si>
    <t>Ocak 4. Hafta</t>
  </si>
  <si>
    <t>Aralık</t>
  </si>
  <si>
    <t>Ct</t>
  </si>
  <si>
    <t>1 Temmuz</t>
  </si>
  <si>
    <t>6. HAFTA</t>
  </si>
  <si>
    <t>Şubat 1. Hafta</t>
  </si>
  <si>
    <t>Pz</t>
  </si>
  <si>
    <t>2 Temmuz</t>
  </si>
  <si>
    <t>7. HAFTA</t>
  </si>
  <si>
    <t>Şubat 2. Hafta</t>
  </si>
  <si>
    <t>Temmuz 0. Hafta</t>
  </si>
  <si>
    <t>8. HAFTA</t>
  </si>
  <si>
    <t>Şubat 3. Hafta</t>
  </si>
  <si>
    <t>3 Temmuz</t>
  </si>
  <si>
    <t>9. HAFTA</t>
  </si>
  <si>
    <t>Şubat 4. Hafta</t>
  </si>
  <si>
    <t>4 Temmuz</t>
  </si>
  <si>
    <t>10. HAFTA</t>
  </si>
  <si>
    <t>Mart 1. Hafta</t>
  </si>
  <si>
    <t>5 Temmuz</t>
  </si>
  <si>
    <t>11. HAFTA</t>
  </si>
  <si>
    <t>Mart 2. Hafta</t>
  </si>
  <si>
    <t>6 Temmuz</t>
  </si>
  <si>
    <t>12. HAFTA</t>
  </si>
  <si>
    <t>Mart 3. Hafta</t>
  </si>
  <si>
    <t>7 Temmuz</t>
  </si>
  <si>
    <t>13. HAFTA</t>
  </si>
  <si>
    <t xml:space="preserve">Mart 4. Hafta	</t>
  </si>
  <si>
    <t>8 Temmuz</t>
  </si>
  <si>
    <t>14. HAFTA</t>
  </si>
  <si>
    <t>Mart 5. Hafta</t>
  </si>
  <si>
    <t>9 Temmuz</t>
  </si>
  <si>
    <t>15. HAFTA</t>
  </si>
  <si>
    <t>Nisan 1. Hafta</t>
  </si>
  <si>
    <t>&lt;|&gt;</t>
  </si>
  <si>
    <t>Temmuz 1. Hafta</t>
  </si>
  <si>
    <t>16. HAFTA</t>
  </si>
  <si>
    <t>Nisan 2. Hafta</t>
  </si>
  <si>
    <t>10 Temmuz</t>
  </si>
  <si>
    <t>17. HAFTA</t>
  </si>
  <si>
    <t>Nisan 3. Hafta</t>
  </si>
  <si>
    <t>11 Temmuz</t>
  </si>
  <si>
    <t>18. HAFTA</t>
  </si>
  <si>
    <t>Nisan 4. Hafta</t>
  </si>
  <si>
    <t>12 Temmuz</t>
  </si>
  <si>
    <t>19. HAFTA</t>
  </si>
  <si>
    <t>Mayıs 1. Hafta</t>
  </si>
  <si>
    <t>13 Temmuz</t>
  </si>
  <si>
    <t>20. HAFTA</t>
  </si>
  <si>
    <t>Mayıs 2. Hafta</t>
  </si>
  <si>
    <t>14 Temmuz</t>
  </si>
  <si>
    <t>21. HAFTA</t>
  </si>
  <si>
    <t>Mayıs 3. Hafta</t>
  </si>
  <si>
    <t>15 Temmuz</t>
  </si>
  <si>
    <t>22. HAFTA</t>
  </si>
  <si>
    <t>Mayıs 4. Hafta</t>
  </si>
  <si>
    <t>16 Temmuz</t>
  </si>
  <si>
    <t>23. HAFTA</t>
  </si>
  <si>
    <t>Haziran 1. Hafta</t>
  </si>
  <si>
    <t>Temmuz 2. Hafta</t>
  </si>
  <si>
    <t>24. HAFTA</t>
  </si>
  <si>
    <t>Haziran 2. Hafta</t>
  </si>
  <si>
    <t>17 Temmuz</t>
  </si>
  <si>
    <t>25. HAFTA</t>
  </si>
  <si>
    <t>Haziran 3. Hafta</t>
  </si>
  <si>
    <t>18 Temmuz</t>
  </si>
  <si>
    <t>26. HAFTA</t>
  </si>
  <si>
    <t>Haziran 4. Hafta</t>
  </si>
  <si>
    <t>19 Temmuz</t>
  </si>
  <si>
    <t>27. HAFTA</t>
  </si>
  <si>
    <t>20 Temmuz</t>
  </si>
  <si>
    <t>28. HAFTA</t>
  </si>
  <si>
    <t>21 Temmuz</t>
  </si>
  <si>
    <t>29. HAFTA</t>
  </si>
  <si>
    <t>22 Temmuz</t>
  </si>
  <si>
    <t>30. HAFTA</t>
  </si>
  <si>
    <t>Temmuz 3. Hafta</t>
  </si>
  <si>
    <t>23 Temmuz</t>
  </si>
  <si>
    <t>31. HAFTA</t>
  </si>
  <si>
    <t>Temmuz 4. Hafta</t>
  </si>
  <si>
    <t>32. HAFTA</t>
  </si>
  <si>
    <t>Ağustos 1. Hafta</t>
  </si>
  <si>
    <t>24 Temmuz</t>
  </si>
  <si>
    <t>33. HAFTA</t>
  </si>
  <si>
    <t>Ağustos 2. Hafta</t>
  </si>
  <si>
    <t>25 Temmuz</t>
  </si>
  <si>
    <t>34. HAFTA</t>
  </si>
  <si>
    <t>Ağustos 3. Hafta</t>
  </si>
  <si>
    <t>26 Temmuz</t>
  </si>
  <si>
    <t>35. HAFTA</t>
  </si>
  <si>
    <t>Ağustos 4. Hafta</t>
  </si>
  <si>
    <t>27 Temmuz</t>
  </si>
  <si>
    <t>36. HAFTA</t>
  </si>
  <si>
    <t>Eylül 0. Hafta</t>
  </si>
  <si>
    <t>28 Temmuz</t>
  </si>
  <si>
    <t>37. HAFTA</t>
  </si>
  <si>
    <t>Eylül 1. Hafta</t>
  </si>
  <si>
    <t>29 Temmuz</t>
  </si>
  <si>
    <t>38. HAFTA</t>
  </si>
  <si>
    <t>Eylül 2. Hafta</t>
  </si>
  <si>
    <t>30 Temmuz</t>
  </si>
  <si>
    <t>39. HAFTA</t>
  </si>
  <si>
    <t xml:space="preserve">Eylül 3. Hafta        </t>
  </si>
  <si>
    <t>40. HAFTA</t>
  </si>
  <si>
    <t>Eylül 4. Hafta</t>
  </si>
  <si>
    <t>31 Temmuz</t>
  </si>
  <si>
    <t>41. HAFTA</t>
  </si>
  <si>
    <t>Ekim 1. Hafta</t>
  </si>
  <si>
    <t>1 Ağustos</t>
  </si>
  <si>
    <t>42. HAFTA</t>
  </si>
  <si>
    <t>Ekim 2. Hafta</t>
  </si>
  <si>
    <t>2 Ağustos</t>
  </si>
  <si>
    <t>43. HAFTA</t>
  </si>
  <si>
    <t>Ekim 3. Hafta</t>
  </si>
  <si>
    <t>3 Ağustos</t>
  </si>
  <si>
    <t>44. HAFTA</t>
  </si>
  <si>
    <t>Ekim 4. Hafta</t>
  </si>
  <si>
    <t>4 Ağustos</t>
  </si>
  <si>
    <t>45. HAFTA</t>
  </si>
  <si>
    <t xml:space="preserve"> Kasım 1. Hafta</t>
  </si>
  <si>
    <t>5 Ağustos</t>
  </si>
  <si>
    <t>46. HAFTA</t>
  </si>
  <si>
    <t xml:space="preserve"> Kasım 2. Hafta</t>
  </si>
  <si>
    <t>6 Ağustos</t>
  </si>
  <si>
    <t>47. HAFTA</t>
  </si>
  <si>
    <t xml:space="preserve"> Kasım 3. Hafta</t>
  </si>
  <si>
    <t>48. HAFTA</t>
  </si>
  <si>
    <t xml:space="preserve"> Kasım 4. Hafta</t>
  </si>
  <si>
    <t>7 Ağustos</t>
  </si>
  <si>
    <t>49. HAFTA</t>
  </si>
  <si>
    <t>Aralık 0. Hafta</t>
  </si>
  <si>
    <t>8 Ağustos</t>
  </si>
  <si>
    <t>50. HAFTA</t>
  </si>
  <si>
    <t>Aralık 1. Hafta</t>
  </si>
  <si>
    <t>9 Ağustos</t>
  </si>
  <si>
    <t>51. HAFTA</t>
  </si>
  <si>
    <t>Aralık 2. Hafta</t>
  </si>
  <si>
    <t>10 Ağustos</t>
  </si>
  <si>
    <t>52. HAFTA</t>
  </si>
  <si>
    <t>Aralık 3. Hafta</t>
  </si>
  <si>
    <t>11 Ağustos</t>
  </si>
  <si>
    <t>53. HAFTA</t>
  </si>
  <si>
    <t>Aralık 4. Hafta</t>
  </si>
  <si>
    <t>12 Ağustos</t>
  </si>
  <si>
    <t>13 Ağustos</t>
  </si>
  <si>
    <t>14 Ağustos</t>
  </si>
  <si>
    <t>15 Ağustos</t>
  </si>
  <si>
    <t>16 Ağustos</t>
  </si>
  <si>
    <t>17 Ağustos</t>
  </si>
  <si>
    <t>18 Ağustos</t>
  </si>
  <si>
    <t>Funnel ve ödeme sayfasında değişiklik yapıldı</t>
  </si>
  <si>
    <t>19 Ağustos</t>
  </si>
  <si>
    <t>20 Ağustos</t>
  </si>
  <si>
    <t>21 Ağustos</t>
  </si>
  <si>
    <t>Bugün OTÜ içinde oneamz linkleri paylaşılıyor</t>
  </si>
  <si>
    <t>22 Ağustos</t>
  </si>
  <si>
    <t>23 Ağustos</t>
  </si>
  <si>
    <t>24 Ağustos</t>
  </si>
  <si>
    <t>25 Ağustos</t>
  </si>
  <si>
    <t>26 Ağustos</t>
  </si>
  <si>
    <t>27 Ağustos</t>
  </si>
  <si>
    <t>28 Ağustos</t>
  </si>
  <si>
    <t>29 Ağustos</t>
  </si>
  <si>
    <t>30 Ağustos</t>
  </si>
  <si>
    <t>31 Ağustos</t>
  </si>
  <si>
    <t>1 Eylül</t>
  </si>
  <si>
    <t>2 Eylül</t>
  </si>
  <si>
    <t>3 Eylül</t>
  </si>
  <si>
    <t>4 Eylül</t>
  </si>
  <si>
    <t>5 Eylül</t>
  </si>
  <si>
    <t>6 Eylül</t>
  </si>
  <si>
    <t>7 Eylül</t>
  </si>
  <si>
    <t>8 Eylül</t>
  </si>
  <si>
    <t>9 Eylül</t>
  </si>
  <si>
    <t>10 Eylül</t>
  </si>
  <si>
    <t>11 Eylül</t>
  </si>
  <si>
    <t>12 Eylül</t>
  </si>
  <si>
    <t>13 Eylül</t>
  </si>
  <si>
    <t>14 Eylül</t>
  </si>
  <si>
    <t>15 Eylül</t>
  </si>
  <si>
    <t>16 Eylül</t>
  </si>
  <si>
    <t>17 Eylül</t>
  </si>
  <si>
    <t>18 Eylül</t>
  </si>
  <si>
    <t>19 Eylül</t>
  </si>
  <si>
    <t>20 Eylül</t>
  </si>
  <si>
    <t>21 Eylül</t>
  </si>
  <si>
    <t>22 Eylül</t>
  </si>
  <si>
    <t>23 Eylül</t>
  </si>
  <si>
    <t>24 Eylül</t>
  </si>
  <si>
    <t>25 Eylül</t>
  </si>
  <si>
    <t>26 Eylül</t>
  </si>
  <si>
    <t>27 Eylül</t>
  </si>
  <si>
    <t>28 Eylül</t>
  </si>
  <si>
    <t>29 Eylül</t>
  </si>
  <si>
    <t>30 Eylül</t>
  </si>
  <si>
    <t>1 Ekim</t>
  </si>
  <si>
    <t>2 Ekim</t>
  </si>
  <si>
    <t>3 Ekim</t>
  </si>
  <si>
    <t>4 Ekim</t>
  </si>
  <si>
    <t>5 Ekim</t>
  </si>
  <si>
    <t>6 Ekim</t>
  </si>
  <si>
    <t>7 Ekim</t>
  </si>
  <si>
    <t>8 Ekim</t>
  </si>
  <si>
    <t>9 Ekim</t>
  </si>
  <si>
    <t>10 Ekim</t>
  </si>
  <si>
    <t>11 Ekim</t>
  </si>
  <si>
    <t>12 Ekim</t>
  </si>
  <si>
    <t>13 Ekim</t>
  </si>
  <si>
    <t>14 Ekim</t>
  </si>
  <si>
    <t>15 Ekim</t>
  </si>
  <si>
    <t>16 Ekim</t>
  </si>
  <si>
    <t>17 Ekim</t>
  </si>
  <si>
    <t>18 Ekim</t>
  </si>
  <si>
    <t>19 Ekim</t>
  </si>
  <si>
    <t>20 Ekim</t>
  </si>
  <si>
    <t>21 Ekim</t>
  </si>
  <si>
    <t>22 Ekim</t>
  </si>
  <si>
    <t>23 Ekim</t>
  </si>
  <si>
    <t>24 Ekim</t>
  </si>
  <si>
    <t>25 Ekim</t>
  </si>
  <si>
    <t>26 Ekim</t>
  </si>
  <si>
    <t>27 Ekim</t>
  </si>
  <si>
    <t>28 Ekim</t>
  </si>
  <si>
    <t>29 Ekim</t>
  </si>
  <si>
    <t>30 Ekim</t>
  </si>
  <si>
    <t>31 Ekim</t>
  </si>
  <si>
    <t>1 Kasım</t>
  </si>
  <si>
    <t>2 Kasım</t>
  </si>
  <si>
    <t>3 Kasım</t>
  </si>
  <si>
    <t>4 Kasım</t>
  </si>
  <si>
    <t>5 Kasım</t>
  </si>
  <si>
    <t>6 Kasım</t>
  </si>
  <si>
    <t>7 Kasım</t>
  </si>
  <si>
    <t>8 Kasım</t>
  </si>
  <si>
    <t>9 Kasım</t>
  </si>
  <si>
    <t>10 Kasım</t>
  </si>
  <si>
    <t>11 Kasım</t>
  </si>
  <si>
    <t>12 Kasım</t>
  </si>
  <si>
    <t>13 Kasım</t>
  </si>
  <si>
    <t>14 Kasım</t>
  </si>
  <si>
    <t>15 Kasım</t>
  </si>
  <si>
    <t>16 Kasım</t>
  </si>
  <si>
    <t>17 Kasım</t>
  </si>
  <si>
    <t>18 Kasım</t>
  </si>
  <si>
    <t>19 Kasım</t>
  </si>
  <si>
    <t>20 Kasım</t>
  </si>
  <si>
    <t>21 Kasım</t>
  </si>
  <si>
    <t>22 Kasım</t>
  </si>
  <si>
    <t>23 Kasım</t>
  </si>
  <si>
    <t>24 Kasım</t>
  </si>
  <si>
    <t>25 Kasım</t>
  </si>
  <si>
    <t>26 Kasım</t>
  </si>
  <si>
    <t>27 Kasım</t>
  </si>
  <si>
    <t>28 Kasım</t>
  </si>
  <si>
    <t>29 Kasım</t>
  </si>
  <si>
    <t>30 Kasım</t>
  </si>
  <si>
    <t>1 Aralık</t>
  </si>
  <si>
    <t>2 Aralık</t>
  </si>
  <si>
    <t>3 Aralık</t>
  </si>
  <si>
    <t>4 Aralık</t>
  </si>
  <si>
    <t>5 Aralık</t>
  </si>
  <si>
    <t>6 Aralık</t>
  </si>
  <si>
    <t>7 Aralık</t>
  </si>
  <si>
    <t>8 Aralık</t>
  </si>
  <si>
    <t>9 Aralık</t>
  </si>
  <si>
    <t>10 Aralık</t>
  </si>
  <si>
    <t>11 Aralık</t>
  </si>
  <si>
    <t>12 Aralık</t>
  </si>
  <si>
    <t>13 Aralık</t>
  </si>
  <si>
    <t>14 Aralık</t>
  </si>
  <si>
    <t>15 Aralık</t>
  </si>
  <si>
    <t>16 Aralık</t>
  </si>
  <si>
    <t>17 Aralık</t>
  </si>
  <si>
    <t>18 Aralık</t>
  </si>
  <si>
    <t>19 Aralık</t>
  </si>
  <si>
    <t>20 Aralık</t>
  </si>
  <si>
    <t>21 Aralık</t>
  </si>
  <si>
    <t>22 Aralık</t>
  </si>
  <si>
    <t>23 Aralık</t>
  </si>
  <si>
    <t>24 Aralık</t>
  </si>
  <si>
    <t>25 Aralık</t>
  </si>
  <si>
    <t>26 Aralık</t>
  </si>
  <si>
    <t>27 Aralık</t>
  </si>
  <si>
    <t>28 Aralık</t>
  </si>
  <si>
    <t>29 Aralık</t>
  </si>
  <si>
    <t>30 Aralık</t>
  </si>
  <si>
    <t>31 Aralık</t>
  </si>
  <si>
    <r>
      <rPr>
        <b/>
        <sz val="11"/>
        <color rgb="FFFFF2CC"/>
        <rFont val="Verdana"/>
        <family val="2"/>
      </rPr>
      <t xml:space="preserve">DAY 
</t>
    </r>
    <r>
      <rPr>
        <sz val="11"/>
        <color rgb="FFFFF2CC"/>
        <rFont val="Verdana"/>
        <family val="2"/>
      </rPr>
      <t>(Gün)</t>
    </r>
  </si>
  <si>
    <r>
      <rPr>
        <b/>
        <sz val="11"/>
        <color rgb="FFFFF2CC"/>
        <rFont val="Verdana"/>
        <family val="2"/>
      </rPr>
      <t xml:space="preserve">DATE 
</t>
    </r>
    <r>
      <rPr>
        <sz val="11"/>
        <color rgb="FFFFF2CC"/>
        <rFont val="Verdana"/>
        <family val="2"/>
      </rPr>
      <t>(Tarih)</t>
    </r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</si>
  <si>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TL)</t>
    </r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</si>
  <si>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$)</t>
    </r>
  </si>
  <si>
    <r>
      <rPr>
        <b/>
        <sz val="11"/>
        <color rgb="FFFFF2CC"/>
        <rFont val="Verdana"/>
        <family val="2"/>
      </rPr>
      <t xml:space="preserve">REACH 
</t>
    </r>
    <r>
      <rPr>
        <sz val="11"/>
        <color rgb="FFFFF2CC"/>
        <rFont val="Verdana"/>
        <family val="2"/>
      </rPr>
      <t>(Reklamın ulaştığı kişi)</t>
    </r>
  </si>
  <si>
    <r>
      <rPr>
        <b/>
        <sz val="11"/>
        <color rgb="FFFFF2CC"/>
        <rFont val="Verdana"/>
        <family val="2"/>
      </rPr>
      <t xml:space="preserve">IMPRESSION 
</t>
    </r>
    <r>
      <rPr>
        <sz val="10"/>
        <color rgb="FFFFF2CC"/>
        <rFont val="Verdana"/>
        <family val="2"/>
      </rPr>
      <t xml:space="preserve">(Reklamlarin ekranda gösterilme sayısı) </t>
    </r>
  </si>
  <si>
    <r>
      <rPr>
        <b/>
        <sz val="11"/>
        <color rgb="FFFFF2CC"/>
        <rFont val="Verdana"/>
        <family val="2"/>
      </rPr>
      <t xml:space="preserve">U. Link CLICKS 
</t>
    </r>
    <r>
      <rPr>
        <sz val="11"/>
        <color rgb="FFFFF2CC"/>
        <rFont val="Verdana"/>
        <family val="2"/>
      </rPr>
      <t>(Reklama tıklama sayısı )</t>
    </r>
  </si>
  <si>
    <r>
      <rPr>
        <b/>
        <sz val="11"/>
        <color rgb="FFFFF2CC"/>
        <rFont val="Verdana"/>
        <family val="2"/>
      </rPr>
      <t xml:space="preserve">LEAD 
</t>
    </r>
    <r>
      <rPr>
        <sz val="11"/>
        <color rgb="FFFFF2CC"/>
        <rFont val="Verdana"/>
        <family val="2"/>
      </rPr>
      <t>(FB'un tespitiyle webinar'a kayıt sayısı)</t>
    </r>
  </si>
  <si>
    <t>PURCHASE</t>
  </si>
  <si>
    <r>
      <rPr>
        <b/>
        <sz val="11"/>
        <color rgb="FFFFF2CC"/>
        <rFont val="Verdana"/>
        <family val="2"/>
      </rPr>
      <t xml:space="preserve">CPM 
</t>
    </r>
    <r>
      <rPr>
        <sz val="11"/>
        <color rgb="FFFFF2CC"/>
        <rFont val="Verdana"/>
        <family val="2"/>
      </rPr>
      <t>(1000 etkileşim başı maliyet)</t>
    </r>
  </si>
  <si>
    <r>
      <rPr>
        <b/>
        <sz val="11"/>
        <color rgb="FFFFF2CC"/>
        <rFont val="Verdana"/>
        <family val="2"/>
      </rPr>
      <t xml:space="preserve">CPC
 </t>
    </r>
    <r>
      <rPr>
        <sz val="11"/>
        <color rgb="FFFFF2CC"/>
        <rFont val="Verdana"/>
        <family val="2"/>
      </rPr>
      <t>(Tıklama başı maliyet)</t>
    </r>
  </si>
  <si>
    <r>
      <rPr>
        <b/>
        <sz val="11"/>
        <color rgb="FFFFF2CC"/>
        <rFont val="Verdana"/>
        <family val="2"/>
      </rPr>
      <t xml:space="preserve">CTR
</t>
    </r>
    <r>
      <rPr>
        <sz val="11"/>
        <color rgb="FFFFF2CC"/>
        <rFont val="Verdana"/>
        <family val="2"/>
      </rPr>
      <t>(Reklamı görenlerin reklama tıklama oranı)</t>
    </r>
  </si>
  <si>
    <r>
      <rPr>
        <b/>
        <sz val="11"/>
        <color rgb="FFFFF2CC"/>
        <rFont val="Verdana"/>
        <family val="2"/>
      </rPr>
      <t xml:space="preserve">LP% </t>
    </r>
    <r>
      <rPr>
        <sz val="11"/>
        <color rgb="FFFFF2CC"/>
        <rFont val="Verdana"/>
        <family val="2"/>
      </rPr>
      <t>(Reklama tıklayanların Satis sayfasina gelme oranı)</t>
    </r>
  </si>
  <si>
    <t>CPA</t>
  </si>
  <si>
    <r>
      <rPr>
        <b/>
        <sz val="11"/>
        <color rgb="FFFFF2CC"/>
        <rFont val="Verdana"/>
        <family val="2"/>
      </rPr>
      <t xml:space="preserve">FB 
</t>
    </r>
    <r>
      <rPr>
        <sz val="11"/>
        <color rgb="FFFFF2CC"/>
        <rFont val="Verdana"/>
        <family val="2"/>
      </rPr>
      <t xml:space="preserve">reklamda yapılan değişiklikler </t>
    </r>
  </si>
  <si>
    <r>
      <rPr>
        <b/>
        <sz val="11"/>
        <color rgb="FFFFF2CC"/>
        <rFont val="Verdana"/>
        <family val="2"/>
      </rPr>
      <t xml:space="preserve">RATE </t>
    </r>
    <r>
      <rPr>
        <sz val="11"/>
        <color rgb="FFFFF2CC"/>
        <rFont val="Verdana"/>
        <family val="2"/>
      </rPr>
      <t>(Döviz kuru)</t>
    </r>
  </si>
  <si>
    <t>TIME INTERVAL</t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</si>
  <si>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$)</t>
    </r>
  </si>
  <si>
    <r>
      <rPr>
        <b/>
        <sz val="11"/>
        <color rgb="FFFFF2CC"/>
        <rFont val="Verdana"/>
        <family val="2"/>
      </rPr>
      <t xml:space="preserve">REACH 
</t>
    </r>
    <r>
      <rPr>
        <sz val="11"/>
        <color rgb="FFFFF2CC"/>
        <rFont val="Verdana"/>
        <family val="2"/>
      </rPr>
      <t>(Reklamın ulaştığı kişi)</t>
    </r>
  </si>
  <si>
    <r>
      <rPr>
        <b/>
        <sz val="11"/>
        <color rgb="FFFFF2CC"/>
        <rFont val="Verdana"/>
        <family val="2"/>
      </rPr>
      <t xml:space="preserve">IMPRESSION 
</t>
    </r>
    <r>
      <rPr>
        <sz val="10"/>
        <color rgb="FFFFF2CC"/>
        <rFont val="Verdana"/>
        <family val="2"/>
      </rPr>
      <t xml:space="preserve">(Reklamlarin ekranda gösterilme sayısı) </t>
    </r>
  </si>
  <si>
    <r>
      <rPr>
        <b/>
        <sz val="11"/>
        <color rgb="FFFFF2CC"/>
        <rFont val="Verdana"/>
        <family val="2"/>
      </rPr>
      <t xml:space="preserve">U. Link CLICKS 
</t>
    </r>
    <r>
      <rPr>
        <sz val="11"/>
        <color rgb="FFFFF2CC"/>
        <rFont val="Verdana"/>
        <family val="2"/>
      </rPr>
      <t>(Reklama tıklama sayısı )</t>
    </r>
  </si>
  <si>
    <r>
      <rPr>
        <b/>
        <sz val="11"/>
        <color rgb="FFFFF2CC"/>
        <rFont val="Verdana"/>
        <family val="2"/>
      </rPr>
      <t xml:space="preserve">LEAD 
</t>
    </r>
    <r>
      <rPr>
        <sz val="11"/>
        <color rgb="FFFFF2CC"/>
        <rFont val="Verdana"/>
        <family val="2"/>
      </rPr>
      <t>(FB'un tespitiyle webinar'a kayıt sayısı)</t>
    </r>
  </si>
  <si>
    <r>
      <rPr>
        <b/>
        <sz val="11"/>
        <color rgb="FFFFF2CC"/>
        <rFont val="Verdana"/>
        <family val="2"/>
      </rPr>
      <t xml:space="preserve">CPM 
</t>
    </r>
    <r>
      <rPr>
        <sz val="11"/>
        <color rgb="FFFFF2CC"/>
        <rFont val="Verdana"/>
        <family val="2"/>
      </rPr>
      <t>(1000 etkileşim başı maliyet)</t>
    </r>
  </si>
  <si>
    <r>
      <rPr>
        <b/>
        <sz val="11"/>
        <color rgb="FFFFF2CC"/>
        <rFont val="Verdana"/>
        <family val="2"/>
      </rPr>
      <t xml:space="preserve">CPC
 </t>
    </r>
    <r>
      <rPr>
        <sz val="11"/>
        <color rgb="FFFFF2CC"/>
        <rFont val="Verdana"/>
        <family val="2"/>
      </rPr>
      <t>(Tıklama başı maliyet)</t>
    </r>
  </si>
  <si>
    <r>
      <rPr>
        <b/>
        <sz val="11"/>
        <color rgb="FFFFF2CC"/>
        <rFont val="Verdana"/>
        <family val="2"/>
      </rPr>
      <t xml:space="preserve">CPL 
</t>
    </r>
    <r>
      <rPr>
        <sz val="11"/>
        <color rgb="FFFFF2CC"/>
        <rFont val="Verdana"/>
        <family val="2"/>
      </rPr>
      <t>(Lead başı maliyet)</t>
    </r>
  </si>
  <si>
    <r>
      <rPr>
        <b/>
        <sz val="11"/>
        <color rgb="FFFFF2CC"/>
        <rFont val="Verdana"/>
        <family val="2"/>
      </rPr>
      <t xml:space="preserve">CTR
</t>
    </r>
    <r>
      <rPr>
        <sz val="11"/>
        <color rgb="FFFFF2CC"/>
        <rFont val="Verdana"/>
        <family val="2"/>
      </rPr>
      <t>(Reklamı görenlerin reklama tıklama oranı)</t>
    </r>
  </si>
  <si>
    <r>
      <rPr>
        <b/>
        <sz val="11"/>
        <color rgb="FFFFF2CC"/>
        <rFont val="Verdana"/>
        <family val="2"/>
      </rPr>
      <t xml:space="preserve">LP% </t>
    </r>
    <r>
      <rPr>
        <sz val="11"/>
        <color rgb="FFFFF2CC"/>
        <rFont val="Verdana"/>
        <family val="2"/>
      </rPr>
      <t>(Reklama tıklayanların Satis sayfasina gelme oranı)</t>
    </r>
  </si>
  <si>
    <t>genel temmuz 1 itibariyla</t>
  </si>
  <si>
    <t>yas guncelleme</t>
  </si>
  <si>
    <t>Domain degisimi nedeniyle kapali</t>
  </si>
  <si>
    <t>EU, Az reklamlari acildi.</t>
  </si>
  <si>
    <t>US-Ca reklamlari acildi</t>
  </si>
  <si>
    <t>tüm yurtdisi reklamlari kapatildi</t>
  </si>
  <si>
    <t xml:space="preserve">yeni reklam hesabinda basladik. </t>
  </si>
  <si>
    <t>GOOGLE - YOUTUBE REKLAMLARI</t>
  </si>
  <si>
    <r>
      <rPr>
        <b/>
        <sz val="11"/>
        <color rgb="FFFFF2CC"/>
        <rFont val="Verdana"/>
        <family val="2"/>
      </rPr>
      <t xml:space="preserve">DAY 
</t>
    </r>
    <r>
      <rPr>
        <sz val="11"/>
        <color rgb="FFFFF2CC"/>
        <rFont val="Verdana"/>
        <family val="2"/>
      </rPr>
      <t>(Gün)</t>
    </r>
  </si>
  <si>
    <r>
      <rPr>
        <b/>
        <sz val="11"/>
        <color rgb="FFFFF2CC"/>
        <rFont val="Verdana"/>
        <family val="2"/>
      </rPr>
      <t xml:space="preserve">DATE 
</t>
    </r>
    <r>
      <rPr>
        <sz val="11"/>
        <color rgb="FFFFF2CC"/>
        <rFont val="Verdana"/>
        <family val="2"/>
      </rPr>
      <t>(Tarih)</t>
    </r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</si>
  <si>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TL)</t>
    </r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</si>
  <si>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$)</t>
    </r>
  </si>
  <si>
    <r>
      <rPr>
        <b/>
        <sz val="11"/>
        <color rgb="FFFFF2CC"/>
        <rFont val="Verdana"/>
        <family val="2"/>
      </rPr>
      <t xml:space="preserve">VIEW
 </t>
    </r>
    <r>
      <rPr>
        <sz val="11"/>
        <color rgb="FFFFF2CC"/>
        <rFont val="Verdana"/>
        <family val="2"/>
      </rPr>
      <t>(Reklamı gören kişi )</t>
    </r>
  </si>
  <si>
    <r>
      <rPr>
        <b/>
        <sz val="11"/>
        <color rgb="FFFFF2CC"/>
        <rFont val="Verdana"/>
        <family val="2"/>
      </rPr>
      <t xml:space="preserve">IMPRESSION 
</t>
    </r>
    <r>
      <rPr>
        <sz val="11"/>
        <color rgb="FFFFF2CC"/>
        <rFont val="Verdana"/>
        <family val="2"/>
      </rPr>
      <t xml:space="preserve">(Reklamlarin ekranda gösterilme sayısı) </t>
    </r>
  </si>
  <si>
    <r>
      <rPr>
        <b/>
        <sz val="11"/>
        <color rgb="FFFFF2CC"/>
        <rFont val="Verdana"/>
        <family val="2"/>
      </rPr>
      <t xml:space="preserve">U. Link CLICKS 
</t>
    </r>
    <r>
      <rPr>
        <sz val="11"/>
        <color rgb="FFFFF2CC"/>
        <rFont val="Verdana"/>
        <family val="2"/>
      </rPr>
      <t>(Reklama tıklama sayısı )</t>
    </r>
  </si>
  <si>
    <r>
      <rPr>
        <b/>
        <sz val="11"/>
        <color rgb="FFFFF2CC"/>
        <rFont val="Verdana"/>
        <family val="2"/>
      </rPr>
      <t xml:space="preserve">CPM 
</t>
    </r>
    <r>
      <rPr>
        <sz val="11"/>
        <color rgb="FFFFF2CC"/>
        <rFont val="Verdana"/>
        <family val="2"/>
      </rPr>
      <t>(1000 etkileşim başı maliyet)</t>
    </r>
  </si>
  <si>
    <r>
      <rPr>
        <b/>
        <sz val="11"/>
        <color rgb="FFFFF2CC"/>
        <rFont val="Verdana"/>
        <family val="2"/>
      </rPr>
      <t xml:space="preserve">CPC
 </t>
    </r>
    <r>
      <rPr>
        <sz val="11"/>
        <color rgb="FFFFF2CC"/>
        <rFont val="Verdana"/>
        <family val="2"/>
      </rPr>
      <t>(Tıklama başı maliyet)</t>
    </r>
  </si>
  <si>
    <r>
      <rPr>
        <b/>
        <sz val="11"/>
        <color rgb="FFFFF2CC"/>
        <rFont val="Verdana"/>
        <family val="2"/>
      </rPr>
      <t xml:space="preserve">CTR
</t>
    </r>
    <r>
      <rPr>
        <sz val="11"/>
        <color rgb="FFFFF2CC"/>
        <rFont val="Verdana"/>
        <family val="2"/>
      </rPr>
      <t>(Reklamı görenlerin reklama tıklama oranı)</t>
    </r>
  </si>
  <si>
    <r>
      <rPr>
        <b/>
        <sz val="11"/>
        <color rgb="FFFFF2CC"/>
        <rFont val="Verdana"/>
        <family val="2"/>
      </rPr>
      <t>VIEW RATE</t>
    </r>
    <r>
      <rPr>
        <sz val="11"/>
        <color rgb="FFFFF2CC"/>
        <rFont val="Verdana"/>
        <family val="2"/>
      </rPr>
      <t xml:space="preserve"> (görüntüleme oranı)</t>
    </r>
  </si>
  <si>
    <r>
      <rPr>
        <b/>
        <sz val="11"/>
        <color rgb="FFFFF2CC"/>
        <rFont val="Verdana"/>
        <family val="2"/>
      </rPr>
      <t xml:space="preserve">CPV </t>
    </r>
    <r>
      <rPr>
        <sz val="11"/>
        <color rgb="FFFFF2CC"/>
        <rFont val="Verdana"/>
        <family val="2"/>
      </rPr>
      <t>(Gösterim başı maliyet)</t>
    </r>
  </si>
  <si>
    <r>
      <rPr>
        <b/>
        <sz val="11"/>
        <color rgb="FFFFF2CC"/>
        <rFont val="Verdana"/>
        <family val="2"/>
      </rPr>
      <t xml:space="preserve">GO - YOUTUBE 
</t>
    </r>
    <r>
      <rPr>
        <sz val="11"/>
        <color rgb="FFFFF2CC"/>
        <rFont val="Verdana"/>
        <family val="2"/>
      </rPr>
      <t xml:space="preserve">reklamda yapılan değişiklikler </t>
    </r>
  </si>
  <si>
    <r>
      <rPr>
        <b/>
        <sz val="11"/>
        <color rgb="FFFFF2CC"/>
        <rFont val="Verdana"/>
        <family val="2"/>
      </rPr>
      <t xml:space="preserve">RATE </t>
    </r>
    <r>
      <rPr>
        <sz val="11"/>
        <color rgb="FFFFF2CC"/>
        <rFont val="Verdana"/>
        <family val="2"/>
      </rPr>
      <t>(Döviz kuru)</t>
    </r>
  </si>
  <si>
    <t>YouTube channel subscriptions</t>
  </si>
  <si>
    <r>
      <rPr>
        <b/>
        <sz val="11"/>
        <color rgb="FFFFF2CC"/>
        <rFont val="Verdana"/>
        <family val="2"/>
      </rPr>
      <t xml:space="preserve">AD SPEND
</t>
    </r>
    <r>
      <rPr>
        <sz val="11"/>
        <color rgb="FFFFF2CC"/>
        <rFont val="Verdana"/>
        <family val="2"/>
      </rPr>
      <t>(Reklam harcaması $)</t>
    </r>
  </si>
  <si>
    <r>
      <rPr>
        <b/>
        <sz val="11"/>
        <color rgb="FFFFF2CC"/>
        <rFont val="Verdana"/>
        <family val="2"/>
      </rPr>
      <t xml:space="preserve">VIEW
 </t>
    </r>
    <r>
      <rPr>
        <sz val="11"/>
        <color rgb="FFFFF2CC"/>
        <rFont val="Verdana"/>
        <family val="2"/>
      </rPr>
      <t>(Reklamı gören kişi )</t>
    </r>
  </si>
  <si>
    <r>
      <rPr>
        <b/>
        <sz val="11"/>
        <color rgb="FFFFF2CC"/>
        <rFont val="Verdana"/>
        <family val="2"/>
      </rPr>
      <t xml:space="preserve">IMPRESSION 
</t>
    </r>
    <r>
      <rPr>
        <sz val="11"/>
        <color rgb="FFFFF2CC"/>
        <rFont val="Verdana"/>
        <family val="2"/>
      </rPr>
      <t xml:space="preserve">(Reklamlarin ekranda gösterilme sayısı) </t>
    </r>
  </si>
  <si>
    <r>
      <rPr>
        <b/>
        <sz val="11"/>
        <color rgb="FFFFF2CC"/>
        <rFont val="Verdana"/>
        <family val="2"/>
      </rPr>
      <t xml:space="preserve">U. Link CLICKS 
</t>
    </r>
    <r>
      <rPr>
        <sz val="11"/>
        <color rgb="FFFFF2CC"/>
        <rFont val="Verdana"/>
        <family val="2"/>
      </rPr>
      <t>(Reklama tıklama sayısı )</t>
    </r>
  </si>
  <si>
    <r>
      <rPr>
        <b/>
        <sz val="11"/>
        <color rgb="FFFFF2CC"/>
        <rFont val="Verdana"/>
        <family val="2"/>
      </rPr>
      <t xml:space="preserve">LEAD 
</t>
    </r>
    <r>
      <rPr>
        <sz val="11"/>
        <color rgb="FFFFF2CC"/>
        <rFont val="Verdana"/>
        <family val="2"/>
      </rPr>
      <t>(GOOGLE'un tespitiyle webinar'a kayıt sayısı)</t>
    </r>
  </si>
  <si>
    <r>
      <rPr>
        <b/>
        <sz val="11"/>
        <color rgb="FFFFF2CC"/>
        <rFont val="Verdana"/>
        <family val="2"/>
      </rPr>
      <t xml:space="preserve">CPM 
</t>
    </r>
    <r>
      <rPr>
        <sz val="11"/>
        <color rgb="FFFFF2CC"/>
        <rFont val="Verdana"/>
        <family val="2"/>
      </rPr>
      <t>(1000 etkileşim başı maliyet)</t>
    </r>
  </si>
  <si>
    <r>
      <rPr>
        <b/>
        <sz val="11"/>
        <color rgb="FFFFF2CC"/>
        <rFont val="Verdana"/>
        <family val="2"/>
      </rPr>
      <t xml:space="preserve">CPC
 </t>
    </r>
    <r>
      <rPr>
        <sz val="11"/>
        <color rgb="FFFFF2CC"/>
        <rFont val="Verdana"/>
        <family val="2"/>
      </rPr>
      <t>(Tıklama başı maliyet)</t>
    </r>
  </si>
  <si>
    <r>
      <rPr>
        <b/>
        <sz val="11"/>
        <color rgb="FFFFF2CC"/>
        <rFont val="Verdana"/>
        <family val="2"/>
      </rPr>
      <t xml:space="preserve">CPL 
</t>
    </r>
    <r>
      <rPr>
        <sz val="11"/>
        <color rgb="FFFFF2CC"/>
        <rFont val="Verdana"/>
        <family val="2"/>
      </rPr>
      <t>(Lead başı maliyet)</t>
    </r>
  </si>
  <si>
    <r>
      <rPr>
        <b/>
        <sz val="11"/>
        <color rgb="FFFFF2CC"/>
        <rFont val="Verdana"/>
        <family val="2"/>
      </rPr>
      <t xml:space="preserve">CTR
</t>
    </r>
    <r>
      <rPr>
        <sz val="11"/>
        <color rgb="FFFFF2CC"/>
        <rFont val="Verdana"/>
        <family val="2"/>
      </rPr>
      <t>(Reklamı görenlerin reklama tıklama oranı)</t>
    </r>
  </si>
  <si>
    <r>
      <rPr>
        <b/>
        <sz val="11"/>
        <color rgb="FFFFF2CC"/>
        <rFont val="Verdana"/>
        <family val="2"/>
      </rPr>
      <t>VIEW RATE</t>
    </r>
    <r>
      <rPr>
        <sz val="11"/>
        <color rgb="FFFFF2CC"/>
        <rFont val="Verdana"/>
        <family val="2"/>
      </rPr>
      <t xml:space="preserve"> (görüntüleme oranı)</t>
    </r>
  </si>
  <si>
    <r>
      <rPr>
        <b/>
        <sz val="11"/>
        <color rgb="FFFFF2CC"/>
        <rFont val="Verdana"/>
        <family val="2"/>
      </rPr>
      <t xml:space="preserve">CPV </t>
    </r>
    <r>
      <rPr>
        <sz val="11"/>
        <color rgb="FFFFF2CC"/>
        <rFont val="Verdana"/>
        <family val="2"/>
      </rPr>
      <t>(Gösterim başı maliyet)</t>
    </r>
  </si>
  <si>
    <t>Reklamlar sınırlandı</t>
  </si>
  <si>
    <t>CLICK FUNNEL</t>
  </si>
  <si>
    <t>ONEAMZ</t>
  </si>
  <si>
    <r>
      <rPr>
        <b/>
        <sz val="11"/>
        <color rgb="FFFFF2CC"/>
        <rFont val="Verdana"/>
        <family val="2"/>
      </rPr>
      <t xml:space="preserve">DAY 
</t>
    </r>
    <r>
      <rPr>
        <sz val="11"/>
        <color rgb="FFFFF2CC"/>
        <rFont val="Verdana"/>
        <family val="2"/>
      </rPr>
      <t>(Gün)</t>
    </r>
  </si>
  <si>
    <r>
      <rPr>
        <b/>
        <sz val="11"/>
        <color rgb="FFFFF2CC"/>
        <rFont val="Verdana"/>
        <family val="2"/>
      </rPr>
      <t xml:space="preserve">DATE 
</t>
    </r>
    <r>
      <rPr>
        <sz val="11"/>
        <color rgb="FFFFF2CC"/>
        <rFont val="Verdana"/>
        <family val="2"/>
      </rPr>
      <t>(Tarih)</t>
    </r>
  </si>
  <si>
    <t>OPT-IN</t>
  </si>
  <si>
    <t>Sale Page</t>
  </si>
  <si>
    <t>Toplama Sayfasina gelenlerin bilgilerini birakma orani</t>
  </si>
  <si>
    <t>Bilgilerini birakanlarin satin alma orani</t>
  </si>
  <si>
    <t>Toplama sayfasina gelenlerin satin alma orani</t>
  </si>
  <si>
    <t>opt-in / order page</t>
  </si>
  <si>
    <t>Satis sayfasina gelenlerin satin alma orani</t>
  </si>
  <si>
    <r>
      <rPr>
        <b/>
        <sz val="11"/>
        <color rgb="FFFFF2CC"/>
        <rFont val="Verdana"/>
        <family val="2"/>
      </rPr>
      <t xml:space="preserve">CPV  </t>
    </r>
    <r>
      <rPr>
        <sz val="11"/>
        <color rgb="FFFFF2CC"/>
        <rFont val="Verdana"/>
        <family val="2"/>
      </rPr>
      <t xml:space="preserve"> 
(ziyaretci başı maliyet)</t>
    </r>
  </si>
  <si>
    <r>
      <rPr>
        <b/>
        <sz val="11"/>
        <color rgb="FFFFF2CC"/>
        <rFont val="Verdana"/>
        <family val="2"/>
      </rPr>
      <t xml:space="preserve">CPL 
</t>
    </r>
    <r>
      <rPr>
        <sz val="11"/>
        <color rgb="FFFFF2CC"/>
        <rFont val="Verdana"/>
        <family val="2"/>
      </rPr>
      <t>(Order page gelen maliyet)</t>
    </r>
  </si>
  <si>
    <r>
      <rPr>
        <b/>
        <sz val="11"/>
        <color rgb="FFFFF2CC"/>
        <rFont val="Verdana"/>
        <family val="2"/>
      </rPr>
      <t xml:space="preserve">NOT 
</t>
    </r>
    <r>
      <rPr>
        <sz val="11"/>
        <color rgb="FFFFF2CC"/>
        <rFont val="Verdana"/>
        <family val="2"/>
      </rPr>
      <t>(Clickfunnel'da yapılan önemli değişiklikler)</t>
    </r>
  </si>
  <si>
    <r>
      <rPr>
        <b/>
        <sz val="11"/>
        <color rgb="FFFFF2CC"/>
        <rFont val="Verdana"/>
        <family val="2"/>
      </rPr>
      <t>UNIQUE VISIT</t>
    </r>
    <r>
      <rPr>
        <sz val="11"/>
        <color rgb="FFFFF2CC"/>
        <rFont val="Verdana"/>
        <family val="2"/>
      </rPr>
      <t xml:space="preserve"> </t>
    </r>
  </si>
  <si>
    <r>
      <rPr>
        <b/>
        <sz val="11"/>
        <color rgb="FFFFF2CC"/>
        <rFont val="Verdana"/>
        <family val="2"/>
      </rPr>
      <t xml:space="preserve">CPV  </t>
    </r>
    <r>
      <rPr>
        <sz val="11"/>
        <color rgb="FFFFF2CC"/>
        <rFont val="Verdana"/>
        <family val="2"/>
      </rPr>
      <t xml:space="preserve"> 
(ziyaretci başı maliyet)</t>
    </r>
  </si>
  <si>
    <r>
      <rPr>
        <b/>
        <sz val="11"/>
        <color rgb="FFFFF2CC"/>
        <rFont val="Verdana"/>
        <family val="2"/>
      </rPr>
      <t xml:space="preserve">CPL 
</t>
    </r>
    <r>
      <rPr>
        <sz val="11"/>
        <color rgb="FFFFF2CC"/>
        <rFont val="Verdana"/>
        <family val="2"/>
      </rPr>
      <t>(Order page gelen maliyet)</t>
    </r>
  </si>
  <si>
    <t>Ağustos 5. Hafta / Eylül 1. Hafta</t>
  </si>
  <si>
    <t>Eylül 3. Hafta</t>
  </si>
  <si>
    <t>Eylül 5. Hafta / Ekim 1. Hafta</t>
  </si>
  <si>
    <t>Ekim 5. Hafta</t>
  </si>
  <si>
    <t>Ekim 6. Hafta / Kasım 1. Hafta</t>
  </si>
  <si>
    <t>Kasım 2. Hafta</t>
  </si>
  <si>
    <t>Kasım 3. Hafta</t>
  </si>
  <si>
    <t>Kasım 4. Hafta</t>
  </si>
  <si>
    <t>Kasım 5. Hafta / Aralık 1. Hafta</t>
  </si>
  <si>
    <t>CAMP</t>
  </si>
  <si>
    <r>
      <rPr>
        <b/>
        <sz val="6"/>
        <color rgb="FFFFF2CC"/>
        <rFont val="Verdana"/>
        <family val="2"/>
      </rPr>
      <t>UNIQUE VISIT</t>
    </r>
    <r>
      <rPr>
        <sz val="6"/>
        <color rgb="FFFFF2CC"/>
        <rFont val="Verdana"/>
        <family val="2"/>
      </rPr>
      <t xml:space="preserve"> </t>
    </r>
  </si>
  <si>
    <t>Sayfaya gelenlerin bilgilerini birakma orani</t>
  </si>
  <si>
    <t>Sayfaya gelenlerin satin alma orani</t>
  </si>
  <si>
    <r>
      <rPr>
        <b/>
        <sz val="6"/>
        <color rgb="FFFFF2CC"/>
        <rFont val="Verdana"/>
        <family val="2"/>
      </rPr>
      <t xml:space="preserve">CPV  </t>
    </r>
    <r>
      <rPr>
        <sz val="6"/>
        <color rgb="FFFFF2CC"/>
        <rFont val="Verdana"/>
        <family val="2"/>
      </rPr>
      <t xml:space="preserve"> 
(ziyaretci başı maliyet)</t>
    </r>
  </si>
  <si>
    <r>
      <rPr>
        <b/>
        <sz val="6"/>
        <color rgb="FFFFF2CC"/>
        <rFont val="Verdana"/>
        <family val="2"/>
      </rPr>
      <t xml:space="preserve">CPL 
</t>
    </r>
    <r>
      <rPr>
        <sz val="6"/>
        <color rgb="FFFFF2CC"/>
        <rFont val="Verdana"/>
        <family val="2"/>
      </rPr>
      <t>(Lead başı maliyet)</t>
    </r>
  </si>
  <si>
    <t>FUNNEL DEĞİŞİKLİK</t>
  </si>
  <si>
    <t>FUNNEL BUTONDA DEĞİŞİKLİK</t>
  </si>
  <si>
    <t>günlük ort 70 (05.10.2023)</t>
  </si>
  <si>
    <t>elifcanduz@oneamz.com</t>
  </si>
  <si>
    <t>KAMPANYA</t>
  </si>
  <si>
    <t>ADSET NUMARALARI</t>
  </si>
  <si>
    <t>OA 01</t>
  </si>
  <si>
    <t>OA 02</t>
  </si>
  <si>
    <t>LEAD</t>
  </si>
  <si>
    <t>OA 03</t>
  </si>
  <si>
    <t>OA 04</t>
  </si>
  <si>
    <t>OA 05</t>
  </si>
  <si>
    <t>53 (26+drop) | OA | Temporary/Shift/Parttime work | 2M | 26Ja</t>
  </si>
  <si>
    <t>26 | OA | Temporary/Shift/Parttime work | m+f | 420K | 04Ek</t>
  </si>
  <si>
    <t>02 | OA | E-commerce &gt; amazon.com | 3.1M | 08.08 - Copy</t>
  </si>
  <si>
    <t>11 | OA | CC_23 | Job interview | m+f | 1.5M | 22Ar</t>
  </si>
  <si>
    <t>13 | OA | Engineering &gt; ecommerce (retail) | cc | m+f | 3.4M | 04Ek</t>
  </si>
  <si>
    <t>21 | OA | Jobstreet.com +Job fair+Entry level job | m+f | 490K | 06Ek</t>
  </si>
  <si>
    <t>19 | OA | &gt;34 | SmallBusiness+S.B.Funding+S.B.InnovationR+S.B.soft.+S.B.Week | 9.4M | 28.10</t>
  </si>
  <si>
    <t>34 | OA | CC_22 | Startup company () + Small business | m+f | 7M+ | 30Ar</t>
  </si>
  <si>
    <t>20 | OA | &gt;78,91,92 | Medium/Large business-to-business enterprise employees | 1.3M | 28.10 - Copy</t>
  </si>
  <si>
    <t>78 (35+b) | OA | Small bus-to-bus ent.+ Business intelligence | 7.6M | Mi22 - Copy</t>
  </si>
  <si>
    <t>91 | OA | Small and medium enterprises | 4.6M | Mi10</t>
  </si>
  <si>
    <t>92 | OA | Small and medium enterprises | 885K | Mi10</t>
  </si>
  <si>
    <t>35 | OA | Small business-to-business enterprise employees (10-200 employees) | m+f | 8M | 27Ek</t>
  </si>
  <si>
    <t>22 | New | OA | Digital marketing ()&gt; dropshipping | m+f | 950K | 05Ar</t>
  </si>
  <si>
    <t xml:space="preserve">29 | OA | Magento+Shopify+Presta | 15.3M | 27.10 </t>
  </si>
  <si>
    <t>23 | OA | Magento+Shopify &gt; amazon.com | cc | m+f | 1.7M | 08Ek</t>
  </si>
  <si>
    <t>66 | OA | Magento+Shopify+Presta | 5.5M | Ma17</t>
  </si>
  <si>
    <t>24 | OA | Digital wallet (s) + E-commerce payment sys | m+f | 3.8M | 08Ek</t>
  </si>
  <si>
    <t>55 | OA | Digital wallet (software) | 2M | 27Ja</t>
  </si>
  <si>
    <t>25 | OA | Apple Pay (soft.) PayPal | m+f | 2.7M | 08Ek</t>
  </si>
  <si>
    <t>27 | OA | Passive income | cc | m+f | 1.8M | 03Ek</t>
  </si>
  <si>
    <t>48 | OA | Passive income+ Job interview | 1.9M | 13Ja</t>
  </si>
  <si>
    <t>28 | OA | Ebay&gt;Amazon | m+f | 2.5M | 10Ek</t>
  </si>
  <si>
    <t>30 | OA | Entrepreneur&gt;ecommerce&gt;engagedshoppers | cc | m+f | 2.3M | 20Ek</t>
  </si>
  <si>
    <t>31 | OA | EBay &gt; Career dev. +Employment | m+f | 850K | 26Ek</t>
  </si>
  <si>
    <t>32 | OA | Professional development (vocational training) | m+f | 850K | 26Ek</t>
  </si>
  <si>
    <t xml:space="preserve">01-33 &gt; 38+68 | OA | Business opportunity+Home business | 6.1M | 27.10 </t>
  </si>
  <si>
    <t>38 | OA | Business opportunity (business &amp; finance) | m+f | 400K | 06Ar</t>
  </si>
  <si>
    <t>68 | OA | Home business | 4.8M | Ma17</t>
  </si>
  <si>
    <t>39 | OA | B.Burchard B.Tracy G.Vayner SteveJ. J.Maxwell R.Branson S.Sinek W.Buffett | XK | 12.08</t>
  </si>
  <si>
    <t>40 | OA | Female entrepreneur | m+f | 240K | 06Ar</t>
  </si>
  <si>
    <t>41 | OA | CareerBuilder+Indeed.com+ Monster.com+ZipRecruiter | m+f | 250K | 21Ka</t>
  </si>
  <si>
    <t>01-44 | OA | Coursera+Skillsh+Ude+Linked+Udacity+OnDeg. | 2.6M | 27.10</t>
  </si>
  <si>
    <t>45 | OA | Coursera (e) +Skillshare (w)+ Udemy (e) | m+f | 400K | 15Ar</t>
  </si>
  <si>
    <t>49 | OA | Coursera+Online degree+Skillshare+Udemy | 440K | 13Ja</t>
  </si>
  <si>
    <t>125 | Coursera + Udacity + Udemy | XK | 18:10 - Copy</t>
  </si>
  <si>
    <t>54 (49+40) | OA | Coursera+On.deg+Ude | 600K | 22.07</t>
  </si>
  <si>
    <t>54 (49+40+29) | OA | Coursera+Online degree+Skillshare+Udemy... | 1.9 | 22Ja</t>
  </si>
  <si>
    <t>29 | OA | LinkedIn (social media) | m+f | 800K | 12Ek</t>
  </si>
  <si>
    <t>46 | OA | Application for employment+ Online degree | m+f | 700K | 21Ar</t>
  </si>
  <si>
    <t>47 | OA | People who prefer high-value goods in Turkey | m+f | 850K | 21Ar</t>
  </si>
  <si>
    <t>50 | OA | App.femployment+Entry-lev.job+Jobfair+JobStreet.com+Onlinejobfair | 2.1M | 13Ja</t>
  </si>
  <si>
    <t>50 | OA | LAL 0-1 | 1.2M | 08.08 - Copy</t>
  </si>
  <si>
    <t>51 | OA | Training and development | 500K | 17Ja</t>
  </si>
  <si>
    <t>51 | OA | LAL 1-2 | XM | 12.08</t>
  </si>
  <si>
    <t>52 | OA | Self esteem | 1.8M | 17Ja</t>
  </si>
  <si>
    <t>56 | OA | Day trading+ Online Trading Aca.+Swing trading + Trading str. | 2.4M | 27Ja</t>
  </si>
  <si>
    <t>57 | Algorithmic trd. + Forex ...+Inv. str | 4M | 27Ja</t>
  </si>
  <si>
    <t>58 | Sole proprietorship | 3.5M | Ja30</t>
  </si>
  <si>
    <t>59 | Startup company | 5M | Ja30</t>
  </si>
  <si>
    <t>64 | OA | Recruitment +Empl opp. +Glassdoor | 1M | Ma16</t>
  </si>
  <si>
    <t>65 | OA | Entrepreneurship | 10M | Ma17</t>
  </si>
  <si>
    <t>67 | OA | E-commerce payment sys+Affiliate | 3.9M | Ma17</t>
  </si>
  <si>
    <t>69 | OA | Entrepreneurship organization | 1.2M | 22.07</t>
  </si>
  <si>
    <t>69 | OA | Passive income+Part-time | 2.2M | 22.07</t>
  </si>
  <si>
    <t>71* | OA | Digital marketing | 4M | Ap03</t>
  </si>
  <si>
    <t>76 (27+) | Passive income +Trading strategy | 2.7M | 16.08</t>
  </si>
  <si>
    <t>77 | OA | Drop shipping + job fair+entry level | 6.9M | 12.08</t>
  </si>
  <si>
    <t>80 | OA | EBay &gt; Career dev.+Employment+CareerBuilder | 960K | Mi22 - Copy</t>
  </si>
  <si>
    <t>84 (47+33) | People who prefer high (+mid and high)-value goods in Turkey+Small business owners | 4.9M | 11.08</t>
  </si>
  <si>
    <t>87 (27+69+76) | OA | Passive inc +Trading str+Part Ti | 2.7M | 22.07</t>
  </si>
  <si>
    <t>90 | OA | Fed.Sm Bu + Opt. str.+ Sm.Bus.+ Sm.Bus.Fu. + Sta.eco+ Stock M.+ Stock M.Le. | 2.5M | 22.07</t>
  </si>
  <si>
    <t>93 | OA | Management cons. + Strategic pl | 885K | Mi10</t>
  </si>
  <si>
    <t>94 | OA | Auction + Online auction | 2.1M | Mi10</t>
  </si>
  <si>
    <t>95 | OA | Bet | 500K | 09.06</t>
  </si>
  <si>
    <t>96 | OA | Engaged with IG &amp; FB Pages | 05.08</t>
  </si>
  <si>
    <t>97 | OA | Amazoncular | 05.08</t>
  </si>
  <si>
    <t>98 | OA | OA Seminere kayit olanlar | 04.08</t>
  </si>
  <si>
    <r>
      <rPr>
        <sz val="12"/>
        <color theme="1"/>
        <rFont val="Verdana, sans-serif"/>
      </rPr>
      <t xml:space="preserve">112 | OA | Home Office +Office chair + </t>
    </r>
    <r>
      <rPr>
        <sz val="12"/>
        <color rgb="FFFF0000"/>
        <rFont val="Verdana, sans-serif"/>
      </rPr>
      <t xml:space="preserve">Small and med ent. </t>
    </r>
    <r>
      <rPr>
        <sz val="12"/>
        <color theme="1"/>
        <rFont val="Verdana, sans-serif"/>
      </rPr>
      <t>| XM | 07.08 - Copy</t>
    </r>
  </si>
  <si>
    <t>113 | OA | Export + International trade | 4M | 07.08 - Copy</t>
  </si>
  <si>
    <t>114 | OA | Export + International trade | 4M | 07.08</t>
  </si>
  <si>
    <t>121 | Thanks page LAL 0-2 | XM | 08.10</t>
  </si>
  <si>
    <t>122 | Thanks page LAL 2-4 | XM | 17.08 - Copy</t>
  </si>
  <si>
    <t>123 | Purchase LAL 0-2 | XM | 08.10</t>
  </si>
  <si>
    <t>124 | Purchase LAL 2-4 | XM | 17.08 - Copy</t>
  </si>
  <si>
    <t>126 | Initiate Checkout LAL 0-3 | 2M | 16.09</t>
  </si>
  <si>
    <t>127 | Initiate Checkout LAL 3-6 | 2M | 08.10</t>
  </si>
  <si>
    <t>128 | Kamp Satin Alan LAL 0-2 | XM | 10.10</t>
  </si>
  <si>
    <t>129 | Kamp Satin Alan LAL 2-4 | XM | 10.10 - Copy</t>
  </si>
  <si>
    <t>Elif Hocam su anda bizim sizden beklememiz gereken baska herhangi bir dosya kaldi mi? Yenilenecek veya genisleyecek baska bir sey var miydi? Ona gore yol haritasi cizmeye calisiyoruz.</t>
  </si>
  <si>
    <t>2. Bir de en son gelen OA_2023_2_CAMP dosyasinda yer alan;</t>
  </si>
  <si>
    <t>     2.1. Scale --&gt; neyi ifade ediyor?</t>
  </si>
  <si>
    <t>     2.2. FB --&gt; Facebook ama bu genel olarak Meta reklamalri. Bunlarin Facebook ve Instegram olarak ayrimi var mi yoksa butunsel mi gidecegiz?</t>
  </si>
  <si>
    <t>     2.3. GO --&gt; Google + Youtube  reklamlari idi. Bunlarin ayrimi var mi yoksa butunsel mi gidecegiz?</t>
  </si>
  <si>
    <t>     2.4. CF --&gt; Click Funnel bizim icin ne ifade ediyor? Bunu ayrica analiz edecek miyiz?</t>
  </si>
  <si>
    <t>FB+GO</t>
  </si>
  <si>
    <r>
      <t>UNIQUE VISIT (Sayfaya Gelinmesi)</t>
    </r>
    <r>
      <rPr>
        <sz val="11"/>
        <color rgb="FFFFF2CC"/>
        <rFont val="Verdana"/>
        <family val="2"/>
      </rPr>
      <t xml:space="preserve"> </t>
    </r>
  </si>
  <si>
    <t>Toplama Sayfasina gelenlerin bilgilerini birakma orani - Onemli. Bu eksilirse reklamlar eskimis demektir. Bundan dashboard cikar</t>
  </si>
  <si>
    <t>SALE (1$ satin alanlarin sayisi)</t>
  </si>
  <si>
    <t>ATT % (Webinar Verisi Dikkate Alma)</t>
  </si>
  <si>
    <t>ATT $ (Webinar Verisi Dikkate Alma)</t>
  </si>
  <si>
    <r>
      <t xml:space="preserve">CPL 
</t>
    </r>
    <r>
      <rPr>
        <sz val="11"/>
        <color rgb="FFFFF2CC"/>
        <rFont val="Verdana"/>
        <family val="2"/>
      </rPr>
      <t>(Lead (potansiyel musteri) başı maliyet)</t>
    </r>
  </si>
  <si>
    <t>COMPLETED
PURCHASE (Bunu baz al)</t>
  </si>
  <si>
    <t/>
  </si>
  <si>
    <t xml:space="preserve">REACH </t>
  </si>
  <si>
    <t>CPC_Tıklama_basi_maliyet</t>
  </si>
  <si>
    <t>CPL_Lead_potansiyel_musteri_basi_maliyet</t>
  </si>
  <si>
    <t>CTR_Reklami _gorenlerin_tiklama_oranı</t>
  </si>
  <si>
    <t>LP_Reklama_ tiklayanlarin_Satis_sayfasina_gelme_orani</t>
  </si>
  <si>
    <t>CPA_Cost_Per_Action</t>
  </si>
  <si>
    <t>DAY</t>
  </si>
  <si>
    <t>AD_SPEND</t>
  </si>
  <si>
    <t>CPM_1000_ etkilesim_ basi_ maliyet</t>
  </si>
  <si>
    <t>DATE2</t>
  </si>
  <si>
    <t>CLICKS_on_AD</t>
  </si>
  <si>
    <t>IMPRESSION</t>
  </si>
  <si>
    <t>VIEW RATE</t>
  </si>
  <si>
    <t>CPV_Gosterim_Basina_Maliyet</t>
  </si>
  <si>
    <t>CTR_Reklami_gorenlerin_tiklama_oranı</t>
  </si>
  <si>
    <t>Reklam_Harcamasi_Artis_Orani</t>
  </si>
  <si>
    <t>Satis_Artis_Orani</t>
  </si>
  <si>
    <t xml:space="preserve">DAY </t>
  </si>
  <si>
    <t xml:space="preserve">DATE2 </t>
  </si>
  <si>
    <t>DATE1</t>
  </si>
  <si>
    <t>Day_Order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</si>
</sst>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"/>
    <numFmt numFmtId="165" formatCode="&quot;$&quot;#,##0.00"/>
    <numFmt numFmtId="166" formatCode="&quot;$&quot;#,##0.0"/>
    <numFmt numFmtId="167" formatCode="0.0"/>
    <numFmt numFmtId="168" formatCode="0.0%"/>
    <numFmt numFmtId="169" formatCode="[$₺]#,##0"/>
    <numFmt numFmtId="170" formatCode="yyyy/mm/dd"/>
    <numFmt numFmtId="171" formatCode="0.000"/>
  </numFmts>
  <fonts count="57">
    <font>
      <sz val="10"/>
      <color rgb="FF000000"/>
      <name val="Arial"/>
      <scheme val="minor"/>
    </font>
    <font>
      <b/>
      <sz val="24"/>
      <color rgb="FFFFFFFF"/>
      <name val="Arial"/>
      <family val="2"/>
    </font>
    <font>
      <b/>
      <sz val="33"/>
      <color rgb="FFFFF2CC"/>
      <name val="Verdana"/>
      <family val="2"/>
    </font>
    <font>
      <b/>
      <sz val="36"/>
      <color rgb="FFFFFFFF"/>
      <name val="Arial"/>
      <family val="2"/>
    </font>
    <font>
      <b/>
      <sz val="11"/>
      <color rgb="FFFFFFFF"/>
      <name val="Verdana"/>
      <family val="2"/>
    </font>
    <font>
      <b/>
      <sz val="11"/>
      <color rgb="FFFFF2CC"/>
      <name val="Verdana"/>
      <family val="2"/>
    </font>
    <font>
      <b/>
      <sz val="9"/>
      <color rgb="FFFFF2CC"/>
      <name val="Verdana"/>
      <family val="2"/>
    </font>
    <font>
      <sz val="10"/>
      <name val="Arial"/>
      <family val="2"/>
    </font>
    <font>
      <b/>
      <u/>
      <sz val="11"/>
      <color rgb="FFFFF2CC"/>
      <name val="Verdana"/>
      <family val="2"/>
    </font>
    <font>
      <sz val="11"/>
      <color rgb="FF741B47"/>
      <name val="Verdana"/>
      <family val="2"/>
    </font>
    <font>
      <sz val="10"/>
      <color rgb="FF741B47"/>
      <name val="Verdana"/>
      <family val="2"/>
    </font>
    <font>
      <b/>
      <sz val="9"/>
      <color rgb="FF741B47"/>
      <name val="Verdana"/>
      <family val="2"/>
    </font>
    <font>
      <b/>
      <u/>
      <sz val="12"/>
      <color rgb="FFFFF2CC"/>
      <name val="Verdana"/>
      <family val="2"/>
    </font>
    <font>
      <b/>
      <sz val="11"/>
      <color rgb="FF741B47"/>
      <name val="Verdana"/>
      <family val="2"/>
    </font>
    <font>
      <sz val="10"/>
      <color theme="1"/>
      <name val="Verdana"/>
      <family val="2"/>
    </font>
    <font>
      <sz val="11"/>
      <color rgb="FFFF0000"/>
      <name val="Verdana"/>
      <family val="2"/>
    </font>
    <font>
      <sz val="14"/>
      <color rgb="FFFF0000"/>
      <name val="Verdana"/>
      <family val="2"/>
    </font>
    <font>
      <sz val="14"/>
      <color rgb="FFFFF2CC"/>
      <name val="Verdana"/>
      <family val="2"/>
    </font>
    <font>
      <b/>
      <sz val="36"/>
      <color rgb="FFFFF2CC"/>
      <name val="Verdana"/>
      <family val="2"/>
    </font>
    <font>
      <b/>
      <u/>
      <sz val="11"/>
      <color rgb="FFFFF2CC"/>
      <name val="Verdana"/>
      <family val="2"/>
    </font>
    <font>
      <b/>
      <sz val="15"/>
      <color rgb="FFFFF2CC"/>
      <name val="Verdana"/>
      <family val="2"/>
    </font>
    <font>
      <sz val="11"/>
      <color rgb="FFA4C2F4"/>
      <name val="Verdana"/>
      <family val="2"/>
    </font>
    <font>
      <b/>
      <sz val="13"/>
      <color rgb="FF741B47"/>
      <name val="Verdana"/>
      <family val="2"/>
    </font>
    <font>
      <sz val="11"/>
      <color rgb="FFFFF2CC"/>
      <name val="Verdana"/>
      <family val="2"/>
    </font>
    <font>
      <b/>
      <u/>
      <sz val="11"/>
      <color rgb="FFFFF2CC"/>
      <name val="Verdana"/>
      <family val="2"/>
    </font>
    <font>
      <sz val="10"/>
      <color rgb="FFFF0000"/>
      <name val="Verdana"/>
      <family val="2"/>
    </font>
    <font>
      <b/>
      <sz val="36"/>
      <color rgb="FFFFFFFF"/>
      <name val="Verdana"/>
      <family val="2"/>
    </font>
    <font>
      <b/>
      <u/>
      <sz val="11"/>
      <color rgb="FFFFF2CC"/>
      <name val="Verdana"/>
      <family val="2"/>
    </font>
    <font>
      <b/>
      <u/>
      <sz val="11"/>
      <color rgb="FFFFF2CC"/>
      <name val="Verdana"/>
      <family val="2"/>
    </font>
    <font>
      <sz val="10"/>
      <color theme="1"/>
      <name val="Arial"/>
      <family val="2"/>
    </font>
    <font>
      <b/>
      <sz val="11"/>
      <color theme="0"/>
      <name val="Verdana"/>
      <family val="2"/>
    </font>
    <font>
      <b/>
      <u/>
      <sz val="11"/>
      <color rgb="FFFFF2CC"/>
      <name val="Verdana"/>
      <family val="2"/>
    </font>
    <font>
      <sz val="11"/>
      <color theme="1"/>
      <name val="Verdana"/>
      <family val="2"/>
    </font>
    <font>
      <b/>
      <sz val="11"/>
      <color rgb="FFA4C2F4"/>
      <name val="Verdana"/>
      <family val="2"/>
    </font>
    <font>
      <b/>
      <u/>
      <sz val="11"/>
      <color theme="0"/>
      <name val="Verdana"/>
      <family val="2"/>
    </font>
    <font>
      <b/>
      <sz val="24"/>
      <color theme="0"/>
      <name val="Verdana"/>
      <family val="2"/>
    </font>
    <font>
      <sz val="11"/>
      <color rgb="FFFFFFFF"/>
      <name val="Verdana"/>
      <family val="2"/>
    </font>
    <font>
      <b/>
      <sz val="22"/>
      <color rgb="FFFFF2CC"/>
      <name val="Verdana"/>
      <family val="2"/>
    </font>
    <font>
      <b/>
      <sz val="6"/>
      <color rgb="FFFFF2CC"/>
      <name val="Verdana"/>
      <family val="2"/>
    </font>
    <font>
      <sz val="10"/>
      <color theme="1"/>
      <name val="Arial"/>
      <family val="2"/>
      <scheme val="minor"/>
    </font>
    <font>
      <sz val="8"/>
      <color theme="1"/>
      <name val="Verdana"/>
      <family val="2"/>
    </font>
    <font>
      <b/>
      <u/>
      <sz val="11"/>
      <color rgb="FFFFF2CC"/>
      <name val="Verdana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sz val="10"/>
      <color rgb="FFFFF2CC"/>
      <name val="Verdana"/>
      <family val="2"/>
    </font>
    <font>
      <sz val="6"/>
      <color rgb="FFFFF2CC"/>
      <name val="Verdana"/>
      <family val="2"/>
    </font>
    <font>
      <sz val="12"/>
      <color theme="1"/>
      <name val="Verdana, sans-serif"/>
    </font>
    <font>
      <sz val="12"/>
      <color rgb="FFFF0000"/>
      <name val="Verdana, sans-serif"/>
    </font>
    <font>
      <sz val="8"/>
      <color rgb="FF1D1C1D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2CC"/>
      <name val="Verdana"/>
      <family val="2"/>
    </font>
    <font>
      <sz val="11"/>
      <color rgb="FFFFF2CC"/>
      <name val="Verdana"/>
      <family val="2"/>
    </font>
    <font>
      <b/>
      <sz val="9"/>
      <color rgb="FFFFF2CC"/>
      <name val="Verdana"/>
      <family val="2"/>
    </font>
    <font>
      <sz val="8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434343"/>
        <bgColor rgb="FF434343"/>
      </patternFill>
    </fill>
    <fill>
      <patternFill patternType="solid">
        <fgColor rgb="FF741B47"/>
        <bgColor rgb="FF741B47"/>
      </patternFill>
    </fill>
    <fill>
      <patternFill patternType="solid">
        <fgColor rgb="FF99CCFF"/>
        <bgColor rgb="FF99CCF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4C1130"/>
        <bgColor rgb="FF4C1130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/>
      <top style="thin">
        <color rgb="FFFFF2CC"/>
      </top>
      <bottom style="thin">
        <color rgb="FFFFF2CC"/>
      </bottom>
      <diagonal/>
    </border>
    <border>
      <left/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FFFFFF"/>
      </right>
      <top style="thin">
        <color rgb="FFFFF2CC"/>
      </top>
      <bottom style="thin">
        <color rgb="FFFFF2CC"/>
      </bottom>
      <diagonal/>
    </border>
    <border>
      <left/>
      <right/>
      <top style="thin">
        <color rgb="FFFFF2CC"/>
      </top>
      <bottom style="thin">
        <color rgb="FFFFF2CC"/>
      </bottom>
      <diagonal/>
    </border>
    <border>
      <left/>
      <right/>
      <top style="thin">
        <color rgb="FFFFF2CC"/>
      </top>
      <bottom/>
      <diagonal/>
    </border>
    <border>
      <left/>
      <right style="thin">
        <color rgb="FFFFF2CC"/>
      </right>
      <top style="thin">
        <color rgb="FFFFF2CC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2CC"/>
      </bottom>
      <diagonal/>
    </border>
    <border>
      <left style="thin">
        <color rgb="FFFFF2CC"/>
      </left>
      <right/>
      <top style="thin">
        <color rgb="FFFFF2CC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 wrapText="1"/>
    </xf>
    <xf numFmtId="165" fontId="9" fillId="7" borderId="6" xfId="0" applyNumberFormat="1" applyFont="1" applyFill="1" applyBorder="1" applyAlignment="1">
      <alignment horizontal="center" vertical="center" wrapText="1"/>
    </xf>
    <xf numFmtId="1" fontId="9" fillId="7" borderId="6" xfId="0" applyNumberFormat="1" applyFont="1" applyFill="1" applyBorder="1" applyAlignment="1">
      <alignment horizontal="center" vertical="center" wrapText="1"/>
    </xf>
    <xf numFmtId="166" fontId="9" fillId="7" borderId="6" xfId="0" applyNumberFormat="1" applyFont="1" applyFill="1" applyBorder="1" applyAlignment="1">
      <alignment horizontal="center" vertical="center" wrapText="1"/>
    </xf>
    <xf numFmtId="165" fontId="9" fillId="7" borderId="6" xfId="0" applyNumberFormat="1" applyFont="1" applyFill="1" applyBorder="1" applyAlignment="1">
      <alignment horizontal="center" vertical="center" wrapText="1"/>
    </xf>
    <xf numFmtId="10" fontId="9" fillId="7" borderId="6" xfId="0" applyNumberFormat="1" applyFont="1" applyFill="1" applyBorder="1" applyAlignment="1">
      <alignment horizontal="center" vertical="center" wrapText="1"/>
    </xf>
    <xf numFmtId="3" fontId="9" fillId="8" borderId="4" xfId="0" applyNumberFormat="1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1" fontId="10" fillId="7" borderId="6" xfId="0" applyNumberFormat="1" applyFont="1" applyFill="1" applyBorder="1" applyAlignment="1">
      <alignment horizontal="center" vertical="center" wrapText="1"/>
    </xf>
    <xf numFmtId="3" fontId="10" fillId="8" borderId="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67" fontId="6" fillId="5" borderId="3" xfId="0" applyNumberFormat="1" applyFont="1" applyFill="1" applyBorder="1" applyAlignment="1">
      <alignment horizontal="center" vertical="center" wrapText="1"/>
    </xf>
    <xf numFmtId="167" fontId="6" fillId="5" borderId="6" xfId="0" applyNumberFormat="1" applyFont="1" applyFill="1" applyBorder="1" applyAlignment="1">
      <alignment horizontal="center" vertical="center" wrapText="1"/>
    </xf>
    <xf numFmtId="164" fontId="11" fillId="9" borderId="6" xfId="0" applyNumberFormat="1" applyFont="1" applyFill="1" applyBorder="1" applyAlignment="1">
      <alignment horizontal="center" vertical="center" wrapText="1"/>
    </xf>
    <xf numFmtId="3" fontId="11" fillId="9" borderId="6" xfId="0" applyNumberFormat="1" applyFont="1" applyFill="1" applyBorder="1" applyAlignment="1">
      <alignment horizontal="center" vertical="center" wrapText="1"/>
    </xf>
    <xf numFmtId="165" fontId="11" fillId="9" borderId="6" xfId="0" applyNumberFormat="1" applyFont="1" applyFill="1" applyBorder="1" applyAlignment="1">
      <alignment horizontal="center" vertical="center" wrapText="1"/>
    </xf>
    <xf numFmtId="168" fontId="11" fillId="9" borderId="6" xfId="0" applyNumberFormat="1" applyFont="1" applyFill="1" applyBorder="1" applyAlignment="1">
      <alignment horizontal="center" vertical="center" wrapText="1"/>
    </xf>
    <xf numFmtId="3" fontId="11" fillId="9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left" vertical="center" wrapText="1"/>
    </xf>
    <xf numFmtId="165" fontId="9" fillId="7" borderId="7" xfId="0" applyNumberFormat="1" applyFont="1" applyFill="1" applyBorder="1" applyAlignment="1">
      <alignment horizontal="center" vertical="center" wrapText="1"/>
    </xf>
    <xf numFmtId="1" fontId="9" fillId="7" borderId="7" xfId="0" applyNumberFormat="1" applyFont="1" applyFill="1" applyBorder="1" applyAlignment="1">
      <alignment horizontal="center" vertical="center" wrapText="1"/>
    </xf>
    <xf numFmtId="3" fontId="9" fillId="8" borderId="8" xfId="0" applyNumberFormat="1" applyFont="1" applyFill="1" applyBorder="1" applyAlignment="1">
      <alignment horizontal="center" vertical="center" wrapText="1"/>
    </xf>
    <xf numFmtId="3" fontId="10" fillId="8" borderId="7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164" fontId="13" fillId="9" borderId="6" xfId="0" applyNumberFormat="1" applyFont="1" applyFill="1" applyBorder="1" applyAlignment="1">
      <alignment horizontal="center" vertical="center" wrapText="1"/>
    </xf>
    <xf numFmtId="1" fontId="13" fillId="9" borderId="6" xfId="0" applyNumberFormat="1" applyFont="1" applyFill="1" applyBorder="1" applyAlignment="1">
      <alignment horizontal="center" vertical="center" wrapText="1"/>
    </xf>
    <xf numFmtId="3" fontId="13" fillId="9" borderId="6" xfId="0" applyNumberFormat="1" applyFont="1" applyFill="1" applyBorder="1" applyAlignment="1">
      <alignment horizontal="center" vertical="center" wrapText="1"/>
    </xf>
    <xf numFmtId="166" fontId="13" fillId="9" borderId="6" xfId="0" applyNumberFormat="1" applyFont="1" applyFill="1" applyBorder="1" applyAlignment="1">
      <alignment horizontal="center" vertical="center" wrapText="1"/>
    </xf>
    <xf numFmtId="165" fontId="13" fillId="9" borderId="6" xfId="0" applyNumberFormat="1" applyFont="1" applyFill="1" applyBorder="1" applyAlignment="1">
      <alignment horizontal="center" vertical="center" wrapText="1"/>
    </xf>
    <xf numFmtId="10" fontId="13" fillId="9" borderId="6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165" fontId="9" fillId="7" borderId="11" xfId="0" applyNumberFormat="1" applyFont="1" applyFill="1" applyBorder="1" applyAlignment="1">
      <alignment horizontal="center" vertical="center" wrapText="1"/>
    </xf>
    <xf numFmtId="1" fontId="9" fillId="7" borderId="11" xfId="0" applyNumberFormat="1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164" fontId="15" fillId="3" borderId="0" xfId="0" applyNumberFormat="1" applyFont="1" applyFill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164" fontId="17" fillId="4" borderId="0" xfId="0" applyNumberFormat="1" applyFont="1" applyFill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169" fontId="9" fillId="8" borderId="6" xfId="0" applyNumberFormat="1" applyFont="1" applyFill="1" applyBorder="1" applyAlignment="1">
      <alignment horizontal="center" vertical="center" wrapText="1"/>
    </xf>
    <xf numFmtId="166" fontId="9" fillId="6" borderId="6" xfId="0" applyNumberFormat="1" applyFont="1" applyFill="1" applyBorder="1" applyAlignment="1">
      <alignment horizontal="center" vertical="center" wrapText="1"/>
    </xf>
    <xf numFmtId="1" fontId="9" fillId="8" borderId="6" xfId="0" applyNumberFormat="1" applyFont="1" applyFill="1" applyBorder="1" applyAlignment="1">
      <alignment horizontal="center" vertical="center" wrapText="1"/>
    </xf>
    <xf numFmtId="3" fontId="9" fillId="8" borderId="6" xfId="0" applyNumberFormat="1" applyFont="1" applyFill="1" applyBorder="1" applyAlignment="1">
      <alignment horizontal="center" vertical="center" wrapText="1"/>
    </xf>
    <xf numFmtId="166" fontId="9" fillId="6" borderId="6" xfId="0" applyNumberFormat="1" applyFont="1" applyFill="1" applyBorder="1" applyAlignment="1">
      <alignment horizontal="center" vertical="center" wrapText="1"/>
    </xf>
    <xf numFmtId="165" fontId="9" fillId="6" borderId="6" xfId="0" applyNumberFormat="1" applyFont="1" applyFill="1" applyBorder="1" applyAlignment="1">
      <alignment horizontal="center" vertical="center" wrapText="1"/>
    </xf>
    <xf numFmtId="10" fontId="9" fillId="6" borderId="6" xfId="0" applyNumberFormat="1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167" fontId="5" fillId="4" borderId="4" xfId="0" applyNumberFormat="1" applyFont="1" applyFill="1" applyBorder="1" applyAlignment="1">
      <alignment horizontal="center" vertical="center" wrapText="1"/>
    </xf>
    <xf numFmtId="164" fontId="21" fillId="12" borderId="3" xfId="0" applyNumberFormat="1" applyFont="1" applyFill="1" applyBorder="1" applyAlignment="1">
      <alignment horizontal="center" vertical="center" wrapText="1"/>
    </xf>
    <xf numFmtId="1" fontId="21" fillId="12" borderId="6" xfId="0" applyNumberFormat="1" applyFont="1" applyFill="1" applyBorder="1" applyAlignment="1">
      <alignment horizontal="center" vertical="center" wrapText="1"/>
    </xf>
    <xf numFmtId="3" fontId="21" fillId="12" borderId="6" xfId="0" applyNumberFormat="1" applyFont="1" applyFill="1" applyBorder="1" applyAlignment="1">
      <alignment horizontal="center" vertical="center" wrapText="1"/>
    </xf>
    <xf numFmtId="166" fontId="22" fillId="11" borderId="6" xfId="0" applyNumberFormat="1" applyFont="1" applyFill="1" applyBorder="1" applyAlignment="1">
      <alignment horizontal="center" vertical="center" wrapText="1"/>
    </xf>
    <xf numFmtId="165" fontId="22" fillId="11" borderId="6" xfId="0" applyNumberFormat="1" applyFont="1" applyFill="1" applyBorder="1" applyAlignment="1">
      <alignment horizontal="center" vertical="center" wrapText="1"/>
    </xf>
    <xf numFmtId="10" fontId="22" fillId="11" borderId="6" xfId="0" applyNumberFormat="1" applyFont="1" applyFill="1" applyBorder="1" applyAlignment="1">
      <alignment horizontal="center" vertical="center" wrapText="1"/>
    </xf>
    <xf numFmtId="167" fontId="6" fillId="5" borderId="2" xfId="0" applyNumberFormat="1" applyFont="1" applyFill="1" applyBorder="1" applyAlignment="1">
      <alignment horizontal="center" vertical="center" wrapText="1"/>
    </xf>
    <xf numFmtId="167" fontId="6" fillId="5" borderId="4" xfId="0" applyNumberFormat="1" applyFont="1" applyFill="1" applyBorder="1" applyAlignment="1">
      <alignment horizontal="center" vertical="center" wrapText="1"/>
    </xf>
    <xf numFmtId="164" fontId="21" fillId="9" borderId="3" xfId="0" applyNumberFormat="1" applyFont="1" applyFill="1" applyBorder="1" applyAlignment="1">
      <alignment horizontal="center" vertical="center" wrapText="1"/>
    </xf>
    <xf numFmtId="1" fontId="21" fillId="9" borderId="6" xfId="0" applyNumberFormat="1" applyFont="1" applyFill="1" applyBorder="1" applyAlignment="1">
      <alignment horizontal="center" vertical="center" wrapText="1"/>
    </xf>
    <xf numFmtId="3" fontId="21" fillId="9" borderId="6" xfId="0" applyNumberFormat="1" applyFont="1" applyFill="1" applyBorder="1" applyAlignment="1">
      <alignment horizontal="center" vertical="center" wrapText="1"/>
    </xf>
    <xf numFmtId="166" fontId="21" fillId="9" borderId="6" xfId="0" applyNumberFormat="1" applyFont="1" applyFill="1" applyBorder="1" applyAlignment="1">
      <alignment horizontal="center" vertical="center" wrapText="1"/>
    </xf>
    <xf numFmtId="165" fontId="21" fillId="9" borderId="6" xfId="0" applyNumberFormat="1" applyFont="1" applyFill="1" applyBorder="1" applyAlignment="1">
      <alignment horizontal="center" vertical="center" wrapText="1"/>
    </xf>
    <xf numFmtId="10" fontId="21" fillId="9" borderId="6" xfId="0" applyNumberFormat="1" applyFont="1" applyFill="1" applyBorder="1" applyAlignment="1">
      <alignment horizontal="center" vertical="center" wrapText="1"/>
    </xf>
    <xf numFmtId="10" fontId="21" fillId="9" borderId="4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23" fillId="2" borderId="0" xfId="0" applyNumberFormat="1" applyFont="1" applyFill="1" applyAlignment="1">
      <alignment horizontal="center" vertical="center" wrapText="1"/>
    </xf>
    <xf numFmtId="169" fontId="13" fillId="9" borderId="10" xfId="0" applyNumberFormat="1" applyFont="1" applyFill="1" applyBorder="1" applyAlignment="1">
      <alignment horizontal="center" vertical="center" wrapText="1"/>
    </xf>
    <xf numFmtId="166" fontId="13" fillId="9" borderId="10" xfId="0" applyNumberFormat="1" applyFont="1" applyFill="1" applyBorder="1" applyAlignment="1">
      <alignment horizontal="center" vertical="center" wrapText="1"/>
    </xf>
    <xf numFmtId="1" fontId="13" fillId="9" borderId="10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166" fontId="13" fillId="9" borderId="10" xfId="0" applyNumberFormat="1" applyFont="1" applyFill="1" applyBorder="1" applyAlignment="1">
      <alignment horizontal="center" vertical="center" wrapText="1"/>
    </xf>
    <xf numFmtId="165" fontId="13" fillId="9" borderId="10" xfId="0" applyNumberFormat="1" applyFont="1" applyFill="1" applyBorder="1" applyAlignment="1">
      <alignment horizontal="center" vertical="center" wrapText="1"/>
    </xf>
    <xf numFmtId="10" fontId="13" fillId="9" borderId="10" xfId="0" applyNumberFormat="1" applyFont="1" applyFill="1" applyBorder="1" applyAlignment="1">
      <alignment horizontal="center" vertical="center" wrapText="1"/>
    </xf>
    <xf numFmtId="4" fontId="13" fillId="9" borderId="13" xfId="0" applyNumberFormat="1" applyFont="1" applyFill="1" applyBorder="1" applyAlignment="1">
      <alignment horizontal="center" vertical="center" wrapText="1"/>
    </xf>
    <xf numFmtId="164" fontId="24" fillId="2" borderId="0" xfId="0" applyNumberFormat="1" applyFont="1" applyFill="1" applyAlignment="1">
      <alignment horizontal="center" vertical="center" wrapText="1"/>
    </xf>
    <xf numFmtId="1" fontId="21" fillId="9" borderId="6" xfId="0" applyNumberFormat="1" applyFont="1" applyFill="1" applyBorder="1" applyAlignment="1">
      <alignment horizontal="center" vertical="center" wrapText="1"/>
    </xf>
    <xf numFmtId="166" fontId="21" fillId="9" borderId="6" xfId="0" applyNumberFormat="1" applyFont="1" applyFill="1" applyBorder="1" applyAlignment="1">
      <alignment horizontal="center" vertical="center" wrapText="1"/>
    </xf>
    <xf numFmtId="165" fontId="21" fillId="9" borderId="6" xfId="0" applyNumberFormat="1" applyFont="1" applyFill="1" applyBorder="1" applyAlignment="1">
      <alignment horizontal="center" vertical="center" wrapText="1"/>
    </xf>
    <xf numFmtId="10" fontId="21" fillId="9" borderId="6" xfId="0" applyNumberFormat="1" applyFont="1" applyFill="1" applyBorder="1" applyAlignment="1">
      <alignment horizontal="center" vertical="center" wrapText="1"/>
    </xf>
    <xf numFmtId="10" fontId="21" fillId="9" borderId="4" xfId="0" applyNumberFormat="1" applyFont="1" applyFill="1" applyBorder="1" applyAlignment="1">
      <alignment horizontal="center" vertical="center" wrapText="1"/>
    </xf>
    <xf numFmtId="10" fontId="21" fillId="4" borderId="0" xfId="0" applyNumberFormat="1" applyFont="1" applyFill="1" applyAlignment="1">
      <alignment horizontal="center" vertical="center" wrapText="1"/>
    </xf>
    <xf numFmtId="164" fontId="25" fillId="4" borderId="0" xfId="0" applyNumberFormat="1" applyFont="1" applyFill="1" applyAlignment="1">
      <alignment horizontal="center" vertical="center" wrapText="1"/>
    </xf>
    <xf numFmtId="167" fontId="5" fillId="4" borderId="2" xfId="0" applyNumberFormat="1" applyFont="1" applyFill="1" applyBorder="1" applyAlignment="1">
      <alignment horizontal="center" vertical="center" wrapText="1"/>
    </xf>
    <xf numFmtId="164" fontId="23" fillId="4" borderId="0" xfId="0" applyNumberFormat="1" applyFont="1" applyFill="1" applyAlignment="1">
      <alignment horizontal="center" vertical="center" wrapText="1"/>
    </xf>
    <xf numFmtId="164" fontId="15" fillId="4" borderId="0" xfId="0" applyNumberFormat="1" applyFont="1" applyFill="1" applyAlignment="1">
      <alignment horizontal="center" vertical="center" wrapText="1"/>
    </xf>
    <xf numFmtId="164" fontId="16" fillId="3" borderId="0" xfId="0" applyNumberFormat="1" applyFont="1" applyFill="1" applyAlignment="1">
      <alignment horizontal="center" vertical="center" wrapText="1"/>
    </xf>
    <xf numFmtId="164" fontId="17" fillId="3" borderId="0" xfId="0" applyNumberFormat="1" applyFont="1" applyFill="1" applyAlignment="1">
      <alignment horizontal="center" vertical="center" wrapText="1"/>
    </xf>
    <xf numFmtId="164" fontId="18" fillId="3" borderId="0" xfId="0" applyNumberFormat="1" applyFont="1" applyFill="1" applyAlignment="1">
      <alignment horizontal="center" vertical="center" wrapText="1"/>
    </xf>
    <xf numFmtId="164" fontId="26" fillId="3" borderId="0" xfId="0" applyNumberFormat="1" applyFont="1" applyFill="1" applyAlignment="1">
      <alignment horizontal="center" vertical="center" wrapText="1"/>
    </xf>
    <xf numFmtId="164" fontId="25" fillId="3" borderId="0" xfId="0" applyNumberFormat="1" applyFont="1" applyFill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167" fontId="9" fillId="8" borderId="6" xfId="0" applyNumberFormat="1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166" fontId="9" fillId="9" borderId="6" xfId="0" applyNumberFormat="1" applyFont="1" applyFill="1" applyBorder="1" applyAlignment="1">
      <alignment horizontal="center" vertical="center" wrapText="1"/>
    </xf>
    <xf numFmtId="1" fontId="9" fillId="9" borderId="6" xfId="0" applyNumberFormat="1" applyFont="1" applyFill="1" applyBorder="1" applyAlignment="1">
      <alignment horizontal="center" vertical="center" wrapText="1"/>
    </xf>
    <xf numFmtId="3" fontId="9" fillId="9" borderId="6" xfId="0" applyNumberFormat="1" applyFont="1" applyFill="1" applyBorder="1" applyAlignment="1">
      <alignment horizontal="center" vertical="center" wrapText="1"/>
    </xf>
    <xf numFmtId="166" fontId="9" fillId="9" borderId="6" xfId="0" applyNumberFormat="1" applyFont="1" applyFill="1" applyBorder="1" applyAlignment="1">
      <alignment horizontal="center" vertical="center" wrapText="1"/>
    </xf>
    <xf numFmtId="165" fontId="9" fillId="9" borderId="6" xfId="0" applyNumberFormat="1" applyFont="1" applyFill="1" applyBorder="1" applyAlignment="1">
      <alignment horizontal="center" vertical="center" wrapText="1"/>
    </xf>
    <xf numFmtId="10" fontId="9" fillId="9" borderId="6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164" fontId="28" fillId="3" borderId="0" xfId="0" applyNumberFormat="1" applyFont="1" applyFill="1" applyAlignment="1">
      <alignment horizontal="center" vertical="center" wrapText="1"/>
    </xf>
    <xf numFmtId="169" fontId="13" fillId="9" borderId="6" xfId="0" applyNumberFormat="1" applyFont="1" applyFill="1" applyBorder="1" applyAlignment="1">
      <alignment horizontal="center" vertical="center" wrapText="1"/>
    </xf>
    <xf numFmtId="166" fontId="13" fillId="9" borderId="6" xfId="0" applyNumberFormat="1" applyFont="1" applyFill="1" applyBorder="1" applyAlignment="1">
      <alignment horizontal="center" vertical="center" wrapText="1"/>
    </xf>
    <xf numFmtId="4" fontId="13" fillId="9" borderId="6" xfId="0" applyNumberFormat="1" applyFont="1" applyFill="1" applyBorder="1" applyAlignment="1">
      <alignment horizontal="center" vertical="center" wrapText="1"/>
    </xf>
    <xf numFmtId="3" fontId="13" fillId="9" borderId="4" xfId="0" applyNumberFormat="1" applyFont="1" applyFill="1" applyBorder="1" applyAlignment="1">
      <alignment horizontal="center" vertical="center" wrapText="1"/>
    </xf>
    <xf numFmtId="164" fontId="23" fillId="3" borderId="0" xfId="0" applyNumberFormat="1" applyFont="1" applyFill="1" applyAlignment="1">
      <alignment horizontal="center" vertical="center" wrapText="1"/>
    </xf>
    <xf numFmtId="164" fontId="29" fillId="4" borderId="0" xfId="0" applyNumberFormat="1" applyFont="1" applyFill="1"/>
    <xf numFmtId="164" fontId="29" fillId="4" borderId="11" xfId="0" applyNumberFormat="1" applyFont="1" applyFill="1" applyBorder="1"/>
    <xf numFmtId="164" fontId="18" fillId="4" borderId="11" xfId="0" applyNumberFormat="1" applyFont="1" applyFill="1" applyBorder="1" applyAlignment="1">
      <alignment horizontal="center" wrapText="1"/>
    </xf>
    <xf numFmtId="0" fontId="30" fillId="4" borderId="1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1" fontId="32" fillId="8" borderId="6" xfId="0" applyNumberFormat="1" applyFont="1" applyFill="1" applyBorder="1" applyAlignment="1">
      <alignment horizontal="center" vertical="center" wrapText="1"/>
    </xf>
    <xf numFmtId="168" fontId="32" fillId="6" borderId="6" xfId="0" applyNumberFormat="1" applyFont="1" applyFill="1" applyBorder="1" applyAlignment="1">
      <alignment horizontal="center" vertical="center" wrapText="1"/>
    </xf>
    <xf numFmtId="165" fontId="32" fillId="6" borderId="6" xfId="0" applyNumberFormat="1" applyFont="1" applyFill="1" applyBorder="1" applyAlignment="1">
      <alignment horizontal="center" vertical="center" wrapText="1"/>
    </xf>
    <xf numFmtId="1" fontId="32" fillId="8" borderId="4" xfId="0" applyNumberFormat="1" applyFont="1" applyFill="1" applyBorder="1" applyAlignment="1">
      <alignment horizontal="center" vertical="center" wrapText="1"/>
    </xf>
    <xf numFmtId="1" fontId="33" fillId="9" borderId="6" xfId="0" applyNumberFormat="1" applyFont="1" applyFill="1" applyBorder="1" applyAlignment="1">
      <alignment horizontal="center" vertical="center" wrapText="1"/>
    </xf>
    <xf numFmtId="168" fontId="33" fillId="9" borderId="6" xfId="0" applyNumberFormat="1" applyFont="1" applyFill="1" applyBorder="1" applyAlignment="1">
      <alignment horizontal="center" vertical="center" wrapText="1"/>
    </xf>
    <xf numFmtId="165" fontId="33" fillId="9" borderId="6" xfId="0" applyNumberFormat="1" applyFont="1" applyFill="1" applyBorder="1" applyAlignment="1">
      <alignment horizontal="center" vertical="center" wrapText="1"/>
    </xf>
    <xf numFmtId="165" fontId="33" fillId="9" borderId="4" xfId="0" applyNumberFormat="1" applyFont="1" applyFill="1" applyBorder="1" applyAlignment="1">
      <alignment horizontal="center" vertical="center" wrapText="1"/>
    </xf>
    <xf numFmtId="164" fontId="34" fillId="4" borderId="0" xfId="0" applyNumberFormat="1" applyFont="1" applyFill="1" applyAlignment="1">
      <alignment horizontal="center" vertical="center" wrapText="1"/>
    </xf>
    <xf numFmtId="168" fontId="13" fillId="9" borderId="6" xfId="0" applyNumberFormat="1" applyFont="1" applyFill="1" applyBorder="1" applyAlignment="1">
      <alignment horizontal="center" vertical="center" wrapText="1"/>
    </xf>
    <xf numFmtId="165" fontId="13" fillId="9" borderId="6" xfId="0" applyNumberFormat="1" applyFont="1" applyFill="1" applyBorder="1" applyAlignment="1">
      <alignment horizontal="center" vertical="center" wrapText="1"/>
    </xf>
    <xf numFmtId="1" fontId="9" fillId="9" borderId="4" xfId="0" applyNumberFormat="1" applyFont="1" applyFill="1" applyBorder="1" applyAlignment="1">
      <alignment horizontal="center" vertical="center" wrapText="1"/>
    </xf>
    <xf numFmtId="1" fontId="33" fillId="9" borderId="6" xfId="0" applyNumberFormat="1" applyFont="1" applyFill="1" applyBorder="1" applyAlignment="1">
      <alignment horizontal="center" vertical="center" wrapText="1"/>
    </xf>
    <xf numFmtId="168" fontId="33" fillId="9" borderId="6" xfId="0" applyNumberFormat="1" applyFont="1" applyFill="1" applyBorder="1" applyAlignment="1">
      <alignment horizontal="center" vertical="center" wrapText="1"/>
    </xf>
    <xf numFmtId="165" fontId="33" fillId="9" borderId="6" xfId="0" applyNumberFormat="1" applyFont="1" applyFill="1" applyBorder="1" applyAlignment="1">
      <alignment horizontal="center" vertical="center" wrapText="1"/>
    </xf>
    <xf numFmtId="165" fontId="33" fillId="9" borderId="4" xfId="0" applyNumberFormat="1" applyFont="1" applyFill="1" applyBorder="1" applyAlignment="1">
      <alignment horizontal="center" vertical="center" wrapText="1"/>
    </xf>
    <xf numFmtId="164" fontId="36" fillId="4" borderId="0" xfId="0" applyNumberFormat="1" applyFont="1" applyFill="1" applyAlignment="1">
      <alignment horizontal="center" vertical="center" wrapText="1"/>
    </xf>
    <xf numFmtId="0" fontId="38" fillId="4" borderId="2" xfId="0" applyFont="1" applyFill="1" applyBorder="1" applyAlignment="1">
      <alignment horizontal="center" vertical="center" wrapText="1"/>
    </xf>
    <xf numFmtId="0" fontId="38" fillId="4" borderId="0" xfId="0" applyFont="1" applyFill="1" applyAlignment="1">
      <alignment horizontal="center" vertical="center" wrapText="1"/>
    </xf>
    <xf numFmtId="168" fontId="33" fillId="9" borderId="0" xfId="0" applyNumberFormat="1" applyFont="1" applyFill="1" applyAlignment="1">
      <alignment horizontal="center" vertical="center" wrapText="1"/>
    </xf>
    <xf numFmtId="9" fontId="36" fillId="4" borderId="0" xfId="0" applyNumberFormat="1" applyFont="1" applyFill="1" applyAlignment="1">
      <alignment horizontal="center" vertical="center" wrapText="1"/>
    </xf>
    <xf numFmtId="0" fontId="39" fillId="3" borderId="0" xfId="0" applyFont="1" applyFill="1"/>
    <xf numFmtId="1" fontId="40" fillId="8" borderId="4" xfId="0" applyNumberFormat="1" applyFont="1" applyFill="1" applyBorder="1" applyAlignment="1">
      <alignment horizontal="center" vertical="center" wrapText="1"/>
    </xf>
    <xf numFmtId="164" fontId="41" fillId="4" borderId="0" xfId="0" applyNumberFormat="1" applyFont="1" applyFill="1" applyAlignment="1">
      <alignment horizontal="center" vertical="center" wrapText="1"/>
    </xf>
    <xf numFmtId="0" fontId="39" fillId="8" borderId="0" xfId="0" applyFont="1" applyFill="1" applyAlignment="1"/>
    <xf numFmtId="0" fontId="39" fillId="8" borderId="0" xfId="0" applyFont="1" applyFill="1"/>
    <xf numFmtId="0" fontId="42" fillId="15" borderId="0" xfId="0" applyFont="1" applyFill="1" applyAlignment="1">
      <alignment horizontal="center" vertical="center" wrapText="1"/>
    </xf>
    <xf numFmtId="0" fontId="42" fillId="15" borderId="0" xfId="0" applyFont="1" applyFill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39" fillId="15" borderId="0" xfId="0" applyFont="1" applyFill="1" applyAlignment="1">
      <alignment horizontal="center" vertical="center" wrapText="1"/>
    </xf>
    <xf numFmtId="0" fontId="43" fillId="15" borderId="0" xfId="0" applyFont="1" applyFill="1" applyAlignment="1">
      <alignment horizontal="center" vertical="center" wrapText="1"/>
    </xf>
    <xf numFmtId="0" fontId="42" fillId="16" borderId="0" xfId="0" applyFont="1" applyFill="1" applyAlignment="1">
      <alignment horizontal="center" vertical="center" wrapText="1"/>
    </xf>
    <xf numFmtId="0" fontId="42" fillId="17" borderId="0" xfId="0" applyFont="1" applyFill="1" applyAlignment="1">
      <alignment horizontal="center" vertical="center" wrapText="1"/>
    </xf>
    <xf numFmtId="0" fontId="42" fillId="17" borderId="0" xfId="0" applyFont="1" applyFill="1" applyAlignment="1">
      <alignment horizontal="center" vertical="center" wrapText="1"/>
    </xf>
    <xf numFmtId="0" fontId="44" fillId="17" borderId="0" xfId="0" applyFont="1" applyFill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42" fillId="15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center" vertical="center" wrapText="1"/>
    </xf>
    <xf numFmtId="0" fontId="42" fillId="16" borderId="0" xfId="0" applyFont="1" applyFill="1" applyAlignment="1">
      <alignment horizontal="center" vertical="center" wrapText="1"/>
    </xf>
    <xf numFmtId="0" fontId="45" fillId="16" borderId="0" xfId="0" applyFont="1" applyFill="1" applyAlignment="1">
      <alignment horizontal="center" vertical="center" wrapText="1"/>
    </xf>
    <xf numFmtId="0" fontId="45" fillId="15" borderId="0" xfId="0" applyFont="1" applyFill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45" fillId="18" borderId="0" xfId="0" applyFont="1" applyFill="1" applyAlignment="1">
      <alignment horizontal="center" vertical="center" wrapText="1"/>
    </xf>
    <xf numFmtId="0" fontId="45" fillId="19" borderId="0" xfId="0" applyFont="1" applyFill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5" fillId="16" borderId="0" xfId="0" applyFont="1" applyFill="1" applyAlignment="1">
      <alignment horizontal="center" vertical="center" wrapText="1"/>
    </xf>
    <xf numFmtId="0" fontId="45" fillId="15" borderId="0" xfId="0" applyFont="1" applyFill="1" applyAlignment="1">
      <alignment horizontal="center" vertical="center" wrapText="1"/>
    </xf>
    <xf numFmtId="0" fontId="45" fillId="2" borderId="0" xfId="0" applyFont="1" applyFill="1" applyAlignment="1">
      <alignment horizontal="center" vertical="center" wrapText="1"/>
    </xf>
    <xf numFmtId="0" fontId="45" fillId="19" borderId="0" xfId="0" applyFont="1" applyFill="1" applyAlignment="1">
      <alignment horizontal="center" vertical="center" wrapText="1"/>
    </xf>
    <xf numFmtId="0" fontId="45" fillId="18" borderId="0" xfId="0" applyFont="1" applyFill="1" applyAlignment="1">
      <alignment horizontal="center" vertical="center" wrapText="1"/>
    </xf>
    <xf numFmtId="0" fontId="45" fillId="20" borderId="0" xfId="0" applyFont="1" applyFill="1" applyAlignment="1">
      <alignment horizontal="center" vertical="center" wrapText="1"/>
    </xf>
    <xf numFmtId="0" fontId="45" fillId="20" borderId="0" xfId="0" applyFont="1" applyFill="1" applyAlignment="1">
      <alignment horizontal="center" vertical="center" wrapText="1"/>
    </xf>
    <xf numFmtId="0" fontId="46" fillId="20" borderId="0" xfId="0" applyFont="1" applyFill="1" applyAlignment="1">
      <alignment horizontal="center" vertical="center" wrapText="1"/>
    </xf>
    <xf numFmtId="0" fontId="39" fillId="16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3" fillId="20" borderId="0" xfId="0" applyFont="1" applyFill="1" applyAlignment="1">
      <alignment horizontal="center" vertical="center" wrapText="1"/>
    </xf>
    <xf numFmtId="0" fontId="39" fillId="16" borderId="0" xfId="0" applyFont="1" applyFill="1" applyAlignment="1">
      <alignment horizontal="center" vertical="center" wrapText="1"/>
    </xf>
    <xf numFmtId="0" fontId="39" fillId="15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39" fillId="18" borderId="0" xfId="0" applyFont="1" applyFill="1" applyAlignment="1">
      <alignment horizontal="center" vertical="center" wrapText="1"/>
    </xf>
    <xf numFmtId="0" fontId="46" fillId="16" borderId="0" xfId="0" applyFont="1" applyFill="1" applyAlignment="1">
      <alignment horizontal="center" vertical="center" wrapText="1"/>
    </xf>
    <xf numFmtId="0" fontId="46" fillId="15" borderId="0" xfId="0" applyFont="1" applyFill="1" applyAlignment="1">
      <alignment horizontal="center" vertical="center" wrapText="1"/>
    </xf>
    <xf numFmtId="0" fontId="46" fillId="2" borderId="0" xfId="0" applyFont="1" applyFill="1" applyAlignment="1">
      <alignment horizontal="center" vertical="center" wrapText="1"/>
    </xf>
    <xf numFmtId="0" fontId="46" fillId="19" borderId="0" xfId="0" applyFont="1" applyFill="1" applyAlignment="1">
      <alignment horizontal="center" vertical="center" wrapText="1"/>
    </xf>
    <xf numFmtId="0" fontId="43" fillId="16" borderId="0" xfId="0" applyFont="1" applyFill="1" applyAlignment="1">
      <alignment horizontal="center" vertical="center" wrapText="1"/>
    </xf>
    <xf numFmtId="0" fontId="43" fillId="2" borderId="0" xfId="0" applyFont="1" applyFill="1" applyAlignment="1">
      <alignment horizontal="center" vertical="center" wrapText="1"/>
    </xf>
    <xf numFmtId="0" fontId="51" fillId="0" borderId="0" xfId="0" applyFont="1" applyAlignment="1">
      <alignment horizontal="left" vertical="center" wrapText="1" indent="1"/>
    </xf>
    <xf numFmtId="0" fontId="51" fillId="0" borderId="0" xfId="0" applyFont="1" applyAlignment="1">
      <alignment horizontal="left" vertical="center" wrapText="1"/>
    </xf>
    <xf numFmtId="0" fontId="52" fillId="0" borderId="0" xfId="0" applyFont="1" applyAlignment="1"/>
    <xf numFmtId="0" fontId="53" fillId="4" borderId="2" xfId="0" applyFont="1" applyFill="1" applyBorder="1" applyAlignment="1">
      <alignment horizontal="center" vertical="center" wrapText="1"/>
    </xf>
    <xf numFmtId="0" fontId="54" fillId="4" borderId="2" xfId="0" applyFont="1" applyFill="1" applyBorder="1" applyAlignment="1">
      <alignment horizontal="center" vertical="center" wrapText="1"/>
    </xf>
    <xf numFmtId="0" fontId="53" fillId="5" borderId="2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170" fontId="0" fillId="0" borderId="0" xfId="0" applyNumberFormat="1" applyFont="1" applyAlignment="1"/>
    <xf numFmtId="0" fontId="52" fillId="0" borderId="0" xfId="0" applyFont="1" applyAlignment="1">
      <alignment vertical="center" wrapText="1"/>
    </xf>
    <xf numFmtId="0" fontId="0" fillId="21" borderId="0" xfId="0" applyFont="1" applyFill="1" applyAlignment="1"/>
    <xf numFmtId="170" fontId="0" fillId="21" borderId="0" xfId="0" applyNumberFormat="1" applyFont="1" applyFill="1" applyAlignment="1"/>
    <xf numFmtId="0" fontId="0" fillId="21" borderId="0" xfId="0" applyFont="1" applyFill="1" applyAlignment="1">
      <alignment horizontal="center" vertical="center"/>
    </xf>
    <xf numFmtId="0" fontId="0" fillId="0" borderId="15" xfId="0" applyFont="1" applyBorder="1" applyAlignment="1"/>
    <xf numFmtId="0" fontId="9" fillId="6" borderId="15" xfId="0" applyFont="1" applyFill="1" applyBorder="1" applyAlignment="1">
      <alignment horizontal="center" vertical="center" wrapText="1"/>
    </xf>
    <xf numFmtId="1" fontId="9" fillId="8" borderId="15" xfId="0" applyNumberFormat="1" applyFont="1" applyFill="1" applyBorder="1" applyAlignment="1">
      <alignment horizontal="center" vertical="center" wrapText="1"/>
    </xf>
    <xf numFmtId="167" fontId="9" fillId="6" borderId="15" xfId="0" applyNumberFormat="1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7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21" borderId="0" xfId="0" applyNumberFormat="1" applyFill="1" applyAlignment="1">
      <alignment horizontal="center"/>
    </xf>
    <xf numFmtId="0" fontId="9" fillId="6" borderId="0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21" borderId="0" xfId="0" applyNumberFormat="1" applyFill="1"/>
    <xf numFmtId="0" fontId="0" fillId="0" borderId="0" xfId="0"/>
    <xf numFmtId="14" fontId="0" fillId="0" borderId="0" xfId="0" applyNumberFormat="1" applyAlignment="1">
      <alignment horizontal="center"/>
    </xf>
    <xf numFmtId="14" fontId="0" fillId="21" borderId="0" xfId="0" applyNumberFormat="1" applyFill="1" applyAlignment="1">
      <alignment horizontal="center"/>
    </xf>
    <xf numFmtId="0" fontId="0" fillId="0" borderId="0" xfId="0" applyFont="1" applyAlignment="1"/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3" fillId="9" borderId="9" xfId="0" applyFont="1" applyFill="1" applyBorder="1" applyAlignment="1">
      <alignment horizontal="center" vertical="center" wrapText="1"/>
    </xf>
    <xf numFmtId="0" fontId="7" fillId="0" borderId="10" xfId="0" applyFont="1" applyBorder="1"/>
    <xf numFmtId="169" fontId="13" fillId="9" borderId="3" xfId="0" applyNumberFormat="1" applyFont="1" applyFill="1" applyBorder="1" applyAlignment="1">
      <alignment horizontal="center" vertical="center" wrapText="1"/>
    </xf>
    <xf numFmtId="0" fontId="7" fillId="0" borderId="6" xfId="0" applyFont="1" applyBorder="1"/>
    <xf numFmtId="164" fontId="2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0" fontId="5" fillId="5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164" fontId="18" fillId="4" borderId="0" xfId="0" applyNumberFormat="1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0" borderId="13" xfId="0" applyFont="1" applyBorder="1"/>
    <xf numFmtId="167" fontId="20" fillId="11" borderId="0" xfId="0" applyNumberFormat="1" applyFont="1" applyFill="1" applyAlignment="1">
      <alignment horizontal="center" vertical="center" wrapText="1"/>
    </xf>
    <xf numFmtId="164" fontId="18" fillId="3" borderId="0" xfId="0" applyNumberFormat="1" applyFont="1" applyFill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164" fontId="18" fillId="4" borderId="11" xfId="0" applyNumberFormat="1" applyFont="1" applyFill="1" applyBorder="1" applyAlignment="1">
      <alignment horizontal="center" wrapText="1"/>
    </xf>
    <xf numFmtId="0" fontId="7" fillId="0" borderId="11" xfId="0" applyFont="1" applyBorder="1"/>
    <xf numFmtId="1" fontId="35" fillId="14" borderId="6" xfId="0" applyNumberFormat="1" applyFont="1" applyFill="1" applyBorder="1" applyAlignment="1">
      <alignment horizontal="center" vertical="center" wrapText="1"/>
    </xf>
    <xf numFmtId="0" fontId="42" fillId="1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rgb="FF99CCFF"/>
          <bgColor rgb="FF99CCFF"/>
        </patternFill>
      </fill>
    </dxf>
    <dxf>
      <font>
        <color rgb="FF000000"/>
      </font>
      <fill>
        <patternFill patternType="solid">
          <fgColor rgb="FF99CCFF"/>
          <bgColor rgb="FF99CCFF"/>
        </patternFill>
      </fill>
    </dxf>
    <dxf>
      <font>
        <color theme="1"/>
      </font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1723-5318-4B55-9FEB-F050070B35CD}">
  <sheetPr>
    <tabColor rgb="FF0000FF"/>
  </sheetPr>
  <dimension ref="A1:Q122"/>
  <sheetViews>
    <sheetView workbookViewId="0">
      <pane ySplit="1" topLeftCell="A35" activePane="bottomLeft" state="frozen"/>
      <selection activeCell="B1" sqref="B1"/>
      <selection pane="bottomLeft" activeCell="D1" sqref="D1"/>
    </sheetView>
  </sheetViews>
  <sheetFormatPr defaultRowHeight="12.5"/>
  <cols>
    <col min="1" max="1" width="8.7265625" style="221"/>
    <col min="2" max="2" width="9.90625" style="221" bestFit="1" customWidth="1"/>
    <col min="3" max="4" width="13.90625" style="221" customWidth="1"/>
    <col min="5" max="6" width="14.453125" style="221" customWidth="1"/>
    <col min="7" max="7" width="10.6328125" style="221" bestFit="1" customWidth="1"/>
    <col min="8" max="8" width="15.6328125" style="221" customWidth="1"/>
    <col min="9" max="9" width="19.54296875" style="221" customWidth="1"/>
    <col min="10" max="11" width="13.08984375" style="221" customWidth="1"/>
    <col min="12" max="12" width="11.6328125" style="221" customWidth="1"/>
    <col min="13" max="13" width="8.81640625" style="221" bestFit="1" customWidth="1"/>
    <col min="14" max="14" width="11.6328125" style="221" bestFit="1" customWidth="1"/>
    <col min="15" max="15" width="9.08984375" style="221" bestFit="1" customWidth="1"/>
    <col min="16" max="16" width="9.7265625" style="221" customWidth="1"/>
    <col min="17" max="17" width="10" style="221" customWidth="1"/>
    <col min="18" max="16384" width="8.7265625" style="215"/>
  </cols>
  <sheetData>
    <row r="1" spans="1:17" ht="37.5">
      <c r="A1" s="219" t="s">
        <v>552</v>
      </c>
      <c r="B1" s="219" t="s">
        <v>565</v>
      </c>
      <c r="C1" s="219" t="s">
        <v>555</v>
      </c>
      <c r="D1" s="211" t="s">
        <v>566</v>
      </c>
      <c r="E1" s="219" t="s">
        <v>553</v>
      </c>
      <c r="F1" s="219" t="s">
        <v>561</v>
      </c>
      <c r="G1" s="219" t="s">
        <v>546</v>
      </c>
      <c r="H1" s="219" t="s">
        <v>557</v>
      </c>
      <c r="I1" s="219" t="s">
        <v>556</v>
      </c>
      <c r="J1" s="219" t="s">
        <v>354</v>
      </c>
      <c r="K1" s="219" t="s">
        <v>562</v>
      </c>
      <c r="L1" s="220" t="s">
        <v>554</v>
      </c>
      <c r="M1" s="220" t="s">
        <v>547</v>
      </c>
      <c r="N1" s="220" t="s">
        <v>560</v>
      </c>
      <c r="O1" s="220" t="s">
        <v>558</v>
      </c>
      <c r="P1" s="220" t="s">
        <v>559</v>
      </c>
      <c r="Q1" s="220" t="s">
        <v>551</v>
      </c>
    </row>
    <row r="2" spans="1:17" ht="13.5">
      <c r="A2" s="216" t="s">
        <v>65</v>
      </c>
      <c r="B2" s="231">
        <v>45130</v>
      </c>
      <c r="C2" s="225">
        <v>45130</v>
      </c>
      <c r="D2" s="235">
        <v>6</v>
      </c>
      <c r="E2" s="218">
        <v>20.697329376854597</v>
      </c>
      <c r="F2" s="218"/>
      <c r="G2" s="217">
        <v>406</v>
      </c>
      <c r="H2" s="217">
        <v>12484</v>
      </c>
      <c r="I2" s="217">
        <v>81</v>
      </c>
      <c r="J2" s="217">
        <v>12</v>
      </c>
      <c r="K2" s="217"/>
      <c r="L2" s="218">
        <v>1.6579084729937998</v>
      </c>
      <c r="M2" s="218">
        <v>0.25552258489943946</v>
      </c>
      <c r="N2" s="218">
        <v>0.19950738916256158</v>
      </c>
      <c r="O2" s="218">
        <v>3.2521627683434799E-2</v>
      </c>
      <c r="P2" s="218">
        <v>5.0978643785356152E-2</v>
      </c>
      <c r="Q2" s="218">
        <v>1.7247774480712164</v>
      </c>
    </row>
    <row r="3" spans="1:17" ht="13.5">
      <c r="A3" s="216" t="s">
        <v>35</v>
      </c>
      <c r="B3" s="231">
        <v>45131</v>
      </c>
      <c r="C3" s="225">
        <v>45131</v>
      </c>
      <c r="D3" s="235">
        <v>0</v>
      </c>
      <c r="E3" s="218">
        <v>30.888888888888889</v>
      </c>
      <c r="F3" s="218">
        <v>49.240939864595795</v>
      </c>
      <c r="G3" s="217">
        <v>446</v>
      </c>
      <c r="H3" s="217">
        <v>14763</v>
      </c>
      <c r="I3" s="217">
        <v>82</v>
      </c>
      <c r="J3" s="217">
        <v>8</v>
      </c>
      <c r="K3" s="218">
        <v>-33.333333333333329</v>
      </c>
      <c r="L3" s="218">
        <v>2.092317881791566</v>
      </c>
      <c r="M3" s="218">
        <v>0.37669376693766937</v>
      </c>
      <c r="N3" s="218">
        <v>0.18385650224215247</v>
      </c>
      <c r="O3" s="218">
        <v>3.0210661789609159E-2</v>
      </c>
      <c r="P3" s="218">
        <v>6.9257598405580476E-2</v>
      </c>
      <c r="Q3" s="218">
        <v>3.8611111111111112</v>
      </c>
    </row>
    <row r="4" spans="1:17" ht="13.5">
      <c r="A4" s="216" t="s">
        <v>40</v>
      </c>
      <c r="B4" s="231">
        <v>45132</v>
      </c>
      <c r="C4" s="225">
        <v>45132</v>
      </c>
      <c r="D4" s="235">
        <v>1</v>
      </c>
      <c r="E4" s="218">
        <v>123.03703703703704</v>
      </c>
      <c r="F4" s="218">
        <v>298.32134292565951</v>
      </c>
      <c r="G4" s="217">
        <v>8275</v>
      </c>
      <c r="H4" s="217">
        <v>94285</v>
      </c>
      <c r="I4" s="217">
        <v>923</v>
      </c>
      <c r="J4" s="217">
        <v>22</v>
      </c>
      <c r="K4" s="218">
        <v>175</v>
      </c>
      <c r="L4" s="218">
        <v>1.304948157575829</v>
      </c>
      <c r="M4" s="218">
        <v>0.1333012318927812</v>
      </c>
      <c r="N4" s="218">
        <v>0.11154078549848942</v>
      </c>
      <c r="O4" s="218">
        <v>8.7765816407700065E-2</v>
      </c>
      <c r="P4" s="218">
        <v>1.4868524113237105E-2</v>
      </c>
      <c r="Q4" s="218">
        <v>5.5925925925925926</v>
      </c>
    </row>
    <row r="5" spans="1:17" ht="13.5">
      <c r="A5" s="216" t="s">
        <v>45</v>
      </c>
      <c r="B5" s="231">
        <v>45133</v>
      </c>
      <c r="C5" s="225">
        <v>45133</v>
      </c>
      <c r="D5" s="235">
        <v>2</v>
      </c>
      <c r="E5" s="218">
        <v>130.40740740740742</v>
      </c>
      <c r="F5" s="218">
        <v>5.9903672486454029</v>
      </c>
      <c r="G5" s="217">
        <v>12229</v>
      </c>
      <c r="H5" s="217">
        <v>149781</v>
      </c>
      <c r="I5" s="217">
        <v>948</v>
      </c>
      <c r="J5" s="217">
        <v>17</v>
      </c>
      <c r="K5" s="218">
        <v>-22.727272727272727</v>
      </c>
      <c r="L5" s="218">
        <v>0.87065387070060563</v>
      </c>
      <c r="M5" s="218">
        <v>0.13756055633692765</v>
      </c>
      <c r="N5" s="218">
        <v>7.7520647640853702E-2</v>
      </c>
      <c r="O5" s="218">
        <v>8.1645869636335716E-2</v>
      </c>
      <c r="P5" s="218">
        <v>1.0663783417074775E-2</v>
      </c>
      <c r="Q5" s="218">
        <v>7.6710239651416128</v>
      </c>
    </row>
    <row r="6" spans="1:17" ht="13.5">
      <c r="A6" s="216" t="s">
        <v>50</v>
      </c>
      <c r="B6" s="231">
        <v>45134</v>
      </c>
      <c r="C6" s="225">
        <v>45134</v>
      </c>
      <c r="D6" s="235">
        <v>3</v>
      </c>
      <c r="E6" s="218">
        <v>202.77777777777777</v>
      </c>
      <c r="F6" s="218">
        <v>55.495597841522269</v>
      </c>
      <c r="G6" s="217">
        <v>13037</v>
      </c>
      <c r="H6" s="217">
        <v>339758</v>
      </c>
      <c r="I6" s="217">
        <v>2057</v>
      </c>
      <c r="J6" s="217">
        <v>32</v>
      </c>
      <c r="K6" s="218">
        <v>88.235294117647058</v>
      </c>
      <c r="L6" s="218">
        <v>0.596830031309867</v>
      </c>
      <c r="M6" s="218">
        <v>9.8579376654242962E-2</v>
      </c>
      <c r="N6" s="218">
        <v>0.15778169824346092</v>
      </c>
      <c r="O6" s="218">
        <v>3.837142907598938E-2</v>
      </c>
      <c r="P6" s="218">
        <v>1.5554021460288239E-2</v>
      </c>
      <c r="Q6" s="218">
        <v>6.3368055555555554</v>
      </c>
    </row>
    <row r="7" spans="1:17" ht="13.5">
      <c r="A7" s="216" t="s">
        <v>56</v>
      </c>
      <c r="B7" s="231">
        <v>45135</v>
      </c>
      <c r="C7" s="225">
        <v>45135</v>
      </c>
      <c r="D7" s="235">
        <v>4</v>
      </c>
      <c r="E7" s="218">
        <v>159.5185185185185</v>
      </c>
      <c r="F7" s="218">
        <v>-21.333333333333336</v>
      </c>
      <c r="G7" s="217">
        <v>8282</v>
      </c>
      <c r="H7" s="217">
        <v>126765</v>
      </c>
      <c r="I7" s="217">
        <v>1230</v>
      </c>
      <c r="J7" s="217">
        <v>35</v>
      </c>
      <c r="K7" s="218">
        <v>9.375</v>
      </c>
      <c r="L7" s="218">
        <v>1.2583798250188813</v>
      </c>
      <c r="M7" s="218">
        <v>0.12968985245408007</v>
      </c>
      <c r="N7" s="218">
        <v>0.14851485148514851</v>
      </c>
      <c r="O7" s="218">
        <v>6.5333491105589087E-2</v>
      </c>
      <c r="P7" s="218">
        <v>1.9260869176348526E-2</v>
      </c>
      <c r="Q7" s="218">
        <v>4.5576719576719569</v>
      </c>
    </row>
    <row r="8" spans="1:17" ht="13.5">
      <c r="A8" s="216" t="s">
        <v>61</v>
      </c>
      <c r="B8" s="231">
        <v>45136</v>
      </c>
      <c r="C8" s="225">
        <v>45136</v>
      </c>
      <c r="D8" s="235">
        <v>5</v>
      </c>
      <c r="E8" s="218">
        <v>97.222222222222229</v>
      </c>
      <c r="F8" s="218">
        <v>-39.052704899001618</v>
      </c>
      <c r="G8" s="217">
        <v>3868</v>
      </c>
      <c r="H8" s="217">
        <v>55718</v>
      </c>
      <c r="I8" s="217">
        <v>553</v>
      </c>
      <c r="J8" s="217">
        <v>26</v>
      </c>
      <c r="K8" s="218">
        <v>-25.714285714285712</v>
      </c>
      <c r="L8" s="218">
        <v>1.744897918486346</v>
      </c>
      <c r="M8" s="218">
        <v>0.17580872011251758</v>
      </c>
      <c r="N8" s="218">
        <v>0.14296794208893485</v>
      </c>
      <c r="O8" s="218">
        <v>6.9421012958110484E-2</v>
      </c>
      <c r="P8" s="218">
        <v>2.5135010915776169E-2</v>
      </c>
      <c r="Q8" s="218">
        <v>3.7393162393162394</v>
      </c>
    </row>
    <row r="9" spans="1:17" ht="13.5">
      <c r="A9" s="216" t="s">
        <v>65</v>
      </c>
      <c r="B9" s="231">
        <v>45137</v>
      </c>
      <c r="C9" s="225">
        <v>45137</v>
      </c>
      <c r="D9" s="235">
        <v>6</v>
      </c>
      <c r="E9" s="218">
        <v>84.148148148148152</v>
      </c>
      <c r="F9" s="218">
        <v>-13.44761904761905</v>
      </c>
      <c r="G9" s="217">
        <v>2827</v>
      </c>
      <c r="H9" s="217">
        <v>56637</v>
      </c>
      <c r="I9" s="217">
        <v>457</v>
      </c>
      <c r="J9" s="217">
        <v>23</v>
      </c>
      <c r="K9" s="218">
        <v>-11.538461538461538</v>
      </c>
      <c r="L9" s="218">
        <v>1.4857451515466595</v>
      </c>
      <c r="M9" s="218">
        <v>0.18413161520382529</v>
      </c>
      <c r="N9" s="218">
        <v>0.16165546515741069</v>
      </c>
      <c r="O9" s="218">
        <v>4.9914366933276832E-2</v>
      </c>
      <c r="P9" s="218">
        <v>2.9765881905959728E-2</v>
      </c>
      <c r="Q9" s="218">
        <v>3.6586151368760067</v>
      </c>
    </row>
    <row r="10" spans="1:17" ht="13.5">
      <c r="A10" s="216" t="s">
        <v>35</v>
      </c>
      <c r="B10" s="231">
        <v>45138</v>
      </c>
      <c r="C10" s="225">
        <v>45138</v>
      </c>
      <c r="D10" s="235">
        <v>0</v>
      </c>
      <c r="E10" s="218">
        <v>55.25925925925926</v>
      </c>
      <c r="F10" s="218">
        <v>-34.33098591549296</v>
      </c>
      <c r="G10" s="217">
        <v>2096</v>
      </c>
      <c r="H10" s="217">
        <v>51175</v>
      </c>
      <c r="I10" s="217">
        <v>361</v>
      </c>
      <c r="J10" s="217">
        <v>21</v>
      </c>
      <c r="K10" s="218">
        <v>-8.695652173913043</v>
      </c>
      <c r="L10" s="218">
        <v>1.0798096582170837</v>
      </c>
      <c r="M10" s="218">
        <v>0.15307274033035806</v>
      </c>
      <c r="N10" s="218">
        <v>0.17223282442748092</v>
      </c>
      <c r="O10" s="218">
        <v>4.0957498778700537E-2</v>
      </c>
      <c r="P10" s="218">
        <v>2.6364150409951936E-2</v>
      </c>
      <c r="Q10" s="218">
        <v>2.6313932980599648</v>
      </c>
    </row>
    <row r="11" spans="1:17" ht="13.5">
      <c r="A11" s="216" t="s">
        <v>40</v>
      </c>
      <c r="B11" s="231">
        <v>45139</v>
      </c>
      <c r="C11" s="225">
        <v>45139</v>
      </c>
      <c r="D11" s="235">
        <v>1</v>
      </c>
      <c r="E11" s="218">
        <v>83.444444444444443</v>
      </c>
      <c r="F11" s="218">
        <v>51.005361930294903</v>
      </c>
      <c r="G11" s="217">
        <v>3167</v>
      </c>
      <c r="H11" s="217">
        <v>60646</v>
      </c>
      <c r="I11" s="217">
        <v>587</v>
      </c>
      <c r="J11" s="217">
        <v>25</v>
      </c>
      <c r="K11" s="218">
        <v>19.047619047619047</v>
      </c>
      <c r="L11" s="218">
        <v>1.3759265977054453</v>
      </c>
      <c r="M11" s="218">
        <v>0.14215407912171116</v>
      </c>
      <c r="N11" s="218">
        <v>0.18534891064098516</v>
      </c>
      <c r="O11" s="218">
        <v>5.2221086304125579E-2</v>
      </c>
      <c r="P11" s="218">
        <v>2.6348103708381573E-2</v>
      </c>
      <c r="Q11" s="218">
        <v>3.3377777777777777</v>
      </c>
    </row>
    <row r="12" spans="1:17" ht="13.5">
      <c r="A12" s="216" t="s">
        <v>45</v>
      </c>
      <c r="B12" s="231">
        <v>45140</v>
      </c>
      <c r="C12" s="225">
        <v>45140</v>
      </c>
      <c r="D12" s="235">
        <v>2</v>
      </c>
      <c r="E12" s="218">
        <v>74.074074074074076</v>
      </c>
      <c r="F12" s="218">
        <v>-11.229471815357298</v>
      </c>
      <c r="G12" s="217">
        <v>2796</v>
      </c>
      <c r="H12" s="217">
        <v>64393</v>
      </c>
      <c r="I12" s="217">
        <v>515</v>
      </c>
      <c r="J12" s="217">
        <v>18</v>
      </c>
      <c r="K12" s="218">
        <v>-28.000000000000004</v>
      </c>
      <c r="L12" s="218">
        <v>1.1503435788684186</v>
      </c>
      <c r="M12" s="218">
        <v>0.14383315354189141</v>
      </c>
      <c r="N12" s="218">
        <v>0.18419170243204577</v>
      </c>
      <c r="O12" s="218">
        <v>4.3420868727967327E-2</v>
      </c>
      <c r="P12" s="218">
        <v>2.6492873417050814E-2</v>
      </c>
      <c r="Q12" s="218">
        <v>4.1152263374485596</v>
      </c>
    </row>
    <row r="13" spans="1:17" ht="13.5">
      <c r="A13" s="216" t="s">
        <v>50</v>
      </c>
      <c r="B13" s="231">
        <v>45141</v>
      </c>
      <c r="C13" s="225">
        <v>45141</v>
      </c>
      <c r="D13" s="235">
        <v>3</v>
      </c>
      <c r="E13" s="218">
        <v>80</v>
      </c>
      <c r="F13" s="218">
        <v>7.9999999999999973</v>
      </c>
      <c r="G13" s="217">
        <v>2805</v>
      </c>
      <c r="H13" s="217">
        <v>77311</v>
      </c>
      <c r="I13" s="217">
        <v>1010</v>
      </c>
      <c r="J13" s="217">
        <v>19</v>
      </c>
      <c r="K13" s="218">
        <v>5.5555555555555554</v>
      </c>
      <c r="L13" s="218">
        <v>1.0347815964093077</v>
      </c>
      <c r="M13" s="218">
        <v>7.9207920792079209E-2</v>
      </c>
      <c r="N13" s="218">
        <v>0.36007130124777181</v>
      </c>
      <c r="O13" s="218">
        <v>3.6282029724101356E-2</v>
      </c>
      <c r="P13" s="218">
        <v>2.8520499108734401E-2</v>
      </c>
      <c r="Q13" s="218">
        <v>4.2105263157894735</v>
      </c>
    </row>
    <row r="14" spans="1:17" ht="13.5">
      <c r="A14" s="216" t="s">
        <v>56</v>
      </c>
      <c r="B14" s="231">
        <v>45142</v>
      </c>
      <c r="C14" s="225">
        <v>45142</v>
      </c>
      <c r="D14" s="235">
        <v>4</v>
      </c>
      <c r="E14" s="218">
        <v>49.333333333333336</v>
      </c>
      <c r="F14" s="218">
        <v>-38.333333333333329</v>
      </c>
      <c r="G14" s="217">
        <v>1902</v>
      </c>
      <c r="H14" s="217">
        <v>59374</v>
      </c>
      <c r="I14" s="217">
        <v>500</v>
      </c>
      <c r="J14" s="217">
        <v>16</v>
      </c>
      <c r="K14" s="218">
        <v>-15.789473684210526</v>
      </c>
      <c r="L14" s="218">
        <v>0.83089118693928876</v>
      </c>
      <c r="M14" s="218">
        <v>9.8666666666666666E-2</v>
      </c>
      <c r="N14" s="218">
        <v>0.26288117770767611</v>
      </c>
      <c r="O14" s="218">
        <v>3.2034223734294473E-2</v>
      </c>
      <c r="P14" s="218">
        <v>2.5937609533824048E-2</v>
      </c>
      <c r="Q14" s="218">
        <v>3.0833333333333335</v>
      </c>
    </row>
    <row r="15" spans="1:17" ht="13.5">
      <c r="A15" s="216" t="s">
        <v>61</v>
      </c>
      <c r="B15" s="231">
        <v>45143</v>
      </c>
      <c r="C15" s="225">
        <v>45143</v>
      </c>
      <c r="D15" s="235">
        <v>5</v>
      </c>
      <c r="E15" s="218">
        <v>38.814814814814817</v>
      </c>
      <c r="F15" s="218">
        <v>-21.321321321321321</v>
      </c>
      <c r="G15" s="217">
        <v>1472</v>
      </c>
      <c r="H15" s="217">
        <v>43601</v>
      </c>
      <c r="I15" s="217">
        <v>310</v>
      </c>
      <c r="J15" s="217">
        <v>7</v>
      </c>
      <c r="K15" s="218">
        <v>-56.25</v>
      </c>
      <c r="L15" s="218">
        <v>0.89022762814648326</v>
      </c>
      <c r="M15" s="218">
        <v>0.12520908004778974</v>
      </c>
      <c r="N15" s="218">
        <v>0.21059782608695651</v>
      </c>
      <c r="O15" s="218">
        <v>3.3760693562074263E-2</v>
      </c>
      <c r="P15" s="218">
        <v>2.6368760064412241E-2</v>
      </c>
      <c r="Q15" s="218">
        <v>5.5449735449735451</v>
      </c>
    </row>
    <row r="16" spans="1:17" ht="13.5">
      <c r="A16" s="216" t="s">
        <v>65</v>
      </c>
      <c r="B16" s="231">
        <v>45144</v>
      </c>
      <c r="C16" s="225">
        <v>45144</v>
      </c>
      <c r="D16" s="235">
        <v>6</v>
      </c>
      <c r="E16" s="218">
        <v>30.62962962962963</v>
      </c>
      <c r="F16" s="218">
        <v>-21.087786259541989</v>
      </c>
      <c r="G16" s="217">
        <v>1222</v>
      </c>
      <c r="H16" s="217">
        <v>37617</v>
      </c>
      <c r="I16" s="217">
        <v>291</v>
      </c>
      <c r="J16" s="217">
        <v>14</v>
      </c>
      <c r="K16" s="218">
        <v>100</v>
      </c>
      <c r="L16" s="218">
        <v>0.81424966450353919</v>
      </c>
      <c r="M16" s="218">
        <v>0.10525645920834924</v>
      </c>
      <c r="N16" s="218">
        <v>0.23813420621931261</v>
      </c>
      <c r="O16" s="218">
        <v>3.2485312491692585E-2</v>
      </c>
      <c r="P16" s="218">
        <v>2.5065163363035704E-2</v>
      </c>
      <c r="Q16" s="218">
        <v>2.1878306878306879</v>
      </c>
    </row>
    <row r="17" spans="1:17" ht="13.5">
      <c r="A17" s="216" t="s">
        <v>35</v>
      </c>
      <c r="B17" s="231">
        <v>45145</v>
      </c>
      <c r="C17" s="225">
        <v>45145</v>
      </c>
      <c r="D17" s="235">
        <v>0</v>
      </c>
      <c r="E17" s="218">
        <v>31.444444444444443</v>
      </c>
      <c r="F17" s="218">
        <v>2.6602176541716993</v>
      </c>
      <c r="G17" s="217">
        <v>1168</v>
      </c>
      <c r="H17" s="217">
        <v>41112</v>
      </c>
      <c r="I17" s="217">
        <v>558</v>
      </c>
      <c r="J17" s="217">
        <v>10</v>
      </c>
      <c r="K17" s="218">
        <v>-28.571428571428569</v>
      </c>
      <c r="L17" s="218">
        <v>0.76484832760372745</v>
      </c>
      <c r="M17" s="218">
        <v>5.6352050975706884E-2</v>
      </c>
      <c r="N17" s="218">
        <v>0.47773972602739728</v>
      </c>
      <c r="O17" s="218">
        <v>2.8410196536291107E-2</v>
      </c>
      <c r="P17" s="218">
        <v>2.6921613394216132E-2</v>
      </c>
      <c r="Q17" s="218">
        <v>3.1444444444444444</v>
      </c>
    </row>
    <row r="18" spans="1:17" ht="13.5">
      <c r="A18" s="216" t="s">
        <v>40</v>
      </c>
      <c r="B18" s="231">
        <v>45146</v>
      </c>
      <c r="C18" s="225">
        <v>45146</v>
      </c>
      <c r="D18" s="235">
        <v>1</v>
      </c>
      <c r="E18" s="218">
        <v>45.703703703703702</v>
      </c>
      <c r="F18" s="218">
        <v>45.34746760895171</v>
      </c>
      <c r="G18" s="217">
        <v>1787</v>
      </c>
      <c r="H18" s="217">
        <v>48690</v>
      </c>
      <c r="I18" s="217">
        <v>530</v>
      </c>
      <c r="J18" s="217">
        <v>12</v>
      </c>
      <c r="K18" s="218">
        <v>20</v>
      </c>
      <c r="L18" s="218">
        <v>0.93866715349566043</v>
      </c>
      <c r="M18" s="218">
        <v>8.6233403214535292E-2</v>
      </c>
      <c r="N18" s="218">
        <v>0.2965864577504197</v>
      </c>
      <c r="O18" s="218">
        <v>3.6701581433559255E-2</v>
      </c>
      <c r="P18" s="218">
        <v>2.5575659599162675E-2</v>
      </c>
      <c r="Q18" s="218">
        <v>3.808641975308642</v>
      </c>
    </row>
    <row r="19" spans="1:17" ht="13.5">
      <c r="A19" s="216" t="s">
        <v>45</v>
      </c>
      <c r="B19" s="231">
        <v>45147</v>
      </c>
      <c r="C19" s="225">
        <v>45147</v>
      </c>
      <c r="D19" s="235">
        <v>2</v>
      </c>
      <c r="E19" s="218">
        <v>95.18518518518519</v>
      </c>
      <c r="F19" s="218">
        <v>108.26580226904379</v>
      </c>
      <c r="G19" s="217">
        <v>3703</v>
      </c>
      <c r="H19" s="217">
        <v>152496</v>
      </c>
      <c r="I19" s="217">
        <v>798</v>
      </c>
      <c r="J19" s="217">
        <v>12</v>
      </c>
      <c r="K19" s="218">
        <v>0</v>
      </c>
      <c r="L19" s="218">
        <v>0.62418152072962696</v>
      </c>
      <c r="M19" s="218">
        <v>0.11927968068318946</v>
      </c>
      <c r="N19" s="218">
        <v>0.21550094517958412</v>
      </c>
      <c r="O19" s="218">
        <v>2.4282604133878921E-2</v>
      </c>
      <c r="P19" s="218">
        <v>2.5704883927946311E-2</v>
      </c>
      <c r="Q19" s="218">
        <v>7.9320987654320989</v>
      </c>
    </row>
    <row r="20" spans="1:17" ht="13.5">
      <c r="A20" s="216" t="s">
        <v>50</v>
      </c>
      <c r="B20" s="231">
        <v>45148</v>
      </c>
      <c r="C20" s="225">
        <v>45148</v>
      </c>
      <c r="D20" s="235">
        <v>3</v>
      </c>
      <c r="E20" s="218">
        <v>296.25925925925924</v>
      </c>
      <c r="F20" s="218">
        <v>211.2451361867704</v>
      </c>
      <c r="G20" s="217">
        <v>15395</v>
      </c>
      <c r="H20" s="217">
        <v>336767</v>
      </c>
      <c r="I20" s="217">
        <v>987</v>
      </c>
      <c r="J20" s="217">
        <v>18</v>
      </c>
      <c r="K20" s="218">
        <v>50</v>
      </c>
      <c r="L20" s="218">
        <v>0.87971582506379553</v>
      </c>
      <c r="M20" s="218">
        <v>0.30016135689894552</v>
      </c>
      <c r="N20" s="218">
        <v>6.4111724585904514E-2</v>
      </c>
      <c r="O20" s="218">
        <v>4.5714099065526016E-2</v>
      </c>
      <c r="P20" s="218">
        <v>1.9243862244836586E-2</v>
      </c>
      <c r="Q20" s="218">
        <v>16.458847736625515</v>
      </c>
    </row>
    <row r="21" spans="1:17" ht="13.5">
      <c r="A21" s="216" t="s">
        <v>56</v>
      </c>
      <c r="B21" s="231">
        <v>45149</v>
      </c>
      <c r="C21" s="225">
        <v>45149</v>
      </c>
      <c r="D21" s="235">
        <v>4</v>
      </c>
      <c r="E21" s="218">
        <v>187.22222222222223</v>
      </c>
      <c r="F21" s="218">
        <v>-36.804600575071881</v>
      </c>
      <c r="G21" s="217">
        <v>11190</v>
      </c>
      <c r="H21" s="217">
        <v>805827</v>
      </c>
      <c r="I21" s="217">
        <v>2229</v>
      </c>
      <c r="J21" s="217">
        <v>23</v>
      </c>
      <c r="K21" s="218">
        <v>27.777777777777779</v>
      </c>
      <c r="L21" s="218">
        <v>0.23233550405015249</v>
      </c>
      <c r="M21" s="218">
        <v>8.3993818852499874E-2</v>
      </c>
      <c r="N21" s="218">
        <v>0.19919571045576406</v>
      </c>
      <c r="O21" s="218">
        <v>1.3886355259875879E-2</v>
      </c>
      <c r="P21" s="218">
        <v>1.6731208420216463E-2</v>
      </c>
      <c r="Q21" s="218">
        <v>8.1400966183574877</v>
      </c>
    </row>
    <row r="22" spans="1:17" ht="13.5">
      <c r="A22" s="216" t="s">
        <v>61</v>
      </c>
      <c r="B22" s="231">
        <v>45150</v>
      </c>
      <c r="C22" s="225">
        <v>45150</v>
      </c>
      <c r="D22" s="235">
        <v>5</v>
      </c>
      <c r="E22" s="218">
        <v>229.37037037037038</v>
      </c>
      <c r="F22" s="218">
        <v>22.512363996043522</v>
      </c>
      <c r="G22" s="217">
        <v>16723</v>
      </c>
      <c r="H22" s="217">
        <v>828739</v>
      </c>
      <c r="I22" s="217">
        <v>1255</v>
      </c>
      <c r="J22" s="217">
        <v>28</v>
      </c>
      <c r="K22" s="218">
        <v>21.739130434782609</v>
      </c>
      <c r="L22" s="218">
        <v>0.27677033465345585</v>
      </c>
      <c r="M22" s="218">
        <v>0.18276523535487679</v>
      </c>
      <c r="N22" s="218">
        <v>7.5046343359445072E-2</v>
      </c>
      <c r="O22" s="218">
        <v>2.0178850036018579E-2</v>
      </c>
      <c r="P22" s="218">
        <v>1.3715862606611874E-2</v>
      </c>
      <c r="Q22" s="218">
        <v>8.1917989417989414</v>
      </c>
    </row>
    <row r="23" spans="1:17" ht="13.5">
      <c r="A23" s="216" t="s">
        <v>65</v>
      </c>
      <c r="B23" s="231">
        <v>45151</v>
      </c>
      <c r="C23" s="225">
        <v>45151</v>
      </c>
      <c r="D23" s="235">
        <v>6</v>
      </c>
      <c r="E23" s="218">
        <v>185.18518518518519</v>
      </c>
      <c r="F23" s="218">
        <v>-19.263684805425481</v>
      </c>
      <c r="G23" s="217">
        <v>12588</v>
      </c>
      <c r="H23" s="217">
        <v>668351</v>
      </c>
      <c r="I23" s="217">
        <v>993</v>
      </c>
      <c r="J23" s="217">
        <v>28</v>
      </c>
      <c r="K23" s="218">
        <v>0</v>
      </c>
      <c r="L23" s="218">
        <v>0.27707774086548115</v>
      </c>
      <c r="M23" s="218">
        <v>0.18649061952183807</v>
      </c>
      <c r="N23" s="218">
        <v>7.8884652049571014E-2</v>
      </c>
      <c r="O23" s="218">
        <v>1.8834414850879253E-2</v>
      </c>
      <c r="P23" s="218">
        <v>1.4711247631489132E-2</v>
      </c>
      <c r="Q23" s="218">
        <v>6.6137566137566139</v>
      </c>
    </row>
    <row r="24" spans="1:17" ht="13.5">
      <c r="A24" s="216" t="s">
        <v>35</v>
      </c>
      <c r="B24" s="231">
        <v>45152</v>
      </c>
      <c r="C24" s="225">
        <v>45152</v>
      </c>
      <c r="D24" s="235">
        <v>0</v>
      </c>
      <c r="E24" s="218">
        <v>207.14814814814815</v>
      </c>
      <c r="F24" s="218">
        <v>11.86</v>
      </c>
      <c r="G24" s="217">
        <v>15643</v>
      </c>
      <c r="H24" s="217">
        <v>690156</v>
      </c>
      <c r="I24" s="217">
        <v>885</v>
      </c>
      <c r="J24" s="217">
        <v>22</v>
      </c>
      <c r="K24" s="218">
        <v>-21.428571428571427</v>
      </c>
      <c r="L24" s="218">
        <v>0.3001468481736711</v>
      </c>
      <c r="M24" s="218">
        <v>0.23406570412220129</v>
      </c>
      <c r="N24" s="218">
        <v>5.6574825800677617E-2</v>
      </c>
      <c r="O24" s="218">
        <v>2.2665890030659736E-2</v>
      </c>
      <c r="P24" s="218">
        <v>1.3242226436626488E-2</v>
      </c>
      <c r="Q24" s="218">
        <v>9.4158249158249152</v>
      </c>
    </row>
    <row r="25" spans="1:17" ht="13.5">
      <c r="A25" s="216" t="s">
        <v>40</v>
      </c>
      <c r="B25" s="231">
        <v>45153</v>
      </c>
      <c r="C25" s="225">
        <v>45153</v>
      </c>
      <c r="D25" s="235">
        <v>1</v>
      </c>
      <c r="E25" s="218">
        <v>99.444444444444443</v>
      </c>
      <c r="F25" s="218">
        <v>-51.993563382799934</v>
      </c>
      <c r="G25" s="217">
        <v>7831</v>
      </c>
      <c r="H25" s="217">
        <v>217926</v>
      </c>
      <c r="I25" s="217">
        <v>809</v>
      </c>
      <c r="J25" s="217">
        <v>15</v>
      </c>
      <c r="K25" s="218">
        <v>-31.818181818181817</v>
      </c>
      <c r="L25" s="218">
        <v>0.45632207466958713</v>
      </c>
      <c r="M25" s="218">
        <v>0.12292267545666803</v>
      </c>
      <c r="N25" s="218">
        <v>0.10330736815221556</v>
      </c>
      <c r="O25" s="218">
        <v>3.5934216201829981E-2</v>
      </c>
      <c r="P25" s="218">
        <v>1.2698818087657316E-2</v>
      </c>
      <c r="Q25" s="218">
        <v>6.6296296296296298</v>
      </c>
    </row>
    <row r="26" spans="1:17" ht="13.5">
      <c r="A26" s="216" t="s">
        <v>45</v>
      </c>
      <c r="B26" s="231">
        <v>45154</v>
      </c>
      <c r="C26" s="225">
        <v>45154</v>
      </c>
      <c r="D26" s="235">
        <v>2</v>
      </c>
      <c r="E26" s="218">
        <v>249.37037037037038</v>
      </c>
      <c r="F26" s="218">
        <v>150.76350093109869</v>
      </c>
      <c r="G26" s="217">
        <v>21938</v>
      </c>
      <c r="H26" s="217">
        <v>280808</v>
      </c>
      <c r="I26" s="217">
        <v>1157</v>
      </c>
      <c r="J26" s="217">
        <v>22</v>
      </c>
      <c r="K26" s="218">
        <v>46.666666666666664</v>
      </c>
      <c r="L26" s="218">
        <v>0.88804581910191438</v>
      </c>
      <c r="M26" s="218">
        <v>0.21553186721726048</v>
      </c>
      <c r="N26" s="218">
        <v>5.2739538699972652E-2</v>
      </c>
      <c r="O26" s="218">
        <v>7.8124554855987002E-2</v>
      </c>
      <c r="P26" s="218">
        <v>1.1367051252182075E-2</v>
      </c>
      <c r="Q26" s="218">
        <v>11.335016835016836</v>
      </c>
    </row>
    <row r="27" spans="1:17" ht="13.5">
      <c r="A27" s="216" t="s">
        <v>50</v>
      </c>
      <c r="B27" s="231">
        <v>45155</v>
      </c>
      <c r="C27" s="225">
        <v>45155</v>
      </c>
      <c r="D27" s="235">
        <v>3</v>
      </c>
      <c r="E27" s="218">
        <v>37.592592592592595</v>
      </c>
      <c r="F27" s="218">
        <v>-84.924996286944889</v>
      </c>
      <c r="G27" s="217">
        <v>54040</v>
      </c>
      <c r="H27" s="217">
        <v>888879</v>
      </c>
      <c r="I27" s="217">
        <v>1335</v>
      </c>
      <c r="J27" s="217">
        <v>36</v>
      </c>
      <c r="K27" s="218">
        <v>63.636363636363633</v>
      </c>
      <c r="L27" s="218">
        <v>4.2292137166692646E-2</v>
      </c>
      <c r="M27" s="218">
        <v>2.8159245387709808E-2</v>
      </c>
      <c r="N27" s="218">
        <v>2.4703923019985197E-2</v>
      </c>
      <c r="O27" s="218">
        <v>6.0795676351899412E-2</v>
      </c>
      <c r="P27" s="218">
        <v>6.9564383035885635E-4</v>
      </c>
      <c r="Q27" s="218">
        <v>1.0442386831275721</v>
      </c>
    </row>
    <row r="28" spans="1:17" ht="13.5">
      <c r="A28" s="216" t="s">
        <v>56</v>
      </c>
      <c r="B28" s="231">
        <v>45156</v>
      </c>
      <c r="C28" s="225">
        <v>45156</v>
      </c>
      <c r="D28" s="235">
        <v>4</v>
      </c>
      <c r="E28" s="218">
        <v>206.11111111111111</v>
      </c>
      <c r="F28" s="218">
        <v>448.27586206896558</v>
      </c>
      <c r="G28" s="217">
        <v>20959</v>
      </c>
      <c r="H28" s="217">
        <v>245925</v>
      </c>
      <c r="I28" s="217">
        <v>1284</v>
      </c>
      <c r="J28" s="217">
        <v>23</v>
      </c>
      <c r="K28" s="218">
        <v>-36.111111111111107</v>
      </c>
      <c r="L28" s="218">
        <v>0.83810556515649526</v>
      </c>
      <c r="M28" s="218">
        <v>0.1605226722049152</v>
      </c>
      <c r="N28" s="218">
        <v>6.126246481225249E-2</v>
      </c>
      <c r="O28" s="218">
        <v>8.5225170275490494E-2</v>
      </c>
      <c r="P28" s="218">
        <v>9.8340145575223584E-3</v>
      </c>
      <c r="Q28" s="218">
        <v>8.9613526570048307</v>
      </c>
    </row>
    <row r="29" spans="1:17" ht="13.5">
      <c r="A29" s="216" t="s">
        <v>61</v>
      </c>
      <c r="B29" s="231">
        <v>45157</v>
      </c>
      <c r="C29" s="225">
        <v>45157</v>
      </c>
      <c r="D29" s="235">
        <v>5</v>
      </c>
      <c r="E29" s="218">
        <v>24.592592592592592</v>
      </c>
      <c r="F29" s="218">
        <v>-88.068283917340523</v>
      </c>
      <c r="G29" s="217">
        <v>1260</v>
      </c>
      <c r="H29" s="217">
        <v>77267</v>
      </c>
      <c r="I29" s="217">
        <v>820</v>
      </c>
      <c r="J29" s="217">
        <v>8</v>
      </c>
      <c r="K29" s="218">
        <v>-65.217391304347828</v>
      </c>
      <c r="L29" s="218">
        <v>0.31828067082444761</v>
      </c>
      <c r="M29" s="218">
        <v>2.9990966576332431E-2</v>
      </c>
      <c r="N29" s="218">
        <v>0.65079365079365081</v>
      </c>
      <c r="O29" s="218">
        <v>1.6307090996156185E-2</v>
      </c>
      <c r="P29" s="218">
        <v>1.9517930629041738E-2</v>
      </c>
      <c r="Q29" s="218">
        <v>3.074074074074074</v>
      </c>
    </row>
    <row r="30" spans="1:17" ht="13.5">
      <c r="A30" s="216" t="s">
        <v>65</v>
      </c>
      <c r="B30" s="231">
        <v>45158</v>
      </c>
      <c r="C30" s="225">
        <v>45158</v>
      </c>
      <c r="D30" s="235">
        <v>6</v>
      </c>
      <c r="E30" s="218">
        <v>162.03703703703704</v>
      </c>
      <c r="F30" s="218">
        <v>558.88554216867476</v>
      </c>
      <c r="G30" s="217">
        <v>5704</v>
      </c>
      <c r="H30" s="217">
        <v>300672</v>
      </c>
      <c r="I30" s="217">
        <v>3143</v>
      </c>
      <c r="J30" s="217">
        <v>22</v>
      </c>
      <c r="K30" s="218">
        <v>175</v>
      </c>
      <c r="L30" s="218">
        <v>0.53891628431326166</v>
      </c>
      <c r="M30" s="218">
        <v>5.1554895652891196E-2</v>
      </c>
      <c r="N30" s="218">
        <v>0.55101683029453019</v>
      </c>
      <c r="O30" s="218">
        <v>1.8970838654746702E-2</v>
      </c>
      <c r="P30" s="218">
        <v>2.8407615188821358E-2</v>
      </c>
      <c r="Q30" s="218">
        <v>7.365319865319865</v>
      </c>
    </row>
    <row r="31" spans="1:17" ht="13.5">
      <c r="A31" s="216" t="s">
        <v>35</v>
      </c>
      <c r="B31" s="231">
        <v>45159</v>
      </c>
      <c r="C31" s="225">
        <v>45159</v>
      </c>
      <c r="D31" s="235">
        <v>0</v>
      </c>
      <c r="E31" s="218">
        <v>94.259259259259252</v>
      </c>
      <c r="F31" s="218">
        <v>-41.828571428571429</v>
      </c>
      <c r="G31" s="217">
        <v>4894</v>
      </c>
      <c r="H31" s="217">
        <v>230911</v>
      </c>
      <c r="I31" s="217">
        <v>932</v>
      </c>
      <c r="J31" s="217">
        <v>19</v>
      </c>
      <c r="K31" s="218">
        <v>-13.636363636363635</v>
      </c>
      <c r="L31" s="218">
        <v>0.40820601556123032</v>
      </c>
      <c r="M31" s="218">
        <v>0.10113654426959147</v>
      </c>
      <c r="N31" s="218">
        <v>0.19043727012668574</v>
      </c>
      <c r="O31" s="218">
        <v>2.1194312960404658E-2</v>
      </c>
      <c r="P31" s="218">
        <v>1.9260167400747701E-2</v>
      </c>
      <c r="Q31" s="218">
        <v>4.9610136452241713</v>
      </c>
    </row>
    <row r="32" spans="1:17" ht="13.5">
      <c r="A32" s="216" t="s">
        <v>40</v>
      </c>
      <c r="B32" s="231">
        <v>45160</v>
      </c>
      <c r="C32" s="225">
        <v>45160</v>
      </c>
      <c r="D32" s="235">
        <v>1</v>
      </c>
      <c r="E32" s="218">
        <v>87.740740740740748</v>
      </c>
      <c r="F32" s="218">
        <v>-6.9155206286836801</v>
      </c>
      <c r="G32" s="217">
        <v>3343</v>
      </c>
      <c r="H32" s="217">
        <v>168941</v>
      </c>
      <c r="I32" s="217">
        <v>750</v>
      </c>
      <c r="J32" s="217">
        <v>23</v>
      </c>
      <c r="K32" s="218">
        <v>21.052631578947366</v>
      </c>
      <c r="L32" s="218">
        <v>0.51935729479960902</v>
      </c>
      <c r="M32" s="218">
        <v>0.11698765432098766</v>
      </c>
      <c r="N32" s="218">
        <v>0.22434938677834282</v>
      </c>
      <c r="O32" s="218">
        <v>1.9787973316128117E-2</v>
      </c>
      <c r="P32" s="218">
        <v>2.6246108507550329E-2</v>
      </c>
      <c r="Q32" s="218">
        <v>3.8148148148148153</v>
      </c>
    </row>
    <row r="33" spans="1:17" ht="13.5">
      <c r="A33" s="216" t="s">
        <v>45</v>
      </c>
      <c r="B33" s="231">
        <v>45161</v>
      </c>
      <c r="C33" s="225">
        <v>45161</v>
      </c>
      <c r="D33" s="235">
        <v>2</v>
      </c>
      <c r="E33" s="218">
        <v>115.18518518518519</v>
      </c>
      <c r="F33" s="218">
        <v>31.279020683832837</v>
      </c>
      <c r="G33" s="217">
        <v>9727</v>
      </c>
      <c r="H33" s="217">
        <v>119594</v>
      </c>
      <c r="I33" s="217">
        <v>802</v>
      </c>
      <c r="J33" s="217">
        <v>14</v>
      </c>
      <c r="K33" s="218">
        <v>-39.130434782608695</v>
      </c>
      <c r="L33" s="218">
        <v>0.96313515046896325</v>
      </c>
      <c r="M33" s="218">
        <v>0.14362242541793666</v>
      </c>
      <c r="N33" s="218">
        <v>8.24509098385936E-2</v>
      </c>
      <c r="O33" s="218">
        <v>8.1333511714634515E-2</v>
      </c>
      <c r="P33" s="218">
        <v>1.1841799648934429E-2</v>
      </c>
      <c r="Q33" s="218">
        <v>8.2275132275132279</v>
      </c>
    </row>
    <row r="34" spans="1:17" ht="13.5">
      <c r="A34" s="216" t="s">
        <v>50</v>
      </c>
      <c r="B34" s="231">
        <v>45162</v>
      </c>
      <c r="C34" s="225">
        <v>45162</v>
      </c>
      <c r="D34" s="235">
        <v>3</v>
      </c>
      <c r="E34" s="218">
        <v>448.85185185185185</v>
      </c>
      <c r="F34" s="218">
        <v>289.67845659163982</v>
      </c>
      <c r="G34" s="217">
        <v>15374</v>
      </c>
      <c r="H34" s="217">
        <v>406736</v>
      </c>
      <c r="I34" s="217">
        <v>11083</v>
      </c>
      <c r="J34" s="217">
        <v>18</v>
      </c>
      <c r="K34" s="218">
        <v>28.571428571428569</v>
      </c>
      <c r="L34" s="218">
        <v>1.1035459163974959</v>
      </c>
      <c r="M34" s="218">
        <v>4.0499129464211123E-2</v>
      </c>
      <c r="N34" s="218">
        <v>0.72089241576687912</v>
      </c>
      <c r="O34" s="218">
        <v>3.7798473702844108E-2</v>
      </c>
      <c r="P34" s="218">
        <v>2.9195515275910747E-2</v>
      </c>
      <c r="Q34" s="218">
        <v>24.936213991769549</v>
      </c>
    </row>
    <row r="35" spans="1:17" ht="13.5">
      <c r="A35" s="216" t="s">
        <v>56</v>
      </c>
      <c r="B35" s="231">
        <v>45163</v>
      </c>
      <c r="C35" s="225">
        <v>45163</v>
      </c>
      <c r="D35" s="235">
        <v>4</v>
      </c>
      <c r="E35" s="218">
        <v>259.25925925925924</v>
      </c>
      <c r="F35" s="218">
        <v>-42.239458701212975</v>
      </c>
      <c r="G35" s="217">
        <v>13507</v>
      </c>
      <c r="H35" s="217">
        <v>280808</v>
      </c>
      <c r="I35" s="217">
        <v>4200</v>
      </c>
      <c r="J35" s="217">
        <v>20</v>
      </c>
      <c r="K35" s="218">
        <v>11.111111111111111</v>
      </c>
      <c r="L35" s="218">
        <v>0.92326165657409776</v>
      </c>
      <c r="M35" s="218">
        <v>6.1728395061728392E-2</v>
      </c>
      <c r="N35" s="218">
        <v>0.31094987784111944</v>
      </c>
      <c r="O35" s="218">
        <v>4.8100481467764453E-2</v>
      </c>
      <c r="P35" s="218">
        <v>1.9194436903772802E-2</v>
      </c>
      <c r="Q35" s="218">
        <v>12.962962962962962</v>
      </c>
    </row>
    <row r="36" spans="1:17" ht="13.5">
      <c r="A36" s="216" t="s">
        <v>61</v>
      </c>
      <c r="B36" s="231">
        <v>45164</v>
      </c>
      <c r="C36" s="225">
        <v>45164</v>
      </c>
      <c r="D36" s="235">
        <v>5</v>
      </c>
      <c r="E36" s="218">
        <v>214.55555555555554</v>
      </c>
      <c r="F36" s="218">
        <v>-17.24285714285714</v>
      </c>
      <c r="G36" s="217">
        <v>11460</v>
      </c>
      <c r="H36" s="217">
        <v>656482</v>
      </c>
      <c r="I36" s="217">
        <v>2163</v>
      </c>
      <c r="J36" s="217">
        <v>14</v>
      </c>
      <c r="K36" s="218">
        <v>-30</v>
      </c>
      <c r="L36" s="218">
        <v>0.32682625807799082</v>
      </c>
      <c r="M36" s="218">
        <v>9.9193506960497252E-2</v>
      </c>
      <c r="N36" s="218">
        <v>0.1887434554973822</v>
      </c>
      <c r="O36" s="218">
        <v>1.7456685788795428E-2</v>
      </c>
      <c r="P36" s="218">
        <v>1.8722125266627882E-2</v>
      </c>
      <c r="Q36" s="218">
        <v>15.325396825396824</v>
      </c>
    </row>
    <row r="37" spans="1:17" ht="13.5">
      <c r="A37" s="216" t="s">
        <v>65</v>
      </c>
      <c r="B37" s="231">
        <v>45165</v>
      </c>
      <c r="C37" s="225">
        <v>45165</v>
      </c>
      <c r="D37" s="235">
        <v>6</v>
      </c>
      <c r="E37" s="218">
        <v>270.07407407407408</v>
      </c>
      <c r="F37" s="218">
        <v>25.876057310547218</v>
      </c>
      <c r="G37" s="217">
        <v>12027</v>
      </c>
      <c r="H37" s="217">
        <v>339758</v>
      </c>
      <c r="I37" s="217">
        <v>3437</v>
      </c>
      <c r="J37" s="217">
        <v>20</v>
      </c>
      <c r="K37" s="218">
        <v>42.857142857142854</v>
      </c>
      <c r="L37" s="218">
        <v>0.79490129466877624</v>
      </c>
      <c r="M37" s="218">
        <v>7.8578432957251698E-2</v>
      </c>
      <c r="N37" s="218">
        <v>0.28577367589590091</v>
      </c>
      <c r="O37" s="218">
        <v>3.5398724974835032E-2</v>
      </c>
      <c r="P37" s="218">
        <v>2.2455647632333424E-2</v>
      </c>
      <c r="Q37" s="218">
        <v>13.503703703703703</v>
      </c>
    </row>
    <row r="38" spans="1:17" ht="13.5">
      <c r="A38" s="216" t="s">
        <v>35</v>
      </c>
      <c r="B38" s="231">
        <v>45166</v>
      </c>
      <c r="C38" s="225">
        <v>45166</v>
      </c>
      <c r="D38" s="235">
        <v>0</v>
      </c>
      <c r="E38" s="218">
        <v>18.518518518518519</v>
      </c>
      <c r="F38" s="218">
        <v>-93.143170597915514</v>
      </c>
      <c r="G38" s="217">
        <v>406</v>
      </c>
      <c r="H38" s="217">
        <v>12484</v>
      </c>
      <c r="I38" s="217">
        <v>79</v>
      </c>
      <c r="J38" s="217">
        <v>8</v>
      </c>
      <c r="K38" s="218">
        <v>-60</v>
      </c>
      <c r="L38" s="218">
        <v>1.4833802081479108</v>
      </c>
      <c r="M38" s="218">
        <v>0.23441162681669012</v>
      </c>
      <c r="N38" s="218">
        <v>0.19458128078817735</v>
      </c>
      <c r="O38" s="218">
        <v>3.2521627683434799E-2</v>
      </c>
      <c r="P38" s="218">
        <v>4.561211457763182E-2</v>
      </c>
      <c r="Q38" s="218">
        <v>2.3148148148148149</v>
      </c>
    </row>
    <row r="39" spans="1:17" ht="13.5">
      <c r="A39" s="216" t="s">
        <v>40</v>
      </c>
      <c r="B39" s="231">
        <v>45167</v>
      </c>
      <c r="C39" s="225">
        <v>45167</v>
      </c>
      <c r="D39" s="235">
        <v>1</v>
      </c>
      <c r="E39" s="218" t="s">
        <v>545</v>
      </c>
      <c r="F39" s="218" t="e">
        <v>#VALUE!</v>
      </c>
      <c r="G39" s="217"/>
      <c r="H39" s="217"/>
      <c r="I39" s="217"/>
      <c r="J39" s="217"/>
      <c r="K39" s="218">
        <v>-100</v>
      </c>
      <c r="L39" s="218" t="s">
        <v>545</v>
      </c>
      <c r="M39" s="218" t="s">
        <v>545</v>
      </c>
      <c r="N39" s="218" t="s">
        <v>545</v>
      </c>
      <c r="O39" s="218" t="s">
        <v>545</v>
      </c>
      <c r="P39" s="218" t="s">
        <v>545</v>
      </c>
      <c r="Q39" s="218" t="s">
        <v>545</v>
      </c>
    </row>
    <row r="40" spans="1:17" ht="13.5">
      <c r="A40" s="216" t="s">
        <v>45</v>
      </c>
      <c r="B40" s="231">
        <v>45168</v>
      </c>
      <c r="C40" s="225">
        <v>45168</v>
      </c>
      <c r="D40" s="235">
        <v>2</v>
      </c>
      <c r="E40" s="218" t="s">
        <v>545</v>
      </c>
      <c r="F40" s="218" t="e">
        <v>#VALUE!</v>
      </c>
      <c r="G40" s="217"/>
      <c r="H40" s="217"/>
      <c r="I40" s="217"/>
      <c r="J40" s="217"/>
      <c r="K40" s="218" t="e">
        <v>#DIV/0!</v>
      </c>
      <c r="L40" s="218" t="s">
        <v>545</v>
      </c>
      <c r="M40" s="218" t="s">
        <v>545</v>
      </c>
      <c r="N40" s="218" t="s">
        <v>545</v>
      </c>
      <c r="O40" s="218" t="s">
        <v>545</v>
      </c>
      <c r="P40" s="218" t="s">
        <v>545</v>
      </c>
      <c r="Q40" s="218" t="s">
        <v>545</v>
      </c>
    </row>
    <row r="41" spans="1:17" ht="13.5">
      <c r="A41" s="216" t="s">
        <v>50</v>
      </c>
      <c r="B41" s="231">
        <v>45169</v>
      </c>
      <c r="C41" s="225">
        <v>45169</v>
      </c>
      <c r="D41" s="235">
        <v>3</v>
      </c>
      <c r="E41" s="218" t="s">
        <v>545</v>
      </c>
      <c r="F41" s="218" t="e">
        <v>#VALUE!</v>
      </c>
      <c r="G41" s="217"/>
      <c r="H41" s="217"/>
      <c r="I41" s="217"/>
      <c r="J41" s="217"/>
      <c r="K41" s="218" t="e">
        <v>#DIV/0!</v>
      </c>
      <c r="L41" s="218" t="s">
        <v>545</v>
      </c>
      <c r="M41" s="218" t="s">
        <v>545</v>
      </c>
      <c r="N41" s="218" t="s">
        <v>545</v>
      </c>
      <c r="O41" s="218" t="s">
        <v>545</v>
      </c>
      <c r="P41" s="218" t="s">
        <v>545</v>
      </c>
      <c r="Q41" s="218" t="s">
        <v>545</v>
      </c>
    </row>
    <row r="42" spans="1:17" ht="13.5">
      <c r="A42" s="216" t="s">
        <v>56</v>
      </c>
      <c r="B42" s="231">
        <v>45170</v>
      </c>
      <c r="C42" s="225">
        <v>45170</v>
      </c>
      <c r="D42" s="235">
        <v>4</v>
      </c>
      <c r="E42" s="218" t="s">
        <v>545</v>
      </c>
      <c r="F42" s="218" t="e">
        <v>#VALUE!</v>
      </c>
      <c r="G42" s="217"/>
      <c r="H42" s="217"/>
      <c r="I42" s="217"/>
      <c r="J42" s="217"/>
      <c r="K42" s="218" t="e">
        <v>#DIV/0!</v>
      </c>
      <c r="L42" s="218" t="s">
        <v>545</v>
      </c>
      <c r="M42" s="218" t="s">
        <v>545</v>
      </c>
      <c r="N42" s="218" t="s">
        <v>545</v>
      </c>
      <c r="O42" s="218" t="s">
        <v>545</v>
      </c>
      <c r="P42" s="218" t="s">
        <v>545</v>
      </c>
      <c r="Q42" s="218" t="s">
        <v>545</v>
      </c>
    </row>
    <row r="43" spans="1:17" ht="13.5">
      <c r="A43" s="216" t="s">
        <v>61</v>
      </c>
      <c r="B43" s="231">
        <v>45171</v>
      </c>
      <c r="C43" s="225">
        <v>45171</v>
      </c>
      <c r="D43" s="235">
        <v>5</v>
      </c>
      <c r="E43" s="218" t="s">
        <v>545</v>
      </c>
      <c r="F43" s="218" t="e">
        <v>#VALUE!</v>
      </c>
      <c r="G43" s="217"/>
      <c r="H43" s="217"/>
      <c r="I43" s="217"/>
      <c r="J43" s="217"/>
      <c r="K43" s="218" t="e">
        <v>#DIV/0!</v>
      </c>
      <c r="L43" s="218" t="s">
        <v>545</v>
      </c>
      <c r="M43" s="218" t="s">
        <v>545</v>
      </c>
      <c r="N43" s="218" t="s">
        <v>545</v>
      </c>
      <c r="O43" s="218" t="s">
        <v>545</v>
      </c>
      <c r="P43" s="218" t="s">
        <v>545</v>
      </c>
      <c r="Q43" s="218" t="s">
        <v>545</v>
      </c>
    </row>
    <row r="44" spans="1:17" ht="13.5">
      <c r="A44" s="216" t="s">
        <v>65</v>
      </c>
      <c r="B44" s="232">
        <v>45172</v>
      </c>
      <c r="C44" s="226">
        <v>45172</v>
      </c>
      <c r="D44" s="235">
        <v>6</v>
      </c>
      <c r="E44" s="218" t="s">
        <v>545</v>
      </c>
      <c r="F44" s="218" t="e">
        <v>#VALUE!</v>
      </c>
      <c r="G44" s="217"/>
      <c r="H44" s="217"/>
      <c r="I44" s="217"/>
      <c r="J44" s="217"/>
      <c r="K44" s="218" t="e">
        <v>#DIV/0!</v>
      </c>
      <c r="L44" s="218" t="s">
        <v>545</v>
      </c>
      <c r="M44" s="218" t="s">
        <v>545</v>
      </c>
      <c r="N44" s="218" t="s">
        <v>545</v>
      </c>
      <c r="O44" s="218" t="s">
        <v>545</v>
      </c>
      <c r="P44" s="218" t="s">
        <v>545</v>
      </c>
      <c r="Q44" s="218" t="s">
        <v>545</v>
      </c>
    </row>
    <row r="45" spans="1:17" ht="13.5">
      <c r="A45" s="216" t="s">
        <v>35</v>
      </c>
      <c r="B45" s="231">
        <v>45173</v>
      </c>
      <c r="C45" s="225">
        <v>45173</v>
      </c>
      <c r="E45" s="218" t="s">
        <v>545</v>
      </c>
      <c r="F45" s="218" t="e">
        <v>#VALUE!</v>
      </c>
      <c r="G45" s="217"/>
      <c r="H45" s="217"/>
      <c r="I45" s="217"/>
      <c r="J45" s="217"/>
      <c r="K45" s="218" t="e">
        <v>#DIV/0!</v>
      </c>
      <c r="L45" s="218" t="s">
        <v>545</v>
      </c>
      <c r="M45" s="218" t="s">
        <v>545</v>
      </c>
      <c r="N45" s="218" t="s">
        <v>545</v>
      </c>
      <c r="O45" s="218" t="s">
        <v>545</v>
      </c>
      <c r="P45" s="218" t="s">
        <v>545</v>
      </c>
      <c r="Q45" s="218" t="s">
        <v>545</v>
      </c>
    </row>
    <row r="46" spans="1:17" ht="13.5">
      <c r="A46" s="216" t="s">
        <v>40</v>
      </c>
      <c r="B46" s="231">
        <v>45174</v>
      </c>
      <c r="C46" s="225">
        <v>45174</v>
      </c>
      <c r="D46" s="235">
        <v>0</v>
      </c>
      <c r="E46" s="218" t="s">
        <v>545</v>
      </c>
      <c r="F46" s="218" t="e">
        <v>#VALUE!</v>
      </c>
      <c r="G46" s="217"/>
      <c r="H46" s="217"/>
      <c r="I46" s="217"/>
      <c r="J46" s="217"/>
      <c r="K46" s="218" t="e">
        <v>#DIV/0!</v>
      </c>
      <c r="L46" s="218" t="s">
        <v>545</v>
      </c>
      <c r="M46" s="218" t="s">
        <v>545</v>
      </c>
      <c r="N46" s="218" t="s">
        <v>545</v>
      </c>
      <c r="O46" s="218" t="s">
        <v>545</v>
      </c>
      <c r="P46" s="218" t="s">
        <v>545</v>
      </c>
      <c r="Q46" s="218" t="s">
        <v>545</v>
      </c>
    </row>
    <row r="47" spans="1:17" ht="13.5">
      <c r="A47" s="216" t="s">
        <v>45</v>
      </c>
      <c r="B47" s="231">
        <v>45175</v>
      </c>
      <c r="C47" s="225">
        <v>45175</v>
      </c>
      <c r="D47" s="235">
        <v>1</v>
      </c>
      <c r="E47" s="218" t="s">
        <v>545</v>
      </c>
      <c r="F47" s="218" t="e">
        <v>#VALUE!</v>
      </c>
      <c r="G47" s="217"/>
      <c r="H47" s="217"/>
      <c r="I47" s="217"/>
      <c r="J47" s="217"/>
      <c r="K47" s="218" t="e">
        <v>#DIV/0!</v>
      </c>
      <c r="L47" s="218" t="s">
        <v>545</v>
      </c>
      <c r="M47" s="218" t="s">
        <v>545</v>
      </c>
      <c r="N47" s="218" t="s">
        <v>545</v>
      </c>
      <c r="O47" s="218" t="s">
        <v>545</v>
      </c>
      <c r="P47" s="218" t="s">
        <v>545</v>
      </c>
      <c r="Q47" s="218" t="s">
        <v>545</v>
      </c>
    </row>
    <row r="48" spans="1:17" ht="13.5">
      <c r="A48" s="216" t="s">
        <v>50</v>
      </c>
      <c r="B48" s="231">
        <v>45176</v>
      </c>
      <c r="C48" s="225">
        <v>45176</v>
      </c>
      <c r="D48" s="235">
        <v>2</v>
      </c>
      <c r="E48" s="218">
        <v>17.444444444444443</v>
      </c>
      <c r="F48" s="218" t="e">
        <v>#VALUE!</v>
      </c>
      <c r="G48" s="217">
        <v>484</v>
      </c>
      <c r="H48" s="217">
        <v>54076</v>
      </c>
      <c r="I48" s="217">
        <v>207</v>
      </c>
      <c r="J48" s="217">
        <v>2</v>
      </c>
      <c r="K48" s="218" t="e">
        <v>#DIV/0!</v>
      </c>
      <c r="L48" s="218">
        <v>0.32259125017465129</v>
      </c>
      <c r="M48" s="218">
        <v>8.4272678475577012E-2</v>
      </c>
      <c r="N48" s="218">
        <v>0.42768595041322316</v>
      </c>
      <c r="O48" s="218">
        <v>8.9503661513425543E-3</v>
      </c>
      <c r="P48" s="218">
        <v>3.6042240587695132E-2</v>
      </c>
      <c r="Q48" s="218">
        <v>8.7222222222222214</v>
      </c>
    </row>
    <row r="49" spans="1:17" ht="13.5">
      <c r="A49" s="216" t="s">
        <v>56</v>
      </c>
      <c r="B49" s="231">
        <v>45177</v>
      </c>
      <c r="C49" s="225">
        <v>45177</v>
      </c>
      <c r="D49" s="235">
        <v>3</v>
      </c>
      <c r="E49" s="218">
        <v>15</v>
      </c>
      <c r="F49" s="218">
        <v>-14.012738853503176</v>
      </c>
      <c r="G49" s="217">
        <v>70</v>
      </c>
      <c r="H49" s="217">
        <v>13281</v>
      </c>
      <c r="I49" s="217">
        <v>80</v>
      </c>
      <c r="J49" s="217">
        <v>1</v>
      </c>
      <c r="K49" s="218">
        <v>-50</v>
      </c>
      <c r="L49" s="218">
        <v>1.12943302462164</v>
      </c>
      <c r="M49" s="218">
        <v>0.1875</v>
      </c>
      <c r="N49" s="218">
        <v>1.1428571428571428</v>
      </c>
      <c r="O49" s="218">
        <v>5.2706874482343199E-3</v>
      </c>
      <c r="P49" s="218">
        <v>0.21428571428571427</v>
      </c>
      <c r="Q49" s="218">
        <v>15</v>
      </c>
    </row>
    <row r="50" spans="1:17" ht="13.5">
      <c r="A50" s="216" t="s">
        <v>61</v>
      </c>
      <c r="B50" s="231">
        <v>45178</v>
      </c>
      <c r="C50" s="225">
        <v>45178</v>
      </c>
      <c r="D50" s="235">
        <v>4</v>
      </c>
      <c r="E50" s="218">
        <v>15.037037037037036</v>
      </c>
      <c r="F50" s="218">
        <v>0.24691358024690876</v>
      </c>
      <c r="G50" s="217">
        <v>118</v>
      </c>
      <c r="H50" s="217">
        <v>3397</v>
      </c>
      <c r="I50" s="217">
        <v>105</v>
      </c>
      <c r="J50" s="217">
        <v>0</v>
      </c>
      <c r="K50" s="218">
        <v>-100</v>
      </c>
      <c r="L50" s="218">
        <v>4.4265637436081944</v>
      </c>
      <c r="M50" s="218">
        <v>0.14320987654320988</v>
      </c>
      <c r="N50" s="218">
        <v>0.88983050847457623</v>
      </c>
      <c r="O50" s="218">
        <v>3.4736532234324401E-2</v>
      </c>
      <c r="P50" s="218">
        <v>0.12743251726302574</v>
      </c>
      <c r="Q50" s="218"/>
    </row>
    <row r="51" spans="1:17" ht="13.5">
      <c r="A51" s="216" t="s">
        <v>65</v>
      </c>
      <c r="B51" s="231">
        <v>45179</v>
      </c>
      <c r="C51" s="225">
        <v>45179</v>
      </c>
      <c r="D51" s="235">
        <v>5</v>
      </c>
      <c r="E51" s="218">
        <v>27.444444444444443</v>
      </c>
      <c r="F51" s="218">
        <v>82.512315270935957</v>
      </c>
      <c r="G51" s="217">
        <v>100</v>
      </c>
      <c r="H51" s="217">
        <v>3623</v>
      </c>
      <c r="I51" s="217">
        <v>95</v>
      </c>
      <c r="J51" s="217">
        <v>2</v>
      </c>
      <c r="K51" s="218" t="e">
        <v>#DIV/0!</v>
      </c>
      <c r="L51" s="218">
        <v>7.5750605698162961</v>
      </c>
      <c r="M51" s="218">
        <v>0.28888888888888886</v>
      </c>
      <c r="N51" s="218">
        <v>0.95</v>
      </c>
      <c r="O51" s="218">
        <v>2.7601435274634281E-2</v>
      </c>
      <c r="P51" s="218">
        <v>0.27444444444444444</v>
      </c>
      <c r="Q51" s="218">
        <v>13.722222222222221</v>
      </c>
    </row>
    <row r="52" spans="1:17" ht="13.5">
      <c r="A52" s="216" t="s">
        <v>35</v>
      </c>
      <c r="B52" s="231">
        <v>45180</v>
      </c>
      <c r="C52" s="225">
        <v>45180</v>
      </c>
      <c r="D52" s="235">
        <v>6</v>
      </c>
      <c r="E52" s="218">
        <v>24.037037037037038</v>
      </c>
      <c r="F52" s="218">
        <v>-12.41565452091767</v>
      </c>
      <c r="G52" s="217">
        <v>105</v>
      </c>
      <c r="H52" s="217">
        <v>3878</v>
      </c>
      <c r="I52" s="217">
        <v>194</v>
      </c>
      <c r="J52" s="217">
        <v>4</v>
      </c>
      <c r="K52" s="218">
        <v>100</v>
      </c>
      <c r="L52" s="218">
        <v>6.1983076423509633</v>
      </c>
      <c r="M52" s="218">
        <v>0.12390225276823215</v>
      </c>
      <c r="N52" s="218">
        <v>1.8476190476190477</v>
      </c>
      <c r="O52" s="218">
        <v>2.7075812274368231E-2</v>
      </c>
      <c r="P52" s="218">
        <v>0.22892416225749559</v>
      </c>
      <c r="Q52" s="218">
        <v>6.0092592592592595</v>
      </c>
    </row>
    <row r="53" spans="1:17" ht="13.5">
      <c r="A53" s="216" t="s">
        <v>40</v>
      </c>
      <c r="B53" s="231">
        <v>45181</v>
      </c>
      <c r="C53" s="225">
        <v>45181</v>
      </c>
      <c r="D53" s="235">
        <v>0</v>
      </c>
      <c r="E53" s="218" t="s">
        <v>545</v>
      </c>
      <c r="F53" s="218" t="e">
        <v>#VALUE!</v>
      </c>
      <c r="G53" s="217"/>
      <c r="H53" s="217"/>
      <c r="I53" s="217"/>
      <c r="J53" s="217"/>
      <c r="K53" s="218">
        <v>-100</v>
      </c>
      <c r="L53" s="218" t="s">
        <v>545</v>
      </c>
      <c r="M53" s="218" t="s">
        <v>545</v>
      </c>
      <c r="N53" s="218" t="s">
        <v>545</v>
      </c>
      <c r="O53" s="218" t="s">
        <v>545</v>
      </c>
      <c r="P53" s="218" t="s">
        <v>545</v>
      </c>
      <c r="Q53" s="218" t="s">
        <v>545</v>
      </c>
    </row>
    <row r="54" spans="1:17" ht="13.5">
      <c r="A54" s="216" t="s">
        <v>45</v>
      </c>
      <c r="B54" s="231">
        <v>45182</v>
      </c>
      <c r="C54" s="225">
        <v>45182</v>
      </c>
      <c r="D54" s="235">
        <v>1</v>
      </c>
      <c r="E54" s="218" t="s">
        <v>545</v>
      </c>
      <c r="F54" s="218" t="e">
        <v>#VALUE!</v>
      </c>
      <c r="G54" s="217"/>
      <c r="H54" s="217"/>
      <c r="I54" s="217"/>
      <c r="J54" s="217"/>
      <c r="K54" s="218" t="e">
        <v>#DIV/0!</v>
      </c>
      <c r="L54" s="218" t="s">
        <v>545</v>
      </c>
      <c r="M54" s="218" t="s">
        <v>545</v>
      </c>
      <c r="N54" s="218" t="s">
        <v>545</v>
      </c>
      <c r="O54" s="218" t="s">
        <v>545</v>
      </c>
      <c r="P54" s="218" t="s">
        <v>545</v>
      </c>
      <c r="Q54" s="218" t="s">
        <v>545</v>
      </c>
    </row>
    <row r="55" spans="1:17" ht="13.5">
      <c r="A55" s="216" t="s">
        <v>50</v>
      </c>
      <c r="B55" s="231">
        <v>45183</v>
      </c>
      <c r="C55" s="225">
        <v>45183</v>
      </c>
      <c r="D55" s="235">
        <v>2</v>
      </c>
      <c r="E55" s="218" t="s">
        <v>545</v>
      </c>
      <c r="F55" s="218" t="e">
        <v>#VALUE!</v>
      </c>
      <c r="G55" s="217"/>
      <c r="H55" s="217"/>
      <c r="I55" s="217"/>
      <c r="J55" s="217"/>
      <c r="K55" s="218" t="e">
        <v>#DIV/0!</v>
      </c>
      <c r="L55" s="218" t="s">
        <v>545</v>
      </c>
      <c r="M55" s="218" t="s">
        <v>545</v>
      </c>
      <c r="N55" s="218" t="s">
        <v>545</v>
      </c>
      <c r="O55" s="218" t="s">
        <v>545</v>
      </c>
      <c r="P55" s="218" t="s">
        <v>545</v>
      </c>
      <c r="Q55" s="218" t="s">
        <v>545</v>
      </c>
    </row>
    <row r="56" spans="1:17" ht="13.5">
      <c r="A56" s="216" t="s">
        <v>56</v>
      </c>
      <c r="B56" s="231">
        <v>45184</v>
      </c>
      <c r="C56" s="225">
        <v>45184</v>
      </c>
      <c r="D56" s="235">
        <v>3</v>
      </c>
      <c r="E56" s="218" t="s">
        <v>545</v>
      </c>
      <c r="F56" s="218" t="e">
        <v>#VALUE!</v>
      </c>
      <c r="G56" s="217"/>
      <c r="H56" s="217"/>
      <c r="I56" s="217"/>
      <c r="J56" s="217"/>
      <c r="K56" s="218" t="e">
        <v>#DIV/0!</v>
      </c>
      <c r="L56" s="218" t="s">
        <v>545</v>
      </c>
      <c r="M56" s="218" t="s">
        <v>545</v>
      </c>
      <c r="N56" s="218" t="s">
        <v>545</v>
      </c>
      <c r="O56" s="218" t="s">
        <v>545</v>
      </c>
      <c r="P56" s="218" t="s">
        <v>545</v>
      </c>
      <c r="Q56" s="218" t="s">
        <v>545</v>
      </c>
    </row>
    <row r="57" spans="1:17" ht="13.5">
      <c r="A57" s="216" t="s">
        <v>61</v>
      </c>
      <c r="B57" s="231">
        <v>45185</v>
      </c>
      <c r="C57" s="225">
        <v>45185</v>
      </c>
      <c r="D57" s="235">
        <v>4</v>
      </c>
      <c r="E57" s="218" t="s">
        <v>545</v>
      </c>
      <c r="F57" s="218" t="e">
        <v>#VALUE!</v>
      </c>
      <c r="G57" s="217"/>
      <c r="H57" s="217"/>
      <c r="I57" s="217"/>
      <c r="J57" s="217"/>
      <c r="K57" s="218" t="e">
        <v>#DIV/0!</v>
      </c>
      <c r="L57" s="218" t="s">
        <v>545</v>
      </c>
      <c r="M57" s="218" t="s">
        <v>545</v>
      </c>
      <c r="N57" s="218" t="s">
        <v>545</v>
      </c>
      <c r="O57" s="218" t="s">
        <v>545</v>
      </c>
      <c r="P57" s="218" t="s">
        <v>545</v>
      </c>
      <c r="Q57" s="218" t="s">
        <v>545</v>
      </c>
    </row>
    <row r="58" spans="1:17" ht="13.5">
      <c r="A58" s="216" t="s">
        <v>65</v>
      </c>
      <c r="B58" s="231">
        <v>45186</v>
      </c>
      <c r="C58" s="225">
        <v>45186</v>
      </c>
      <c r="D58" s="235">
        <v>5</v>
      </c>
      <c r="E58" s="218" t="s">
        <v>545</v>
      </c>
      <c r="F58" s="218" t="e">
        <v>#VALUE!</v>
      </c>
      <c r="G58" s="217"/>
      <c r="H58" s="217"/>
      <c r="I58" s="217"/>
      <c r="J58" s="217"/>
      <c r="K58" s="218" t="e">
        <v>#DIV/0!</v>
      </c>
      <c r="L58" s="218" t="s">
        <v>545</v>
      </c>
      <c r="M58" s="218" t="s">
        <v>545</v>
      </c>
      <c r="N58" s="218" t="s">
        <v>545</v>
      </c>
      <c r="O58" s="218" t="s">
        <v>545</v>
      </c>
      <c r="P58" s="218" t="s">
        <v>545</v>
      </c>
      <c r="Q58" s="218" t="s">
        <v>545</v>
      </c>
    </row>
    <row r="59" spans="1:17" ht="13.5">
      <c r="A59" s="216" t="s">
        <v>35</v>
      </c>
      <c r="B59" s="231">
        <v>45187</v>
      </c>
      <c r="C59" s="225">
        <v>45187</v>
      </c>
      <c r="D59" s="235">
        <v>6</v>
      </c>
      <c r="E59" s="218" t="s">
        <v>545</v>
      </c>
      <c r="F59" s="218" t="e">
        <v>#VALUE!</v>
      </c>
      <c r="G59" s="217"/>
      <c r="H59" s="217"/>
      <c r="I59" s="217"/>
      <c r="J59" s="217"/>
      <c r="K59" s="218" t="e">
        <v>#DIV/0!</v>
      </c>
      <c r="L59" s="218" t="s">
        <v>545</v>
      </c>
      <c r="M59" s="218" t="s">
        <v>545</v>
      </c>
      <c r="N59" s="218" t="s">
        <v>545</v>
      </c>
      <c r="O59" s="218" t="s">
        <v>545</v>
      </c>
      <c r="P59" s="218" t="s">
        <v>545</v>
      </c>
      <c r="Q59" s="218" t="s">
        <v>545</v>
      </c>
    </row>
    <row r="60" spans="1:17" ht="13.5">
      <c r="A60" s="216" t="s">
        <v>40</v>
      </c>
      <c r="B60" s="231">
        <v>45188</v>
      </c>
      <c r="C60" s="225">
        <v>45188</v>
      </c>
      <c r="D60" s="235">
        <v>0</v>
      </c>
      <c r="E60" s="218" t="s">
        <v>545</v>
      </c>
      <c r="F60" s="218" t="e">
        <v>#VALUE!</v>
      </c>
      <c r="G60" s="217"/>
      <c r="H60" s="217"/>
      <c r="I60" s="217"/>
      <c r="J60" s="217"/>
      <c r="K60" s="218" t="e">
        <v>#DIV/0!</v>
      </c>
      <c r="L60" s="218" t="s">
        <v>545</v>
      </c>
      <c r="M60" s="218" t="s">
        <v>545</v>
      </c>
      <c r="N60" s="218" t="s">
        <v>545</v>
      </c>
      <c r="O60" s="218" t="s">
        <v>545</v>
      </c>
      <c r="P60" s="218" t="s">
        <v>545</v>
      </c>
      <c r="Q60" s="218" t="s">
        <v>545</v>
      </c>
    </row>
    <row r="61" spans="1:17" ht="13.5">
      <c r="A61" s="216" t="s">
        <v>45</v>
      </c>
      <c r="B61" s="231">
        <v>45189</v>
      </c>
      <c r="C61" s="225">
        <v>45189</v>
      </c>
      <c r="D61" s="235">
        <v>1</v>
      </c>
      <c r="E61" s="218">
        <v>141.88888888888889</v>
      </c>
      <c r="F61" s="218" t="e">
        <v>#VALUE!</v>
      </c>
      <c r="G61" s="217">
        <v>14687</v>
      </c>
      <c r="H61" s="217">
        <v>223072</v>
      </c>
      <c r="I61" s="217">
        <v>2489</v>
      </c>
      <c r="J61" s="217">
        <v>10</v>
      </c>
      <c r="K61" s="218" t="e">
        <v>#DIV/0!</v>
      </c>
      <c r="L61" s="218">
        <v>0.63606767720237811</v>
      </c>
      <c r="M61" s="218">
        <v>5.7006383643587337E-2</v>
      </c>
      <c r="N61" s="218">
        <v>0.16946959896507116</v>
      </c>
      <c r="O61" s="218">
        <v>6.5839728876775208E-2</v>
      </c>
      <c r="P61" s="218">
        <v>9.6608489745277377E-3</v>
      </c>
      <c r="Q61" s="218">
        <v>14.188888888888888</v>
      </c>
    </row>
    <row r="62" spans="1:17" ht="13.5">
      <c r="A62" s="216" t="s">
        <v>50</v>
      </c>
      <c r="B62" s="231">
        <v>45190</v>
      </c>
      <c r="C62" s="225">
        <v>45190</v>
      </c>
      <c r="D62" s="235">
        <v>2</v>
      </c>
      <c r="E62" s="218">
        <v>190.74074074074073</v>
      </c>
      <c r="F62" s="218">
        <v>34.429652832158702</v>
      </c>
      <c r="G62" s="217">
        <v>13755</v>
      </c>
      <c r="H62" s="217">
        <v>297193</v>
      </c>
      <c r="I62" s="217">
        <v>1136</v>
      </c>
      <c r="J62" s="217">
        <v>25</v>
      </c>
      <c r="K62" s="218">
        <v>150</v>
      </c>
      <c r="L62" s="218">
        <v>0.64180764937512236</v>
      </c>
      <c r="M62" s="218">
        <v>0.167905581637976</v>
      </c>
      <c r="N62" s="218">
        <v>8.2588149763722279E-2</v>
      </c>
      <c r="O62" s="218">
        <v>4.628305511906404E-2</v>
      </c>
      <c r="P62" s="218">
        <v>1.386701132248206E-2</v>
      </c>
      <c r="Q62" s="218">
        <v>7.6296296296296298</v>
      </c>
    </row>
    <row r="63" spans="1:17" ht="13.5">
      <c r="A63" s="216" t="s">
        <v>56</v>
      </c>
      <c r="B63" s="231">
        <v>45191</v>
      </c>
      <c r="C63" s="225">
        <v>45191</v>
      </c>
      <c r="D63" s="235">
        <v>3</v>
      </c>
      <c r="E63" s="218">
        <v>230.5185185185185</v>
      </c>
      <c r="F63" s="218">
        <v>20.854368932038835</v>
      </c>
      <c r="G63" s="217">
        <v>18071</v>
      </c>
      <c r="H63" s="217">
        <v>603644</v>
      </c>
      <c r="I63" s="217">
        <v>1397</v>
      </c>
      <c r="J63" s="217">
        <v>41</v>
      </c>
      <c r="K63" s="218">
        <v>64</v>
      </c>
      <c r="L63" s="218">
        <v>0.38187825691718713</v>
      </c>
      <c r="M63" s="218">
        <v>0.16500967682070045</v>
      </c>
      <c r="N63" s="218">
        <v>7.7306181174257096E-2</v>
      </c>
      <c r="O63" s="218">
        <v>2.9936518875363624E-2</v>
      </c>
      <c r="P63" s="218">
        <v>1.275626797180668E-2</v>
      </c>
      <c r="Q63" s="218">
        <v>5.6224028906955734</v>
      </c>
    </row>
    <row r="64" spans="1:17" ht="13.5">
      <c r="A64" s="216" t="s">
        <v>61</v>
      </c>
      <c r="B64" s="231">
        <v>45192</v>
      </c>
      <c r="C64" s="225">
        <v>45192</v>
      </c>
      <c r="D64" s="235">
        <v>4</v>
      </c>
      <c r="E64" s="218">
        <v>88.074074074074076</v>
      </c>
      <c r="F64" s="218">
        <v>-61.793059125964014</v>
      </c>
      <c r="G64" s="217">
        <v>6866</v>
      </c>
      <c r="H64" s="217">
        <v>254327</v>
      </c>
      <c r="I64" s="217">
        <v>619</v>
      </c>
      <c r="J64" s="217">
        <v>19</v>
      </c>
      <c r="K64" s="218">
        <v>-53.658536585365859</v>
      </c>
      <c r="L64" s="218">
        <v>0.34630249275174901</v>
      </c>
      <c r="M64" s="218">
        <v>0.14228444923113745</v>
      </c>
      <c r="N64" s="218">
        <v>9.0154383920769007E-2</v>
      </c>
      <c r="O64" s="218">
        <v>2.6996740416864902E-2</v>
      </c>
      <c r="P64" s="218">
        <v>1.2827566861939131E-2</v>
      </c>
      <c r="Q64" s="218">
        <v>4.6354775828460042</v>
      </c>
    </row>
    <row r="65" spans="1:17" ht="13.5">
      <c r="A65" s="216" t="s">
        <v>65</v>
      </c>
      <c r="B65" s="231">
        <v>45193</v>
      </c>
      <c r="C65" s="225">
        <v>45193</v>
      </c>
      <c r="D65" s="235">
        <v>5</v>
      </c>
      <c r="E65" s="218">
        <v>281.62962962962962</v>
      </c>
      <c r="F65" s="218">
        <v>219.76450798990746</v>
      </c>
      <c r="G65" s="217">
        <v>20285</v>
      </c>
      <c r="H65" s="217">
        <v>760328</v>
      </c>
      <c r="I65" s="217">
        <v>1619</v>
      </c>
      <c r="J65" s="217">
        <v>30</v>
      </c>
      <c r="K65" s="218">
        <v>57.894736842105267</v>
      </c>
      <c r="L65" s="218">
        <v>0.37040544295308031</v>
      </c>
      <c r="M65" s="218">
        <v>0.17395282867796766</v>
      </c>
      <c r="N65" s="218">
        <v>7.9812669460192262E-2</v>
      </c>
      <c r="O65" s="218">
        <v>2.6679275260150882E-2</v>
      </c>
      <c r="P65" s="218">
        <v>1.3883639616940086E-2</v>
      </c>
      <c r="Q65" s="218">
        <v>9.3876543209876537</v>
      </c>
    </row>
    <row r="66" spans="1:17" ht="13.5">
      <c r="A66" s="216" t="s">
        <v>35</v>
      </c>
      <c r="B66" s="231">
        <v>45194</v>
      </c>
      <c r="C66" s="225">
        <v>45194</v>
      </c>
      <c r="D66" s="235">
        <v>6</v>
      </c>
      <c r="E66" s="218">
        <v>227.92592592592592</v>
      </c>
      <c r="F66" s="218">
        <v>-19.068911099421353</v>
      </c>
      <c r="G66" s="217">
        <v>13448</v>
      </c>
      <c r="H66" s="217">
        <v>438696</v>
      </c>
      <c r="I66" s="217">
        <v>1238</v>
      </c>
      <c r="J66" s="217">
        <v>25</v>
      </c>
      <c r="K66" s="218">
        <v>-16.666666666666664</v>
      </c>
      <c r="L66" s="218">
        <v>0.51955323487318306</v>
      </c>
      <c r="M66" s="218">
        <v>0.1841081792616526</v>
      </c>
      <c r="N66" s="218">
        <v>9.2058298631766802E-2</v>
      </c>
      <c r="O66" s="218">
        <v>3.0654485110418149E-2</v>
      </c>
      <c r="P66" s="218">
        <v>1.6948685747020072E-2</v>
      </c>
      <c r="Q66" s="218">
        <v>9.1170370370370364</v>
      </c>
    </row>
    <row r="67" spans="1:17" ht="13.5">
      <c r="A67" s="216" t="s">
        <v>40</v>
      </c>
      <c r="B67" s="231">
        <v>45195</v>
      </c>
      <c r="C67" s="225">
        <v>45195</v>
      </c>
      <c r="D67" s="235">
        <v>0</v>
      </c>
      <c r="E67" s="218">
        <v>169.15750915750914</v>
      </c>
      <c r="F67" s="218">
        <v>-25.783998257186436</v>
      </c>
      <c r="G67" s="217">
        <v>11998</v>
      </c>
      <c r="H67" s="217">
        <v>284013</v>
      </c>
      <c r="I67" s="217">
        <v>1022</v>
      </c>
      <c r="J67" s="217">
        <v>17</v>
      </c>
      <c r="K67" s="218">
        <v>-32</v>
      </c>
      <c r="L67" s="218">
        <v>0.59559776896659367</v>
      </c>
      <c r="M67" s="218">
        <v>0.16551615377447079</v>
      </c>
      <c r="N67" s="218">
        <v>8.518086347724621E-2</v>
      </c>
      <c r="O67" s="218">
        <v>4.2244545144060307E-2</v>
      </c>
      <c r="P67" s="218">
        <v>1.4098808897942086E-2</v>
      </c>
      <c r="Q67" s="218">
        <v>9.9504417151475959</v>
      </c>
    </row>
    <row r="68" spans="1:17" ht="13.5">
      <c r="A68" s="216" t="s">
        <v>45</v>
      </c>
      <c r="B68" s="231">
        <v>45196</v>
      </c>
      <c r="C68" s="225">
        <v>45196</v>
      </c>
      <c r="D68" s="235">
        <v>1</v>
      </c>
      <c r="E68" s="218">
        <v>122.84671532846716</v>
      </c>
      <c r="F68" s="218">
        <v>-27.377320734795283</v>
      </c>
      <c r="G68" s="217">
        <v>6717</v>
      </c>
      <c r="H68" s="217">
        <v>280293</v>
      </c>
      <c r="I68" s="217">
        <v>897</v>
      </c>
      <c r="J68" s="217">
        <v>10</v>
      </c>
      <c r="K68" s="218">
        <v>-41.17647058823529</v>
      </c>
      <c r="L68" s="218">
        <v>0.43827964069194431</v>
      </c>
      <c r="M68" s="218">
        <v>0.13695285989795669</v>
      </c>
      <c r="N68" s="218">
        <v>0.1335417597141581</v>
      </c>
      <c r="O68" s="218">
        <v>2.3964208881420514E-2</v>
      </c>
      <c r="P68" s="218">
        <v>1.8288925908659694E-2</v>
      </c>
      <c r="Q68" s="218">
        <v>12.284671532846716</v>
      </c>
    </row>
    <row r="69" spans="1:17" ht="13.5">
      <c r="A69" s="216" t="s">
        <v>50</v>
      </c>
      <c r="B69" s="231">
        <v>45197</v>
      </c>
      <c r="C69" s="225">
        <v>45197</v>
      </c>
      <c r="D69" s="235">
        <v>2</v>
      </c>
      <c r="E69" s="218">
        <v>159.41605839416059</v>
      </c>
      <c r="F69" s="218">
        <v>29.768270944741531</v>
      </c>
      <c r="G69" s="217">
        <v>11129</v>
      </c>
      <c r="H69" s="217">
        <v>504612</v>
      </c>
      <c r="I69" s="217">
        <v>1234</v>
      </c>
      <c r="J69" s="217">
        <v>17</v>
      </c>
      <c r="K69" s="218">
        <v>70</v>
      </c>
      <c r="L69" s="218">
        <v>0.31591808834145951</v>
      </c>
      <c r="M69" s="218">
        <v>0.12918643305847696</v>
      </c>
      <c r="N69" s="218">
        <v>0.11088148081588642</v>
      </c>
      <c r="O69" s="218">
        <v>2.2054568658692222E-2</v>
      </c>
      <c r="P69" s="218">
        <v>1.432438299884631E-2</v>
      </c>
      <c r="Q69" s="218">
        <v>9.3774151996565056</v>
      </c>
    </row>
    <row r="70" spans="1:17" ht="13.5">
      <c r="A70" s="216" t="s">
        <v>56</v>
      </c>
      <c r="B70" s="231">
        <v>45198</v>
      </c>
      <c r="C70" s="225">
        <v>45198</v>
      </c>
      <c r="D70" s="235">
        <v>3</v>
      </c>
      <c r="E70" s="218">
        <v>65.182481751824824</v>
      </c>
      <c r="F70" s="218">
        <v>-59.111721611721613</v>
      </c>
      <c r="G70" s="217">
        <v>4265</v>
      </c>
      <c r="H70" s="217">
        <v>171720</v>
      </c>
      <c r="I70" s="217">
        <v>456</v>
      </c>
      <c r="J70" s="217">
        <v>5</v>
      </c>
      <c r="K70" s="218">
        <v>-70.588235294117652</v>
      </c>
      <c r="L70" s="218">
        <v>0.37958584761137215</v>
      </c>
      <c r="M70" s="218">
        <v>0.14294403892944041</v>
      </c>
      <c r="N70" s="218">
        <v>0.10691676436107854</v>
      </c>
      <c r="O70" s="218">
        <v>2.4836943862101096E-2</v>
      </c>
      <c r="P70" s="218">
        <v>1.5283114127039818E-2</v>
      </c>
      <c r="Q70" s="218">
        <v>13.036496350364965</v>
      </c>
    </row>
    <row r="71" spans="1:17" ht="13.5">
      <c r="A71" s="216" t="s">
        <v>61</v>
      </c>
      <c r="B71" s="231">
        <v>45199</v>
      </c>
      <c r="C71" s="225">
        <v>45199</v>
      </c>
      <c r="D71" s="235">
        <v>4</v>
      </c>
      <c r="E71" s="218">
        <v>45.21897810218978</v>
      </c>
      <c r="F71" s="218">
        <v>-30.627099664053759</v>
      </c>
      <c r="G71" s="217">
        <v>2728</v>
      </c>
      <c r="H71" s="217">
        <v>72559</v>
      </c>
      <c r="I71" s="217">
        <v>367</v>
      </c>
      <c r="J71" s="217">
        <v>6</v>
      </c>
      <c r="K71" s="218">
        <v>20</v>
      </c>
      <c r="L71" s="218">
        <v>0.62320288457930484</v>
      </c>
      <c r="M71" s="218">
        <v>0.12321247439288768</v>
      </c>
      <c r="N71" s="218">
        <v>0.1345307917888563</v>
      </c>
      <c r="O71" s="218">
        <v>3.759699003569509E-2</v>
      </c>
      <c r="P71" s="218">
        <v>1.6575871738339361E-2</v>
      </c>
      <c r="Q71" s="218">
        <v>7.5364963503649633</v>
      </c>
    </row>
    <row r="72" spans="1:17" ht="13.5">
      <c r="A72" s="216" t="s">
        <v>65</v>
      </c>
      <c r="B72" s="231">
        <v>45200</v>
      </c>
      <c r="C72" s="225">
        <v>45200</v>
      </c>
      <c r="D72" s="235">
        <v>5</v>
      </c>
      <c r="E72" s="218">
        <v>61.715328467153284</v>
      </c>
      <c r="F72" s="218">
        <v>36.481033091202583</v>
      </c>
      <c r="G72" s="217">
        <v>4257</v>
      </c>
      <c r="H72" s="217">
        <v>89189</v>
      </c>
      <c r="I72" s="217">
        <v>578</v>
      </c>
      <c r="J72" s="217">
        <v>5</v>
      </c>
      <c r="K72" s="218">
        <v>-16.666666666666664</v>
      </c>
      <c r="L72" s="218">
        <v>0.6919612112161061</v>
      </c>
      <c r="M72" s="218">
        <v>0.10677392468365621</v>
      </c>
      <c r="N72" s="218">
        <v>0.13577636833450787</v>
      </c>
      <c r="O72" s="218">
        <v>4.7730101245669308E-2</v>
      </c>
      <c r="P72" s="218">
        <v>1.4497375726369105E-2</v>
      </c>
      <c r="Q72" s="218">
        <v>12.343065693430656</v>
      </c>
    </row>
    <row r="73" spans="1:17" ht="13.5">
      <c r="A73" s="216" t="s">
        <v>35</v>
      </c>
      <c r="B73" s="231">
        <v>45201</v>
      </c>
      <c r="C73" s="225">
        <v>45201</v>
      </c>
      <c r="D73" s="235">
        <v>6</v>
      </c>
      <c r="E73" s="218">
        <v>24.8</v>
      </c>
      <c r="F73" s="218">
        <v>-59.815493790656419</v>
      </c>
      <c r="G73" s="217">
        <v>1030</v>
      </c>
      <c r="H73" s="217">
        <v>35579</v>
      </c>
      <c r="I73" s="217">
        <v>273</v>
      </c>
      <c r="J73" s="217">
        <v>4</v>
      </c>
      <c r="K73" s="218">
        <v>-20</v>
      </c>
      <c r="L73" s="218">
        <v>0.6970403889935074</v>
      </c>
      <c r="M73" s="218">
        <v>9.0842490842490839E-2</v>
      </c>
      <c r="N73" s="218">
        <v>0.2650485436893204</v>
      </c>
      <c r="O73" s="218">
        <v>2.8949661317069057E-2</v>
      </c>
      <c r="P73" s="218">
        <v>2.4077669902912623E-2</v>
      </c>
      <c r="Q73" s="218">
        <v>6.2</v>
      </c>
    </row>
    <row r="74" spans="1:17" ht="13.5">
      <c r="A74" s="216" t="s">
        <v>40</v>
      </c>
      <c r="B74" s="231">
        <v>45202</v>
      </c>
      <c r="C74" s="225">
        <v>45202</v>
      </c>
      <c r="D74" s="235">
        <v>0</v>
      </c>
      <c r="E74" s="218">
        <v>10.981818181818182</v>
      </c>
      <c r="F74" s="218">
        <v>-55.718475073313776</v>
      </c>
      <c r="G74" s="217">
        <v>228</v>
      </c>
      <c r="H74" s="217">
        <v>18804</v>
      </c>
      <c r="I74" s="217">
        <v>134</v>
      </c>
      <c r="J74" s="217">
        <v>5</v>
      </c>
      <c r="K74" s="218">
        <v>25</v>
      </c>
      <c r="L74" s="218">
        <v>0.58401500647831228</v>
      </c>
      <c r="M74" s="218">
        <v>8.1953867028493901E-2</v>
      </c>
      <c r="N74" s="218">
        <v>0.58771929824561409</v>
      </c>
      <c r="O74" s="218">
        <v>1.2125079770261647E-2</v>
      </c>
      <c r="P74" s="218">
        <v>4.8165869218500801E-2</v>
      </c>
      <c r="Q74" s="218">
        <v>2.1963636363636363</v>
      </c>
    </row>
    <row r="75" spans="1:17" ht="13.5">
      <c r="A75" s="216" t="s">
        <v>45</v>
      </c>
      <c r="B75" s="231">
        <v>45203</v>
      </c>
      <c r="C75" s="225">
        <v>45203</v>
      </c>
      <c r="D75" s="235">
        <v>1</v>
      </c>
      <c r="E75" s="218">
        <v>9.7569822270583959</v>
      </c>
      <c r="F75" s="218">
        <v>-11.153307535064281</v>
      </c>
      <c r="G75" s="217">
        <v>189</v>
      </c>
      <c r="H75" s="217">
        <v>14691</v>
      </c>
      <c r="I75" s="217">
        <v>115</v>
      </c>
      <c r="J75" s="217">
        <v>4</v>
      </c>
      <c r="K75" s="218">
        <v>-20</v>
      </c>
      <c r="L75" s="218">
        <v>0.66414690811097921</v>
      </c>
      <c r="M75" s="218">
        <v>8.4843323713551272E-2</v>
      </c>
      <c r="N75" s="218">
        <v>0.60846560846560849</v>
      </c>
      <c r="O75" s="218">
        <v>1.2865019399632428E-2</v>
      </c>
      <c r="P75" s="218">
        <v>5.1624244587610557E-2</v>
      </c>
      <c r="Q75" s="218">
        <v>2.439245556764599</v>
      </c>
    </row>
    <row r="76" spans="1:17" ht="13.5">
      <c r="A76" s="216" t="s">
        <v>50</v>
      </c>
      <c r="B76" s="231">
        <v>45204</v>
      </c>
      <c r="C76" s="225">
        <v>45204</v>
      </c>
      <c r="D76" s="235">
        <v>2</v>
      </c>
      <c r="E76" s="218">
        <v>8.9952847297787457</v>
      </c>
      <c r="F76" s="218">
        <v>-7.8066914498141111</v>
      </c>
      <c r="G76" s="217">
        <v>131</v>
      </c>
      <c r="H76" s="217">
        <v>12877</v>
      </c>
      <c r="I76" s="217">
        <v>94</v>
      </c>
      <c r="J76" s="217">
        <v>2</v>
      </c>
      <c r="K76" s="218">
        <v>-50</v>
      </c>
      <c r="L76" s="218">
        <v>0.69855437833181222</v>
      </c>
      <c r="M76" s="218">
        <v>9.5694518401901546E-2</v>
      </c>
      <c r="N76" s="218">
        <v>0.71755725190839692</v>
      </c>
      <c r="O76" s="218">
        <v>1.0173176982216354E-2</v>
      </c>
      <c r="P76" s="218">
        <v>6.8666295647166004E-2</v>
      </c>
      <c r="Q76" s="218">
        <v>4.4976423648893729</v>
      </c>
    </row>
    <row r="77" spans="1:17" ht="13.5">
      <c r="A77" s="216" t="s">
        <v>56</v>
      </c>
      <c r="B77" s="231">
        <v>45205</v>
      </c>
      <c r="C77" s="225">
        <v>45205</v>
      </c>
      <c r="D77" s="235">
        <v>3</v>
      </c>
      <c r="E77" s="218">
        <v>15.05259339862169</v>
      </c>
      <c r="F77" s="218">
        <v>67.338709677419345</v>
      </c>
      <c r="G77" s="217">
        <v>187</v>
      </c>
      <c r="H77" s="217">
        <v>23922</v>
      </c>
      <c r="I77" s="217">
        <v>160</v>
      </c>
      <c r="J77" s="217">
        <v>9</v>
      </c>
      <c r="K77" s="218">
        <v>350</v>
      </c>
      <c r="L77" s="218">
        <v>0.62923640994154706</v>
      </c>
      <c r="M77" s="218">
        <v>9.4078708741385561E-2</v>
      </c>
      <c r="N77" s="218">
        <v>0.85561497326203206</v>
      </c>
      <c r="O77" s="218">
        <v>7.8170721511579295E-3</v>
      </c>
      <c r="P77" s="218">
        <v>8.0495151864287115E-2</v>
      </c>
      <c r="Q77" s="218">
        <v>1.6725103776246322</v>
      </c>
    </row>
    <row r="78" spans="1:17" ht="13.5">
      <c r="A78" s="216" t="s">
        <v>61</v>
      </c>
      <c r="B78" s="231">
        <v>45206</v>
      </c>
      <c r="C78" s="225">
        <v>45206</v>
      </c>
      <c r="D78" s="235">
        <v>4</v>
      </c>
      <c r="E78" s="218">
        <v>7.6169749727965179</v>
      </c>
      <c r="F78" s="218">
        <v>-49.397590361445779</v>
      </c>
      <c r="G78" s="217">
        <v>177</v>
      </c>
      <c r="H78" s="217">
        <v>13277</v>
      </c>
      <c r="I78" s="217">
        <v>101</v>
      </c>
      <c r="J78" s="217">
        <v>1</v>
      </c>
      <c r="K78" s="218">
        <v>-88.888888888888886</v>
      </c>
      <c r="L78" s="218">
        <v>0.573696992754125</v>
      </c>
      <c r="M78" s="218">
        <v>7.5415593790064531E-2</v>
      </c>
      <c r="N78" s="218">
        <v>0.57062146892655363</v>
      </c>
      <c r="O78" s="218">
        <v>1.3331324847480605E-2</v>
      </c>
      <c r="P78" s="218">
        <v>4.3033756908454901E-2</v>
      </c>
      <c r="Q78" s="218">
        <v>7.6169749727965179</v>
      </c>
    </row>
    <row r="79" spans="1:17" ht="13.5">
      <c r="A79" s="216" t="s">
        <v>65</v>
      </c>
      <c r="B79" s="231">
        <v>45207</v>
      </c>
      <c r="C79" s="225">
        <v>45207</v>
      </c>
      <c r="D79" s="235">
        <v>5</v>
      </c>
      <c r="E79" s="218">
        <v>4.7515415306492566</v>
      </c>
      <c r="F79" s="218">
        <v>-37.61904761904762</v>
      </c>
      <c r="G79" s="217">
        <v>39</v>
      </c>
      <c r="H79" s="217">
        <v>8062</v>
      </c>
      <c r="I79" s="217">
        <v>47</v>
      </c>
      <c r="J79" s="217">
        <v>1</v>
      </c>
      <c r="K79" s="218">
        <v>0</v>
      </c>
      <c r="L79" s="218">
        <v>0.58937503481136899</v>
      </c>
      <c r="M79" s="218">
        <v>0.10109662831168631</v>
      </c>
      <c r="N79" s="218">
        <v>1.2051282051282051</v>
      </c>
      <c r="O79" s="218">
        <v>4.8375093029025054E-3</v>
      </c>
      <c r="P79" s="218">
        <v>0.1218343982217758</v>
      </c>
      <c r="Q79" s="218">
        <v>4.7515415306492566</v>
      </c>
    </row>
    <row r="80" spans="1:17" ht="13.5">
      <c r="A80" s="216" t="s">
        <v>35</v>
      </c>
      <c r="B80" s="231">
        <v>45208</v>
      </c>
      <c r="C80" s="225">
        <v>45208</v>
      </c>
      <c r="D80" s="235">
        <v>6</v>
      </c>
      <c r="E80" s="218" t="s">
        <v>545</v>
      </c>
      <c r="F80" s="218" t="e">
        <v>#VALUE!</v>
      </c>
      <c r="G80" s="217"/>
      <c r="H80" s="217"/>
      <c r="I80" s="217"/>
      <c r="J80" s="217"/>
      <c r="K80" s="218">
        <v>-100</v>
      </c>
      <c r="L80" s="218" t="s">
        <v>545</v>
      </c>
      <c r="M80" s="218" t="s">
        <v>545</v>
      </c>
      <c r="N80" s="218" t="s">
        <v>545</v>
      </c>
      <c r="O80" s="218" t="s">
        <v>545</v>
      </c>
      <c r="P80" s="218" t="s">
        <v>545</v>
      </c>
      <c r="Q80" s="218" t="s">
        <v>545</v>
      </c>
    </row>
    <row r="81" spans="1:17" ht="13.5">
      <c r="A81" s="216" t="s">
        <v>40</v>
      </c>
      <c r="B81" s="231">
        <v>45209</v>
      </c>
      <c r="C81" s="225">
        <v>45209</v>
      </c>
      <c r="D81" s="235">
        <v>0</v>
      </c>
      <c r="E81" s="218" t="s">
        <v>545</v>
      </c>
      <c r="F81" s="218" t="e">
        <v>#VALUE!</v>
      </c>
      <c r="G81" s="217"/>
      <c r="H81" s="217"/>
      <c r="I81" s="217"/>
      <c r="J81" s="217"/>
      <c r="K81" s="218" t="e">
        <v>#DIV/0!</v>
      </c>
      <c r="L81" s="218" t="s">
        <v>545</v>
      </c>
      <c r="M81" s="218" t="s">
        <v>545</v>
      </c>
      <c r="N81" s="218" t="s">
        <v>545</v>
      </c>
      <c r="O81" s="218" t="s">
        <v>545</v>
      </c>
      <c r="P81" s="218" t="s">
        <v>545</v>
      </c>
      <c r="Q81" s="218" t="s">
        <v>545</v>
      </c>
    </row>
    <row r="82" spans="1:17" ht="13.5">
      <c r="A82" s="216" t="s">
        <v>45</v>
      </c>
      <c r="B82" s="231">
        <v>45210</v>
      </c>
      <c r="C82" s="225">
        <v>45210</v>
      </c>
      <c r="D82" s="235">
        <v>1</v>
      </c>
      <c r="E82" s="218" t="s">
        <v>545</v>
      </c>
      <c r="F82" s="218" t="e">
        <v>#VALUE!</v>
      </c>
      <c r="G82" s="217"/>
      <c r="H82" s="217"/>
      <c r="I82" s="217"/>
      <c r="J82" s="217"/>
      <c r="K82" s="218" t="e">
        <v>#DIV/0!</v>
      </c>
      <c r="L82" s="218" t="s">
        <v>545</v>
      </c>
      <c r="M82" s="218" t="s">
        <v>545</v>
      </c>
      <c r="N82" s="218" t="s">
        <v>545</v>
      </c>
      <c r="O82" s="218" t="s">
        <v>545</v>
      </c>
      <c r="P82" s="218" t="s">
        <v>545</v>
      </c>
      <c r="Q82" s="218" t="s">
        <v>545</v>
      </c>
    </row>
    <row r="83" spans="1:17" ht="13.5">
      <c r="A83" s="216" t="s">
        <v>50</v>
      </c>
      <c r="B83" s="231">
        <v>45211</v>
      </c>
      <c r="C83" s="225">
        <v>45211</v>
      </c>
      <c r="D83" s="235">
        <v>2</v>
      </c>
      <c r="E83" s="218" t="s">
        <v>545</v>
      </c>
      <c r="F83" s="218" t="e">
        <v>#VALUE!</v>
      </c>
      <c r="G83" s="217"/>
      <c r="H83" s="217"/>
      <c r="I83" s="217"/>
      <c r="J83" s="217"/>
      <c r="K83" s="218" t="e">
        <v>#DIV/0!</v>
      </c>
      <c r="L83" s="218" t="s">
        <v>545</v>
      </c>
      <c r="M83" s="218" t="s">
        <v>545</v>
      </c>
      <c r="N83" s="218" t="s">
        <v>545</v>
      </c>
      <c r="O83" s="218" t="s">
        <v>545</v>
      </c>
      <c r="P83" s="218" t="s">
        <v>545</v>
      </c>
      <c r="Q83" s="218" t="s">
        <v>545</v>
      </c>
    </row>
    <row r="84" spans="1:17" ht="13.5">
      <c r="A84" s="216" t="s">
        <v>56</v>
      </c>
      <c r="B84" s="231">
        <v>45212</v>
      </c>
      <c r="C84" s="225">
        <v>45212</v>
      </c>
      <c r="D84" s="235">
        <v>3</v>
      </c>
      <c r="E84" s="218" t="s">
        <v>545</v>
      </c>
      <c r="F84" s="218" t="e">
        <v>#VALUE!</v>
      </c>
      <c r="G84" s="217"/>
      <c r="H84" s="217"/>
      <c r="I84" s="217"/>
      <c r="J84" s="217"/>
      <c r="K84" s="218" t="e">
        <v>#DIV/0!</v>
      </c>
      <c r="L84" s="218" t="s">
        <v>545</v>
      </c>
      <c r="M84" s="218" t="s">
        <v>545</v>
      </c>
      <c r="N84" s="218" t="s">
        <v>545</v>
      </c>
      <c r="O84" s="218" t="s">
        <v>545</v>
      </c>
      <c r="P84" s="218" t="s">
        <v>545</v>
      </c>
      <c r="Q84" s="218" t="s">
        <v>545</v>
      </c>
    </row>
    <row r="85" spans="1:17" ht="13.5">
      <c r="A85" s="216" t="s">
        <v>61</v>
      </c>
      <c r="B85" s="231">
        <v>45213</v>
      </c>
      <c r="C85" s="225">
        <v>45213</v>
      </c>
      <c r="D85" s="235">
        <v>4</v>
      </c>
      <c r="E85" s="218">
        <v>7.7617328519855597</v>
      </c>
      <c r="F85" s="218" t="e">
        <v>#VALUE!</v>
      </c>
      <c r="G85" s="217">
        <v>115</v>
      </c>
      <c r="H85" s="217">
        <v>12898</v>
      </c>
      <c r="I85" s="217">
        <v>90</v>
      </c>
      <c r="J85" s="217">
        <v>1</v>
      </c>
      <c r="K85" s="218" t="e">
        <v>#DIV/0!</v>
      </c>
      <c r="L85" s="218">
        <v>0.60177801612541171</v>
      </c>
      <c r="M85" s="218">
        <v>8.6241476133172887E-2</v>
      </c>
      <c r="N85" s="218">
        <v>0.78260869565217395</v>
      </c>
      <c r="O85" s="218">
        <v>8.9161110249651107E-3</v>
      </c>
      <c r="P85" s="218">
        <v>6.7493329147700523E-2</v>
      </c>
      <c r="Q85" s="218">
        <v>7.7617328519855597</v>
      </c>
    </row>
    <row r="86" spans="1:17" ht="13.5">
      <c r="A86" s="216" t="s">
        <v>65</v>
      </c>
      <c r="B86" s="231">
        <v>45214</v>
      </c>
      <c r="C86" s="225">
        <v>45214</v>
      </c>
      <c r="D86" s="235">
        <v>5</v>
      </c>
      <c r="E86" s="218">
        <v>8.4476534296028891</v>
      </c>
      <c r="F86" s="218">
        <v>8.8372093023255918</v>
      </c>
      <c r="G86" s="217">
        <v>188</v>
      </c>
      <c r="H86" s="217">
        <v>13577</v>
      </c>
      <c r="I86" s="217">
        <v>120</v>
      </c>
      <c r="J86" s="217">
        <v>1</v>
      </c>
      <c r="K86" s="218">
        <v>0</v>
      </c>
      <c r="L86" s="218">
        <v>0.62220324295521023</v>
      </c>
      <c r="M86" s="218">
        <v>7.0397111913357416E-2</v>
      </c>
      <c r="N86" s="218">
        <v>0.63829787234042556</v>
      </c>
      <c r="O86" s="218">
        <v>1.3846947042792958E-2</v>
      </c>
      <c r="P86" s="218">
        <v>4.4934326753206855E-2</v>
      </c>
      <c r="Q86" s="218">
        <v>8.4476534296028891</v>
      </c>
    </row>
    <row r="87" spans="1:17" ht="13.5">
      <c r="A87" s="216" t="s">
        <v>35</v>
      </c>
      <c r="B87" s="231">
        <v>45215</v>
      </c>
      <c r="C87" s="225">
        <v>45215</v>
      </c>
      <c r="D87" s="235">
        <v>6</v>
      </c>
      <c r="E87" s="218">
        <v>11.290322580645162</v>
      </c>
      <c r="F87" s="218">
        <v>33.650399779432028</v>
      </c>
      <c r="G87" s="217">
        <v>238</v>
      </c>
      <c r="H87" s="217">
        <v>18805</v>
      </c>
      <c r="I87" s="217">
        <v>135</v>
      </c>
      <c r="J87" s="217">
        <v>2</v>
      </c>
      <c r="K87" s="218">
        <v>100</v>
      </c>
      <c r="L87" s="218">
        <v>0.60038939540787883</v>
      </c>
      <c r="M87" s="218">
        <v>8.3632019115890091E-2</v>
      </c>
      <c r="N87" s="218">
        <v>0.5672268907563025</v>
      </c>
      <c r="O87" s="218">
        <v>1.2656208455198086E-2</v>
      </c>
      <c r="P87" s="218">
        <v>4.743833017077799E-2</v>
      </c>
      <c r="Q87" s="218">
        <v>5.645161290322581</v>
      </c>
    </row>
    <row r="88" spans="1:17" ht="13.5">
      <c r="A88" s="216" t="s">
        <v>40</v>
      </c>
      <c r="B88" s="231">
        <v>45216</v>
      </c>
      <c r="C88" s="225">
        <v>45216</v>
      </c>
      <c r="D88" s="235">
        <v>0</v>
      </c>
      <c r="E88" s="218">
        <v>8.5304659498207887</v>
      </c>
      <c r="F88" s="218">
        <v>-24.444444444444446</v>
      </c>
      <c r="G88" s="217">
        <v>203</v>
      </c>
      <c r="H88" s="217">
        <v>14655</v>
      </c>
      <c r="I88" s="217">
        <v>135</v>
      </c>
      <c r="J88" s="217">
        <v>1</v>
      </c>
      <c r="K88" s="218">
        <v>-50</v>
      </c>
      <c r="L88" s="218">
        <v>0.58208570111366698</v>
      </c>
      <c r="M88" s="218">
        <v>6.3188636665339179E-2</v>
      </c>
      <c r="N88" s="218">
        <v>0.66502463054187189</v>
      </c>
      <c r="O88" s="218">
        <v>1.3851927669737292E-2</v>
      </c>
      <c r="P88" s="218">
        <v>4.2021999752811769E-2</v>
      </c>
      <c r="Q88" s="218">
        <v>8.5304659498207887</v>
      </c>
    </row>
    <row r="89" spans="1:17" ht="13.5">
      <c r="A89" s="216" t="s">
        <v>45</v>
      </c>
      <c r="B89" s="231">
        <v>45217</v>
      </c>
      <c r="C89" s="225">
        <v>45217</v>
      </c>
      <c r="D89" s="235">
        <v>1</v>
      </c>
      <c r="E89" s="218">
        <v>71.68458781362007</v>
      </c>
      <c r="F89" s="218">
        <v>740.33613445378148</v>
      </c>
      <c r="G89" s="217">
        <v>5900</v>
      </c>
      <c r="H89" s="217">
        <v>74119</v>
      </c>
      <c r="I89" s="217">
        <v>411</v>
      </c>
      <c r="J89" s="217">
        <v>10</v>
      </c>
      <c r="K89" s="218">
        <v>900</v>
      </c>
      <c r="L89" s="218">
        <v>0.96715535576060219</v>
      </c>
      <c r="M89" s="218">
        <v>0.1744150555075914</v>
      </c>
      <c r="N89" s="218">
        <v>6.9661016949152541E-2</v>
      </c>
      <c r="O89" s="218">
        <v>7.9601721555876359E-2</v>
      </c>
      <c r="P89" s="218">
        <v>1.2149930137901707E-2</v>
      </c>
      <c r="Q89" s="218">
        <v>7.1684587813620073</v>
      </c>
    </row>
    <row r="90" spans="1:17" ht="13.5">
      <c r="A90" s="216" t="s">
        <v>50</v>
      </c>
      <c r="B90" s="231">
        <v>45218</v>
      </c>
      <c r="C90" s="225">
        <v>45218</v>
      </c>
      <c r="D90" s="235">
        <v>2</v>
      </c>
      <c r="E90" s="218">
        <v>67.071428571428569</v>
      </c>
      <c r="F90" s="218">
        <v>-6.4353571428571428</v>
      </c>
      <c r="G90" s="217">
        <v>4158</v>
      </c>
      <c r="H90" s="217">
        <v>70448</v>
      </c>
      <c r="I90" s="217">
        <v>492</v>
      </c>
      <c r="J90" s="217">
        <v>8</v>
      </c>
      <c r="K90" s="218">
        <v>-20</v>
      </c>
      <c r="L90" s="218">
        <v>0.95207001719606765</v>
      </c>
      <c r="M90" s="218">
        <v>0.13632404181184668</v>
      </c>
      <c r="N90" s="218">
        <v>0.11832611832611832</v>
      </c>
      <c r="O90" s="218">
        <v>5.9022257551669316E-2</v>
      </c>
      <c r="P90" s="218">
        <v>1.6130694702123274E-2</v>
      </c>
      <c r="Q90" s="218">
        <v>8.3839285714285712</v>
      </c>
    </row>
    <row r="91" spans="1:17" ht="13.5">
      <c r="A91" s="216" t="s">
        <v>56</v>
      </c>
      <c r="B91" s="231">
        <v>45219</v>
      </c>
      <c r="C91" s="225">
        <v>45219</v>
      </c>
      <c r="D91" s="235">
        <v>3</v>
      </c>
      <c r="E91" s="218">
        <v>78.857142857142861</v>
      </c>
      <c r="F91" s="218">
        <v>17.571884984025569</v>
      </c>
      <c r="G91" s="217">
        <v>2392</v>
      </c>
      <c r="H91" s="217">
        <v>184273</v>
      </c>
      <c r="I91" s="217">
        <v>507</v>
      </c>
      <c r="J91" s="217">
        <v>8</v>
      </c>
      <c r="K91" s="218">
        <v>0</v>
      </c>
      <c r="L91" s="218">
        <v>0.42793650104542097</v>
      </c>
      <c r="M91" s="218">
        <v>0.15553677092138632</v>
      </c>
      <c r="N91" s="218">
        <v>0.21195652173913043</v>
      </c>
      <c r="O91" s="218">
        <v>1.2980740531711103E-2</v>
      </c>
      <c r="P91" s="218">
        <v>3.2967032967032968E-2</v>
      </c>
      <c r="Q91" s="218">
        <v>9.8571428571428577</v>
      </c>
    </row>
    <row r="92" spans="1:17" ht="13.5">
      <c r="A92" s="216" t="s">
        <v>61</v>
      </c>
      <c r="B92" s="231">
        <v>45220</v>
      </c>
      <c r="C92" s="225">
        <v>45220</v>
      </c>
      <c r="D92" s="235">
        <v>4</v>
      </c>
      <c r="E92" s="218">
        <v>132.78571428571428</v>
      </c>
      <c r="F92" s="218">
        <v>68.387681159420268</v>
      </c>
      <c r="G92" s="217">
        <v>7358</v>
      </c>
      <c r="H92" s="217">
        <v>159854</v>
      </c>
      <c r="I92" s="217">
        <v>729</v>
      </c>
      <c r="J92" s="217">
        <v>17</v>
      </c>
      <c r="K92" s="218">
        <v>112.5</v>
      </c>
      <c r="L92" s="218">
        <v>0.83066869947398414</v>
      </c>
      <c r="M92" s="218">
        <v>0.1821477562218303</v>
      </c>
      <c r="N92" s="218">
        <v>9.9075835824952427E-2</v>
      </c>
      <c r="O92" s="218">
        <v>4.6029501920502459E-2</v>
      </c>
      <c r="P92" s="218">
        <v>1.8046441191317514E-2</v>
      </c>
      <c r="Q92" s="218">
        <v>7.8109243697478989</v>
      </c>
    </row>
    <row r="93" spans="1:17" ht="13.5">
      <c r="A93" s="216" t="s">
        <v>65</v>
      </c>
      <c r="B93" s="231">
        <v>45221</v>
      </c>
      <c r="C93" s="225">
        <v>45221</v>
      </c>
      <c r="D93" s="235">
        <v>5</v>
      </c>
      <c r="E93" s="218">
        <v>62.107142857142854</v>
      </c>
      <c r="F93" s="218">
        <v>-53.227541689080148</v>
      </c>
      <c r="G93" s="217">
        <v>1690</v>
      </c>
      <c r="H93" s="217">
        <v>40544</v>
      </c>
      <c r="I93" s="217">
        <v>344</v>
      </c>
      <c r="J93" s="217">
        <v>8</v>
      </c>
      <c r="K93" s="218">
        <v>-52.941176470588239</v>
      </c>
      <c r="L93" s="218">
        <v>1.5318454729958282</v>
      </c>
      <c r="M93" s="218">
        <v>0.18054401993355482</v>
      </c>
      <c r="N93" s="218">
        <v>0.20355029585798817</v>
      </c>
      <c r="O93" s="218">
        <v>4.1683109707971587E-2</v>
      </c>
      <c r="P93" s="218">
        <v>3.6749788672865595E-2</v>
      </c>
      <c r="Q93" s="218">
        <v>7.7633928571428568</v>
      </c>
    </row>
    <row r="94" spans="1:17" ht="13.5">
      <c r="A94" s="216" t="s">
        <v>35</v>
      </c>
      <c r="B94" s="231">
        <v>45222</v>
      </c>
      <c r="C94" s="225">
        <v>45222</v>
      </c>
      <c r="D94" s="235">
        <v>6</v>
      </c>
      <c r="E94" s="218">
        <v>120.71428571428571</v>
      </c>
      <c r="F94" s="218">
        <v>94.364577343300752</v>
      </c>
      <c r="G94" s="217">
        <v>4708</v>
      </c>
      <c r="H94" s="217">
        <v>76627</v>
      </c>
      <c r="I94" s="217">
        <v>586</v>
      </c>
      <c r="J94" s="217">
        <v>16</v>
      </c>
      <c r="K94" s="218">
        <v>100</v>
      </c>
      <c r="L94" s="218">
        <v>1.5753492334853996</v>
      </c>
      <c r="M94" s="218">
        <v>0.20599707459775718</v>
      </c>
      <c r="N94" s="218">
        <v>0.12446898895497026</v>
      </c>
      <c r="O94" s="218">
        <v>6.1440484424550093E-2</v>
      </c>
      <c r="P94" s="218">
        <v>2.5640247602864423E-2</v>
      </c>
      <c r="Q94" s="218">
        <v>7.5446428571428568</v>
      </c>
    </row>
    <row r="95" spans="1:17" ht="13.5">
      <c r="A95" s="216" t="s">
        <v>40</v>
      </c>
      <c r="B95" s="231">
        <v>45223</v>
      </c>
      <c r="C95" s="225">
        <v>45223</v>
      </c>
      <c r="D95" s="235">
        <v>0</v>
      </c>
      <c r="E95" s="218">
        <v>102.85714285714286</v>
      </c>
      <c r="F95" s="218">
        <v>-14.792899408284017</v>
      </c>
      <c r="G95" s="217">
        <v>4877</v>
      </c>
      <c r="H95" s="217">
        <v>72642</v>
      </c>
      <c r="I95" s="217">
        <v>460</v>
      </c>
      <c r="J95" s="217">
        <v>18</v>
      </c>
      <c r="K95" s="218">
        <v>12.5</v>
      </c>
      <c r="L95" s="218">
        <v>1.4159459108662051</v>
      </c>
      <c r="M95" s="218">
        <v>0.2236024844720497</v>
      </c>
      <c r="N95" s="218">
        <v>9.4320278859954892E-2</v>
      </c>
      <c r="O95" s="218">
        <v>6.7137468682029675E-2</v>
      </c>
      <c r="P95" s="218">
        <v>2.109024868918246E-2</v>
      </c>
      <c r="Q95" s="218">
        <v>5.7142857142857144</v>
      </c>
    </row>
    <row r="96" spans="1:17" ht="13.5">
      <c r="A96" s="216" t="s">
        <v>45</v>
      </c>
      <c r="B96" s="231">
        <v>45224</v>
      </c>
      <c r="C96" s="225">
        <v>45224</v>
      </c>
      <c r="D96" s="235">
        <v>1</v>
      </c>
      <c r="E96" s="218">
        <v>29.678571428571427</v>
      </c>
      <c r="F96" s="218">
        <v>-71.145833333333329</v>
      </c>
      <c r="G96" s="217">
        <v>652</v>
      </c>
      <c r="H96" s="217">
        <v>16542</v>
      </c>
      <c r="I96" s="217">
        <v>176</v>
      </c>
      <c r="J96" s="217">
        <v>3</v>
      </c>
      <c r="K96" s="218">
        <v>-83.333333333333343</v>
      </c>
      <c r="L96" s="218">
        <v>1.7941344111093835</v>
      </c>
      <c r="M96" s="218">
        <v>0.16862824675324675</v>
      </c>
      <c r="N96" s="218">
        <v>0.26993865030674846</v>
      </c>
      <c r="O96" s="218">
        <v>3.9414822875105789E-2</v>
      </c>
      <c r="P96" s="218">
        <v>4.5519281332164763E-2</v>
      </c>
      <c r="Q96" s="218">
        <v>9.8928571428571423</v>
      </c>
    </row>
    <row r="97" spans="1:17" ht="13.5">
      <c r="A97" s="216" t="s">
        <v>50</v>
      </c>
      <c r="B97" s="231">
        <v>45225</v>
      </c>
      <c r="C97" s="225">
        <v>45225</v>
      </c>
      <c r="D97" s="235">
        <v>2</v>
      </c>
      <c r="E97" s="218">
        <v>140.46428571428572</v>
      </c>
      <c r="F97" s="218">
        <v>373.2851985559567</v>
      </c>
      <c r="G97" s="217">
        <v>4660</v>
      </c>
      <c r="H97" s="217">
        <v>91783</v>
      </c>
      <c r="I97" s="217">
        <v>748</v>
      </c>
      <c r="J97" s="217">
        <v>16</v>
      </c>
      <c r="K97" s="218">
        <v>433.33333333333331</v>
      </c>
      <c r="L97" s="218">
        <v>1.5303954513829983</v>
      </c>
      <c r="M97" s="218">
        <v>0.18778647822765471</v>
      </c>
      <c r="N97" s="218">
        <v>0.16051502145922747</v>
      </c>
      <c r="O97" s="218">
        <v>5.0771929442271442E-2</v>
      </c>
      <c r="P97" s="218">
        <v>3.0142550582464747E-2</v>
      </c>
      <c r="Q97" s="218">
        <v>8.7790178571428577</v>
      </c>
    </row>
    <row r="98" spans="1:17" ht="13.5">
      <c r="A98" s="216" t="s">
        <v>56</v>
      </c>
      <c r="B98" s="231">
        <v>45226</v>
      </c>
      <c r="C98" s="225">
        <v>45226</v>
      </c>
      <c r="D98" s="235">
        <v>3</v>
      </c>
      <c r="E98" s="218">
        <v>95.248226950354606</v>
      </c>
      <c r="F98" s="218">
        <v>-32.190430851514648</v>
      </c>
      <c r="G98" s="217">
        <v>1372</v>
      </c>
      <c r="H98" s="217">
        <v>35047</v>
      </c>
      <c r="I98" s="217">
        <v>462</v>
      </c>
      <c r="J98" s="217">
        <v>20</v>
      </c>
      <c r="K98" s="218">
        <v>25</v>
      </c>
      <c r="L98" s="218">
        <v>2.7177283918838877</v>
      </c>
      <c r="M98" s="218">
        <v>0.20616499339903593</v>
      </c>
      <c r="N98" s="218">
        <v>0.33673469387755101</v>
      </c>
      <c r="O98" s="218">
        <v>3.9147430593203414E-2</v>
      </c>
      <c r="P98" s="218">
        <v>6.9422905940491692E-2</v>
      </c>
      <c r="Q98" s="218">
        <v>4.7624113475177303</v>
      </c>
    </row>
    <row r="99" spans="1:17" ht="13.5">
      <c r="A99" s="216" t="s">
        <v>61</v>
      </c>
      <c r="B99" s="231">
        <v>45227</v>
      </c>
      <c r="C99" s="225">
        <v>45227</v>
      </c>
      <c r="D99" s="235">
        <v>4</v>
      </c>
      <c r="E99" s="218">
        <v>160.78014184397165</v>
      </c>
      <c r="F99" s="218">
        <v>68.801191362621012</v>
      </c>
      <c r="G99" s="217">
        <v>3215</v>
      </c>
      <c r="H99" s="217">
        <v>103270</v>
      </c>
      <c r="I99" s="217">
        <v>820</v>
      </c>
      <c r="J99" s="217">
        <v>15</v>
      </c>
      <c r="K99" s="218">
        <v>-25</v>
      </c>
      <c r="L99" s="218">
        <v>1.556891080119799</v>
      </c>
      <c r="M99" s="218">
        <v>0.19607334371216054</v>
      </c>
      <c r="N99" s="218">
        <v>0.25505443234836706</v>
      </c>
      <c r="O99" s="218">
        <v>3.1131984119298926E-2</v>
      </c>
      <c r="P99" s="218">
        <v>5.0009375379151365E-2</v>
      </c>
      <c r="Q99" s="218">
        <v>10.718676122931443</v>
      </c>
    </row>
    <row r="100" spans="1:17" ht="13.5">
      <c r="A100" s="216" t="s">
        <v>65</v>
      </c>
      <c r="B100" s="231">
        <v>45228</v>
      </c>
      <c r="C100" s="225">
        <v>45228</v>
      </c>
      <c r="D100" s="235">
        <v>5</v>
      </c>
      <c r="E100" s="218">
        <v>209.00709219858157</v>
      </c>
      <c r="F100" s="218">
        <v>29.995588883987644</v>
      </c>
      <c r="G100" s="217">
        <v>6800</v>
      </c>
      <c r="H100" s="217">
        <v>239655</v>
      </c>
      <c r="I100" s="217">
        <v>1061</v>
      </c>
      <c r="J100" s="217">
        <v>29</v>
      </c>
      <c r="K100" s="218">
        <v>93.333333333333329</v>
      </c>
      <c r="L100" s="218">
        <v>0.87211655170383084</v>
      </c>
      <c r="M100" s="218">
        <v>0.19699066182712685</v>
      </c>
      <c r="N100" s="218">
        <v>0.15602941176470589</v>
      </c>
      <c r="O100" s="218">
        <v>2.8374121132461246E-2</v>
      </c>
      <c r="P100" s="218">
        <v>3.0736337088026703E-2</v>
      </c>
      <c r="Q100" s="218">
        <v>7.2071411102959164</v>
      </c>
    </row>
    <row r="101" spans="1:17" ht="13.5">
      <c r="A101" s="216" t="s">
        <v>35</v>
      </c>
      <c r="B101" s="231">
        <v>45229</v>
      </c>
      <c r="C101" s="225">
        <v>45229</v>
      </c>
      <c r="D101" s="235">
        <v>6</v>
      </c>
      <c r="E101" s="218">
        <v>278.97163120567376</v>
      </c>
      <c r="F101" s="218">
        <v>33.47472005429249</v>
      </c>
      <c r="G101" s="217">
        <v>9519</v>
      </c>
      <c r="H101" s="217">
        <v>414455</v>
      </c>
      <c r="I101" s="217">
        <v>1771</v>
      </c>
      <c r="J101" s="217">
        <v>26</v>
      </c>
      <c r="K101" s="218">
        <v>-10.344827586206897</v>
      </c>
      <c r="L101" s="218">
        <v>0.67310475493280031</v>
      </c>
      <c r="M101" s="218">
        <v>0.15752209554244706</v>
      </c>
      <c r="N101" s="218">
        <v>0.18604895472213467</v>
      </c>
      <c r="O101" s="218">
        <v>2.2967511551314376E-2</v>
      </c>
      <c r="P101" s="218">
        <v>2.9306821221312507E-2</v>
      </c>
      <c r="Q101" s="218">
        <v>10.729678123295145</v>
      </c>
    </row>
    <row r="102" spans="1:17" ht="13.5">
      <c r="A102" s="216" t="s">
        <v>40</v>
      </c>
      <c r="B102" s="231">
        <v>45230</v>
      </c>
      <c r="C102" s="225">
        <v>45230</v>
      </c>
      <c r="D102" s="235">
        <v>0</v>
      </c>
      <c r="E102" s="218">
        <v>174.79703494528769</v>
      </c>
      <c r="F102" s="218">
        <v>-37.342361949191393</v>
      </c>
      <c r="G102" s="217">
        <v>5566</v>
      </c>
      <c r="H102" s="217">
        <v>340739</v>
      </c>
      <c r="I102" s="217">
        <v>1018</v>
      </c>
      <c r="J102" s="217">
        <v>17</v>
      </c>
      <c r="K102" s="218">
        <v>-34.615384615384613</v>
      </c>
      <c r="L102" s="218">
        <v>0.51299391893879975</v>
      </c>
      <c r="M102" s="218">
        <v>0.17170632116432977</v>
      </c>
      <c r="N102" s="218">
        <v>0.18289615522817104</v>
      </c>
      <c r="O102" s="218">
        <v>1.6335083450969803E-2</v>
      </c>
      <c r="P102" s="218">
        <v>3.1404425969329443E-2</v>
      </c>
      <c r="Q102" s="218">
        <v>10.282178526193393</v>
      </c>
    </row>
    <row r="103" spans="1:17" ht="13.5">
      <c r="A103" s="216" t="s">
        <v>45</v>
      </c>
      <c r="B103" s="231">
        <v>45231</v>
      </c>
      <c r="C103" s="225">
        <v>45231</v>
      </c>
      <c r="D103" s="235">
        <v>1</v>
      </c>
      <c r="E103" s="218">
        <v>261.80727144369928</v>
      </c>
      <c r="F103" s="218">
        <v>49.777867528271408</v>
      </c>
      <c r="G103" s="217">
        <v>16298</v>
      </c>
      <c r="H103" s="217">
        <v>815742</v>
      </c>
      <c r="I103" s="217">
        <v>1274</v>
      </c>
      <c r="J103" s="217">
        <v>33</v>
      </c>
      <c r="K103" s="218">
        <v>94.117647058823522</v>
      </c>
      <c r="L103" s="218">
        <v>0.32094371926871401</v>
      </c>
      <c r="M103" s="218">
        <v>0.20550021306412816</v>
      </c>
      <c r="N103" s="218">
        <v>7.8169100503129224E-2</v>
      </c>
      <c r="O103" s="218">
        <v>1.9979356218019915E-2</v>
      </c>
      <c r="P103" s="218">
        <v>1.6063766808424303E-2</v>
      </c>
      <c r="Q103" s="218">
        <v>7.9335536801120989</v>
      </c>
    </row>
    <row r="104" spans="1:17" ht="13.5">
      <c r="A104" s="216" t="s">
        <v>50</v>
      </c>
      <c r="B104" s="231">
        <v>45232</v>
      </c>
      <c r="C104" s="225">
        <v>45232</v>
      </c>
      <c r="D104" s="235">
        <v>2</v>
      </c>
      <c r="E104" s="218">
        <v>178.64454641722557</v>
      </c>
      <c r="F104" s="218">
        <v>-31.764864500471891</v>
      </c>
      <c r="G104" s="217">
        <v>10510</v>
      </c>
      <c r="H104" s="217">
        <v>459040</v>
      </c>
      <c r="I104" s="217">
        <v>922</v>
      </c>
      <c r="J104" s="217">
        <v>33</v>
      </c>
      <c r="K104" s="218">
        <v>0</v>
      </c>
      <c r="L104" s="218">
        <v>0.38916989024317178</v>
      </c>
      <c r="M104" s="218">
        <v>0.19375764253495181</v>
      </c>
      <c r="N104" s="218">
        <v>8.772597526165557E-2</v>
      </c>
      <c r="O104" s="218">
        <v>2.289560822586267E-2</v>
      </c>
      <c r="P104" s="218">
        <v>1.6997578155777886E-2</v>
      </c>
      <c r="Q104" s="218">
        <v>5.4134711035522898</v>
      </c>
    </row>
    <row r="105" spans="1:17" ht="13.5">
      <c r="A105" s="216" t="s">
        <v>56</v>
      </c>
      <c r="B105" s="231">
        <v>45233</v>
      </c>
      <c r="C105" s="225">
        <v>45233</v>
      </c>
      <c r="D105" s="235">
        <v>3</v>
      </c>
      <c r="E105" s="218">
        <v>166.93661971830986</v>
      </c>
      <c r="F105" s="218">
        <v>-6.5537554511021963</v>
      </c>
      <c r="G105" s="217">
        <v>7147</v>
      </c>
      <c r="H105" s="217">
        <v>147108</v>
      </c>
      <c r="I105" s="217">
        <v>852</v>
      </c>
      <c r="J105" s="217">
        <v>19</v>
      </c>
      <c r="K105" s="218">
        <v>-42.424242424242422</v>
      </c>
      <c r="L105" s="218">
        <v>1.1347895404621764</v>
      </c>
      <c r="M105" s="218">
        <v>0.19593499966937777</v>
      </c>
      <c r="N105" s="218">
        <v>0.11921085770253254</v>
      </c>
      <c r="O105" s="218">
        <v>4.8583353726513852E-2</v>
      </c>
      <c r="P105" s="218">
        <v>2.3357579364531953E-2</v>
      </c>
      <c r="Q105" s="218">
        <v>8.7861378799110454</v>
      </c>
    </row>
    <row r="106" spans="1:17" ht="13.5">
      <c r="A106" s="216" t="s">
        <v>61</v>
      </c>
      <c r="B106" s="231">
        <v>45234</v>
      </c>
      <c r="C106" s="225">
        <v>45234</v>
      </c>
      <c r="D106" s="235">
        <v>4</v>
      </c>
      <c r="E106" s="218">
        <v>259.15492957746483</v>
      </c>
      <c r="F106" s="218">
        <v>55.241510229909331</v>
      </c>
      <c r="G106" s="217">
        <v>18190</v>
      </c>
      <c r="H106" s="217">
        <v>212774</v>
      </c>
      <c r="I106" s="217">
        <v>1496</v>
      </c>
      <c r="J106" s="217">
        <v>43</v>
      </c>
      <c r="K106" s="218">
        <v>126.31578947368421</v>
      </c>
      <c r="L106" s="218">
        <v>1.2179821292895976</v>
      </c>
      <c r="M106" s="218">
        <v>0.17323190479777062</v>
      </c>
      <c r="N106" s="218">
        <v>8.2242990654205608E-2</v>
      </c>
      <c r="O106" s="218">
        <v>8.5489768486751203E-2</v>
      </c>
      <c r="P106" s="218">
        <v>1.4247109927293283E-2</v>
      </c>
      <c r="Q106" s="218">
        <v>6.0268588273829033</v>
      </c>
    </row>
    <row r="107" spans="1:17" ht="13.5">
      <c r="A107" s="216" t="s">
        <v>65</v>
      </c>
      <c r="B107" s="231">
        <v>45235</v>
      </c>
      <c r="C107" s="225">
        <v>45235</v>
      </c>
      <c r="D107" s="235">
        <v>5</v>
      </c>
      <c r="E107" s="218">
        <v>306.37323943661971</v>
      </c>
      <c r="F107" s="218">
        <v>18.220108695652154</v>
      </c>
      <c r="G107" s="217">
        <v>25349</v>
      </c>
      <c r="H107" s="217">
        <v>428364</v>
      </c>
      <c r="I107" s="217">
        <v>2013</v>
      </c>
      <c r="J107" s="217">
        <v>35</v>
      </c>
      <c r="K107" s="218">
        <v>-18.604651162790699</v>
      </c>
      <c r="L107" s="218">
        <v>0.71521705707440342</v>
      </c>
      <c r="M107" s="218">
        <v>0.15219733702763025</v>
      </c>
      <c r="N107" s="218">
        <v>7.9411416623929934E-2</v>
      </c>
      <c r="O107" s="218">
        <v>5.9176307999738539E-2</v>
      </c>
      <c r="P107" s="218">
        <v>1.2086206139753825E-2</v>
      </c>
      <c r="Q107" s="218">
        <v>8.7535211267605639</v>
      </c>
    </row>
    <row r="108" spans="1:17" ht="13.5">
      <c r="A108" s="216" t="s">
        <v>35</v>
      </c>
      <c r="B108" s="231">
        <v>45236</v>
      </c>
      <c r="C108" s="225">
        <v>45236</v>
      </c>
      <c r="D108" s="235">
        <v>6</v>
      </c>
      <c r="E108" s="218">
        <v>468.94366197183103</v>
      </c>
      <c r="F108" s="218">
        <v>53.062866337202642</v>
      </c>
      <c r="G108" s="217">
        <v>41545</v>
      </c>
      <c r="H108" s="217">
        <v>755846</v>
      </c>
      <c r="I108" s="217">
        <v>3012</v>
      </c>
      <c r="J108" s="217">
        <v>63</v>
      </c>
      <c r="K108" s="218">
        <v>80</v>
      </c>
      <c r="L108" s="218">
        <v>0.62042223147550035</v>
      </c>
      <c r="M108" s="218">
        <v>0.1556917868432374</v>
      </c>
      <c r="N108" s="218">
        <v>7.2499699121434585E-2</v>
      </c>
      <c r="O108" s="218">
        <v>5.4964900257459856E-2</v>
      </c>
      <c r="P108" s="218">
        <v>1.1287607701813239E-2</v>
      </c>
      <c r="Q108" s="218">
        <v>7.4435501900290637</v>
      </c>
    </row>
    <row r="109" spans="1:17" ht="13.5">
      <c r="A109" s="216" t="s">
        <v>40</v>
      </c>
      <c r="B109" s="231">
        <v>45237</v>
      </c>
      <c r="C109" s="225">
        <v>45237</v>
      </c>
      <c r="D109" s="235">
        <v>0</v>
      </c>
      <c r="E109" s="218">
        <v>181.16197183098592</v>
      </c>
      <c r="F109" s="218">
        <v>-61.368073284276925</v>
      </c>
      <c r="G109" s="217">
        <v>11056</v>
      </c>
      <c r="H109" s="217">
        <v>187039</v>
      </c>
      <c r="I109" s="217">
        <v>1034</v>
      </c>
      <c r="J109" s="217">
        <v>27</v>
      </c>
      <c r="K109" s="218">
        <v>-57.142857142857139</v>
      </c>
      <c r="L109" s="218">
        <v>0.9685785950041752</v>
      </c>
      <c r="M109" s="218">
        <v>0.17520500177077941</v>
      </c>
      <c r="N109" s="218">
        <v>9.352387843704775E-2</v>
      </c>
      <c r="O109" s="218">
        <v>5.9110666759338959E-2</v>
      </c>
      <c r="P109" s="218">
        <v>1.6385851287173112E-2</v>
      </c>
      <c r="Q109" s="218">
        <v>6.7097026604068857</v>
      </c>
    </row>
    <row r="110" spans="1:17" ht="13.5">
      <c r="A110" s="216" t="s">
        <v>45</v>
      </c>
      <c r="B110" s="231">
        <v>45238</v>
      </c>
      <c r="C110" s="225">
        <v>45238</v>
      </c>
      <c r="D110" s="235">
        <v>1</v>
      </c>
      <c r="E110" s="218">
        <v>281.69014084507046</v>
      </c>
      <c r="F110" s="218">
        <v>55.490767735665713</v>
      </c>
      <c r="G110" s="217">
        <v>15684</v>
      </c>
      <c r="H110" s="217">
        <v>179022</v>
      </c>
      <c r="I110" s="217">
        <v>1378</v>
      </c>
      <c r="J110" s="217">
        <v>24</v>
      </c>
      <c r="K110" s="218">
        <v>-11.111111111111111</v>
      </c>
      <c r="L110" s="218">
        <v>1.5734945472906707</v>
      </c>
      <c r="M110" s="218">
        <v>0.20441955068582762</v>
      </c>
      <c r="N110" s="218">
        <v>8.7860239734761536E-2</v>
      </c>
      <c r="O110" s="218">
        <v>8.7609344102959411E-2</v>
      </c>
      <c r="P110" s="218">
        <v>1.7960350729729051E-2</v>
      </c>
      <c r="Q110" s="218">
        <v>11.737089201877936</v>
      </c>
    </row>
    <row r="111" spans="1:17" ht="13.5">
      <c r="A111" s="216" t="s">
        <v>50</v>
      </c>
      <c r="B111" s="231">
        <v>45239</v>
      </c>
      <c r="C111" s="225">
        <v>45239</v>
      </c>
      <c r="D111" s="235">
        <v>2</v>
      </c>
      <c r="E111" s="218">
        <v>191.02112676056339</v>
      </c>
      <c r="F111" s="218">
        <v>-32.187500000000007</v>
      </c>
      <c r="G111" s="217">
        <v>9242</v>
      </c>
      <c r="H111" s="217">
        <v>113400</v>
      </c>
      <c r="I111" s="217">
        <v>942</v>
      </c>
      <c r="J111" s="217">
        <v>15</v>
      </c>
      <c r="K111" s="218">
        <v>-37.5</v>
      </c>
      <c r="L111" s="218">
        <v>1.6844896539732221</v>
      </c>
      <c r="M111" s="218">
        <v>0.20278251248467452</v>
      </c>
      <c r="N111" s="218">
        <v>0.10192599004544471</v>
      </c>
      <c r="O111" s="218">
        <v>8.1499118165784826E-2</v>
      </c>
      <c r="P111" s="218">
        <v>2.0668808348903202E-2</v>
      </c>
      <c r="Q111" s="218">
        <v>12.73474178403756</v>
      </c>
    </row>
    <row r="112" spans="1:17" ht="13.5">
      <c r="A112" s="216" t="s">
        <v>56</v>
      </c>
      <c r="B112" s="231">
        <v>45240</v>
      </c>
      <c r="C112" s="225">
        <v>45240</v>
      </c>
      <c r="D112" s="235">
        <v>3</v>
      </c>
      <c r="E112" s="218">
        <v>70.422535211267615</v>
      </c>
      <c r="F112" s="218">
        <v>-63.133640552995388</v>
      </c>
      <c r="G112" s="217">
        <v>4049</v>
      </c>
      <c r="H112" s="217">
        <v>46482</v>
      </c>
      <c r="I112" s="217">
        <v>537</v>
      </c>
      <c r="J112" s="217">
        <v>9</v>
      </c>
      <c r="K112" s="218">
        <v>-40</v>
      </c>
      <c r="L112" s="218">
        <v>1.5150495936333983</v>
      </c>
      <c r="M112" s="218">
        <v>0.13114066147349648</v>
      </c>
      <c r="N112" s="218">
        <v>0.13262533959002223</v>
      </c>
      <c r="O112" s="218">
        <v>8.7108988425627129E-2</v>
      </c>
      <c r="P112" s="218">
        <v>1.7392574761982617E-2</v>
      </c>
      <c r="Q112" s="218">
        <v>7.8247261345852905</v>
      </c>
    </row>
    <row r="113" spans="1:17" ht="13.5">
      <c r="A113" s="216" t="s">
        <v>61</v>
      </c>
      <c r="B113" s="231">
        <v>45241</v>
      </c>
      <c r="C113" s="225">
        <v>45241</v>
      </c>
      <c r="D113" s="235">
        <v>4</v>
      </c>
      <c r="E113" s="218">
        <v>0.84507042253521136</v>
      </c>
      <c r="F113" s="218">
        <v>-98.8</v>
      </c>
      <c r="G113" s="217">
        <v>24</v>
      </c>
      <c r="H113" s="217">
        <v>203</v>
      </c>
      <c r="I113" s="217">
        <v>3</v>
      </c>
      <c r="J113" s="217">
        <v>0</v>
      </c>
      <c r="K113" s="218">
        <v>-100</v>
      </c>
      <c r="L113" s="218">
        <v>4.1629084853951293</v>
      </c>
      <c r="M113" s="218">
        <v>0.28169014084507044</v>
      </c>
      <c r="N113" s="218">
        <v>0.125</v>
      </c>
      <c r="O113" s="218">
        <v>0.11822660098522167</v>
      </c>
      <c r="P113" s="218">
        <v>3.5211267605633804E-2</v>
      </c>
      <c r="Q113" s="218" t="s">
        <v>52</v>
      </c>
    </row>
    <row r="114" spans="1:17" ht="13.5">
      <c r="A114" s="216" t="s">
        <v>65</v>
      </c>
      <c r="B114" s="231">
        <v>45242</v>
      </c>
      <c r="C114" s="225">
        <v>45242</v>
      </c>
      <c r="D114" s="235">
        <v>5</v>
      </c>
      <c r="E114" s="218">
        <v>234.82394366197184</v>
      </c>
      <c r="F114" s="218">
        <v>27687.5</v>
      </c>
      <c r="G114" s="217">
        <v>11919</v>
      </c>
      <c r="H114" s="217">
        <v>132293</v>
      </c>
      <c r="I114" s="217">
        <v>1158</v>
      </c>
      <c r="J114" s="217">
        <v>35</v>
      </c>
      <c r="K114" s="218" t="e">
        <v>#DIV/0!</v>
      </c>
      <c r="L114" s="218">
        <v>1.7750292431343444</v>
      </c>
      <c r="M114" s="218">
        <v>0.20278406188425893</v>
      </c>
      <c r="N114" s="218">
        <v>9.7155801661213195E-2</v>
      </c>
      <c r="O114" s="218">
        <v>9.0095469903925376E-2</v>
      </c>
      <c r="P114" s="218">
        <v>1.9701648096482241E-2</v>
      </c>
      <c r="Q114" s="218">
        <v>6.7092555331991957</v>
      </c>
    </row>
    <row r="115" spans="1:17" ht="13.5">
      <c r="A115" s="216" t="s">
        <v>35</v>
      </c>
      <c r="B115" s="231">
        <v>45243</v>
      </c>
      <c r="C115" s="225">
        <v>45243</v>
      </c>
      <c r="D115" s="235">
        <v>6</v>
      </c>
      <c r="E115" s="218">
        <v>159.33098591549296</v>
      </c>
      <c r="F115" s="218">
        <v>-32.148747938221625</v>
      </c>
      <c r="G115" s="217">
        <v>6667</v>
      </c>
      <c r="H115" s="217">
        <v>74279</v>
      </c>
      <c r="I115" s="217">
        <v>732</v>
      </c>
      <c r="J115" s="217">
        <v>13</v>
      </c>
      <c r="K115" s="218">
        <v>-62.857142857142854</v>
      </c>
      <c r="L115" s="218">
        <v>2.145034073095935</v>
      </c>
      <c r="M115" s="218">
        <v>0.21766528130531826</v>
      </c>
      <c r="N115" s="218">
        <v>0.10979451027448628</v>
      </c>
      <c r="O115" s="218">
        <v>8.9756189501743425E-2</v>
      </c>
      <c r="P115" s="218">
        <v>2.3898452964675711E-2</v>
      </c>
      <c r="Q115" s="218">
        <v>12.256229685807151</v>
      </c>
    </row>
    <row r="116" spans="1:17" ht="13.5">
      <c r="A116" s="216" t="s">
        <v>40</v>
      </c>
      <c r="B116" s="227"/>
      <c r="C116" s="225">
        <v>45244</v>
      </c>
      <c r="D116" s="235">
        <v>0</v>
      </c>
      <c r="E116" s="218">
        <v>214.08450704225353</v>
      </c>
      <c r="F116" s="218">
        <v>34.364640883977913</v>
      </c>
      <c r="G116" s="217">
        <v>11028</v>
      </c>
      <c r="H116" s="217">
        <v>134542</v>
      </c>
      <c r="I116" s="217">
        <v>994</v>
      </c>
      <c r="J116" s="217">
        <v>17</v>
      </c>
      <c r="K116" s="218">
        <v>30.76923076923077</v>
      </c>
      <c r="L116" s="218">
        <v>1.5912094888009212</v>
      </c>
      <c r="M116" s="218">
        <v>0.2153767676481424</v>
      </c>
      <c r="N116" s="218">
        <v>9.0134203844758801E-2</v>
      </c>
      <c r="O116" s="218">
        <v>8.1966969422187869E-2</v>
      </c>
      <c r="P116" s="218">
        <v>1.9412813478622917E-2</v>
      </c>
      <c r="Q116" s="218">
        <v>12.593206296603149</v>
      </c>
    </row>
    <row r="117" spans="1:17">
      <c r="D117" s="235"/>
    </row>
    <row r="118" spans="1:17">
      <c r="D118" s="235"/>
    </row>
    <row r="119" spans="1:17">
      <c r="D119" s="235"/>
    </row>
    <row r="120" spans="1:17">
      <c r="D120" s="235"/>
    </row>
    <row r="121" spans="1:17">
      <c r="D121" s="235"/>
    </row>
    <row r="122" spans="1:17">
      <c r="D122" s="235"/>
    </row>
  </sheetData>
  <autoFilter ref="J1:J116" xr:uid="{9AB91723-5318-4B55-9FEB-F050070B35C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C0B-CA65-4AE3-A305-05705AF778EF}">
  <dimension ref="A1:R122"/>
  <sheetViews>
    <sheetView workbookViewId="0">
      <pane ySplit="1" topLeftCell="A2" activePane="bottomLeft" state="frozen"/>
      <selection pane="bottomLeft" activeCell="F5" sqref="F5"/>
    </sheetView>
  </sheetViews>
  <sheetFormatPr defaultRowHeight="12.5"/>
  <cols>
    <col min="2" max="2" width="9.90625" style="230" bestFit="1" customWidth="1"/>
    <col min="3" max="3" width="9.90625" style="209" bestFit="1" customWidth="1"/>
    <col min="4" max="4" width="9.90625" style="233" customWidth="1"/>
    <col min="5" max="6" width="13.6328125" style="207" customWidth="1"/>
    <col min="7" max="7" width="15" style="207" customWidth="1"/>
    <col min="8" max="8" width="12.90625" style="207" customWidth="1"/>
    <col min="9" max="9" width="17.36328125" style="207" customWidth="1"/>
    <col min="10" max="10" width="14.54296875" style="207" customWidth="1"/>
    <col min="11" max="12" width="10.90625" style="207" customWidth="1"/>
    <col min="13" max="13" width="12.7265625" style="207" customWidth="1"/>
    <col min="14" max="14" width="8.7265625" style="207"/>
    <col min="15" max="15" width="14.08984375" style="207" customWidth="1"/>
    <col min="16" max="16" width="12.453125" style="207" customWidth="1"/>
    <col min="17" max="17" width="15.54296875" style="207" customWidth="1"/>
    <col min="18" max="18" width="11.36328125" style="207" customWidth="1"/>
  </cols>
  <sheetData>
    <row r="1" spans="1:18" s="208" customFormat="1" ht="65" customHeight="1">
      <c r="A1" s="208" t="s">
        <v>552</v>
      </c>
      <c r="B1" s="211" t="s">
        <v>565</v>
      </c>
      <c r="C1" s="211" t="s">
        <v>555</v>
      </c>
      <c r="D1" s="211" t="s">
        <v>566</v>
      </c>
      <c r="E1" s="211" t="s">
        <v>553</v>
      </c>
      <c r="F1" s="219" t="s">
        <v>561</v>
      </c>
      <c r="G1" s="208" t="s">
        <v>19</v>
      </c>
      <c r="H1" s="208" t="s">
        <v>20</v>
      </c>
      <c r="I1" s="211" t="s">
        <v>556</v>
      </c>
      <c r="J1" s="208" t="s">
        <v>448</v>
      </c>
      <c r="K1" s="208" t="s">
        <v>354</v>
      </c>
      <c r="L1" s="219" t="s">
        <v>562</v>
      </c>
      <c r="M1" s="208" t="s">
        <v>554</v>
      </c>
      <c r="N1" s="208" t="s">
        <v>547</v>
      </c>
      <c r="O1" s="208" t="s">
        <v>548</v>
      </c>
      <c r="P1" s="208" t="s">
        <v>549</v>
      </c>
      <c r="Q1" s="208" t="s">
        <v>550</v>
      </c>
      <c r="R1" s="208" t="s">
        <v>551</v>
      </c>
    </row>
    <row r="2" spans="1:18">
      <c r="A2" t="s">
        <v>61</v>
      </c>
      <c r="B2" s="228">
        <v>45129</v>
      </c>
      <c r="C2" s="210">
        <v>45129</v>
      </c>
      <c r="D2" s="234">
        <v>5</v>
      </c>
      <c r="E2" s="207">
        <v>88.340141106572602</v>
      </c>
      <c r="G2" s="207">
        <v>19372</v>
      </c>
      <c r="H2" s="207">
        <v>22179</v>
      </c>
      <c r="I2" s="207">
        <v>450</v>
      </c>
      <c r="J2" s="207">
        <v>170</v>
      </c>
      <c r="K2" s="207">
        <v>33</v>
      </c>
      <c r="M2" s="207">
        <v>3.9830533886366655</v>
      </c>
      <c r="N2" s="207">
        <v>0.19631142468127244</v>
      </c>
      <c r="O2" s="207">
        <v>0.51964788886219182</v>
      </c>
      <c r="P2" s="207">
        <v>2.3229403262440634E-2</v>
      </c>
      <c r="Q2" s="207">
        <v>0.37777777777777777</v>
      </c>
      <c r="R2" s="207">
        <v>2.6769739729264423</v>
      </c>
    </row>
    <row r="3" spans="1:18">
      <c r="A3" t="s">
        <v>65</v>
      </c>
      <c r="B3" s="228">
        <v>45130</v>
      </c>
      <c r="C3" s="210">
        <v>45130</v>
      </c>
      <c r="D3" s="234">
        <v>6</v>
      </c>
      <c r="E3" s="207">
        <v>107.1667285555143</v>
      </c>
      <c r="F3" s="207">
        <v>21.311475409836056</v>
      </c>
      <c r="G3" s="207">
        <v>40753</v>
      </c>
      <c r="H3" s="207">
        <v>45610</v>
      </c>
      <c r="I3" s="207">
        <v>572</v>
      </c>
      <c r="J3" s="207">
        <v>211</v>
      </c>
      <c r="K3" s="207">
        <v>59</v>
      </c>
      <c r="L3" s="207">
        <v>78.787878787878782</v>
      </c>
      <c r="M3" s="207">
        <v>2.3496322858038652</v>
      </c>
      <c r="N3" s="207">
        <v>0.18735442055159843</v>
      </c>
      <c r="O3" s="207">
        <v>0.50789918746689244</v>
      </c>
      <c r="P3" s="207">
        <v>1.4035776507251E-2</v>
      </c>
      <c r="Q3" s="207">
        <v>0.36888111888111891</v>
      </c>
      <c r="R3" s="207">
        <v>1.8163852297544796</v>
      </c>
    </row>
    <row r="4" spans="1:18">
      <c r="A4" t="s">
        <v>35</v>
      </c>
      <c r="B4" s="228">
        <v>45131</v>
      </c>
      <c r="C4" s="210">
        <v>45131</v>
      </c>
      <c r="D4" s="234">
        <v>0</v>
      </c>
      <c r="E4" s="207">
        <v>170.99406528189911</v>
      </c>
      <c r="F4" s="207">
        <v>59.55891122805069</v>
      </c>
      <c r="G4" s="207">
        <v>61952</v>
      </c>
      <c r="H4" s="207">
        <v>72861</v>
      </c>
      <c r="I4" s="207">
        <v>641</v>
      </c>
      <c r="J4" s="207">
        <v>214</v>
      </c>
      <c r="K4" s="207">
        <v>64</v>
      </c>
      <c r="L4" s="207">
        <v>8.4745762711864394</v>
      </c>
      <c r="M4" s="207">
        <v>2.346853121449048</v>
      </c>
      <c r="N4" s="207">
        <v>0.26676141229625444</v>
      </c>
      <c r="O4" s="207">
        <v>0.79903768823317345</v>
      </c>
      <c r="P4" s="207">
        <v>1.0346720041322314E-2</v>
      </c>
      <c r="Q4" s="207">
        <v>0.33385335413416539</v>
      </c>
      <c r="R4" s="207">
        <v>2.6717822700296736</v>
      </c>
    </row>
    <row r="5" spans="1:18">
      <c r="A5" t="s">
        <v>40</v>
      </c>
      <c r="B5" s="228">
        <v>45132</v>
      </c>
      <c r="C5" s="210">
        <v>45132</v>
      </c>
      <c r="D5" s="234">
        <v>1</v>
      </c>
      <c r="E5" s="207">
        <v>270.05192878338278</v>
      </c>
      <c r="F5" s="207">
        <v>57.930585683297174</v>
      </c>
      <c r="G5" s="207">
        <v>88832</v>
      </c>
      <c r="H5" s="207">
        <v>107181</v>
      </c>
      <c r="I5" s="207">
        <v>740</v>
      </c>
      <c r="J5" s="207">
        <v>247</v>
      </c>
      <c r="K5" s="207">
        <v>73</v>
      </c>
      <c r="L5" s="207">
        <v>14.0625</v>
      </c>
      <c r="M5" s="207">
        <v>2.5195876954253347</v>
      </c>
      <c r="N5" s="207">
        <v>0.36493503889646323</v>
      </c>
      <c r="O5" s="207">
        <v>1.0933276468962865</v>
      </c>
      <c r="P5" s="207">
        <v>8.3303314121037468E-3</v>
      </c>
      <c r="Q5" s="207">
        <v>0.33378378378378376</v>
      </c>
      <c r="R5" s="207">
        <v>3.6993414901833259</v>
      </c>
    </row>
    <row r="6" spans="1:18">
      <c r="A6" t="s">
        <v>45</v>
      </c>
      <c r="B6" s="228">
        <v>45133</v>
      </c>
      <c r="C6" s="210">
        <v>45133</v>
      </c>
      <c r="D6" s="234">
        <v>2</v>
      </c>
      <c r="E6" s="207">
        <v>201.22403560830861</v>
      </c>
      <c r="F6" s="207">
        <v>-25.486910419470917</v>
      </c>
      <c r="G6" s="207">
        <v>70685</v>
      </c>
      <c r="H6" s="207">
        <v>82744</v>
      </c>
      <c r="I6" s="207">
        <v>630</v>
      </c>
      <c r="J6" s="207">
        <v>179</v>
      </c>
      <c r="K6" s="207">
        <v>53</v>
      </c>
      <c r="L6" s="207">
        <v>-27.397260273972602</v>
      </c>
      <c r="M6" s="207">
        <v>2.4318867302560743</v>
      </c>
      <c r="N6" s="207">
        <v>0.31940323112429936</v>
      </c>
      <c r="O6" s="207">
        <v>1.1241566235101039</v>
      </c>
      <c r="P6" s="207">
        <v>8.9127820612576927E-3</v>
      </c>
      <c r="Q6" s="207">
        <v>0.28412698412698412</v>
      </c>
      <c r="R6" s="207">
        <v>3.7966799171378982</v>
      </c>
    </row>
    <row r="7" spans="1:18">
      <c r="A7" t="s">
        <v>50</v>
      </c>
      <c r="B7" s="228">
        <v>45134</v>
      </c>
      <c r="C7" s="210">
        <v>45134</v>
      </c>
      <c r="D7" s="234">
        <v>3</v>
      </c>
      <c r="E7" s="207">
        <v>239.28041543026706</v>
      </c>
      <c r="F7" s="207">
        <v>18.912442396313356</v>
      </c>
      <c r="G7" s="207">
        <v>92824</v>
      </c>
      <c r="H7" s="207">
        <v>108208</v>
      </c>
      <c r="I7" s="207">
        <v>841</v>
      </c>
      <c r="J7" s="207">
        <v>276</v>
      </c>
      <c r="K7" s="207">
        <v>78</v>
      </c>
      <c r="L7" s="207">
        <v>47.169811320754718</v>
      </c>
      <c r="M7" s="207">
        <v>2.2113006009746696</v>
      </c>
      <c r="N7" s="207">
        <v>0.28451892441173254</v>
      </c>
      <c r="O7" s="207">
        <v>0.86695802692125745</v>
      </c>
      <c r="P7" s="207">
        <v>9.0601568559855218E-3</v>
      </c>
      <c r="Q7" s="207">
        <v>0.32818073721759811</v>
      </c>
      <c r="R7" s="207">
        <v>3.0676976337213726</v>
      </c>
    </row>
    <row r="8" spans="1:18">
      <c r="A8" t="s">
        <v>56</v>
      </c>
      <c r="B8" s="228">
        <v>45135</v>
      </c>
      <c r="C8" s="210">
        <v>45135</v>
      </c>
      <c r="D8" s="234">
        <v>4</v>
      </c>
      <c r="E8" s="207">
        <v>376.837416481069</v>
      </c>
      <c r="F8" s="207">
        <v>57.487780938298258</v>
      </c>
      <c r="G8" s="207">
        <v>114444</v>
      </c>
      <c r="H8" s="207">
        <v>138774</v>
      </c>
      <c r="I8" s="207">
        <v>972</v>
      </c>
      <c r="J8" s="207">
        <v>322</v>
      </c>
      <c r="K8" s="207">
        <v>86</v>
      </c>
      <c r="L8" s="207">
        <v>10.256410256410255</v>
      </c>
      <c r="M8" s="207">
        <v>2.7154756401131985</v>
      </c>
      <c r="N8" s="207">
        <v>0.38769281530974176</v>
      </c>
      <c r="O8" s="207">
        <v>1.1703025356554937</v>
      </c>
      <c r="P8" s="207">
        <v>8.4932368669392889E-3</v>
      </c>
      <c r="Q8" s="207">
        <v>0.33127572016460904</v>
      </c>
      <c r="R8" s="207">
        <v>4.3818304241984771</v>
      </c>
    </row>
    <row r="9" spans="1:18">
      <c r="A9" t="s">
        <v>61</v>
      </c>
      <c r="B9" s="228">
        <v>45136</v>
      </c>
      <c r="C9" s="210">
        <v>45136</v>
      </c>
      <c r="D9" s="234">
        <v>5</v>
      </c>
      <c r="E9" s="207">
        <v>213.62407132243683</v>
      </c>
      <c r="F9" s="207">
        <v>-43.311342775547196</v>
      </c>
      <c r="G9" s="207">
        <v>52613</v>
      </c>
      <c r="H9" s="207">
        <v>63103</v>
      </c>
      <c r="I9" s="207">
        <v>556</v>
      </c>
      <c r="J9" s="207">
        <v>190</v>
      </c>
      <c r="K9" s="207">
        <v>69</v>
      </c>
      <c r="L9" s="207">
        <v>-19.767441860465116</v>
      </c>
      <c r="M9" s="207">
        <v>3.3853235396484611</v>
      </c>
      <c r="N9" s="207">
        <v>0.38421595561589361</v>
      </c>
      <c r="O9" s="207">
        <v>1.1243372174865096</v>
      </c>
      <c r="P9" s="207">
        <v>1.0567730408834318E-2</v>
      </c>
      <c r="Q9" s="207">
        <v>0.34172661870503596</v>
      </c>
      <c r="R9" s="207">
        <v>3.0960010336585047</v>
      </c>
    </row>
    <row r="10" spans="1:18">
      <c r="A10" t="s">
        <v>65</v>
      </c>
      <c r="B10" s="228">
        <v>45137</v>
      </c>
      <c r="C10" s="210">
        <v>45137</v>
      </c>
      <c r="D10" s="234">
        <v>6</v>
      </c>
      <c r="E10" s="207">
        <v>223.7369985141159</v>
      </c>
      <c r="F10" s="207">
        <v>4.733982986596561</v>
      </c>
      <c r="G10" s="207">
        <v>57206</v>
      </c>
      <c r="H10" s="207">
        <v>74434</v>
      </c>
      <c r="I10" s="207">
        <v>518</v>
      </c>
      <c r="J10" s="207">
        <v>205</v>
      </c>
      <c r="K10" s="207">
        <v>68</v>
      </c>
      <c r="L10" s="207">
        <v>-1.4492753623188406</v>
      </c>
      <c r="M10" s="207">
        <v>3.0058440835386504</v>
      </c>
      <c r="N10" s="207">
        <v>0.43192470755620832</v>
      </c>
      <c r="O10" s="207">
        <v>1.0913999927517848</v>
      </c>
      <c r="P10" s="207">
        <v>9.0549942313743314E-3</v>
      </c>
      <c r="Q10" s="207">
        <v>0.39575289575289574</v>
      </c>
      <c r="R10" s="207">
        <v>3.2902499781487631</v>
      </c>
    </row>
    <row r="11" spans="1:18">
      <c r="A11" t="s">
        <v>35</v>
      </c>
      <c r="B11" s="228">
        <v>45138</v>
      </c>
      <c r="C11" s="210">
        <v>45138</v>
      </c>
      <c r="D11" s="234">
        <v>0</v>
      </c>
      <c r="E11" s="207">
        <v>212.16617210682492</v>
      </c>
      <c r="F11" s="207">
        <v>-5.1716195730412284</v>
      </c>
      <c r="G11" s="207">
        <v>61413</v>
      </c>
      <c r="H11" s="207">
        <v>75976</v>
      </c>
      <c r="I11" s="207">
        <v>502</v>
      </c>
      <c r="J11" s="207">
        <v>194</v>
      </c>
      <c r="K11" s="207">
        <v>68</v>
      </c>
      <c r="L11" s="207">
        <v>0</v>
      </c>
      <c r="M11" s="207">
        <v>2.7925420146733826</v>
      </c>
      <c r="N11" s="207">
        <v>0.42264177710522893</v>
      </c>
      <c r="O11" s="207">
        <v>1.0936400624063141</v>
      </c>
      <c r="P11" s="207">
        <v>8.1741650790549229E-3</v>
      </c>
      <c r="Q11" s="207">
        <v>0.38645418326693226</v>
      </c>
      <c r="R11" s="207">
        <v>3.1200907662768369</v>
      </c>
    </row>
    <row r="12" spans="1:18">
      <c r="A12" t="s">
        <v>40</v>
      </c>
      <c r="B12" s="228">
        <v>45139</v>
      </c>
      <c r="C12" s="210">
        <v>45139</v>
      </c>
      <c r="D12" s="234">
        <v>1</v>
      </c>
      <c r="E12" s="207">
        <v>239.88139362490733</v>
      </c>
      <c r="F12" s="207">
        <v>13.062978533697587</v>
      </c>
      <c r="G12" s="207">
        <v>64823</v>
      </c>
      <c r="H12" s="207">
        <v>83904</v>
      </c>
      <c r="I12" s="207">
        <v>534</v>
      </c>
      <c r="J12" s="207">
        <v>237</v>
      </c>
      <c r="K12" s="207">
        <v>62</v>
      </c>
      <c r="L12" s="207">
        <v>-8.8235294117647065</v>
      </c>
      <c r="M12" s="207">
        <v>2.8589983031191282</v>
      </c>
      <c r="N12" s="207">
        <v>0.4492160929305381</v>
      </c>
      <c r="O12" s="207">
        <v>1.0121577790080478</v>
      </c>
      <c r="P12" s="207">
        <v>8.237816824275334E-3</v>
      </c>
      <c r="Q12" s="207">
        <v>0.4438202247191011</v>
      </c>
      <c r="R12" s="207">
        <v>3.869054735885602</v>
      </c>
    </row>
    <row r="13" spans="1:18">
      <c r="A13" t="s">
        <v>45</v>
      </c>
      <c r="B13" s="228">
        <v>45140</v>
      </c>
      <c r="C13" s="210">
        <v>45140</v>
      </c>
      <c r="D13" s="234">
        <v>2</v>
      </c>
      <c r="E13" s="207">
        <v>201.70559881349649</v>
      </c>
      <c r="F13" s="207">
        <v>-15.914445982878004</v>
      </c>
      <c r="G13" s="207">
        <v>53944</v>
      </c>
      <c r="H13" s="207">
        <v>65571</v>
      </c>
      <c r="I13" s="207">
        <v>465</v>
      </c>
      <c r="J13" s="207">
        <v>165</v>
      </c>
      <c r="K13" s="207">
        <v>34</v>
      </c>
      <c r="L13" s="207">
        <v>-45.161290322580641</v>
      </c>
      <c r="M13" s="207">
        <v>3.0761403488355601</v>
      </c>
      <c r="N13" s="207">
        <v>0.43377548131934729</v>
      </c>
      <c r="O13" s="207">
        <v>1.2224581746272514</v>
      </c>
      <c r="P13" s="207">
        <v>8.6200504226605374E-3</v>
      </c>
      <c r="Q13" s="207">
        <v>0.35483870967741937</v>
      </c>
      <c r="R13" s="207">
        <v>5.9325176121616616</v>
      </c>
    </row>
    <row r="14" spans="1:18">
      <c r="A14" t="s">
        <v>50</v>
      </c>
      <c r="B14" s="228">
        <v>45141</v>
      </c>
      <c r="C14" s="210">
        <v>45141</v>
      </c>
      <c r="D14" s="234">
        <v>3</v>
      </c>
      <c r="E14" s="207">
        <v>118.53352984524686</v>
      </c>
      <c r="F14" s="207">
        <v>-41.234387869001701</v>
      </c>
      <c r="G14" s="207">
        <v>38024</v>
      </c>
      <c r="H14" s="207">
        <v>44432</v>
      </c>
      <c r="I14" s="207">
        <v>270</v>
      </c>
      <c r="J14" s="207">
        <v>79</v>
      </c>
      <c r="K14" s="207">
        <v>28</v>
      </c>
      <c r="L14" s="207">
        <v>-17.647058823529413</v>
      </c>
      <c r="M14" s="207">
        <v>2.6677513919077884</v>
      </c>
      <c r="N14" s="207">
        <v>0.43901307350091429</v>
      </c>
      <c r="O14" s="207">
        <v>1.5004244284208463</v>
      </c>
      <c r="P14" s="207">
        <v>7.1007784557121818E-3</v>
      </c>
      <c r="Q14" s="207">
        <v>0.29259259259259257</v>
      </c>
      <c r="R14" s="207">
        <v>4.2333403516159596</v>
      </c>
    </row>
    <row r="15" spans="1:18">
      <c r="A15" t="s">
        <v>56</v>
      </c>
      <c r="B15" s="228">
        <v>45142</v>
      </c>
      <c r="C15" s="210">
        <v>45142</v>
      </c>
      <c r="D15" s="234">
        <v>4</v>
      </c>
      <c r="E15" s="207">
        <v>103.56347438752783</v>
      </c>
      <c r="F15" s="207">
        <v>-12.629384678970917</v>
      </c>
      <c r="G15" s="207">
        <v>26008</v>
      </c>
      <c r="H15" s="207">
        <v>32072</v>
      </c>
      <c r="I15" s="207">
        <v>203</v>
      </c>
      <c r="J15" s="207">
        <v>65</v>
      </c>
      <c r="K15" s="207">
        <v>17</v>
      </c>
      <c r="L15" s="207">
        <v>-39.285714285714285</v>
      </c>
      <c r="M15" s="207">
        <v>3.2290931151012665</v>
      </c>
      <c r="N15" s="207">
        <v>0.51016489846072821</v>
      </c>
      <c r="O15" s="207">
        <v>1.5932842213465821</v>
      </c>
      <c r="P15" s="207">
        <v>7.8052906797908333E-3</v>
      </c>
      <c r="Q15" s="207">
        <v>0.32019704433497537</v>
      </c>
      <c r="R15" s="207">
        <v>6.0919690816192844</v>
      </c>
    </row>
    <row r="16" spans="1:18">
      <c r="A16" t="s">
        <v>61</v>
      </c>
      <c r="B16" s="228">
        <v>45143</v>
      </c>
      <c r="C16" s="210">
        <v>45143</v>
      </c>
      <c r="D16" s="234">
        <v>5</v>
      </c>
      <c r="E16" s="207">
        <v>304.89614243323439</v>
      </c>
      <c r="F16" s="207">
        <v>194.4050923710156</v>
      </c>
      <c r="G16" s="207">
        <v>92032</v>
      </c>
      <c r="H16" s="207">
        <v>111696</v>
      </c>
      <c r="I16" s="207">
        <v>690</v>
      </c>
      <c r="J16" s="207">
        <v>198</v>
      </c>
      <c r="K16" s="207">
        <v>51</v>
      </c>
      <c r="L16" s="207">
        <v>200</v>
      </c>
      <c r="M16" s="207">
        <v>2.7296961613059949</v>
      </c>
      <c r="N16" s="207">
        <v>0.44187846729454261</v>
      </c>
      <c r="O16" s="207">
        <v>1.5398795072385576</v>
      </c>
      <c r="P16" s="207">
        <v>7.4973922114047291E-3</v>
      </c>
      <c r="Q16" s="207">
        <v>0.28695652173913044</v>
      </c>
      <c r="R16" s="207">
        <v>5.978355733984988</v>
      </c>
    </row>
    <row r="17" spans="1:18">
      <c r="A17" t="s">
        <v>65</v>
      </c>
      <c r="B17" s="228">
        <v>45144</v>
      </c>
      <c r="C17" s="210">
        <v>45144</v>
      </c>
      <c r="D17" s="234">
        <v>6</v>
      </c>
      <c r="E17" s="207">
        <v>212.03703703703704</v>
      </c>
      <c r="F17" s="207">
        <v>-30.455979093448672</v>
      </c>
      <c r="G17" s="207">
        <v>62896</v>
      </c>
      <c r="H17" s="207">
        <v>73258</v>
      </c>
      <c r="I17" s="207">
        <v>539</v>
      </c>
      <c r="J17" s="207">
        <v>153</v>
      </c>
      <c r="K17" s="207">
        <v>36</v>
      </c>
      <c r="L17" s="207">
        <v>-29.411764705882355</v>
      </c>
      <c r="M17" s="207">
        <v>2.8943874667208638</v>
      </c>
      <c r="N17" s="207">
        <v>0.39338967910396483</v>
      </c>
      <c r="O17" s="207">
        <v>1.3858629871701766</v>
      </c>
      <c r="P17" s="207">
        <v>8.5697023658102261E-3</v>
      </c>
      <c r="Q17" s="207">
        <v>0.28385899814471244</v>
      </c>
      <c r="R17" s="207">
        <v>5.8899176954732511</v>
      </c>
    </row>
    <row r="18" spans="1:18">
      <c r="A18" t="s">
        <v>35</v>
      </c>
      <c r="B18" s="228">
        <v>45145</v>
      </c>
      <c r="C18" s="210">
        <v>45145</v>
      </c>
      <c r="D18" s="234">
        <v>0</v>
      </c>
      <c r="E18" s="207">
        <v>188.9163272861903</v>
      </c>
      <c r="F18" s="207">
        <v>-10.904090188172264</v>
      </c>
      <c r="G18" s="207">
        <v>59170</v>
      </c>
      <c r="H18" s="207">
        <v>74001</v>
      </c>
      <c r="I18" s="207">
        <v>473</v>
      </c>
      <c r="J18" s="207">
        <v>172</v>
      </c>
      <c r="K18" s="207">
        <v>46</v>
      </c>
      <c r="L18" s="207">
        <v>27.777777777777779</v>
      </c>
      <c r="M18" s="207">
        <v>2.5528888432073931</v>
      </c>
      <c r="N18" s="207">
        <v>0.3994002691039964</v>
      </c>
      <c r="O18" s="207">
        <v>1.09835074003599</v>
      </c>
      <c r="P18" s="207">
        <v>7.9939158357275643E-3</v>
      </c>
      <c r="Q18" s="207">
        <v>0.36363636363636365</v>
      </c>
      <c r="R18" s="207">
        <v>4.1068766801345715</v>
      </c>
    </row>
    <row r="19" spans="1:18">
      <c r="A19" t="s">
        <v>40</v>
      </c>
      <c r="B19" s="228">
        <v>45146</v>
      </c>
      <c r="C19" s="210">
        <v>45146</v>
      </c>
      <c r="D19" s="234">
        <v>1</v>
      </c>
      <c r="E19" s="207">
        <v>289.86311505734369</v>
      </c>
      <c r="F19" s="207">
        <v>53.434655024935239</v>
      </c>
      <c r="G19" s="207">
        <v>74961</v>
      </c>
      <c r="H19" s="207">
        <v>100450</v>
      </c>
      <c r="I19" s="207">
        <v>592</v>
      </c>
      <c r="J19" s="207">
        <v>170</v>
      </c>
      <c r="K19" s="207">
        <v>51</v>
      </c>
      <c r="L19" s="207">
        <v>10.869565217391305</v>
      </c>
      <c r="M19" s="207">
        <v>2.8856457447221868</v>
      </c>
      <c r="N19" s="207">
        <v>0.48963364029956702</v>
      </c>
      <c r="O19" s="207">
        <v>1.7050771473961395</v>
      </c>
      <c r="P19" s="207">
        <v>7.897440002134444E-3</v>
      </c>
      <c r="Q19" s="207">
        <v>0.28716216216216217</v>
      </c>
      <c r="R19" s="207">
        <v>5.6835904913204649</v>
      </c>
    </row>
    <row r="20" spans="1:18">
      <c r="A20" t="s">
        <v>45</v>
      </c>
      <c r="B20" s="228">
        <v>45147</v>
      </c>
      <c r="C20" s="210">
        <v>45147</v>
      </c>
      <c r="D20" s="234">
        <v>2</v>
      </c>
      <c r="E20" s="207">
        <v>451.03703703703701</v>
      </c>
      <c r="F20" s="207">
        <v>55.603460256682965</v>
      </c>
      <c r="G20" s="207">
        <v>129183</v>
      </c>
      <c r="H20" s="207">
        <v>162040</v>
      </c>
      <c r="I20" s="207">
        <v>914</v>
      </c>
      <c r="J20" s="207">
        <v>204</v>
      </c>
      <c r="K20" s="207">
        <v>42</v>
      </c>
      <c r="L20" s="207">
        <v>-17.647058823529413</v>
      </c>
      <c r="M20" s="207">
        <v>2.783491959004178</v>
      </c>
      <c r="N20" s="207">
        <v>0.4934759705000405</v>
      </c>
      <c r="O20" s="207">
        <v>2.2109658678286128</v>
      </c>
      <c r="P20" s="207">
        <v>7.0752343574618948E-3</v>
      </c>
      <c r="Q20" s="207">
        <v>0.22319474835886213</v>
      </c>
      <c r="R20" s="207">
        <v>10.738977072310405</v>
      </c>
    </row>
    <row r="21" spans="1:18">
      <c r="A21" t="s">
        <v>50</v>
      </c>
      <c r="B21" s="228">
        <v>45148</v>
      </c>
      <c r="C21" s="210">
        <v>45148</v>
      </c>
      <c r="D21" s="234">
        <v>3</v>
      </c>
      <c r="E21" s="207">
        <v>355.86283185840705</v>
      </c>
      <c r="F21" s="207">
        <v>-21.101195104475359</v>
      </c>
      <c r="G21" s="207">
        <v>93425</v>
      </c>
      <c r="H21" s="207">
        <v>118204</v>
      </c>
      <c r="I21" s="207">
        <v>634</v>
      </c>
      <c r="J21" s="207">
        <v>166</v>
      </c>
      <c r="K21" s="207">
        <v>36</v>
      </c>
      <c r="L21" s="207">
        <v>-14.285714285714285</v>
      </c>
      <c r="M21" s="207">
        <v>3.0105819757233854</v>
      </c>
      <c r="N21" s="207">
        <v>0.56129784204796063</v>
      </c>
      <c r="O21" s="207">
        <v>2.1437519991470304</v>
      </c>
      <c r="P21" s="207">
        <v>6.7861921327267861E-3</v>
      </c>
      <c r="Q21" s="207">
        <v>0.26182965299684541</v>
      </c>
      <c r="R21" s="207">
        <v>9.8850786627335285</v>
      </c>
    </row>
    <row r="22" spans="1:18">
      <c r="A22" t="s">
        <v>56</v>
      </c>
      <c r="B22" s="228">
        <v>45149</v>
      </c>
      <c r="C22" s="210">
        <v>45149</v>
      </c>
      <c r="D22" s="234">
        <v>4</v>
      </c>
      <c r="E22" s="207">
        <v>334.24354243542433</v>
      </c>
      <c r="F22" s="207">
        <v>-6.0751748953610125</v>
      </c>
      <c r="G22" s="207">
        <v>102848</v>
      </c>
      <c r="H22" s="207">
        <v>129081</v>
      </c>
      <c r="I22" s="207">
        <v>790</v>
      </c>
      <c r="J22" s="207">
        <v>131</v>
      </c>
      <c r="K22" s="207">
        <v>30</v>
      </c>
      <c r="L22" s="207">
        <v>-16.666666666666664</v>
      </c>
      <c r="M22" s="207">
        <v>2.5894093045097604</v>
      </c>
      <c r="N22" s="207">
        <v>0.42309309169041054</v>
      </c>
      <c r="O22" s="207">
        <v>2.5514774231711783</v>
      </c>
      <c r="P22" s="207">
        <v>7.6812383322962044E-3</v>
      </c>
      <c r="Q22" s="207">
        <v>0.16582278481012658</v>
      </c>
      <c r="R22" s="207">
        <v>11.141451414514144</v>
      </c>
    </row>
    <row r="23" spans="1:18">
      <c r="A23" t="s">
        <v>61</v>
      </c>
      <c r="B23" s="228">
        <v>45150</v>
      </c>
      <c r="C23" s="210">
        <v>45150</v>
      </c>
      <c r="D23" s="234">
        <v>5</v>
      </c>
      <c r="E23" s="207">
        <v>297.37813884785822</v>
      </c>
      <c r="F23" s="207">
        <v>-11.029503612530819</v>
      </c>
      <c r="G23" s="207">
        <v>70224</v>
      </c>
      <c r="H23" s="207">
        <v>85733</v>
      </c>
      <c r="I23" s="207">
        <v>817</v>
      </c>
      <c r="J23" s="207">
        <v>221</v>
      </c>
      <c r="K23" s="207">
        <v>63</v>
      </c>
      <c r="L23" s="207">
        <v>110.00000000000001</v>
      </c>
      <c r="M23" s="207">
        <v>3.4686542970368262</v>
      </c>
      <c r="N23" s="207">
        <v>0.36398793004633812</v>
      </c>
      <c r="O23" s="207">
        <v>1.3456024382256029</v>
      </c>
      <c r="P23" s="207">
        <v>1.1634199134199134E-2</v>
      </c>
      <c r="Q23" s="207">
        <v>0.27050183598531213</v>
      </c>
      <c r="R23" s="207">
        <v>4.720287918219972</v>
      </c>
    </row>
    <row r="24" spans="1:18">
      <c r="A24" t="s">
        <v>65</v>
      </c>
      <c r="B24" s="228">
        <v>45151</v>
      </c>
      <c r="C24" s="210">
        <v>45151</v>
      </c>
      <c r="D24" s="234">
        <v>6</v>
      </c>
      <c r="E24" s="207">
        <v>361.51571164510165</v>
      </c>
      <c r="F24" s="207">
        <v>21.567682495335301</v>
      </c>
      <c r="G24" s="207">
        <v>66625</v>
      </c>
      <c r="H24" s="207">
        <v>88939</v>
      </c>
      <c r="I24" s="207">
        <v>960</v>
      </c>
      <c r="J24" s="207">
        <v>297</v>
      </c>
      <c r="K24" s="207">
        <v>68</v>
      </c>
      <c r="L24" s="207">
        <v>7.9365079365079358</v>
      </c>
      <c r="M24" s="207">
        <v>4.0647602474179116</v>
      </c>
      <c r="N24" s="207">
        <v>0.3765788662969809</v>
      </c>
      <c r="O24" s="207">
        <v>1.2172246183336757</v>
      </c>
      <c r="P24" s="207">
        <v>1.4409005628517824E-2</v>
      </c>
      <c r="Q24" s="207">
        <v>0.30937500000000001</v>
      </c>
      <c r="R24" s="207">
        <v>5.3164075241926714</v>
      </c>
    </row>
    <row r="25" spans="1:18">
      <c r="A25" t="s">
        <v>35</v>
      </c>
      <c r="B25" s="228">
        <v>45152</v>
      </c>
      <c r="C25" s="210">
        <v>45152</v>
      </c>
      <c r="D25" s="234">
        <v>0</v>
      </c>
      <c r="E25" s="207">
        <v>421.54471544715449</v>
      </c>
      <c r="F25" s="207">
        <v>16.604811870799974</v>
      </c>
      <c r="G25" s="207">
        <v>84864</v>
      </c>
      <c r="H25" s="207">
        <v>115079</v>
      </c>
      <c r="I25" s="207">
        <v>1345</v>
      </c>
      <c r="J25" s="207">
        <v>297</v>
      </c>
      <c r="K25" s="207">
        <v>69</v>
      </c>
      <c r="L25" s="207">
        <v>1.4705882352941175</v>
      </c>
      <c r="M25" s="207">
        <v>3.6630898378257939</v>
      </c>
      <c r="N25" s="207">
        <v>0.31341614531386952</v>
      </c>
      <c r="O25" s="207">
        <v>1.4193424762530453</v>
      </c>
      <c r="P25" s="207">
        <v>1.5848887631975866E-2</v>
      </c>
      <c r="Q25" s="207">
        <v>0.22081784386617101</v>
      </c>
      <c r="R25" s="207">
        <v>6.1093437021326737</v>
      </c>
    </row>
    <row r="26" spans="1:18">
      <c r="A26" t="s">
        <v>40</v>
      </c>
      <c r="B26" s="228">
        <v>45153</v>
      </c>
      <c r="C26" s="210">
        <v>45153</v>
      </c>
      <c r="D26" s="234">
        <v>1</v>
      </c>
      <c r="E26" s="207">
        <v>424.39024390243907</v>
      </c>
      <c r="F26" s="207">
        <v>0.67502410800386359</v>
      </c>
      <c r="G26" s="207">
        <v>108549</v>
      </c>
      <c r="H26" s="207">
        <v>142691</v>
      </c>
      <c r="I26" s="207">
        <v>1320</v>
      </c>
      <c r="J26" s="207">
        <v>261</v>
      </c>
      <c r="K26" s="207">
        <v>61</v>
      </c>
      <c r="L26" s="207">
        <v>-11.594202898550725</v>
      </c>
      <c r="M26" s="207">
        <v>2.9741906910908122</v>
      </c>
      <c r="N26" s="207">
        <v>0.3215077605321508</v>
      </c>
      <c r="O26" s="207">
        <v>1.6260162601626018</v>
      </c>
      <c r="P26" s="207">
        <v>1.2160406820882735E-2</v>
      </c>
      <c r="Q26" s="207">
        <v>0.19772727272727272</v>
      </c>
      <c r="R26" s="207">
        <v>6.9572171131547389</v>
      </c>
    </row>
    <row r="27" spans="1:18">
      <c r="A27" t="s">
        <v>45</v>
      </c>
      <c r="B27" s="228">
        <v>45154</v>
      </c>
      <c r="C27" s="210">
        <v>45154</v>
      </c>
      <c r="D27" s="234">
        <v>2</v>
      </c>
      <c r="E27" s="207">
        <v>548.70848708487085</v>
      </c>
      <c r="F27" s="207">
        <v>29.293379140687946</v>
      </c>
      <c r="G27" s="207">
        <v>131715</v>
      </c>
      <c r="H27" s="207">
        <v>178868</v>
      </c>
      <c r="I27" s="207">
        <v>1562</v>
      </c>
      <c r="J27" s="207">
        <v>403</v>
      </c>
      <c r="K27" s="207">
        <v>90</v>
      </c>
      <c r="L27" s="207">
        <v>47.540983606557376</v>
      </c>
      <c r="M27" s="207">
        <v>3.0676727367940093</v>
      </c>
      <c r="N27" s="207">
        <v>0.35128584320414269</v>
      </c>
      <c r="O27" s="207">
        <v>1.361559521302409</v>
      </c>
      <c r="P27" s="207">
        <v>1.1858937858254565E-2</v>
      </c>
      <c r="Q27" s="207">
        <v>0.25800256081946221</v>
      </c>
      <c r="R27" s="207">
        <v>6.0967609676096766</v>
      </c>
    </row>
    <row r="28" spans="1:18">
      <c r="A28" t="s">
        <v>50</v>
      </c>
      <c r="B28" s="228">
        <v>45155</v>
      </c>
      <c r="C28" s="210">
        <v>45155</v>
      </c>
      <c r="D28" s="234">
        <v>3</v>
      </c>
      <c r="E28" s="207">
        <v>533.34562891921803</v>
      </c>
      <c r="F28" s="207">
        <v>-2.7998214948836013</v>
      </c>
      <c r="G28" s="207">
        <v>128807</v>
      </c>
      <c r="H28" s="207">
        <v>175473</v>
      </c>
      <c r="I28" s="207">
        <v>1592</v>
      </c>
      <c r="J28" s="207">
        <v>319</v>
      </c>
      <c r="K28" s="207">
        <v>57</v>
      </c>
      <c r="L28" s="207">
        <v>-36.666666666666664</v>
      </c>
      <c r="M28" s="207">
        <v>3.039474043979518</v>
      </c>
      <c r="N28" s="207">
        <v>0.33501609856734799</v>
      </c>
      <c r="O28" s="207">
        <v>1.6719298712201192</v>
      </c>
      <c r="P28" s="207">
        <v>1.235957673107828E-2</v>
      </c>
      <c r="Q28" s="207">
        <v>0.20037688442211055</v>
      </c>
      <c r="R28" s="207">
        <v>9.356940858231896</v>
      </c>
    </row>
    <row r="29" spans="1:18">
      <c r="A29" t="s">
        <v>56</v>
      </c>
      <c r="B29" s="228">
        <v>45156</v>
      </c>
      <c r="C29" s="210">
        <v>45156</v>
      </c>
      <c r="D29" s="234">
        <v>4</v>
      </c>
      <c r="E29" s="207">
        <v>506.19012527634487</v>
      </c>
      <c r="F29" s="207">
        <v>-5.0915395515477639</v>
      </c>
      <c r="G29" s="207">
        <v>130910</v>
      </c>
      <c r="H29" s="207">
        <v>168552</v>
      </c>
      <c r="I29" s="207">
        <v>1482</v>
      </c>
      <c r="J29" s="207">
        <v>237</v>
      </c>
      <c r="K29" s="207">
        <v>59</v>
      </c>
      <c r="L29" s="207">
        <v>3.5087719298245612</v>
      </c>
      <c r="M29" s="207">
        <v>3.0031689050046566</v>
      </c>
      <c r="N29" s="207">
        <v>0.34155878898538788</v>
      </c>
      <c r="O29" s="207">
        <v>2.135823313402299</v>
      </c>
      <c r="P29" s="207">
        <v>1.1320754716981131E-2</v>
      </c>
      <c r="Q29" s="207">
        <v>0.15991902834008098</v>
      </c>
      <c r="R29" s="207">
        <v>8.5794936487516082</v>
      </c>
    </row>
    <row r="30" spans="1:18">
      <c r="A30" t="s">
        <v>61</v>
      </c>
      <c r="B30" s="228">
        <v>45157</v>
      </c>
      <c r="C30" s="210">
        <v>45157</v>
      </c>
      <c r="D30" s="234">
        <v>5</v>
      </c>
      <c r="E30" s="207">
        <v>649.07952871870395</v>
      </c>
      <c r="F30" s="207">
        <v>28.22840595010646</v>
      </c>
      <c r="G30" s="207">
        <v>152704</v>
      </c>
      <c r="H30" s="207">
        <v>205415</v>
      </c>
      <c r="I30" s="207">
        <v>1681</v>
      </c>
      <c r="J30" s="207">
        <v>320</v>
      </c>
      <c r="K30" s="207">
        <v>88</v>
      </c>
      <c r="L30" s="207">
        <v>49.152542372881356</v>
      </c>
      <c r="M30" s="207">
        <v>3.1598448444305625</v>
      </c>
      <c r="N30" s="207">
        <v>0.38612702481778938</v>
      </c>
      <c r="O30" s="207">
        <v>2.0283735272459498</v>
      </c>
      <c r="P30" s="207">
        <v>1.1008225062866722E-2</v>
      </c>
      <c r="Q30" s="207">
        <v>0.19036287923854847</v>
      </c>
      <c r="R30" s="207">
        <v>7.3759037354398176</v>
      </c>
    </row>
    <row r="31" spans="1:18">
      <c r="A31" t="s">
        <v>65</v>
      </c>
      <c r="B31" s="228">
        <v>45158</v>
      </c>
      <c r="C31" s="210">
        <v>45158</v>
      </c>
      <c r="D31" s="234">
        <v>6</v>
      </c>
      <c r="E31" s="207">
        <v>556.81148748159058</v>
      </c>
      <c r="F31" s="207">
        <v>-14.215213568551816</v>
      </c>
      <c r="G31" s="207">
        <v>128992</v>
      </c>
      <c r="H31" s="207">
        <v>173280</v>
      </c>
      <c r="I31" s="207">
        <v>1458</v>
      </c>
      <c r="J31" s="207">
        <v>321</v>
      </c>
      <c r="K31" s="207">
        <v>81</v>
      </c>
      <c r="L31" s="207">
        <v>-7.9545454545454541</v>
      </c>
      <c r="M31" s="207">
        <v>3.2133626932224755</v>
      </c>
      <c r="N31" s="207">
        <v>0.38190088304635844</v>
      </c>
      <c r="O31" s="207">
        <v>1.7346152257993477</v>
      </c>
      <c r="P31" s="207">
        <v>1.1303026544281817E-2</v>
      </c>
      <c r="Q31" s="207">
        <v>0.22016460905349794</v>
      </c>
      <c r="R31" s="207">
        <v>6.8742158948344514</v>
      </c>
    </row>
    <row r="32" spans="1:18">
      <c r="A32" t="s">
        <v>35</v>
      </c>
      <c r="B32" s="228">
        <v>45159</v>
      </c>
      <c r="C32" s="210">
        <v>45159</v>
      </c>
      <c r="D32" s="234">
        <v>0</v>
      </c>
      <c r="E32" s="207">
        <v>552.57352941176475</v>
      </c>
      <c r="F32" s="207">
        <v>-0.7611118242178756</v>
      </c>
      <c r="G32" s="207">
        <v>165188</v>
      </c>
      <c r="H32" s="207">
        <v>221463</v>
      </c>
      <c r="I32" s="207">
        <v>1435</v>
      </c>
      <c r="J32" s="207">
        <v>306</v>
      </c>
      <c r="K32" s="207">
        <v>99</v>
      </c>
      <c r="L32" s="207">
        <v>22.222222222222221</v>
      </c>
      <c r="M32" s="207">
        <v>2.4951054099861594</v>
      </c>
      <c r="N32" s="207">
        <v>0.38506866161098591</v>
      </c>
      <c r="O32" s="207">
        <v>1.8057958477508651</v>
      </c>
      <c r="P32" s="207">
        <v>8.687071700123495E-3</v>
      </c>
      <c r="Q32" s="207">
        <v>0.21324041811846689</v>
      </c>
      <c r="R32" s="207">
        <v>5.5815508021390379</v>
      </c>
    </row>
    <row r="33" spans="1:18">
      <c r="A33" t="s">
        <v>40</v>
      </c>
      <c r="B33" s="228">
        <v>45160</v>
      </c>
      <c r="C33" s="210">
        <v>45160</v>
      </c>
      <c r="D33" s="234">
        <v>1</v>
      </c>
      <c r="E33" s="207">
        <v>615.91911764705878</v>
      </c>
      <c r="F33" s="207">
        <v>11.46373918829007</v>
      </c>
      <c r="G33" s="207">
        <v>221196</v>
      </c>
      <c r="H33" s="207">
        <v>301801</v>
      </c>
      <c r="I33" s="207">
        <v>1874</v>
      </c>
      <c r="J33" s="207">
        <v>312</v>
      </c>
      <c r="K33" s="207">
        <v>77</v>
      </c>
      <c r="L33" s="207">
        <v>-22.222222222222221</v>
      </c>
      <c r="M33" s="207">
        <v>2.0408120504804783</v>
      </c>
      <c r="N33" s="207">
        <v>0.32866548433674431</v>
      </c>
      <c r="O33" s="207">
        <v>1.9740997360482653</v>
      </c>
      <c r="P33" s="207">
        <v>8.4721242698782978E-3</v>
      </c>
      <c r="Q33" s="207">
        <v>0.16648879402347919</v>
      </c>
      <c r="R33" s="207">
        <v>7.9989495798319323</v>
      </c>
    </row>
    <row r="34" spans="1:18">
      <c r="A34" t="s">
        <v>45</v>
      </c>
      <c r="B34" s="228">
        <v>45161</v>
      </c>
      <c r="C34" s="210">
        <v>45161</v>
      </c>
      <c r="D34" s="234">
        <v>2</v>
      </c>
      <c r="E34" s="207">
        <v>792.68919911829539</v>
      </c>
      <c r="F34" s="207">
        <v>28.700210207232352</v>
      </c>
      <c r="G34" s="207">
        <v>259657</v>
      </c>
      <c r="H34" s="207">
        <v>353040</v>
      </c>
      <c r="I34" s="207">
        <v>2281</v>
      </c>
      <c r="J34" s="207">
        <v>349</v>
      </c>
      <c r="K34" s="207">
        <v>92</v>
      </c>
      <c r="L34" s="207">
        <v>19.480519480519483</v>
      </c>
      <c r="M34" s="207">
        <v>2.2453240401039412</v>
      </c>
      <c r="N34" s="207">
        <v>0.34751828106895893</v>
      </c>
      <c r="O34" s="207">
        <v>2.2713157567859468</v>
      </c>
      <c r="P34" s="207">
        <v>8.7846659246621512E-3</v>
      </c>
      <c r="Q34" s="207">
        <v>0.15300306882946077</v>
      </c>
      <c r="R34" s="207">
        <v>8.6161869469379937</v>
      </c>
    </row>
    <row r="35" spans="1:18">
      <c r="A35" t="s">
        <v>50</v>
      </c>
      <c r="B35" s="228">
        <v>45162</v>
      </c>
      <c r="C35" s="210">
        <v>45162</v>
      </c>
      <c r="D35" s="234">
        <v>3</v>
      </c>
      <c r="E35" s="207">
        <v>865.14522821576759</v>
      </c>
      <c r="F35" s="207">
        <v>9.1405344210649915</v>
      </c>
      <c r="G35" s="207">
        <v>269899</v>
      </c>
      <c r="H35" s="207">
        <v>381450</v>
      </c>
      <c r="I35" s="207">
        <v>2330</v>
      </c>
      <c r="J35" s="207">
        <v>322</v>
      </c>
      <c r="K35" s="207">
        <v>89</v>
      </c>
      <c r="L35" s="207">
        <v>-3.2608695652173911</v>
      </c>
      <c r="M35" s="207">
        <v>2.2680435921241777</v>
      </c>
      <c r="N35" s="207">
        <v>0.37130696489947107</v>
      </c>
      <c r="O35" s="207">
        <v>2.686786423030334</v>
      </c>
      <c r="P35" s="207">
        <v>8.6328589583510862E-3</v>
      </c>
      <c r="Q35" s="207">
        <v>0.13819742489270387</v>
      </c>
      <c r="R35" s="207">
        <v>9.7207329013007602</v>
      </c>
    </row>
    <row r="36" spans="1:18">
      <c r="A36" t="s">
        <v>56</v>
      </c>
      <c r="B36" s="228">
        <v>45163</v>
      </c>
      <c r="C36" s="210">
        <v>45163</v>
      </c>
      <c r="D36" s="234">
        <v>4</v>
      </c>
      <c r="E36" s="207">
        <v>700.97928436911491</v>
      </c>
      <c r="F36" s="207">
        <v>-18.975535955416451</v>
      </c>
      <c r="G36" s="207">
        <v>237020</v>
      </c>
      <c r="H36" s="207">
        <v>311164</v>
      </c>
      <c r="I36" s="207">
        <v>2061</v>
      </c>
      <c r="J36" s="207">
        <v>262</v>
      </c>
      <c r="K36" s="207">
        <v>81</v>
      </c>
      <c r="L36" s="207">
        <v>-8.9887640449438209</v>
      </c>
      <c r="M36" s="207">
        <v>2.2527647297538111</v>
      </c>
      <c r="N36" s="207">
        <v>0.34011610110097762</v>
      </c>
      <c r="O36" s="207">
        <v>2.6754934517905151</v>
      </c>
      <c r="P36" s="207">
        <v>8.6954687368154589E-3</v>
      </c>
      <c r="Q36" s="207">
        <v>0.12712275594371664</v>
      </c>
      <c r="R36" s="207">
        <v>8.6540652391248756</v>
      </c>
    </row>
    <row r="37" spans="1:18">
      <c r="A37" t="s">
        <v>61</v>
      </c>
      <c r="B37" s="228">
        <v>45164</v>
      </c>
      <c r="C37" s="210">
        <v>45164</v>
      </c>
      <c r="D37" s="234">
        <v>5</v>
      </c>
      <c r="E37" s="207">
        <v>996.08286252354048</v>
      </c>
      <c r="F37" s="207">
        <v>42.098758798559984</v>
      </c>
      <c r="G37" s="207">
        <v>317502</v>
      </c>
      <c r="H37" s="207">
        <v>423211</v>
      </c>
      <c r="I37" s="207">
        <v>3724</v>
      </c>
      <c r="J37" s="207">
        <v>347</v>
      </c>
      <c r="K37" s="207">
        <v>95</v>
      </c>
      <c r="L37" s="207">
        <v>17.283950617283949</v>
      </c>
      <c r="M37" s="207">
        <v>2.353631787745452</v>
      </c>
      <c r="N37" s="207">
        <v>0.26747660110728799</v>
      </c>
      <c r="O37" s="207">
        <v>2.8705557997796554</v>
      </c>
      <c r="P37" s="207">
        <v>1.1729059974425358E-2</v>
      </c>
      <c r="Q37" s="207">
        <v>9.3179377013963477E-2</v>
      </c>
      <c r="R37" s="207">
        <v>10.485082763405689</v>
      </c>
    </row>
    <row r="38" spans="1:18">
      <c r="A38" t="s">
        <v>65</v>
      </c>
      <c r="B38" s="228">
        <v>45165</v>
      </c>
      <c r="C38" s="210">
        <v>45165</v>
      </c>
      <c r="D38" s="234">
        <v>6</v>
      </c>
      <c r="E38" s="207">
        <v>1120.0303490136571</v>
      </c>
      <c r="F38" s="207">
        <v>12.44349151596686</v>
      </c>
      <c r="G38" s="207">
        <v>369152</v>
      </c>
      <c r="H38" s="207">
        <v>506524</v>
      </c>
      <c r="I38" s="207">
        <v>2790</v>
      </c>
      <c r="J38" s="207">
        <v>403</v>
      </c>
      <c r="K38" s="207">
        <v>100</v>
      </c>
      <c r="L38" s="207">
        <v>5.2631578947368416</v>
      </c>
      <c r="M38" s="207">
        <v>2.2112088450175253</v>
      </c>
      <c r="N38" s="207">
        <v>0.4014445695389452</v>
      </c>
      <c r="O38" s="207">
        <v>2.7792316352696207</v>
      </c>
      <c r="P38" s="207">
        <v>7.557862343966713E-3</v>
      </c>
      <c r="Q38" s="207">
        <v>0.14444444444444443</v>
      </c>
      <c r="R38" s="207">
        <v>11.200303490136571</v>
      </c>
    </row>
    <row r="39" spans="1:18">
      <c r="A39" t="s">
        <v>35</v>
      </c>
      <c r="B39" s="228">
        <v>45166</v>
      </c>
      <c r="C39" s="210">
        <v>45166</v>
      </c>
      <c r="D39" s="234">
        <v>0</v>
      </c>
      <c r="E39" s="207">
        <v>1084.8234410217881</v>
      </c>
      <c r="F39" s="207">
        <v>-3.1433887503917721</v>
      </c>
      <c r="G39" s="207">
        <v>318081</v>
      </c>
      <c r="H39" s="207">
        <v>437324</v>
      </c>
      <c r="I39" s="207">
        <v>2136</v>
      </c>
      <c r="J39" s="207">
        <v>439</v>
      </c>
      <c r="K39" s="207">
        <v>113</v>
      </c>
      <c r="L39" s="207">
        <v>13</v>
      </c>
      <c r="M39" s="207">
        <v>2.4805943442888752</v>
      </c>
      <c r="N39" s="207">
        <v>0.50787614280046256</v>
      </c>
      <c r="O39" s="207">
        <v>2.4711240114391528</v>
      </c>
      <c r="P39" s="207">
        <v>6.71527063861092E-3</v>
      </c>
      <c r="Q39" s="207">
        <v>0.20552434456928839</v>
      </c>
      <c r="R39" s="207">
        <v>9.6002074426706905</v>
      </c>
    </row>
    <row r="40" spans="1:18">
      <c r="A40" t="s">
        <v>40</v>
      </c>
      <c r="B40" s="228">
        <v>45167</v>
      </c>
      <c r="C40" s="210">
        <v>45167</v>
      </c>
      <c r="D40" s="234">
        <v>1</v>
      </c>
      <c r="E40" s="207">
        <v>1023.1233496793662</v>
      </c>
      <c r="F40" s="207">
        <v>-5.6875698855020067</v>
      </c>
      <c r="G40" s="207">
        <v>315907</v>
      </c>
      <c r="H40" s="207">
        <v>418924</v>
      </c>
      <c r="I40" s="207">
        <v>2053</v>
      </c>
      <c r="J40" s="207">
        <v>372</v>
      </c>
      <c r="K40" s="207">
        <v>93</v>
      </c>
      <c r="L40" s="207">
        <v>-17.699115044247787</v>
      </c>
      <c r="M40" s="207">
        <v>2.442264825312864</v>
      </c>
      <c r="N40" s="207">
        <v>0.49835526043807415</v>
      </c>
      <c r="O40" s="207">
        <v>2.7503315851595866</v>
      </c>
      <c r="P40" s="207">
        <v>6.4987480492676641E-3</v>
      </c>
      <c r="Q40" s="207">
        <v>0.18119824646858257</v>
      </c>
      <c r="R40" s="207">
        <v>11.001326340638347</v>
      </c>
    </row>
    <row r="41" spans="1:18">
      <c r="A41" t="s">
        <v>45</v>
      </c>
      <c r="B41" s="228">
        <v>45168</v>
      </c>
      <c r="C41" s="210">
        <v>45168</v>
      </c>
      <c r="D41" s="234">
        <v>2</v>
      </c>
      <c r="E41" s="207">
        <v>876.24288425047439</v>
      </c>
      <c r="F41" s="207">
        <v>-14.356085752018299</v>
      </c>
      <c r="G41" s="207">
        <v>282757</v>
      </c>
      <c r="H41" s="207">
        <v>371084</v>
      </c>
      <c r="I41" s="207">
        <v>1647</v>
      </c>
      <c r="J41" s="207">
        <v>302</v>
      </c>
      <c r="K41" s="207">
        <v>77</v>
      </c>
      <c r="L41" s="207">
        <v>-17.20430107526882</v>
      </c>
      <c r="M41" s="207">
        <v>2.3613060230311045</v>
      </c>
      <c r="N41" s="207">
        <v>0.53202360913811442</v>
      </c>
      <c r="O41" s="207">
        <v>2.9014665041406436</v>
      </c>
      <c r="P41" s="207">
        <v>5.8247894835494786E-3</v>
      </c>
      <c r="Q41" s="207">
        <v>0.18336369156041288</v>
      </c>
      <c r="R41" s="207">
        <v>11.379777717538628</v>
      </c>
    </row>
    <row r="42" spans="1:18">
      <c r="A42" t="s">
        <v>50</v>
      </c>
      <c r="B42" s="228">
        <v>45169</v>
      </c>
      <c r="C42" s="210">
        <v>45169</v>
      </c>
      <c r="D42" s="234">
        <v>3</v>
      </c>
      <c r="E42" s="207">
        <v>739.04083926564249</v>
      </c>
      <c r="F42" s="207">
        <v>-15.657992487116465</v>
      </c>
      <c r="G42" s="207">
        <v>252159</v>
      </c>
      <c r="H42" s="207">
        <v>323656</v>
      </c>
      <c r="I42" s="207">
        <v>1459</v>
      </c>
      <c r="J42" s="207">
        <v>276</v>
      </c>
      <c r="K42" s="207">
        <v>61</v>
      </c>
      <c r="L42" s="207">
        <v>-20.779220779220779</v>
      </c>
      <c r="M42" s="207">
        <v>2.2834146107770055</v>
      </c>
      <c r="N42" s="207">
        <v>0.5065393003876919</v>
      </c>
      <c r="O42" s="207">
        <v>2.6776842002378349</v>
      </c>
      <c r="P42" s="207">
        <v>5.7860318291236877E-3</v>
      </c>
      <c r="Q42" s="207">
        <v>0.18917066483893077</v>
      </c>
      <c r="R42" s="207">
        <v>12.115423594518729</v>
      </c>
    </row>
    <row r="43" spans="1:18">
      <c r="A43" t="s">
        <v>56</v>
      </c>
      <c r="B43" s="228">
        <v>45170</v>
      </c>
      <c r="C43" s="210">
        <v>45170</v>
      </c>
      <c r="D43" s="234">
        <v>4</v>
      </c>
      <c r="E43" s="207">
        <v>695.6928838951311</v>
      </c>
      <c r="F43" s="207">
        <v>-5.8654343667373841</v>
      </c>
      <c r="G43" s="207">
        <v>227782</v>
      </c>
      <c r="H43" s="207">
        <v>302973</v>
      </c>
      <c r="I43" s="207">
        <v>1302</v>
      </c>
      <c r="J43" s="207">
        <v>278</v>
      </c>
      <c r="K43" s="207">
        <v>69</v>
      </c>
      <c r="L43" s="207">
        <v>13.114754098360656</v>
      </c>
      <c r="M43" s="207">
        <v>2.2962207321943904</v>
      </c>
      <c r="N43" s="207">
        <v>0.53432633171669053</v>
      </c>
      <c r="O43" s="207">
        <v>2.5024923881119823</v>
      </c>
      <c r="P43" s="207">
        <v>5.7159916060092542E-3</v>
      </c>
      <c r="Q43" s="207">
        <v>0.21351766513056836</v>
      </c>
      <c r="R43" s="207">
        <v>10.082505563697552</v>
      </c>
    </row>
    <row r="44" spans="1:18">
      <c r="A44" t="s">
        <v>61</v>
      </c>
      <c r="B44" s="228">
        <v>45171</v>
      </c>
      <c r="C44" s="210">
        <v>45171</v>
      </c>
      <c r="D44" s="234">
        <v>5</v>
      </c>
      <c r="E44" s="207">
        <v>874.49438202247188</v>
      </c>
      <c r="F44" s="207">
        <v>25.701211305518161</v>
      </c>
      <c r="G44" s="207">
        <v>261569</v>
      </c>
      <c r="H44" s="207">
        <v>364086</v>
      </c>
      <c r="I44" s="207">
        <v>1694</v>
      </c>
      <c r="J44" s="207">
        <v>280</v>
      </c>
      <c r="K44" s="207">
        <v>76</v>
      </c>
      <c r="L44" s="207">
        <v>10.144927536231885</v>
      </c>
      <c r="M44" s="207">
        <v>2.4018896140540198</v>
      </c>
      <c r="N44" s="207">
        <v>0.51623044983616995</v>
      </c>
      <c r="O44" s="207">
        <v>3.123194221508828</v>
      </c>
      <c r="P44" s="207">
        <v>6.4763026199587872E-3</v>
      </c>
      <c r="Q44" s="207">
        <v>0.16528925619834711</v>
      </c>
      <c r="R44" s="207">
        <v>11.506505026611473</v>
      </c>
    </row>
    <row r="45" spans="1:18" s="212" customFormat="1">
      <c r="A45" s="212" t="s">
        <v>65</v>
      </c>
      <c r="B45" s="229">
        <v>45172</v>
      </c>
      <c r="C45" s="213">
        <v>45172</v>
      </c>
      <c r="D45" s="234">
        <v>6</v>
      </c>
      <c r="E45" s="214">
        <v>1345.8991723100075</v>
      </c>
      <c r="F45" s="207">
        <v>53.905982700232137</v>
      </c>
      <c r="G45" s="214">
        <v>383684</v>
      </c>
      <c r="H45" s="214">
        <v>561439</v>
      </c>
      <c r="I45" s="214">
        <v>3554</v>
      </c>
      <c r="J45" s="214">
        <v>318</v>
      </c>
      <c r="K45" s="214">
        <v>87</v>
      </c>
      <c r="L45" s="207">
        <v>14.473684210526317</v>
      </c>
      <c r="M45" s="214">
        <v>2.3972313507077487</v>
      </c>
      <c r="N45" s="214">
        <v>0.37869982338492053</v>
      </c>
      <c r="O45" s="214">
        <v>4.2323873343081999</v>
      </c>
      <c r="P45" s="214">
        <v>9.2628308712377899E-3</v>
      </c>
      <c r="Q45" s="214">
        <v>8.9476646032639273E-2</v>
      </c>
      <c r="R45" s="214">
        <v>15.470105428850662</v>
      </c>
    </row>
    <row r="46" spans="1:18">
      <c r="A46" t="s">
        <v>35</v>
      </c>
      <c r="B46" s="228">
        <v>45173</v>
      </c>
      <c r="C46" s="210">
        <v>45173</v>
      </c>
      <c r="D46" s="234">
        <v>0</v>
      </c>
      <c r="E46" s="207">
        <v>1239.7684839432411</v>
      </c>
      <c r="F46" s="207">
        <v>-7.8854858187193262</v>
      </c>
      <c r="G46" s="207">
        <v>395329</v>
      </c>
      <c r="H46" s="207">
        <v>567399</v>
      </c>
      <c r="I46" s="207">
        <v>3676</v>
      </c>
      <c r="J46" s="207">
        <v>276</v>
      </c>
      <c r="K46" s="207">
        <v>71</v>
      </c>
      <c r="L46" s="207">
        <v>-18.390804597701148</v>
      </c>
      <c r="M46" s="207">
        <v>2.1850029413926375</v>
      </c>
      <c r="N46" s="207">
        <v>0.3372601969377696</v>
      </c>
      <c r="O46" s="207">
        <v>4.4919147968958013</v>
      </c>
      <c r="P46" s="207">
        <v>9.2985842171963099E-3</v>
      </c>
      <c r="Q46" s="207">
        <v>7.5081610446137106E-2</v>
      </c>
      <c r="R46" s="207">
        <v>17.461527942862549</v>
      </c>
    </row>
    <row r="47" spans="1:18">
      <c r="A47" t="s">
        <v>40</v>
      </c>
      <c r="B47" s="228">
        <v>45174</v>
      </c>
      <c r="C47" s="210">
        <v>45174</v>
      </c>
      <c r="D47" s="234">
        <v>1</v>
      </c>
      <c r="E47" s="207">
        <v>796.63928304704996</v>
      </c>
      <c r="F47" s="207">
        <v>-35.742899310261741</v>
      </c>
      <c r="G47" s="207">
        <v>218175</v>
      </c>
      <c r="H47" s="207">
        <v>289504</v>
      </c>
      <c r="I47" s="207">
        <v>1436</v>
      </c>
      <c r="J47" s="207">
        <v>210</v>
      </c>
      <c r="K47" s="207">
        <v>59</v>
      </c>
      <c r="L47" s="207">
        <v>-16.901408450704224</v>
      </c>
      <c r="M47" s="207">
        <v>2.7517384321012832</v>
      </c>
      <c r="N47" s="207">
        <v>0.55476273192691505</v>
      </c>
      <c r="O47" s="207">
        <v>3.7935203954621426</v>
      </c>
      <c r="P47" s="207">
        <v>6.5818723501776099E-3</v>
      </c>
      <c r="Q47" s="207">
        <v>0.14623955431754876</v>
      </c>
      <c r="R47" s="207">
        <v>13.502360729611016</v>
      </c>
    </row>
    <row r="48" spans="1:18">
      <c r="A48" t="s">
        <v>45</v>
      </c>
      <c r="B48" s="228">
        <v>45175</v>
      </c>
      <c r="C48" s="210">
        <v>45175</v>
      </c>
      <c r="D48" s="234">
        <v>2</v>
      </c>
      <c r="E48" s="207">
        <v>429.50819672131149</v>
      </c>
      <c r="F48" s="207">
        <v>-46.084984024577089</v>
      </c>
      <c r="G48" s="207">
        <v>115205</v>
      </c>
      <c r="H48" s="207">
        <v>148361</v>
      </c>
      <c r="I48" s="207">
        <v>759</v>
      </c>
      <c r="J48" s="207">
        <v>119</v>
      </c>
      <c r="K48" s="207">
        <v>28</v>
      </c>
      <c r="L48" s="207">
        <v>-52.542372881355938</v>
      </c>
      <c r="M48" s="207">
        <v>2.8950209065813222</v>
      </c>
      <c r="N48" s="207">
        <v>0.56588695220199148</v>
      </c>
      <c r="O48" s="207">
        <v>3.6093125774900123</v>
      </c>
      <c r="P48" s="207">
        <v>6.5882557180677922E-3</v>
      </c>
      <c r="Q48" s="207">
        <v>0.15678524374176547</v>
      </c>
      <c r="R48" s="207">
        <v>15.339578454332553</v>
      </c>
    </row>
    <row r="49" spans="1:18">
      <c r="A49" t="s">
        <v>50</v>
      </c>
      <c r="B49" s="228">
        <v>45176</v>
      </c>
      <c r="C49" s="210">
        <v>45176</v>
      </c>
      <c r="D49" s="234">
        <v>3</v>
      </c>
      <c r="E49" s="207">
        <v>418.69646182495342</v>
      </c>
      <c r="F49" s="207">
        <v>-2.5172359873200096</v>
      </c>
      <c r="G49" s="207">
        <v>115328</v>
      </c>
      <c r="H49" s="207">
        <v>158289</v>
      </c>
      <c r="I49" s="207">
        <v>947</v>
      </c>
      <c r="J49" s="207">
        <v>141</v>
      </c>
      <c r="K49" s="207">
        <v>41</v>
      </c>
      <c r="L49" s="207">
        <v>46.428571428571431</v>
      </c>
      <c r="M49" s="207">
        <v>2.6451393452795422</v>
      </c>
      <c r="N49" s="207">
        <v>0.44212931554905321</v>
      </c>
      <c r="O49" s="207">
        <v>2.9694784526592439</v>
      </c>
      <c r="P49" s="207">
        <v>8.2113623751387341E-3</v>
      </c>
      <c r="Q49" s="207">
        <v>0.14889123548046462</v>
      </c>
      <c r="R49" s="207">
        <v>10.212108824998865</v>
      </c>
    </row>
    <row r="50" spans="1:18">
      <c r="A50" t="s">
        <v>56</v>
      </c>
      <c r="B50" s="228">
        <v>45177</v>
      </c>
      <c r="C50" s="210">
        <v>45177</v>
      </c>
      <c r="D50" s="234">
        <v>4</v>
      </c>
      <c r="E50" s="207">
        <v>646.36871508379886</v>
      </c>
      <c r="F50" s="207">
        <v>54.376445472335888</v>
      </c>
      <c r="G50" s="207">
        <v>156130</v>
      </c>
      <c r="H50" s="207">
        <v>235526</v>
      </c>
      <c r="I50" s="207">
        <v>1255</v>
      </c>
      <c r="J50" s="207">
        <v>163</v>
      </c>
      <c r="K50" s="207">
        <v>49</v>
      </c>
      <c r="L50" s="207">
        <v>19.512195121951219</v>
      </c>
      <c r="M50" s="207">
        <v>2.7443624698920663</v>
      </c>
      <c r="N50" s="207">
        <v>0.51503483273609474</v>
      </c>
      <c r="O50" s="207">
        <v>3.9654522397779073</v>
      </c>
      <c r="P50" s="207">
        <v>8.038173317107539E-3</v>
      </c>
      <c r="Q50" s="207">
        <v>0.12988047808764941</v>
      </c>
      <c r="R50" s="207">
        <v>13.191198267016304</v>
      </c>
    </row>
    <row r="51" spans="1:18">
      <c r="A51" t="s">
        <v>61</v>
      </c>
      <c r="B51" s="228">
        <v>45178</v>
      </c>
      <c r="C51" s="210">
        <v>45178</v>
      </c>
      <c r="D51" s="234">
        <v>5</v>
      </c>
      <c r="E51" s="207">
        <v>617.84649776453057</v>
      </c>
      <c r="F51" s="207">
        <v>-4.4126853069568064</v>
      </c>
      <c r="G51" s="207">
        <v>211712</v>
      </c>
      <c r="H51" s="207">
        <v>279671</v>
      </c>
      <c r="I51" s="207">
        <v>1574</v>
      </c>
      <c r="J51" s="207">
        <v>184</v>
      </c>
      <c r="K51" s="207">
        <v>49</v>
      </c>
      <c r="L51" s="207">
        <v>0</v>
      </c>
      <c r="M51" s="207">
        <v>2.2091904336328421</v>
      </c>
      <c r="N51" s="207">
        <v>0.39253271776653786</v>
      </c>
      <c r="O51" s="207">
        <v>3.3578614008941878</v>
      </c>
      <c r="P51" s="207">
        <v>7.4346281741233377E-3</v>
      </c>
      <c r="Q51" s="207">
        <v>0.11689961880559085</v>
      </c>
      <c r="R51" s="207">
        <v>12.609112199276135</v>
      </c>
    </row>
    <row r="52" spans="1:18">
      <c r="A52" t="s">
        <v>65</v>
      </c>
      <c r="B52" s="228">
        <v>45179</v>
      </c>
      <c r="C52" s="210">
        <v>45179</v>
      </c>
      <c r="D52" s="234">
        <v>6</v>
      </c>
      <c r="E52" s="207">
        <v>254.94587532661441</v>
      </c>
      <c r="F52" s="207">
        <v>-58.736372829003614</v>
      </c>
      <c r="G52" s="207">
        <v>64417</v>
      </c>
      <c r="H52" s="207">
        <v>86624</v>
      </c>
      <c r="I52" s="207">
        <v>628</v>
      </c>
      <c r="J52" s="207">
        <v>114</v>
      </c>
      <c r="K52" s="207">
        <v>48</v>
      </c>
      <c r="L52" s="207">
        <v>-2.0408163265306123</v>
      </c>
      <c r="M52" s="207">
        <v>2.9431321034195421</v>
      </c>
      <c r="N52" s="207">
        <v>0.40596476962836692</v>
      </c>
      <c r="O52" s="207">
        <v>2.2363673274264424</v>
      </c>
      <c r="P52" s="207">
        <v>9.7489793067047515E-3</v>
      </c>
      <c r="Q52" s="207">
        <v>0.18152866242038215</v>
      </c>
      <c r="R52" s="207">
        <v>5.3113724026378</v>
      </c>
    </row>
    <row r="53" spans="1:18">
      <c r="A53" t="s">
        <v>35</v>
      </c>
      <c r="B53" s="228">
        <v>45180</v>
      </c>
      <c r="C53" s="210">
        <v>45180</v>
      </c>
      <c r="D53" s="234">
        <v>0</v>
      </c>
      <c r="E53" s="207">
        <v>271.92264782447006</v>
      </c>
      <c r="F53" s="207">
        <v>6.6589712330534816</v>
      </c>
      <c r="G53" s="207">
        <v>76178</v>
      </c>
      <c r="H53" s="207">
        <v>100230</v>
      </c>
      <c r="I53" s="207">
        <v>530</v>
      </c>
      <c r="J53" s="207">
        <v>121</v>
      </c>
      <c r="K53" s="207">
        <v>34</v>
      </c>
      <c r="L53" s="207">
        <v>-29.166666666666668</v>
      </c>
      <c r="M53" s="207">
        <v>2.7129866090438997</v>
      </c>
      <c r="N53" s="207">
        <v>0.51306159966881149</v>
      </c>
      <c r="O53" s="207">
        <v>2.2472946101195874</v>
      </c>
      <c r="P53" s="207">
        <v>6.9573892724933712E-3</v>
      </c>
      <c r="Q53" s="207">
        <v>0.22830188679245284</v>
      </c>
      <c r="R53" s="207">
        <v>7.9977249360138254</v>
      </c>
    </row>
    <row r="54" spans="1:18">
      <c r="A54" t="s">
        <v>40</v>
      </c>
      <c r="B54" s="228">
        <v>45181</v>
      </c>
      <c r="C54" s="210">
        <v>45181</v>
      </c>
      <c r="D54" s="234">
        <v>1</v>
      </c>
      <c r="E54" s="207">
        <v>334.67112597547379</v>
      </c>
      <c r="F54" s="207">
        <v>23.075855818934492</v>
      </c>
      <c r="G54" s="207">
        <v>80451</v>
      </c>
      <c r="H54" s="207">
        <v>103421</v>
      </c>
      <c r="I54" s="207">
        <v>735</v>
      </c>
      <c r="J54" s="207">
        <v>149</v>
      </c>
      <c r="K54" s="207">
        <v>48</v>
      </c>
      <c r="L54" s="207">
        <v>41.17647058823529</v>
      </c>
      <c r="M54" s="207">
        <v>3.2360074450592604</v>
      </c>
      <c r="N54" s="207">
        <v>0.45533486527275346</v>
      </c>
      <c r="O54" s="207">
        <v>2.2461149394327098</v>
      </c>
      <c r="P54" s="207">
        <v>9.1359958235447663E-3</v>
      </c>
      <c r="Q54" s="207">
        <v>0.20272108843537415</v>
      </c>
      <c r="R54" s="207">
        <v>6.9723151244890369</v>
      </c>
    </row>
    <row r="55" spans="1:18">
      <c r="A55" t="s">
        <v>45</v>
      </c>
      <c r="B55" s="228">
        <v>45182</v>
      </c>
      <c r="C55" s="210">
        <v>45182</v>
      </c>
      <c r="D55" s="234">
        <v>2</v>
      </c>
      <c r="E55" s="207">
        <v>200.11131725417439</v>
      </c>
      <c r="F55" s="207">
        <v>-40.206578422053816</v>
      </c>
      <c r="G55" s="207">
        <v>45256</v>
      </c>
      <c r="H55" s="207">
        <v>56222</v>
      </c>
      <c r="I55" s="207">
        <v>431</v>
      </c>
      <c r="J55" s="207">
        <v>114</v>
      </c>
      <c r="K55" s="207">
        <v>30</v>
      </c>
      <c r="L55" s="207">
        <v>-37.5</v>
      </c>
      <c r="M55" s="207">
        <v>3.5593062725298705</v>
      </c>
      <c r="N55" s="207">
        <v>0.4642953996616575</v>
      </c>
      <c r="O55" s="207">
        <v>1.7553624320541614</v>
      </c>
      <c r="P55" s="207">
        <v>9.523599080784869E-3</v>
      </c>
      <c r="Q55" s="207">
        <v>0.26450116009280744</v>
      </c>
      <c r="R55" s="207">
        <v>6.6703772418058129</v>
      </c>
    </row>
    <row r="56" spans="1:18">
      <c r="A56" t="s">
        <v>50</v>
      </c>
      <c r="B56" s="228">
        <v>45183</v>
      </c>
      <c r="C56" s="210">
        <v>45183</v>
      </c>
      <c r="D56" s="234">
        <v>3</v>
      </c>
      <c r="E56" s="207">
        <v>223.35063009636767</v>
      </c>
      <c r="F56" s="207">
        <v>11.613192677491353</v>
      </c>
      <c r="G56" s="207">
        <v>58670</v>
      </c>
      <c r="H56" s="207">
        <v>70724</v>
      </c>
      <c r="I56" s="207">
        <v>515</v>
      </c>
      <c r="J56" s="207">
        <v>117</v>
      </c>
      <c r="K56" s="207">
        <v>39</v>
      </c>
      <c r="L56" s="207">
        <v>30</v>
      </c>
      <c r="M56" s="207">
        <v>3.1580599244438616</v>
      </c>
      <c r="N56" s="207">
        <v>0.43369054387644207</v>
      </c>
      <c r="O56" s="207">
        <v>1.9089797444133989</v>
      </c>
      <c r="P56" s="207">
        <v>8.7779103460030681E-3</v>
      </c>
      <c r="Q56" s="207">
        <v>0.22718446601941747</v>
      </c>
      <c r="R56" s="207">
        <v>5.7269392332401967</v>
      </c>
    </row>
    <row r="57" spans="1:18">
      <c r="A57" t="s">
        <v>56</v>
      </c>
      <c r="B57" s="228">
        <v>45184</v>
      </c>
      <c r="C57" s="210">
        <v>45184</v>
      </c>
      <c r="D57" s="234">
        <v>4</v>
      </c>
      <c r="E57" s="207">
        <v>272.98999629492408</v>
      </c>
      <c r="F57" s="207">
        <v>22.224860604663991</v>
      </c>
      <c r="G57" s="207">
        <v>74895</v>
      </c>
      <c r="H57" s="207">
        <v>89757</v>
      </c>
      <c r="I57" s="207">
        <v>563</v>
      </c>
      <c r="J57" s="207">
        <v>125</v>
      </c>
      <c r="K57" s="207">
        <v>28</v>
      </c>
      <c r="L57" s="207">
        <v>-28.205128205128204</v>
      </c>
      <c r="M57" s="207">
        <v>3.0414340529978059</v>
      </c>
      <c r="N57" s="207">
        <v>0.48488454048831986</v>
      </c>
      <c r="O57" s="207">
        <v>2.1839199703593928</v>
      </c>
      <c r="P57" s="207">
        <v>7.5171907336938383E-3</v>
      </c>
      <c r="Q57" s="207">
        <v>0.22202486678507993</v>
      </c>
      <c r="R57" s="207">
        <v>9.7496427248187167</v>
      </c>
    </row>
    <row r="58" spans="1:18">
      <c r="A58" t="s">
        <v>61</v>
      </c>
      <c r="B58" s="228">
        <v>45185</v>
      </c>
      <c r="C58" s="210">
        <v>45185</v>
      </c>
      <c r="D58" s="234">
        <v>5</v>
      </c>
      <c r="E58" s="207">
        <v>380.25194516487591</v>
      </c>
      <c r="F58" s="207">
        <v>39.2915309446254</v>
      </c>
      <c r="G58" s="207">
        <v>102398</v>
      </c>
      <c r="H58" s="207">
        <v>129884</v>
      </c>
      <c r="I58" s="207">
        <v>843</v>
      </c>
      <c r="J58" s="207">
        <v>182</v>
      </c>
      <c r="K58" s="207">
        <v>61</v>
      </c>
      <c r="L58" s="207">
        <v>117.85714285714286</v>
      </c>
      <c r="M58" s="207">
        <v>2.9276273071731387</v>
      </c>
      <c r="N58" s="207">
        <v>0.45106992309000699</v>
      </c>
      <c r="O58" s="207">
        <v>2.0892964020048126</v>
      </c>
      <c r="P58" s="207">
        <v>8.2325826676302276E-3</v>
      </c>
      <c r="Q58" s="207">
        <v>0.21589561091340451</v>
      </c>
      <c r="R58" s="207">
        <v>6.2336384453258349</v>
      </c>
    </row>
    <row r="59" spans="1:18">
      <c r="A59" t="s">
        <v>65</v>
      </c>
      <c r="B59" s="228">
        <v>45186</v>
      </c>
      <c r="C59" s="210">
        <v>45186</v>
      </c>
      <c r="D59" s="234">
        <v>6</v>
      </c>
      <c r="E59" s="207">
        <v>382.36383845868841</v>
      </c>
      <c r="F59" s="207">
        <v>0.55539315989476146</v>
      </c>
      <c r="G59" s="207">
        <v>113182</v>
      </c>
      <c r="H59" s="207">
        <v>136512</v>
      </c>
      <c r="I59" s="207">
        <v>836</v>
      </c>
      <c r="J59" s="207">
        <v>190</v>
      </c>
      <c r="K59" s="207">
        <v>43</v>
      </c>
      <c r="L59" s="207">
        <v>-29.508196721311474</v>
      </c>
      <c r="M59" s="207">
        <v>2.8009540440304765</v>
      </c>
      <c r="N59" s="207">
        <v>0.45737301251039281</v>
      </c>
      <c r="O59" s="207">
        <v>2.0124412550457285</v>
      </c>
      <c r="P59" s="207">
        <v>7.3863335159300948E-3</v>
      </c>
      <c r="Q59" s="207">
        <v>0.22727272727272727</v>
      </c>
      <c r="R59" s="207">
        <v>8.8921822897369402</v>
      </c>
    </row>
    <row r="60" spans="1:18">
      <c r="A60" t="s">
        <v>35</v>
      </c>
      <c r="B60" s="228">
        <v>45187</v>
      </c>
      <c r="C60" s="210">
        <v>45187</v>
      </c>
      <c r="D60" s="234">
        <v>0</v>
      </c>
      <c r="E60" s="207">
        <v>833.58015549796369</v>
      </c>
      <c r="F60" s="207">
        <v>118.00705810939962</v>
      </c>
      <c r="G60" s="207">
        <v>182691</v>
      </c>
      <c r="H60" s="207">
        <v>272913</v>
      </c>
      <c r="I60" s="207">
        <v>2114</v>
      </c>
      <c r="J60" s="207">
        <v>509</v>
      </c>
      <c r="K60" s="207">
        <v>129</v>
      </c>
      <c r="L60" s="207">
        <v>200</v>
      </c>
      <c r="M60" s="207">
        <v>3.0543805370134938</v>
      </c>
      <c r="N60" s="207">
        <v>0.39431417005580116</v>
      </c>
      <c r="O60" s="207">
        <v>1.6376820343771388</v>
      </c>
      <c r="P60" s="207">
        <v>1.157145124828262E-2</v>
      </c>
      <c r="Q60" s="207">
        <v>0.24077578051087986</v>
      </c>
      <c r="R60" s="207">
        <v>6.4618616705268499</v>
      </c>
    </row>
    <row r="61" spans="1:18">
      <c r="A61" t="s">
        <v>40</v>
      </c>
      <c r="B61" s="228">
        <v>45188</v>
      </c>
      <c r="C61" s="210">
        <v>45188</v>
      </c>
      <c r="D61" s="234">
        <v>1</v>
      </c>
      <c r="E61" s="207">
        <v>1043.3752775721687</v>
      </c>
      <c r="F61" s="207">
        <v>25.167960236394745</v>
      </c>
      <c r="G61" s="207">
        <v>321918</v>
      </c>
      <c r="H61" s="207">
        <v>429704</v>
      </c>
      <c r="I61" s="207">
        <v>2756</v>
      </c>
      <c r="J61" s="207">
        <v>557</v>
      </c>
      <c r="K61" s="207">
        <v>175</v>
      </c>
      <c r="L61" s="207">
        <v>35.65891472868217</v>
      </c>
      <c r="M61" s="207">
        <v>2.4281255877817491</v>
      </c>
      <c r="N61" s="207">
        <v>0.37858319215245595</v>
      </c>
      <c r="O61" s="207">
        <v>1.8732051661977893</v>
      </c>
      <c r="P61" s="207">
        <v>8.5611863890804486E-3</v>
      </c>
      <c r="Q61" s="207">
        <v>0.2021044992743106</v>
      </c>
      <c r="R61" s="207">
        <v>5.9621444432695352</v>
      </c>
    </row>
    <row r="62" spans="1:18">
      <c r="A62" t="s">
        <v>45</v>
      </c>
      <c r="B62" s="228">
        <v>45189</v>
      </c>
      <c r="C62" s="210">
        <v>45189</v>
      </c>
      <c r="D62" s="234">
        <v>2</v>
      </c>
      <c r="E62" s="207">
        <v>873.69003690036891</v>
      </c>
      <c r="F62" s="207">
        <v>-16.263107274943351</v>
      </c>
      <c r="G62" s="207">
        <v>326837</v>
      </c>
      <c r="H62" s="207">
        <v>398943</v>
      </c>
      <c r="I62" s="207">
        <v>2266</v>
      </c>
      <c r="J62" s="207">
        <v>430</v>
      </c>
      <c r="K62" s="207">
        <v>119</v>
      </c>
      <c r="L62" s="207">
        <v>-32</v>
      </c>
      <c r="M62" s="207">
        <v>2.1900121994880695</v>
      </c>
      <c r="N62" s="207">
        <v>0.38556488830554675</v>
      </c>
      <c r="O62" s="207">
        <v>2.0318372951171368</v>
      </c>
      <c r="P62" s="207">
        <v>6.933119567246058E-3</v>
      </c>
      <c r="Q62" s="207">
        <v>0.18976169461606354</v>
      </c>
      <c r="R62" s="207">
        <v>7.3419330831963778</v>
      </c>
    </row>
    <row r="63" spans="1:18">
      <c r="A63" t="s">
        <v>50</v>
      </c>
      <c r="B63" s="228">
        <v>45190</v>
      </c>
      <c r="C63" s="210">
        <v>45190</v>
      </c>
      <c r="D63" s="234">
        <v>3</v>
      </c>
      <c r="E63" s="207">
        <v>488.08997050147491</v>
      </c>
      <c r="F63" s="207">
        <v>-44.134653036322291</v>
      </c>
      <c r="G63" s="207">
        <v>205470</v>
      </c>
      <c r="H63" s="207">
        <v>231833</v>
      </c>
      <c r="I63" s="207">
        <v>1399</v>
      </c>
      <c r="J63" s="207">
        <v>298</v>
      </c>
      <c r="K63" s="207">
        <v>71</v>
      </c>
      <c r="L63" s="207">
        <v>-40.336134453781511</v>
      </c>
      <c r="M63" s="207">
        <v>2.1053515698864049</v>
      </c>
      <c r="N63" s="207">
        <v>0.34888489671299133</v>
      </c>
      <c r="O63" s="207">
        <v>1.6378858070519293</v>
      </c>
      <c r="P63" s="207">
        <v>6.8087798705407116E-3</v>
      </c>
      <c r="Q63" s="207">
        <v>0.21300929235167976</v>
      </c>
      <c r="R63" s="207">
        <v>6.8745066267813364</v>
      </c>
    </row>
    <row r="64" spans="1:18">
      <c r="A64" t="s">
        <v>56</v>
      </c>
      <c r="B64" s="228">
        <v>45191</v>
      </c>
      <c r="C64" s="210">
        <v>45191</v>
      </c>
      <c r="D64" s="234">
        <v>4</v>
      </c>
      <c r="E64" s="207">
        <v>394.66323150533674</v>
      </c>
      <c r="F64" s="207">
        <v>-19.141294565046969</v>
      </c>
      <c r="G64" s="207">
        <v>149373</v>
      </c>
      <c r="H64" s="207">
        <v>174058</v>
      </c>
      <c r="I64" s="207">
        <v>975</v>
      </c>
      <c r="J64" s="207">
        <v>236</v>
      </c>
      <c r="K64" s="207">
        <v>66</v>
      </c>
      <c r="L64" s="207">
        <v>-7.042253521126761</v>
      </c>
      <c r="M64" s="207">
        <v>2.2674236835154762</v>
      </c>
      <c r="N64" s="207">
        <v>0.40478280154393514</v>
      </c>
      <c r="O64" s="207">
        <v>1.6723018284124438</v>
      </c>
      <c r="P64" s="207">
        <v>6.5272840473177881E-3</v>
      </c>
      <c r="Q64" s="207">
        <v>0.24205128205128204</v>
      </c>
      <c r="R64" s="207">
        <v>5.9797459318990418</v>
      </c>
    </row>
    <row r="65" spans="1:18">
      <c r="A65" t="s">
        <v>61</v>
      </c>
      <c r="B65" s="228">
        <v>45192</v>
      </c>
      <c r="C65" s="210">
        <v>45192</v>
      </c>
      <c r="D65" s="234">
        <v>5</v>
      </c>
      <c r="E65" s="207">
        <v>297.97570850202425</v>
      </c>
      <c r="F65" s="207">
        <v>-24.498741023967181</v>
      </c>
      <c r="G65" s="207">
        <v>117277</v>
      </c>
      <c r="H65" s="207">
        <v>137476</v>
      </c>
      <c r="I65" s="207">
        <v>758</v>
      </c>
      <c r="J65" s="207">
        <v>157</v>
      </c>
      <c r="K65" s="207">
        <v>38</v>
      </c>
      <c r="L65" s="207">
        <v>-42.424242424242422</v>
      </c>
      <c r="M65" s="207">
        <v>2.1674743846345854</v>
      </c>
      <c r="N65" s="207">
        <v>0.39310779485755176</v>
      </c>
      <c r="O65" s="207">
        <v>1.8979344490574792</v>
      </c>
      <c r="P65" s="207">
        <v>6.4633304057914167E-3</v>
      </c>
      <c r="Q65" s="207">
        <v>0.20712401055408972</v>
      </c>
      <c r="R65" s="207">
        <v>7.8414660132111642</v>
      </c>
    </row>
    <row r="66" spans="1:18">
      <c r="A66" t="s">
        <v>65</v>
      </c>
      <c r="B66" s="228">
        <v>45193</v>
      </c>
      <c r="C66" s="210">
        <v>45193</v>
      </c>
      <c r="D66" s="234">
        <v>6</v>
      </c>
      <c r="E66" s="207">
        <v>352.26352594773647</v>
      </c>
      <c r="F66" s="207">
        <v>18.218873517786577</v>
      </c>
      <c r="G66" s="207">
        <v>138711</v>
      </c>
      <c r="H66" s="207">
        <v>157647</v>
      </c>
      <c r="I66" s="207">
        <v>869</v>
      </c>
      <c r="J66" s="207">
        <v>211</v>
      </c>
      <c r="K66" s="207">
        <v>50</v>
      </c>
      <c r="L66" s="207">
        <v>31.578947368421051</v>
      </c>
      <c r="M66" s="207">
        <v>2.2345082744849982</v>
      </c>
      <c r="N66" s="207">
        <v>0.40536654309290732</v>
      </c>
      <c r="O66" s="207">
        <v>1.6694953836385615</v>
      </c>
      <c r="P66" s="207">
        <v>6.2648239865619884E-3</v>
      </c>
      <c r="Q66" s="207">
        <v>0.24280782508630611</v>
      </c>
      <c r="R66" s="207">
        <v>7.0452705189547293</v>
      </c>
    </row>
    <row r="67" spans="1:18">
      <c r="A67" t="s">
        <v>35</v>
      </c>
      <c r="B67" s="228">
        <v>45194</v>
      </c>
      <c r="C67" s="210">
        <v>45194</v>
      </c>
      <c r="D67" s="234">
        <v>0</v>
      </c>
      <c r="E67" s="207">
        <v>308.09523809523807</v>
      </c>
      <c r="F67" s="207">
        <v>-12.538422118403316</v>
      </c>
      <c r="G67" s="207">
        <v>119455</v>
      </c>
      <c r="H67" s="207">
        <v>135174</v>
      </c>
      <c r="I67" s="207">
        <v>735</v>
      </c>
      <c r="J67" s="207">
        <v>151</v>
      </c>
      <c r="K67" s="207">
        <v>34</v>
      </c>
      <c r="L67" s="207">
        <v>-32</v>
      </c>
      <c r="M67" s="207">
        <v>2.2792492498205132</v>
      </c>
      <c r="N67" s="207">
        <v>0.41917719468739872</v>
      </c>
      <c r="O67" s="207">
        <v>2.0403658152002522</v>
      </c>
      <c r="P67" s="207">
        <v>6.1529446234983888E-3</v>
      </c>
      <c r="Q67" s="207">
        <v>0.20544217687074831</v>
      </c>
      <c r="R67" s="207">
        <v>9.0616246498599438</v>
      </c>
    </row>
    <row r="68" spans="1:18">
      <c r="A68" t="s">
        <v>40</v>
      </c>
      <c r="B68" s="228">
        <v>45195</v>
      </c>
      <c r="C68" s="210">
        <v>45195</v>
      </c>
      <c r="D68" s="234">
        <v>1</v>
      </c>
      <c r="E68" s="207">
        <v>257.28937728937728</v>
      </c>
      <c r="F68" s="207">
        <v>-16.490310307930088</v>
      </c>
      <c r="G68" s="207">
        <v>84205</v>
      </c>
      <c r="H68" s="207">
        <v>98336</v>
      </c>
      <c r="I68" s="207">
        <v>631</v>
      </c>
      <c r="J68" s="207">
        <v>161</v>
      </c>
      <c r="K68" s="207">
        <v>44</v>
      </c>
      <c r="L68" s="207">
        <v>29.411764705882355</v>
      </c>
      <c r="M68" s="207">
        <v>2.6164311878597593</v>
      </c>
      <c r="N68" s="207">
        <v>0.40774861694037606</v>
      </c>
      <c r="O68" s="207">
        <v>1.5980706663936477</v>
      </c>
      <c r="P68" s="207">
        <v>7.4936167686004392E-3</v>
      </c>
      <c r="Q68" s="207">
        <v>0.25515055467511888</v>
      </c>
      <c r="R68" s="207">
        <v>5.8474858474858475</v>
      </c>
    </row>
    <row r="69" spans="1:18">
      <c r="A69" t="s">
        <v>45</v>
      </c>
      <c r="B69" s="228">
        <v>45196</v>
      </c>
      <c r="C69" s="210">
        <v>45196</v>
      </c>
      <c r="D69" s="234">
        <v>2</v>
      </c>
      <c r="E69" s="207">
        <v>320.26977761574921</v>
      </c>
      <c r="F69" s="207">
        <v>24.47843008129205</v>
      </c>
      <c r="G69" s="207">
        <v>111166</v>
      </c>
      <c r="H69" s="207">
        <v>133850</v>
      </c>
      <c r="I69" s="207">
        <v>712</v>
      </c>
      <c r="J69" s="207">
        <v>169</v>
      </c>
      <c r="K69" s="207">
        <v>46</v>
      </c>
      <c r="L69" s="207">
        <v>4.5454545454545459</v>
      </c>
      <c r="M69" s="207">
        <v>2.392751420364208</v>
      </c>
      <c r="N69" s="207">
        <v>0.4498171033929062</v>
      </c>
      <c r="O69" s="207">
        <v>1.895087441513309</v>
      </c>
      <c r="P69" s="207">
        <v>6.4048360110105611E-3</v>
      </c>
      <c r="Q69" s="207">
        <v>0.23735955056179775</v>
      </c>
      <c r="R69" s="207">
        <v>6.9623864699075915</v>
      </c>
    </row>
    <row r="70" spans="1:18">
      <c r="A70" t="s">
        <v>50</v>
      </c>
      <c r="B70" s="228">
        <v>45197</v>
      </c>
      <c r="C70" s="210">
        <v>45197</v>
      </c>
      <c r="D70" s="234">
        <v>3</v>
      </c>
      <c r="E70" s="207">
        <v>249.25209777453483</v>
      </c>
      <c r="F70" s="207">
        <v>-22.174330768861811</v>
      </c>
      <c r="G70" s="207">
        <v>94109</v>
      </c>
      <c r="H70" s="207">
        <v>107372</v>
      </c>
      <c r="I70" s="207">
        <v>583</v>
      </c>
      <c r="J70" s="207">
        <v>138</v>
      </c>
      <c r="K70" s="207">
        <v>31</v>
      </c>
      <c r="L70" s="207">
        <v>-32.608695652173914</v>
      </c>
      <c r="M70" s="207">
        <v>2.321388236919633</v>
      </c>
      <c r="N70" s="207">
        <v>0.42753361539371326</v>
      </c>
      <c r="O70" s="207">
        <v>1.8061746215546002</v>
      </c>
      <c r="P70" s="207">
        <v>6.1949441604947451E-3</v>
      </c>
      <c r="Q70" s="207">
        <v>0.23670668953687821</v>
      </c>
      <c r="R70" s="207">
        <v>8.0403902507914466</v>
      </c>
    </row>
    <row r="71" spans="1:18">
      <c r="A71" t="s">
        <v>56</v>
      </c>
      <c r="B71" s="228">
        <v>45198</v>
      </c>
      <c r="C71" s="210">
        <v>45198</v>
      </c>
      <c r="D71" s="234">
        <v>4</v>
      </c>
      <c r="E71" s="207">
        <v>306.33648943918428</v>
      </c>
      <c r="F71" s="207">
        <v>22.90227130456735</v>
      </c>
      <c r="G71" s="207">
        <v>115674</v>
      </c>
      <c r="H71" s="207">
        <v>133228</v>
      </c>
      <c r="I71" s="207">
        <v>817</v>
      </c>
      <c r="J71" s="207">
        <v>187</v>
      </c>
      <c r="K71" s="207">
        <v>55</v>
      </c>
      <c r="L71" s="207">
        <v>77.41935483870968</v>
      </c>
      <c r="M71" s="207">
        <v>2.2993401495119965</v>
      </c>
      <c r="N71" s="207">
        <v>0.37495286345065393</v>
      </c>
      <c r="O71" s="207">
        <v>1.6381630451293276</v>
      </c>
      <c r="P71" s="207">
        <v>7.0629527810916887E-3</v>
      </c>
      <c r="Q71" s="207">
        <v>0.22888616891064872</v>
      </c>
      <c r="R71" s="207">
        <v>5.5697543534397145</v>
      </c>
    </row>
    <row r="72" spans="1:18">
      <c r="A72" t="s">
        <v>61</v>
      </c>
      <c r="B72" s="228">
        <v>45199</v>
      </c>
      <c r="C72" s="210">
        <v>45199</v>
      </c>
      <c r="D72" s="234">
        <v>5</v>
      </c>
      <c r="E72" s="207">
        <v>463.5833940276766</v>
      </c>
      <c r="F72" s="207">
        <v>51.331431288635279</v>
      </c>
      <c r="G72" s="207">
        <v>196731</v>
      </c>
      <c r="H72" s="207">
        <v>227560</v>
      </c>
      <c r="I72" s="207">
        <v>1195</v>
      </c>
      <c r="J72" s="207">
        <v>161</v>
      </c>
      <c r="K72" s="207">
        <v>27</v>
      </c>
      <c r="L72" s="207">
        <v>-50.909090909090907</v>
      </c>
      <c r="M72" s="207">
        <v>2.0371919231309397</v>
      </c>
      <c r="N72" s="207">
        <v>0.38793589458382982</v>
      </c>
      <c r="O72" s="207">
        <v>2.8793999629048237</v>
      </c>
      <c r="P72" s="207">
        <v>6.0742841748377225E-3</v>
      </c>
      <c r="Q72" s="207">
        <v>0.13472803347280335</v>
      </c>
      <c r="R72" s="207">
        <v>17.169755334358392</v>
      </c>
    </row>
    <row r="73" spans="1:18">
      <c r="A73" t="s">
        <v>65</v>
      </c>
      <c r="B73" s="228">
        <v>45200</v>
      </c>
      <c r="C73" s="210">
        <v>45200</v>
      </c>
      <c r="D73" s="234">
        <v>6</v>
      </c>
      <c r="E73" s="207">
        <v>281.47560087399853</v>
      </c>
      <c r="F73" s="207">
        <v>-39.28263943440691</v>
      </c>
      <c r="G73" s="207">
        <v>95151</v>
      </c>
      <c r="H73" s="207">
        <v>113583</v>
      </c>
      <c r="I73" s="207">
        <v>726</v>
      </c>
      <c r="J73" s="207">
        <v>140</v>
      </c>
      <c r="K73" s="207">
        <v>25</v>
      </c>
      <c r="L73" s="207">
        <v>-7.4074074074074066</v>
      </c>
      <c r="M73" s="207">
        <v>2.4781490264740191</v>
      </c>
      <c r="N73" s="207">
        <v>0.38770743922038364</v>
      </c>
      <c r="O73" s="207">
        <v>2.0105400062428465</v>
      </c>
      <c r="P73" s="207">
        <v>7.6299776145284867E-3</v>
      </c>
      <c r="Q73" s="207">
        <v>0.1928374655647383</v>
      </c>
      <c r="R73" s="207">
        <v>11.259024034959941</v>
      </c>
    </row>
    <row r="74" spans="1:18">
      <c r="A74" t="s">
        <v>35</v>
      </c>
      <c r="B74" s="228">
        <v>45201</v>
      </c>
      <c r="C74" s="210">
        <v>45201</v>
      </c>
      <c r="D74" s="234">
        <v>0</v>
      </c>
      <c r="E74" s="207">
        <v>161.05454545454546</v>
      </c>
      <c r="F74" s="207">
        <v>-42.782058212341859</v>
      </c>
      <c r="G74" s="207">
        <v>63695</v>
      </c>
      <c r="H74" s="207">
        <v>75733</v>
      </c>
      <c r="I74" s="207">
        <v>498</v>
      </c>
      <c r="J74" s="207">
        <v>106</v>
      </c>
      <c r="K74" s="207">
        <v>33</v>
      </c>
      <c r="L74" s="207">
        <v>32</v>
      </c>
      <c r="M74" s="207">
        <v>2.1266098722425553</v>
      </c>
      <c r="N74" s="207">
        <v>0.32340270171595475</v>
      </c>
      <c r="O74" s="207">
        <v>1.5193825042881648</v>
      </c>
      <c r="P74" s="207">
        <v>7.8185100871339987E-3</v>
      </c>
      <c r="Q74" s="207">
        <v>0.21285140562248997</v>
      </c>
      <c r="R74" s="207">
        <v>4.8804407713498623</v>
      </c>
    </row>
    <row r="75" spans="1:18">
      <c r="A75" t="s">
        <v>40</v>
      </c>
      <c r="B75" s="228">
        <v>45202</v>
      </c>
      <c r="C75" s="210">
        <v>45202</v>
      </c>
      <c r="D75" s="234">
        <v>1</v>
      </c>
      <c r="E75" s="207">
        <v>233.90199637023593</v>
      </c>
      <c r="F75" s="207">
        <v>45.23153985507988</v>
      </c>
      <c r="G75" s="207">
        <v>98560</v>
      </c>
      <c r="H75" s="207">
        <v>112986</v>
      </c>
      <c r="I75" s="207">
        <v>722</v>
      </c>
      <c r="J75" s="207">
        <v>158</v>
      </c>
      <c r="K75" s="207">
        <v>36</v>
      </c>
      <c r="L75" s="207">
        <v>9.0909090909090917</v>
      </c>
      <c r="M75" s="207">
        <v>2.0701856545964628</v>
      </c>
      <c r="N75" s="207">
        <v>0.32396398389229353</v>
      </c>
      <c r="O75" s="207">
        <v>1.4803923820901008</v>
      </c>
      <c r="P75" s="207">
        <v>7.3254870129870128E-3</v>
      </c>
      <c r="Q75" s="207">
        <v>0.2188365650969529</v>
      </c>
      <c r="R75" s="207">
        <v>6.4972776769509979</v>
      </c>
    </row>
    <row r="76" spans="1:18">
      <c r="A76" t="s">
        <v>45</v>
      </c>
      <c r="B76" s="228">
        <v>45203</v>
      </c>
      <c r="C76" s="210">
        <v>45203</v>
      </c>
      <c r="D76" s="234">
        <v>2</v>
      </c>
      <c r="E76" s="207">
        <v>230.09433962264151</v>
      </c>
      <c r="F76" s="207">
        <v>-1.6278855275640336</v>
      </c>
      <c r="G76" s="207">
        <v>82986</v>
      </c>
      <c r="H76" s="207">
        <v>99028</v>
      </c>
      <c r="I76" s="207">
        <v>609</v>
      </c>
      <c r="J76" s="207">
        <v>127</v>
      </c>
      <c r="K76" s="207">
        <v>44</v>
      </c>
      <c r="L76" s="207">
        <v>22.222222222222221</v>
      </c>
      <c r="M76" s="207">
        <v>2.3235280892539634</v>
      </c>
      <c r="N76" s="207">
        <v>0.37782321777116834</v>
      </c>
      <c r="O76" s="207">
        <v>1.8117664537215867</v>
      </c>
      <c r="P76" s="207">
        <v>7.3385872315812305E-3</v>
      </c>
      <c r="Q76" s="207">
        <v>0.20853858784893267</v>
      </c>
      <c r="R76" s="207">
        <v>5.2294168096054889</v>
      </c>
    </row>
    <row r="77" spans="1:18">
      <c r="A77" t="s">
        <v>50</v>
      </c>
      <c r="B77" s="228">
        <v>45204</v>
      </c>
      <c r="C77" s="210">
        <v>45204</v>
      </c>
      <c r="D77" s="234">
        <v>3</v>
      </c>
      <c r="E77" s="207">
        <v>114.49800652410293</v>
      </c>
      <c r="F77" s="207">
        <v>-50.238668751312375</v>
      </c>
      <c r="G77" s="207">
        <v>32566</v>
      </c>
      <c r="H77" s="207">
        <v>39926</v>
      </c>
      <c r="I77" s="207">
        <v>293</v>
      </c>
      <c r="J77" s="207">
        <v>49</v>
      </c>
      <c r="K77" s="207">
        <v>12</v>
      </c>
      <c r="L77" s="207">
        <v>-72.727272727272734</v>
      </c>
      <c r="M77" s="207">
        <v>2.8677555107975485</v>
      </c>
      <c r="N77" s="207">
        <v>0.39077817926314995</v>
      </c>
      <c r="O77" s="207">
        <v>2.3366940106959784</v>
      </c>
      <c r="P77" s="207">
        <v>8.9971135540133883E-3</v>
      </c>
      <c r="Q77" s="207">
        <v>0.16723549488054607</v>
      </c>
      <c r="R77" s="207">
        <v>9.5415005436752445</v>
      </c>
    </row>
    <row r="78" spans="1:18">
      <c r="A78" t="s">
        <v>56</v>
      </c>
      <c r="B78" s="228">
        <v>45205</v>
      </c>
      <c r="C78" s="210">
        <v>45205</v>
      </c>
      <c r="D78" s="234">
        <v>4</v>
      </c>
      <c r="E78" s="207">
        <v>106.94675842086201</v>
      </c>
      <c r="F78" s="207">
        <v>-6.5950913317004449</v>
      </c>
      <c r="G78" s="207">
        <v>22396</v>
      </c>
      <c r="H78" s="207">
        <v>30919</v>
      </c>
      <c r="I78" s="207">
        <v>210</v>
      </c>
      <c r="J78" s="207">
        <v>46</v>
      </c>
      <c r="K78" s="207">
        <v>15</v>
      </c>
      <c r="L78" s="207">
        <v>25</v>
      </c>
      <c r="M78" s="207">
        <v>3.4589332908846342</v>
      </c>
      <c r="N78" s="207">
        <v>0.50927027819458104</v>
      </c>
      <c r="O78" s="207">
        <v>2.3249295308883045</v>
      </c>
      <c r="P78" s="207">
        <v>9.376674406143955E-3</v>
      </c>
      <c r="Q78" s="207">
        <v>0.21904761904761905</v>
      </c>
      <c r="R78" s="207">
        <v>7.1297838947241337</v>
      </c>
    </row>
    <row r="79" spans="1:18">
      <c r="A79" t="s">
        <v>61</v>
      </c>
      <c r="B79" s="228">
        <v>45206</v>
      </c>
      <c r="C79" s="210">
        <v>45206</v>
      </c>
      <c r="D79" s="234">
        <v>5</v>
      </c>
      <c r="E79" s="207">
        <v>4.5619116582186821E-2</v>
      </c>
      <c r="F79" s="207">
        <v>-99.957344086669124</v>
      </c>
      <c r="G79" s="207">
        <v>10</v>
      </c>
      <c r="H79" s="207">
        <v>10</v>
      </c>
      <c r="J79" s="207">
        <v>15</v>
      </c>
      <c r="K79" s="207">
        <v>6</v>
      </c>
      <c r="L79" s="207">
        <v>-60</v>
      </c>
      <c r="M79" s="207">
        <v>4.5619116582186816</v>
      </c>
      <c r="N79" s="207" t="s">
        <v>545</v>
      </c>
      <c r="O79" s="207">
        <v>3.0412744388124547E-3</v>
      </c>
      <c r="P79" s="207" t="s">
        <v>545</v>
      </c>
      <c r="Q79" s="207" t="s">
        <v>52</v>
      </c>
      <c r="R79" s="207">
        <v>7.6031860970311371E-3</v>
      </c>
    </row>
    <row r="80" spans="1:18">
      <c r="A80" t="s">
        <v>65</v>
      </c>
      <c r="B80" s="228">
        <v>45207</v>
      </c>
      <c r="C80" s="210">
        <v>45207</v>
      </c>
      <c r="D80" s="234">
        <v>6</v>
      </c>
      <c r="E80" s="207">
        <v>132.92710212919522</v>
      </c>
      <c r="F80" s="207">
        <v>291284.64768320415</v>
      </c>
      <c r="G80" s="207">
        <v>42152</v>
      </c>
      <c r="H80" s="207">
        <v>52573</v>
      </c>
      <c r="I80" s="207">
        <v>343</v>
      </c>
      <c r="J80" s="207">
        <v>83</v>
      </c>
      <c r="K80" s="207">
        <v>25</v>
      </c>
      <c r="L80" s="207">
        <v>316.66666666666663</v>
      </c>
      <c r="M80" s="207">
        <v>2.5284290820230009</v>
      </c>
      <c r="N80" s="207">
        <v>0.38754257180523388</v>
      </c>
      <c r="O80" s="207">
        <v>1.6015313509541593</v>
      </c>
      <c r="P80" s="207">
        <v>8.1372176883659133E-3</v>
      </c>
      <c r="Q80" s="207">
        <v>0.24198250728862974</v>
      </c>
      <c r="R80" s="207">
        <v>5.3170840851678092</v>
      </c>
    </row>
    <row r="81" spans="1:18">
      <c r="A81" t="s">
        <v>35</v>
      </c>
      <c r="B81" s="228">
        <v>45208</v>
      </c>
      <c r="C81" s="210">
        <v>45208</v>
      </c>
      <c r="D81" s="234">
        <v>0</v>
      </c>
      <c r="E81" s="207">
        <v>161.39971139971141</v>
      </c>
      <c r="F81" s="207">
        <v>21.419717134014505</v>
      </c>
      <c r="G81" s="207">
        <v>62750</v>
      </c>
      <c r="H81" s="207">
        <v>73455</v>
      </c>
      <c r="I81" s="207">
        <v>477</v>
      </c>
      <c r="J81" s="207">
        <v>104</v>
      </c>
      <c r="K81" s="207">
        <v>15</v>
      </c>
      <c r="L81" s="207">
        <v>-40</v>
      </c>
      <c r="M81" s="207">
        <v>2.1972597018543518</v>
      </c>
      <c r="N81" s="207">
        <v>0.3383641748421623</v>
      </c>
      <c r="O81" s="207">
        <v>1.5519203019203021</v>
      </c>
      <c r="P81" s="207">
        <v>7.6015936254980078E-3</v>
      </c>
      <c r="Q81" s="207">
        <v>0.2180293501048218</v>
      </c>
      <c r="R81" s="207">
        <v>10.75998075998076</v>
      </c>
    </row>
    <row r="82" spans="1:18">
      <c r="A82" t="s">
        <v>40</v>
      </c>
      <c r="B82" s="228">
        <v>45209</v>
      </c>
      <c r="C82" s="210">
        <v>45209</v>
      </c>
      <c r="D82" s="234">
        <v>1</v>
      </c>
      <c r="E82" s="207">
        <v>173.79235760634464</v>
      </c>
      <c r="F82" s="207">
        <v>7.6782331883744561</v>
      </c>
      <c r="G82" s="207">
        <v>69340</v>
      </c>
      <c r="H82" s="207">
        <v>76344</v>
      </c>
      <c r="I82" s="207">
        <v>461</v>
      </c>
      <c r="J82" s="207">
        <v>108</v>
      </c>
      <c r="K82" s="207">
        <v>33</v>
      </c>
      <c r="L82" s="207">
        <v>120</v>
      </c>
      <c r="M82" s="207">
        <v>2.2764376716748487</v>
      </c>
      <c r="N82" s="207">
        <v>0.37698992973176709</v>
      </c>
      <c r="O82" s="207">
        <v>1.6091884963550429</v>
      </c>
      <c r="P82" s="207">
        <v>6.6483991923853474E-3</v>
      </c>
      <c r="Q82" s="207">
        <v>0.23427331887201736</v>
      </c>
      <c r="R82" s="207">
        <v>5.2664350789801402</v>
      </c>
    </row>
    <row r="83" spans="1:18">
      <c r="A83" t="s">
        <v>45</v>
      </c>
      <c r="B83" s="228">
        <v>45210</v>
      </c>
      <c r="C83" s="210">
        <v>45210</v>
      </c>
      <c r="D83" s="234">
        <v>2</v>
      </c>
      <c r="E83" s="207">
        <v>278.44268204758475</v>
      </c>
      <c r="F83" s="207">
        <v>60.215722879070746</v>
      </c>
      <c r="G83" s="207">
        <v>110012</v>
      </c>
      <c r="H83" s="207">
        <v>126167</v>
      </c>
      <c r="I83" s="207">
        <v>814</v>
      </c>
      <c r="J83" s="207">
        <v>145</v>
      </c>
      <c r="K83" s="207">
        <v>36</v>
      </c>
      <c r="L83" s="207">
        <v>9.0909090909090917</v>
      </c>
      <c r="M83" s="207">
        <v>2.2069374879927772</v>
      </c>
      <c r="N83" s="207">
        <v>0.34206717696263483</v>
      </c>
      <c r="O83" s="207">
        <v>1.9202943589488604</v>
      </c>
      <c r="P83" s="207">
        <v>7.399192815329237E-3</v>
      </c>
      <c r="Q83" s="207">
        <v>0.17813267813267813</v>
      </c>
      <c r="R83" s="207">
        <v>7.7345189457662435</v>
      </c>
    </row>
    <row r="84" spans="1:18">
      <c r="A84" t="s">
        <v>50</v>
      </c>
      <c r="B84" s="228">
        <v>45211</v>
      </c>
      <c r="C84" s="210">
        <v>45211</v>
      </c>
      <c r="D84" s="234">
        <v>3</v>
      </c>
      <c r="E84" s="207">
        <v>310.30150753768845</v>
      </c>
      <c r="F84" s="207">
        <v>11.441789475601714</v>
      </c>
      <c r="G84" s="207">
        <v>91678</v>
      </c>
      <c r="H84" s="207">
        <v>114400</v>
      </c>
      <c r="I84" s="207">
        <v>741</v>
      </c>
      <c r="J84" s="207">
        <v>141</v>
      </c>
      <c r="K84" s="207">
        <v>39</v>
      </c>
      <c r="L84" s="207">
        <v>8.3333333333333321</v>
      </c>
      <c r="M84" s="207">
        <v>2.7124257651895842</v>
      </c>
      <c r="N84" s="207">
        <v>0.41876046901172531</v>
      </c>
      <c r="O84" s="207">
        <v>2.2007199116148115</v>
      </c>
      <c r="P84" s="207">
        <v>8.082637055782195E-3</v>
      </c>
      <c r="Q84" s="207">
        <v>0.19028340080971659</v>
      </c>
      <c r="R84" s="207">
        <v>7.9564489112227808</v>
      </c>
    </row>
    <row r="85" spans="1:18">
      <c r="A85" t="s">
        <v>56</v>
      </c>
      <c r="B85" s="228">
        <v>45212</v>
      </c>
      <c r="C85" s="210">
        <v>45212</v>
      </c>
      <c r="D85" s="234">
        <v>4</v>
      </c>
      <c r="E85" s="207">
        <v>340.71942446043164</v>
      </c>
      <c r="F85" s="207">
        <v>9.8026971135642018</v>
      </c>
      <c r="G85" s="207">
        <v>94923</v>
      </c>
      <c r="H85" s="207">
        <v>124628</v>
      </c>
      <c r="I85" s="207">
        <v>808</v>
      </c>
      <c r="J85" s="207">
        <v>121</v>
      </c>
      <c r="K85" s="207">
        <v>35</v>
      </c>
      <c r="L85" s="207">
        <v>-10.256410256410255</v>
      </c>
      <c r="M85" s="207">
        <v>2.7338914566584687</v>
      </c>
      <c r="N85" s="207">
        <v>0.42168245601538568</v>
      </c>
      <c r="O85" s="207">
        <v>2.8158630120696828</v>
      </c>
      <c r="P85" s="207">
        <v>8.5121624895968303E-3</v>
      </c>
      <c r="Q85" s="207">
        <v>0.14975247524752475</v>
      </c>
      <c r="R85" s="207">
        <v>9.7348406988694762</v>
      </c>
    </row>
    <row r="86" spans="1:18">
      <c r="A86" t="s">
        <v>61</v>
      </c>
      <c r="B86" s="228">
        <v>45213</v>
      </c>
      <c r="C86" s="210">
        <v>45213</v>
      </c>
      <c r="D86" s="234">
        <v>5</v>
      </c>
      <c r="E86" s="207">
        <v>282.96942446043164</v>
      </c>
      <c r="F86" s="207">
        <v>-16.949429898648649</v>
      </c>
      <c r="G86" s="207">
        <v>80159</v>
      </c>
      <c r="H86" s="207">
        <v>96146</v>
      </c>
      <c r="I86" s="207">
        <v>710</v>
      </c>
      <c r="J86" s="207">
        <v>108</v>
      </c>
      <c r="K86" s="207">
        <v>23</v>
      </c>
      <c r="L86" s="207">
        <v>-34.285714285714285</v>
      </c>
      <c r="M86" s="207">
        <v>2.9431221731578185</v>
      </c>
      <c r="N86" s="207">
        <v>0.39854848515553754</v>
      </c>
      <c r="O86" s="207">
        <v>2.6200872635225152</v>
      </c>
      <c r="P86" s="207">
        <v>8.8573959255978749E-3</v>
      </c>
      <c r="Q86" s="207">
        <v>0.15211267605633802</v>
      </c>
      <c r="R86" s="207">
        <v>12.303018454801375</v>
      </c>
    </row>
    <row r="87" spans="1:18">
      <c r="A87" t="s">
        <v>65</v>
      </c>
      <c r="B87" s="228">
        <v>45214</v>
      </c>
      <c r="C87" s="210">
        <v>45214</v>
      </c>
      <c r="D87" s="234">
        <v>6</v>
      </c>
      <c r="E87" s="207">
        <v>244.6846846846847</v>
      </c>
      <c r="F87" s="207">
        <v>-13.529638351828503</v>
      </c>
      <c r="G87" s="207">
        <v>68289</v>
      </c>
      <c r="H87" s="207">
        <v>88471</v>
      </c>
      <c r="I87" s="207">
        <v>660</v>
      </c>
      <c r="J87" s="207">
        <v>123</v>
      </c>
      <c r="K87" s="207">
        <v>49</v>
      </c>
      <c r="L87" s="207">
        <v>113.04347826086956</v>
      </c>
      <c r="M87" s="207">
        <v>2.7657049732079968</v>
      </c>
      <c r="N87" s="207">
        <v>0.37073437073437077</v>
      </c>
      <c r="O87" s="207">
        <v>1.9893063795502821</v>
      </c>
      <c r="P87" s="207">
        <v>9.664806923516232E-3</v>
      </c>
      <c r="Q87" s="207">
        <v>0.18636363636363637</v>
      </c>
      <c r="R87" s="207">
        <v>4.9935649935649939</v>
      </c>
    </row>
    <row r="88" spans="1:18">
      <c r="A88" t="s">
        <v>35</v>
      </c>
      <c r="B88" s="228">
        <v>45215</v>
      </c>
      <c r="C88" s="210">
        <v>45215</v>
      </c>
      <c r="D88" s="234">
        <v>0</v>
      </c>
      <c r="E88" s="207">
        <v>230.28673835125448</v>
      </c>
      <c r="F88" s="207">
        <v>-5.8842858726463678</v>
      </c>
      <c r="G88" s="207">
        <v>58527</v>
      </c>
      <c r="H88" s="207">
        <v>78064</v>
      </c>
      <c r="I88" s="207">
        <v>657</v>
      </c>
      <c r="J88" s="207">
        <v>65</v>
      </c>
      <c r="K88" s="207">
        <v>27</v>
      </c>
      <c r="L88" s="207">
        <v>-44.897959183673471</v>
      </c>
      <c r="M88" s="207">
        <v>2.9499735902753446</v>
      </c>
      <c r="N88" s="207">
        <v>0.35051253934741933</v>
      </c>
      <c r="O88" s="207">
        <v>3.5428728977116073</v>
      </c>
      <c r="P88" s="207">
        <v>1.1225588190066124E-2</v>
      </c>
      <c r="Q88" s="207">
        <v>9.8934550989345504E-2</v>
      </c>
      <c r="R88" s="207">
        <v>8.52913845745387</v>
      </c>
    </row>
    <row r="89" spans="1:18">
      <c r="A89" t="s">
        <v>40</v>
      </c>
      <c r="B89" s="228">
        <v>45216</v>
      </c>
      <c r="C89" s="210">
        <v>45216</v>
      </c>
      <c r="D89" s="234">
        <v>1</v>
      </c>
      <c r="E89" s="207">
        <v>262.69189575151728</v>
      </c>
      <c r="F89" s="207">
        <v>14.071655898324234</v>
      </c>
      <c r="G89" s="207">
        <v>68144</v>
      </c>
      <c r="H89" s="207">
        <v>86768</v>
      </c>
      <c r="I89" s="207">
        <v>763</v>
      </c>
      <c r="J89" s="207">
        <v>82</v>
      </c>
      <c r="K89" s="207">
        <v>22</v>
      </c>
      <c r="L89" s="207">
        <v>-18.518518518518519</v>
      </c>
      <c r="M89" s="207">
        <v>3.0275204655116781</v>
      </c>
      <c r="N89" s="207">
        <v>0.34428819888796497</v>
      </c>
      <c r="O89" s="207">
        <v>3.2035597042867963</v>
      </c>
      <c r="P89" s="207">
        <v>1.1196877201220944E-2</v>
      </c>
      <c r="Q89" s="207">
        <v>0.10747051114023591</v>
      </c>
      <c r="R89" s="207">
        <v>11.940540715978058</v>
      </c>
    </row>
    <row r="90" spans="1:18">
      <c r="A90" t="s">
        <v>45</v>
      </c>
      <c r="B90" s="228">
        <v>45217</v>
      </c>
      <c r="C90" s="210">
        <v>45217</v>
      </c>
      <c r="D90" s="234">
        <v>2</v>
      </c>
      <c r="E90" s="207">
        <v>116.7797215280257</v>
      </c>
      <c r="F90" s="207">
        <v>-55.544985050285398</v>
      </c>
      <c r="G90" s="207">
        <v>22817</v>
      </c>
      <c r="H90" s="207">
        <v>26170</v>
      </c>
      <c r="I90" s="207">
        <v>217</v>
      </c>
      <c r="J90" s="207">
        <v>59</v>
      </c>
      <c r="K90" s="207">
        <v>28</v>
      </c>
      <c r="L90" s="207">
        <v>27.27272727272727</v>
      </c>
      <c r="M90" s="207">
        <v>4.4623508417281501</v>
      </c>
      <c r="N90" s="207">
        <v>0.53815539874666218</v>
      </c>
      <c r="O90" s="207">
        <v>1.9793173140343339</v>
      </c>
      <c r="P90" s="207">
        <v>9.5104527326116493E-3</v>
      </c>
      <c r="Q90" s="207">
        <v>0.27188940092165897</v>
      </c>
      <c r="R90" s="207">
        <v>4.1707043402866324</v>
      </c>
    </row>
    <row r="91" spans="1:18">
      <c r="A91" t="s">
        <v>50</v>
      </c>
      <c r="B91" s="228">
        <v>45218</v>
      </c>
      <c r="C91" s="210">
        <v>45218</v>
      </c>
      <c r="D91" s="234">
        <v>3</v>
      </c>
      <c r="E91" s="207">
        <v>331.97715917201998</v>
      </c>
      <c r="F91" s="207">
        <v>184.27637506598228</v>
      </c>
      <c r="G91" s="207">
        <v>61345</v>
      </c>
      <c r="H91" s="207">
        <v>82798</v>
      </c>
      <c r="I91" s="207">
        <v>657</v>
      </c>
      <c r="J91" s="207">
        <v>131</v>
      </c>
      <c r="K91" s="207">
        <v>56</v>
      </c>
      <c r="L91" s="207">
        <v>100</v>
      </c>
      <c r="M91" s="207">
        <v>4.0094828277497037</v>
      </c>
      <c r="N91" s="207">
        <v>0.50529247971388125</v>
      </c>
      <c r="O91" s="207">
        <v>2.5341767875726715</v>
      </c>
      <c r="P91" s="207">
        <v>1.0709919308827125E-2</v>
      </c>
      <c r="Q91" s="207">
        <v>0.19939117199391171</v>
      </c>
      <c r="R91" s="207">
        <v>5.9281635566432138</v>
      </c>
    </row>
    <row r="92" spans="1:18">
      <c r="A92" t="s">
        <v>56</v>
      </c>
      <c r="B92" s="228">
        <v>45219</v>
      </c>
      <c r="C92" s="210">
        <v>45219</v>
      </c>
      <c r="D92" s="234">
        <v>4</v>
      </c>
      <c r="E92" s="207">
        <v>412.47319513938527</v>
      </c>
      <c r="F92" s="207">
        <v>24.247462135084664</v>
      </c>
      <c r="G92" s="207">
        <v>75182</v>
      </c>
      <c r="H92" s="207">
        <v>96590</v>
      </c>
      <c r="I92" s="207">
        <v>862</v>
      </c>
      <c r="J92" s="207">
        <v>153</v>
      </c>
      <c r="K92" s="207">
        <v>38</v>
      </c>
      <c r="L92" s="207">
        <v>-32.142857142857146</v>
      </c>
      <c r="M92" s="207">
        <v>4.2703509176869785</v>
      </c>
      <c r="N92" s="207">
        <v>0.47850718693664185</v>
      </c>
      <c r="O92" s="207">
        <v>2.6959032362051323</v>
      </c>
      <c r="P92" s="207">
        <v>1.1465510361522704E-2</v>
      </c>
      <c r="Q92" s="207">
        <v>0.17749419953596288</v>
      </c>
      <c r="R92" s="207">
        <v>10.854557766825929</v>
      </c>
    </row>
    <row r="93" spans="1:18">
      <c r="A93" t="s">
        <v>61</v>
      </c>
      <c r="B93" s="228">
        <v>45220</v>
      </c>
      <c r="C93" s="210">
        <v>45220</v>
      </c>
      <c r="D93" s="234">
        <v>5</v>
      </c>
      <c r="E93" s="207">
        <v>360.82289803220038</v>
      </c>
      <c r="F93" s="207">
        <v>-12.522097851650923</v>
      </c>
      <c r="G93" s="207">
        <v>79629</v>
      </c>
      <c r="H93" s="207">
        <v>94480</v>
      </c>
      <c r="I93" s="207">
        <v>861</v>
      </c>
      <c r="J93" s="207">
        <v>131</v>
      </c>
      <c r="K93" s="207">
        <v>33</v>
      </c>
      <c r="L93" s="207">
        <v>-13.157894736842104</v>
      </c>
      <c r="M93" s="207">
        <v>3.8190399876397159</v>
      </c>
      <c r="N93" s="207">
        <v>0.41907421374239301</v>
      </c>
      <c r="O93" s="207">
        <v>2.7543732674213768</v>
      </c>
      <c r="P93" s="207">
        <v>1.0812643634856648E-2</v>
      </c>
      <c r="Q93" s="207">
        <v>0.15214866434378629</v>
      </c>
      <c r="R93" s="207">
        <v>10.934027213096982</v>
      </c>
    </row>
    <row r="94" spans="1:18">
      <c r="A94" t="s">
        <v>65</v>
      </c>
      <c r="B94" s="228">
        <v>45221</v>
      </c>
      <c r="C94" s="210">
        <v>45221</v>
      </c>
      <c r="D94" s="234">
        <v>6</v>
      </c>
      <c r="E94" s="207">
        <v>577.39750445632797</v>
      </c>
      <c r="F94" s="207">
        <v>60.02241199359807</v>
      </c>
      <c r="G94" s="207">
        <v>160028</v>
      </c>
      <c r="H94" s="207">
        <v>191220</v>
      </c>
      <c r="I94" s="207">
        <v>1512</v>
      </c>
      <c r="J94" s="207">
        <v>250</v>
      </c>
      <c r="K94" s="207">
        <v>60</v>
      </c>
      <c r="L94" s="207">
        <v>81.818181818181827</v>
      </c>
      <c r="M94" s="207">
        <v>3.0195455729334166</v>
      </c>
      <c r="N94" s="207">
        <v>0.38187665638646029</v>
      </c>
      <c r="O94" s="207">
        <v>2.3095900178253119</v>
      </c>
      <c r="P94" s="207">
        <v>9.4483465393556121E-3</v>
      </c>
      <c r="Q94" s="207">
        <v>0.16534391534391535</v>
      </c>
      <c r="R94" s="207">
        <v>9.6232917409388001</v>
      </c>
    </row>
    <row r="95" spans="1:18">
      <c r="A95" t="s">
        <v>35</v>
      </c>
      <c r="B95" s="228">
        <v>45222</v>
      </c>
      <c r="C95" s="210">
        <v>45222</v>
      </c>
      <c r="D95" s="234">
        <v>0</v>
      </c>
      <c r="E95" s="207">
        <v>474.86650053399785</v>
      </c>
      <c r="F95" s="207">
        <v>-17.757438009516914</v>
      </c>
      <c r="G95" s="207">
        <v>117315</v>
      </c>
      <c r="H95" s="207">
        <v>143447</v>
      </c>
      <c r="I95" s="207">
        <v>1248</v>
      </c>
      <c r="J95" s="207">
        <v>283</v>
      </c>
      <c r="K95" s="207">
        <v>92</v>
      </c>
      <c r="L95" s="207">
        <v>53.333333333333336</v>
      </c>
      <c r="M95" s="207">
        <v>3.3103968750409409</v>
      </c>
      <c r="N95" s="207">
        <v>0.38050200363301112</v>
      </c>
      <c r="O95" s="207">
        <v>1.6779735001201337</v>
      </c>
      <c r="P95" s="207">
        <v>1.0638025827899246E-2</v>
      </c>
      <c r="Q95" s="207">
        <v>0.22676282051282051</v>
      </c>
      <c r="R95" s="207">
        <v>5.1615923971086719</v>
      </c>
    </row>
    <row r="96" spans="1:18">
      <c r="A96" t="s">
        <v>40</v>
      </c>
      <c r="B96" s="228">
        <v>45223</v>
      </c>
      <c r="C96" s="210">
        <v>45223</v>
      </c>
      <c r="D96" s="234">
        <v>1</v>
      </c>
      <c r="E96" s="207">
        <v>463.86913229018489</v>
      </c>
      <c r="F96" s="207">
        <v>-2.3158863030864829</v>
      </c>
      <c r="G96" s="207">
        <v>129275</v>
      </c>
      <c r="H96" s="207">
        <v>149992</v>
      </c>
      <c r="I96" s="207">
        <v>1247</v>
      </c>
      <c r="J96" s="207">
        <v>229</v>
      </c>
      <c r="K96" s="207">
        <v>69</v>
      </c>
      <c r="L96" s="207">
        <v>-25</v>
      </c>
      <c r="M96" s="207">
        <v>3.0926258219784049</v>
      </c>
      <c r="N96" s="207">
        <v>0.37198807721746985</v>
      </c>
      <c r="O96" s="207">
        <v>2.0256293986470957</v>
      </c>
      <c r="P96" s="207">
        <v>9.6461032682266488E-3</v>
      </c>
      <c r="Q96" s="207">
        <v>0.18364073777064957</v>
      </c>
      <c r="R96" s="207">
        <v>6.7227410476838392</v>
      </c>
    </row>
    <row r="97" spans="1:18">
      <c r="A97" t="s">
        <v>45</v>
      </c>
      <c r="B97" s="228">
        <v>45224</v>
      </c>
      <c r="C97" s="210">
        <v>45224</v>
      </c>
      <c r="D97" s="234">
        <v>2</v>
      </c>
      <c r="E97" s="207">
        <v>206.25222024866787</v>
      </c>
      <c r="F97" s="207">
        <v>-55.536549881995242</v>
      </c>
      <c r="G97" s="207">
        <v>62976</v>
      </c>
      <c r="H97" s="207">
        <v>71521</v>
      </c>
      <c r="I97" s="207">
        <v>602</v>
      </c>
      <c r="J97" s="207">
        <v>105</v>
      </c>
      <c r="K97" s="207">
        <v>22</v>
      </c>
      <c r="L97" s="207">
        <v>-68.115942028985515</v>
      </c>
      <c r="M97" s="207">
        <v>2.8837994469969361</v>
      </c>
      <c r="N97" s="207">
        <v>0.34261166154263767</v>
      </c>
      <c r="O97" s="207">
        <v>1.9643068595111226</v>
      </c>
      <c r="P97" s="207">
        <v>9.5591971544715451E-3</v>
      </c>
      <c r="Q97" s="207">
        <v>0.1744186046511628</v>
      </c>
      <c r="R97" s="207">
        <v>9.3751009203939937</v>
      </c>
    </row>
    <row r="98" spans="1:18">
      <c r="A98" t="s">
        <v>50</v>
      </c>
      <c r="B98" s="228">
        <v>45225</v>
      </c>
      <c r="C98" s="210">
        <v>45225</v>
      </c>
      <c r="D98" s="234">
        <v>3</v>
      </c>
      <c r="E98" s="207">
        <v>172.55946041888532</v>
      </c>
      <c r="F98" s="207">
        <v>-16.335707702521159</v>
      </c>
      <c r="G98" s="207">
        <v>39640</v>
      </c>
      <c r="H98" s="207">
        <v>50059</v>
      </c>
      <c r="I98" s="207">
        <v>364</v>
      </c>
      <c r="J98" s="207">
        <v>93</v>
      </c>
      <c r="K98" s="207">
        <v>23</v>
      </c>
      <c r="L98" s="207">
        <v>4.5454545454545459</v>
      </c>
      <c r="M98" s="207">
        <v>3.4471216048839435</v>
      </c>
      <c r="N98" s="207">
        <v>0.47406445170023442</v>
      </c>
      <c r="O98" s="207">
        <v>1.8554780690202723</v>
      </c>
      <c r="P98" s="207">
        <v>9.1826437941473268E-3</v>
      </c>
      <c r="Q98" s="207">
        <v>0.25549450549450547</v>
      </c>
      <c r="R98" s="207">
        <v>7.5025852356037097</v>
      </c>
    </row>
    <row r="99" spans="1:18">
      <c r="A99" t="s">
        <v>56</v>
      </c>
      <c r="B99" s="228">
        <v>45226</v>
      </c>
      <c r="C99" s="210">
        <v>45226</v>
      </c>
      <c r="D99" s="234">
        <v>4</v>
      </c>
      <c r="E99" s="207">
        <v>208.03127221037667</v>
      </c>
      <c r="F99" s="207">
        <v>20.556283443042815</v>
      </c>
      <c r="G99" s="207">
        <v>54430</v>
      </c>
      <c r="H99" s="207">
        <v>87868</v>
      </c>
      <c r="I99" s="207">
        <v>520</v>
      </c>
      <c r="J99" s="207">
        <v>94</v>
      </c>
      <c r="K99" s="207">
        <v>27</v>
      </c>
      <c r="L99" s="207">
        <v>17.391304347826086</v>
      </c>
      <c r="M99" s="207">
        <v>2.3675430442297158</v>
      </c>
      <c r="N99" s="207">
        <v>0.40006013886610897</v>
      </c>
      <c r="O99" s="207">
        <v>2.2130986405359221</v>
      </c>
      <c r="P99" s="207">
        <v>9.5535550248024986E-3</v>
      </c>
      <c r="Q99" s="207">
        <v>0.18076923076923077</v>
      </c>
      <c r="R99" s="207">
        <v>7.7048619337176545</v>
      </c>
    </row>
    <row r="100" spans="1:18">
      <c r="A100" t="s">
        <v>61</v>
      </c>
      <c r="B100" s="228">
        <v>45227</v>
      </c>
      <c r="C100" s="210">
        <v>45227</v>
      </c>
      <c r="D100" s="234">
        <v>5</v>
      </c>
      <c r="E100" s="207">
        <v>256.53873489694382</v>
      </c>
      <c r="F100" s="207">
        <v>23.317389818927225</v>
      </c>
      <c r="G100" s="207">
        <v>64748</v>
      </c>
      <c r="H100" s="207">
        <v>78822</v>
      </c>
      <c r="I100" s="207">
        <v>596</v>
      </c>
      <c r="J100" s="207">
        <v>92</v>
      </c>
      <c r="K100" s="207">
        <v>28</v>
      </c>
      <c r="L100" s="207">
        <v>3.7037037037037033</v>
      </c>
      <c r="M100" s="207">
        <v>3.2546590405844031</v>
      </c>
      <c r="N100" s="207">
        <v>0.43043411895460371</v>
      </c>
      <c r="O100" s="207">
        <v>2.7884645097493892</v>
      </c>
      <c r="P100" s="207">
        <v>9.2049175264100822E-3</v>
      </c>
      <c r="Q100" s="207">
        <v>0.15436241610738255</v>
      </c>
      <c r="R100" s="207">
        <v>9.16209767489085</v>
      </c>
    </row>
    <row r="101" spans="1:18">
      <c r="A101" t="s">
        <v>65</v>
      </c>
      <c r="B101" s="228">
        <v>45228</v>
      </c>
      <c r="C101" s="210">
        <v>45228</v>
      </c>
      <c r="D101" s="234">
        <v>6</v>
      </c>
      <c r="E101" s="207">
        <v>287.15953307392999</v>
      </c>
      <c r="F101" s="207">
        <v>11.936130498689444</v>
      </c>
      <c r="G101" s="207">
        <v>85892</v>
      </c>
      <c r="H101" s="207">
        <v>104995</v>
      </c>
      <c r="I101" s="207">
        <v>972</v>
      </c>
      <c r="J101" s="207">
        <v>106</v>
      </c>
      <c r="K101" s="207">
        <v>36</v>
      </c>
      <c r="L101" s="207">
        <v>28.571428571428569</v>
      </c>
      <c r="M101" s="207">
        <v>2.7349829332247246</v>
      </c>
      <c r="N101" s="207">
        <v>0.29543161838881687</v>
      </c>
      <c r="O101" s="207">
        <v>2.7090521988106602</v>
      </c>
      <c r="P101" s="207">
        <v>1.1316537046523542E-2</v>
      </c>
      <c r="Q101" s="207">
        <v>0.10905349794238683</v>
      </c>
      <c r="R101" s="207">
        <v>7.9766536964980554</v>
      </c>
    </row>
    <row r="102" spans="1:18">
      <c r="A102" t="s">
        <v>35</v>
      </c>
      <c r="B102" s="228">
        <v>45229</v>
      </c>
      <c r="C102" s="210">
        <v>45229</v>
      </c>
      <c r="D102" s="234">
        <v>0</v>
      </c>
      <c r="E102" s="207">
        <v>160.24053767244428</v>
      </c>
      <c r="F102" s="207">
        <v>-44.19807834441982</v>
      </c>
      <c r="G102" s="207">
        <v>53934</v>
      </c>
      <c r="H102" s="207">
        <v>65568</v>
      </c>
      <c r="I102" s="207">
        <v>470</v>
      </c>
      <c r="J102" s="207">
        <v>77</v>
      </c>
      <c r="K102" s="207">
        <v>23</v>
      </c>
      <c r="L102" s="207">
        <v>-36.111111111111107</v>
      </c>
      <c r="M102" s="207">
        <v>2.4438832612317638</v>
      </c>
      <c r="N102" s="207">
        <v>0.34093731419668993</v>
      </c>
      <c r="O102" s="207">
        <v>2.0810459437979776</v>
      </c>
      <c r="P102" s="207">
        <v>8.7143545815255678E-3</v>
      </c>
      <c r="Q102" s="207">
        <v>0.16382978723404254</v>
      </c>
      <c r="R102" s="207">
        <v>6.9669798988019247</v>
      </c>
    </row>
    <row r="103" spans="1:18">
      <c r="A103" t="s">
        <v>40</v>
      </c>
      <c r="B103" s="228">
        <v>45230</v>
      </c>
      <c r="C103" s="210">
        <v>45230</v>
      </c>
      <c r="D103" s="234">
        <v>1</v>
      </c>
      <c r="E103" s="207">
        <v>392.88998938804389</v>
      </c>
      <c r="F103" s="207">
        <v>145.18763796909496</v>
      </c>
      <c r="G103" s="207">
        <v>123730</v>
      </c>
      <c r="H103" s="207">
        <v>156574</v>
      </c>
      <c r="I103" s="207">
        <v>1024</v>
      </c>
      <c r="J103" s="207">
        <v>168</v>
      </c>
      <c r="K103" s="207">
        <v>61</v>
      </c>
      <c r="L103" s="207">
        <v>165.21739130434781</v>
      </c>
      <c r="M103" s="207">
        <v>2.5092926628178613</v>
      </c>
      <c r="N103" s="207">
        <v>0.38368163026176161</v>
      </c>
      <c r="O103" s="207">
        <v>2.3386308892145471</v>
      </c>
      <c r="P103" s="207">
        <v>8.2760850238422379E-3</v>
      </c>
      <c r="Q103" s="207">
        <v>0.1640625</v>
      </c>
      <c r="R103" s="207">
        <v>6.4408194981646538</v>
      </c>
    </row>
    <row r="104" spans="1:18">
      <c r="A104" t="s">
        <v>45</v>
      </c>
      <c r="B104" s="228">
        <v>45231</v>
      </c>
      <c r="C104" s="210">
        <v>45231</v>
      </c>
      <c r="D104" s="234">
        <v>2</v>
      </c>
      <c r="E104" s="207">
        <v>450.54712319096365</v>
      </c>
      <c r="F104" s="207">
        <v>14.675134353187552</v>
      </c>
      <c r="G104" s="207">
        <v>172041</v>
      </c>
      <c r="H104" s="207">
        <v>208734</v>
      </c>
      <c r="I104" s="207">
        <v>1356</v>
      </c>
      <c r="J104" s="207">
        <v>179</v>
      </c>
      <c r="K104" s="207">
        <v>59</v>
      </c>
      <c r="L104" s="207">
        <v>-3.278688524590164</v>
      </c>
      <c r="M104" s="207">
        <v>2.1584750121732137</v>
      </c>
      <c r="N104" s="207">
        <v>0.33226189025882275</v>
      </c>
      <c r="O104" s="207">
        <v>2.5170230345863889</v>
      </c>
      <c r="P104" s="207">
        <v>7.881842119029767E-3</v>
      </c>
      <c r="Q104" s="207">
        <v>0.13200589970501475</v>
      </c>
      <c r="R104" s="207">
        <v>7.6363919184909088</v>
      </c>
    </row>
    <row r="105" spans="1:18">
      <c r="A105" t="s">
        <v>50</v>
      </c>
      <c r="B105" s="228">
        <v>45232</v>
      </c>
      <c r="C105" s="210">
        <v>45232</v>
      </c>
      <c r="D105" s="234">
        <v>3</v>
      </c>
      <c r="E105" s="207">
        <v>454.89092188599574</v>
      </c>
      <c r="F105" s="207">
        <v>0.96411639791804427</v>
      </c>
      <c r="G105" s="207">
        <v>163452</v>
      </c>
      <c r="H105" s="207">
        <v>200615</v>
      </c>
      <c r="I105" s="207">
        <v>1107</v>
      </c>
      <c r="J105" s="207">
        <v>182</v>
      </c>
      <c r="K105" s="207">
        <v>52</v>
      </c>
      <c r="L105" s="207">
        <v>-11.864406779661017</v>
      </c>
      <c r="M105" s="207">
        <v>2.267482101966432</v>
      </c>
      <c r="N105" s="207">
        <v>0.41092224199276939</v>
      </c>
      <c r="O105" s="207">
        <v>2.4994006697032733</v>
      </c>
      <c r="P105" s="207">
        <v>6.7726304970266498E-3</v>
      </c>
      <c r="Q105" s="207">
        <v>0.16440831074977416</v>
      </c>
      <c r="R105" s="207">
        <v>8.7479023439614565</v>
      </c>
    </row>
    <row r="106" spans="1:18">
      <c r="A106" t="s">
        <v>56</v>
      </c>
      <c r="B106" s="228">
        <v>45233</v>
      </c>
      <c r="C106" s="210">
        <v>45233</v>
      </c>
      <c r="D106" s="234">
        <v>4</v>
      </c>
      <c r="E106" s="207">
        <v>421.07670654468683</v>
      </c>
      <c r="F106" s="207">
        <v>-7.4334777227722721</v>
      </c>
      <c r="G106" s="207">
        <v>93726</v>
      </c>
      <c r="H106" s="207">
        <v>116667</v>
      </c>
      <c r="I106" s="207">
        <v>963</v>
      </c>
      <c r="J106" s="207">
        <v>173</v>
      </c>
      <c r="K106" s="207">
        <v>38</v>
      </c>
      <c r="L106" s="207">
        <v>-26.923076923076923</v>
      </c>
      <c r="M106" s="207">
        <v>3.6092186011870266</v>
      </c>
      <c r="N106" s="207">
        <v>0.43725514698306006</v>
      </c>
      <c r="O106" s="207">
        <v>2.4339694019924094</v>
      </c>
      <c r="P106" s="207">
        <v>1.0274630305358171E-2</v>
      </c>
      <c r="Q106" s="207">
        <v>0.17964693665628245</v>
      </c>
      <c r="R106" s="207">
        <v>11.080965961702285</v>
      </c>
    </row>
    <row r="107" spans="1:18">
      <c r="A107" t="s">
        <v>61</v>
      </c>
      <c r="B107" s="228">
        <v>45234</v>
      </c>
      <c r="C107" s="210">
        <v>45234</v>
      </c>
      <c r="D107" s="234">
        <v>5</v>
      </c>
      <c r="E107" s="207">
        <v>522.73528375044054</v>
      </c>
      <c r="F107" s="207">
        <v>24.142531663637676</v>
      </c>
      <c r="G107" s="207">
        <v>139840</v>
      </c>
      <c r="H107" s="207">
        <v>174890</v>
      </c>
      <c r="I107" s="207">
        <v>1268</v>
      </c>
      <c r="J107" s="207">
        <v>235</v>
      </c>
      <c r="K107" s="207">
        <v>68</v>
      </c>
      <c r="L107" s="207">
        <v>78.94736842105263</v>
      </c>
      <c r="M107" s="207">
        <v>2.9889375250182435</v>
      </c>
      <c r="N107" s="207">
        <v>0.41225180106501619</v>
      </c>
      <c r="O107" s="207">
        <v>2.224405462767832</v>
      </c>
      <c r="P107" s="207">
        <v>9.0675057208237982E-3</v>
      </c>
      <c r="Q107" s="207">
        <v>0.18533123028391169</v>
      </c>
      <c r="R107" s="207">
        <v>7.6872835845653018</v>
      </c>
    </row>
    <row r="108" spans="1:18">
      <c r="A108" t="s">
        <v>65</v>
      </c>
      <c r="B108" s="228">
        <v>45235</v>
      </c>
      <c r="C108" s="210">
        <v>45235</v>
      </c>
      <c r="D108" s="234">
        <v>6</v>
      </c>
      <c r="E108" s="207">
        <v>727.81106802960869</v>
      </c>
      <c r="F108" s="207">
        <v>39.23128792987189</v>
      </c>
      <c r="G108" s="207">
        <v>232032</v>
      </c>
      <c r="H108" s="207">
        <v>296830</v>
      </c>
      <c r="I108" s="207">
        <v>2230</v>
      </c>
      <c r="J108" s="207">
        <v>292</v>
      </c>
      <c r="K108" s="207">
        <v>70</v>
      </c>
      <c r="L108" s="207">
        <v>2.9411764705882351</v>
      </c>
      <c r="M108" s="207">
        <v>2.451945787250644</v>
      </c>
      <c r="N108" s="207">
        <v>0.32637267624646132</v>
      </c>
      <c r="O108" s="207">
        <v>2.4925036576356461</v>
      </c>
      <c r="P108" s="207">
        <v>9.6107433457454147E-3</v>
      </c>
      <c r="Q108" s="207">
        <v>0.13094170403587443</v>
      </c>
      <c r="R108" s="207">
        <v>10.397300971851553</v>
      </c>
    </row>
    <row r="109" spans="1:18">
      <c r="A109" t="s">
        <v>35</v>
      </c>
      <c r="B109" s="228">
        <v>45236</v>
      </c>
      <c r="C109" s="210">
        <v>45236</v>
      </c>
      <c r="D109" s="234">
        <v>0</v>
      </c>
      <c r="E109" s="207">
        <v>426.98245614035091</v>
      </c>
      <c r="F109" s="207">
        <v>-41.333338431316562</v>
      </c>
      <c r="G109" s="207">
        <v>139165</v>
      </c>
      <c r="H109" s="207">
        <v>172406</v>
      </c>
      <c r="I109" s="207">
        <v>1385</v>
      </c>
      <c r="J109" s="207">
        <v>240</v>
      </c>
      <c r="K109" s="207">
        <v>63</v>
      </c>
      <c r="L109" s="207">
        <v>-10</v>
      </c>
      <c r="M109" s="207">
        <v>2.4766101883945506</v>
      </c>
      <c r="N109" s="207">
        <v>0.3082905820507949</v>
      </c>
      <c r="O109" s="207">
        <v>1.7790935672514621</v>
      </c>
      <c r="P109" s="207">
        <v>9.9522149965867862E-3</v>
      </c>
      <c r="Q109" s="207">
        <v>0.17328519855595667</v>
      </c>
      <c r="R109" s="207">
        <v>6.7774993038150937</v>
      </c>
    </row>
    <row r="110" spans="1:18">
      <c r="A110" t="s">
        <v>40</v>
      </c>
      <c r="B110" s="228">
        <v>45237</v>
      </c>
      <c r="C110" s="210">
        <v>45237</v>
      </c>
      <c r="D110" s="234">
        <v>1</v>
      </c>
      <c r="E110" s="207">
        <v>442.03508771929825</v>
      </c>
      <c r="F110" s="207">
        <v>3.525351302489927</v>
      </c>
      <c r="G110" s="207">
        <v>120846</v>
      </c>
      <c r="H110" s="207">
        <v>155464</v>
      </c>
      <c r="I110" s="207">
        <v>1075</v>
      </c>
      <c r="J110" s="207">
        <v>174</v>
      </c>
      <c r="K110" s="207">
        <v>48</v>
      </c>
      <c r="L110" s="207">
        <v>-23.809523809523807</v>
      </c>
      <c r="M110" s="207">
        <v>2.8433276367474027</v>
      </c>
      <c r="N110" s="207">
        <v>0.41119543043655649</v>
      </c>
      <c r="O110" s="207">
        <v>2.5404315386166565</v>
      </c>
      <c r="P110" s="207">
        <v>8.8956192178475078E-3</v>
      </c>
      <c r="Q110" s="207">
        <v>0.16186046511627908</v>
      </c>
      <c r="R110" s="207">
        <v>9.2090643274853807</v>
      </c>
    </row>
    <row r="111" spans="1:18">
      <c r="A111" t="s">
        <v>45</v>
      </c>
      <c r="B111" s="228">
        <v>45238</v>
      </c>
      <c r="C111" s="210">
        <v>45238</v>
      </c>
      <c r="D111" s="234">
        <v>2</v>
      </c>
      <c r="E111" s="207">
        <v>422.29232386961093</v>
      </c>
      <c r="F111" s="207">
        <v>-4.466334098397275</v>
      </c>
      <c r="G111" s="207">
        <v>100646</v>
      </c>
      <c r="H111" s="207">
        <v>130478</v>
      </c>
      <c r="I111" s="207">
        <v>829</v>
      </c>
      <c r="J111" s="207">
        <v>162</v>
      </c>
      <c r="K111" s="207">
        <v>52</v>
      </c>
      <c r="L111" s="207">
        <v>8.3333333333333321</v>
      </c>
      <c r="M111" s="207">
        <v>3.2365021219639396</v>
      </c>
      <c r="N111" s="207">
        <v>0.50939966691147276</v>
      </c>
      <c r="O111" s="207">
        <v>2.60674273993587</v>
      </c>
      <c r="P111" s="207">
        <v>8.2367903344395203E-3</v>
      </c>
      <c r="Q111" s="207">
        <v>0.19541616405307599</v>
      </c>
      <c r="R111" s="207">
        <v>8.1210062282617486</v>
      </c>
    </row>
    <row r="112" spans="1:18">
      <c r="A112" t="s">
        <v>50</v>
      </c>
      <c r="B112" s="228">
        <v>45239</v>
      </c>
      <c r="C112" s="210">
        <v>45239</v>
      </c>
      <c r="D112" s="234">
        <v>3</v>
      </c>
      <c r="E112" s="207">
        <v>414.88095238095241</v>
      </c>
      <c r="F112" s="207">
        <v>-1.7550334376778511</v>
      </c>
      <c r="G112" s="207">
        <v>78893</v>
      </c>
      <c r="H112" s="207">
        <v>106409</v>
      </c>
      <c r="I112" s="207">
        <v>725</v>
      </c>
      <c r="J112" s="207">
        <v>126</v>
      </c>
      <c r="K112" s="207">
        <v>30</v>
      </c>
      <c r="L112" s="207">
        <v>-42.307692307692307</v>
      </c>
      <c r="M112" s="207">
        <v>3.8989272747695436</v>
      </c>
      <c r="N112" s="207">
        <v>0.57224958949096882</v>
      </c>
      <c r="O112" s="207">
        <v>3.2927059712774001</v>
      </c>
      <c r="P112" s="207">
        <v>9.1896619471943004E-3</v>
      </c>
      <c r="Q112" s="207">
        <v>0.17379310344827587</v>
      </c>
      <c r="R112" s="207">
        <v>13.829365079365081</v>
      </c>
    </row>
    <row r="113" spans="1:18">
      <c r="A113" t="s">
        <v>56</v>
      </c>
      <c r="B113" s="228">
        <v>45240</v>
      </c>
      <c r="C113" s="210">
        <v>45240</v>
      </c>
      <c r="D113" s="234">
        <v>4</v>
      </c>
      <c r="E113" s="207">
        <v>283.54341736694681</v>
      </c>
      <c r="F113" s="207">
        <v>-31.656679888598187</v>
      </c>
      <c r="G113" s="207">
        <v>55697</v>
      </c>
      <c r="H113" s="207">
        <v>73118</v>
      </c>
      <c r="I113" s="207">
        <v>445</v>
      </c>
      <c r="J113" s="207">
        <v>80</v>
      </c>
      <c r="K113" s="207">
        <v>27</v>
      </c>
      <c r="L113" s="207">
        <v>-10</v>
      </c>
      <c r="M113" s="207">
        <v>3.8778880353257312</v>
      </c>
      <c r="N113" s="207">
        <v>0.63717621880212771</v>
      </c>
      <c r="O113" s="207">
        <v>3.5442927170868352</v>
      </c>
      <c r="P113" s="207">
        <v>7.9896583298920947E-3</v>
      </c>
      <c r="Q113" s="207">
        <v>0.1797752808988764</v>
      </c>
      <c r="R113" s="207">
        <v>10.501608050627659</v>
      </c>
    </row>
    <row r="114" spans="1:18">
      <c r="A114" t="s">
        <v>61</v>
      </c>
      <c r="B114" s="228">
        <v>45241</v>
      </c>
      <c r="C114" s="210">
        <v>45241</v>
      </c>
      <c r="D114" s="234">
        <v>5</v>
      </c>
      <c r="E114" s="207">
        <v>180.46218487394958</v>
      </c>
      <c r="F114" s="207">
        <v>-36.354655470486549</v>
      </c>
      <c r="G114" s="207">
        <v>26087</v>
      </c>
      <c r="H114" s="207">
        <v>38544</v>
      </c>
      <c r="I114" s="207">
        <v>238</v>
      </c>
      <c r="J114" s="207">
        <v>51</v>
      </c>
      <c r="K114" s="207">
        <v>24</v>
      </c>
      <c r="L114" s="207">
        <v>-11.111111111111111</v>
      </c>
      <c r="M114" s="207">
        <v>4.6819786445088623</v>
      </c>
      <c r="N114" s="207">
        <v>0.7582444742602924</v>
      </c>
      <c r="O114" s="207">
        <v>3.5384742132146978</v>
      </c>
      <c r="P114" s="207">
        <v>9.1233181278031206E-3</v>
      </c>
      <c r="Q114" s="207">
        <v>0.21428571428571427</v>
      </c>
      <c r="R114" s="207">
        <v>7.5192577030812329</v>
      </c>
    </row>
    <row r="115" spans="1:18">
      <c r="A115" t="s">
        <v>65</v>
      </c>
      <c r="B115" s="228">
        <v>45242</v>
      </c>
      <c r="C115" s="210">
        <v>45242</v>
      </c>
      <c r="D115" s="234">
        <v>6</v>
      </c>
      <c r="E115" s="207">
        <v>219.87920168067228</v>
      </c>
      <c r="F115" s="207">
        <v>21.842258440046571</v>
      </c>
      <c r="G115" s="207">
        <v>48671</v>
      </c>
      <c r="H115" s="207">
        <v>62270</v>
      </c>
      <c r="I115" s="207">
        <v>355</v>
      </c>
      <c r="J115" s="207">
        <v>75</v>
      </c>
      <c r="K115" s="207">
        <v>24</v>
      </c>
      <c r="L115" s="207">
        <v>0</v>
      </c>
      <c r="M115" s="207">
        <v>3.5310615333334234</v>
      </c>
      <c r="N115" s="207">
        <v>0.61937803290330218</v>
      </c>
      <c r="O115" s="207">
        <v>2.9317226890756305</v>
      </c>
      <c r="P115" s="207">
        <v>7.2938710936697416E-3</v>
      </c>
      <c r="Q115" s="207">
        <v>0.21126760563380281</v>
      </c>
      <c r="R115" s="207">
        <v>9.1616334033613445</v>
      </c>
    </row>
    <row r="116" spans="1:18">
      <c r="A116" t="s">
        <v>35</v>
      </c>
      <c r="B116" s="228">
        <v>45243</v>
      </c>
      <c r="C116" s="210">
        <v>45243</v>
      </c>
      <c r="D116" s="234">
        <v>0</v>
      </c>
      <c r="E116" s="207">
        <v>181.85314685314685</v>
      </c>
      <c r="F116" s="207">
        <v>-17.294066258595105</v>
      </c>
      <c r="G116" s="207">
        <v>34376</v>
      </c>
      <c r="H116" s="207">
        <v>47705</v>
      </c>
      <c r="I116" s="207">
        <v>274</v>
      </c>
      <c r="J116" s="207">
        <v>70</v>
      </c>
      <c r="K116" s="207">
        <v>20</v>
      </c>
      <c r="L116" s="207">
        <v>-16.666666666666664</v>
      </c>
      <c r="M116" s="207">
        <v>3.8120353600911194</v>
      </c>
      <c r="N116" s="207">
        <v>0.66369761625236079</v>
      </c>
      <c r="O116" s="207">
        <v>2.5979020979020979</v>
      </c>
      <c r="P116" s="207">
        <v>7.9706772166627873E-3</v>
      </c>
      <c r="Q116" s="207">
        <v>0.25547445255474455</v>
      </c>
      <c r="R116" s="207">
        <v>9.0926573426573434</v>
      </c>
    </row>
    <row r="117" spans="1:18">
      <c r="D117" s="234"/>
    </row>
    <row r="118" spans="1:18">
      <c r="D118" s="234"/>
    </row>
    <row r="119" spans="1:18">
      <c r="D119" s="234"/>
    </row>
    <row r="120" spans="1:18">
      <c r="D120" s="234"/>
    </row>
    <row r="121" spans="1:18">
      <c r="D121" s="234"/>
    </row>
    <row r="122" spans="1:18">
      <c r="D122" s="234"/>
    </row>
  </sheetData>
  <phoneticPr fontId="5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F787-4180-4F87-893D-DF22D87C5568}">
  <dimension ref="A1:Q117"/>
  <sheetViews>
    <sheetView tabSelected="1" topLeftCell="A58" workbookViewId="0">
      <selection activeCell="D117" sqref="D117"/>
    </sheetView>
  </sheetViews>
  <sheetFormatPr defaultRowHeight="12.5"/>
  <cols>
    <col min="1" max="1" width="8.7265625" style="224"/>
    <col min="2" max="2" width="9.90625" style="230" bestFit="1" customWidth="1"/>
    <col min="3" max="3" width="12.7265625" style="224" bestFit="1" customWidth="1"/>
    <col min="4" max="4" width="12.7265625" style="224" customWidth="1"/>
    <col min="5" max="5" width="11.81640625" style="224" bestFit="1" customWidth="1"/>
    <col min="6" max="6" width="11.81640625" style="224" customWidth="1"/>
    <col min="7" max="7" width="12.1796875" style="224" customWidth="1"/>
    <col min="8" max="8" width="13.453125" style="224" customWidth="1"/>
    <col min="9" max="9" width="8.7265625" style="224" customWidth="1"/>
    <col min="10" max="11" width="11.81640625" style="224" customWidth="1"/>
    <col min="12" max="12" width="11.08984375" style="224" customWidth="1"/>
    <col min="13" max="14" width="12.1796875" style="224" customWidth="1"/>
    <col min="15" max="15" width="11.81640625" style="224" customWidth="1"/>
    <col min="16" max="16" width="8.7265625" style="224" customWidth="1"/>
    <col min="17" max="17" width="35.81640625" style="224" customWidth="1"/>
    <col min="18" max="16384" width="8.7265625" style="224"/>
  </cols>
  <sheetData>
    <row r="1" spans="1:17" s="222" customFormat="1" ht="50">
      <c r="A1" s="222" t="s">
        <v>563</v>
      </c>
      <c r="B1" s="211" t="s">
        <v>565</v>
      </c>
      <c r="C1" s="222" t="s">
        <v>564</v>
      </c>
      <c r="D1" s="211" t="s">
        <v>566</v>
      </c>
      <c r="E1" s="219" t="s">
        <v>553</v>
      </c>
      <c r="F1" s="219" t="s">
        <v>561</v>
      </c>
      <c r="G1" s="219" t="s">
        <v>546</v>
      </c>
      <c r="H1" s="222" t="s">
        <v>557</v>
      </c>
      <c r="I1" s="219" t="s">
        <v>556</v>
      </c>
      <c r="J1" s="220" t="s">
        <v>554</v>
      </c>
      <c r="K1" s="220" t="s">
        <v>547</v>
      </c>
      <c r="L1" s="220" t="s">
        <v>560</v>
      </c>
      <c r="M1" s="222" t="s">
        <v>354</v>
      </c>
      <c r="N1" s="219" t="s">
        <v>562</v>
      </c>
      <c r="O1" s="220" t="s">
        <v>551</v>
      </c>
      <c r="P1" s="220" t="s">
        <v>559</v>
      </c>
      <c r="Q1" s="220" t="s">
        <v>559</v>
      </c>
    </row>
    <row r="2" spans="1:17">
      <c r="A2" s="224" t="s">
        <v>61</v>
      </c>
      <c r="B2" s="228">
        <v>45129</v>
      </c>
      <c r="C2" s="225">
        <v>45129</v>
      </c>
      <c r="D2" s="234">
        <v>5</v>
      </c>
      <c r="G2" s="224">
        <v>19372</v>
      </c>
      <c r="H2" s="224">
        <v>22179</v>
      </c>
      <c r="I2" s="224">
        <v>450</v>
      </c>
      <c r="J2" s="224" t="s">
        <v>52</v>
      </c>
      <c r="K2" s="224" t="s">
        <v>52</v>
      </c>
      <c r="L2" s="224">
        <v>2.3229403262440634E-2</v>
      </c>
      <c r="M2" s="224">
        <v>26</v>
      </c>
      <c r="O2" s="224" t="s">
        <v>52</v>
      </c>
      <c r="P2" s="224" t="s">
        <v>52</v>
      </c>
      <c r="Q2" s="207">
        <f>IFERROR(IF(G2="","",E2/G2)," ")</f>
        <v>0</v>
      </c>
    </row>
    <row r="3" spans="1:17">
      <c r="A3" s="224" t="s">
        <v>65</v>
      </c>
      <c r="B3" s="228">
        <v>45130</v>
      </c>
      <c r="C3" s="225">
        <v>45130</v>
      </c>
      <c r="D3" s="234">
        <v>6</v>
      </c>
      <c r="E3" s="224">
        <v>127.86405793236889</v>
      </c>
      <c r="F3" s="224" t="s">
        <v>52</v>
      </c>
      <c r="G3" s="224">
        <v>41159</v>
      </c>
      <c r="H3" s="224">
        <v>58094</v>
      </c>
      <c r="I3" s="224">
        <v>653</v>
      </c>
      <c r="J3" s="224">
        <v>2.2009856083652166</v>
      </c>
      <c r="K3" s="224">
        <v>0.19581019591480689</v>
      </c>
      <c r="L3" s="224">
        <v>1.5865302849923466E-2</v>
      </c>
      <c r="M3" s="224">
        <v>108</v>
      </c>
      <c r="N3" s="224">
        <v>315.38461538461536</v>
      </c>
      <c r="O3" s="224">
        <v>1.1839264623367489</v>
      </c>
      <c r="P3" s="224">
        <v>3.1065880592912581E-3</v>
      </c>
      <c r="Q3" s="223">
        <f t="shared" ref="Q3:Q66" si="0">IFERROR(IF(G3="","",E3/G3)," ")</f>
        <v>3.1065880592912581E-3</v>
      </c>
    </row>
    <row r="4" spans="1:17">
      <c r="A4" s="224" t="s">
        <v>35</v>
      </c>
      <c r="B4" s="228">
        <v>45131</v>
      </c>
      <c r="C4" s="225">
        <v>45131</v>
      </c>
      <c r="D4" s="234">
        <v>0</v>
      </c>
      <c r="E4" s="224">
        <v>201.882954170788</v>
      </c>
      <c r="F4" s="224">
        <v>57.888743275745171</v>
      </c>
      <c r="G4" s="224">
        <v>62398</v>
      </c>
      <c r="H4" s="224">
        <v>87624</v>
      </c>
      <c r="I4" s="224">
        <v>723</v>
      </c>
      <c r="J4" s="224">
        <v>2.3039687091526067</v>
      </c>
      <c r="K4" s="224">
        <v>0.27922953550593083</v>
      </c>
      <c r="L4" s="224">
        <v>1.1586909836853745E-2</v>
      </c>
      <c r="M4" s="224">
        <v>141</v>
      </c>
      <c r="N4" s="224">
        <v>30.555555555555557</v>
      </c>
      <c r="O4" s="224">
        <v>1.4317940012112624</v>
      </c>
      <c r="P4" s="224">
        <v>3.2354074516937723E-3</v>
      </c>
      <c r="Q4" s="223">
        <f t="shared" si="0"/>
        <v>3.2354074516937723E-3</v>
      </c>
    </row>
    <row r="5" spans="1:17">
      <c r="A5" s="224" t="s">
        <v>40</v>
      </c>
      <c r="B5" s="228">
        <v>45132</v>
      </c>
      <c r="C5" s="225">
        <v>45132</v>
      </c>
      <c r="D5" s="234">
        <v>1</v>
      </c>
      <c r="E5" s="224">
        <v>393.08896582041984</v>
      </c>
      <c r="F5" s="224">
        <v>94.711320445547017</v>
      </c>
      <c r="G5" s="224">
        <v>97107</v>
      </c>
      <c r="H5" s="224">
        <v>201466</v>
      </c>
      <c r="I5" s="224">
        <v>1663</v>
      </c>
      <c r="J5" s="224">
        <v>1.9511429512692953</v>
      </c>
      <c r="K5" s="224">
        <v>0.23637340097439558</v>
      </c>
      <c r="L5" s="224">
        <v>1.712543894878845E-2</v>
      </c>
      <c r="M5" s="224">
        <v>101</v>
      </c>
      <c r="N5" s="224">
        <v>-28.368794326241137</v>
      </c>
      <c r="O5" s="224">
        <v>3.8919699586180183</v>
      </c>
      <c r="P5" s="224">
        <v>4.0479982475045036E-3</v>
      </c>
      <c r="Q5" s="223">
        <f t="shared" si="0"/>
        <v>4.0479982475045036E-3</v>
      </c>
    </row>
    <row r="6" spans="1:17">
      <c r="A6" s="224" t="s">
        <v>45</v>
      </c>
      <c r="B6" s="228">
        <v>45133</v>
      </c>
      <c r="C6" s="225">
        <v>45133</v>
      </c>
      <c r="D6" s="234">
        <v>2</v>
      </c>
      <c r="E6" s="224">
        <v>331.63144301571606</v>
      </c>
      <c r="F6" s="224">
        <v>-15.634507235896381</v>
      </c>
      <c r="G6" s="224">
        <v>82914</v>
      </c>
      <c r="H6" s="224">
        <v>232525</v>
      </c>
      <c r="I6" s="224">
        <v>1578</v>
      </c>
      <c r="J6" s="224">
        <v>1.4262184410954351</v>
      </c>
      <c r="K6" s="224">
        <v>0.21015934284899623</v>
      </c>
      <c r="L6" s="224">
        <v>1.9031767855850642E-2</v>
      </c>
      <c r="M6" s="224">
        <v>88</v>
      </c>
      <c r="N6" s="224">
        <v>-12.871287128712872</v>
      </c>
      <c r="O6" s="224">
        <v>3.7685391251785916</v>
      </c>
      <c r="P6" s="224">
        <v>3.9997038258402203E-3</v>
      </c>
      <c r="Q6" s="223">
        <f t="shared" si="0"/>
        <v>3.9997038258402203E-3</v>
      </c>
    </row>
    <row r="7" spans="1:17">
      <c r="A7" s="224" t="s">
        <v>50</v>
      </c>
      <c r="B7" s="228">
        <v>45134</v>
      </c>
      <c r="C7" s="225">
        <v>45134</v>
      </c>
      <c r="D7" s="234">
        <v>3</v>
      </c>
      <c r="E7" s="224">
        <v>442.05819320804483</v>
      </c>
      <c r="F7" s="224">
        <v>33.298033861974794</v>
      </c>
      <c r="G7" s="224">
        <v>105861</v>
      </c>
      <c r="H7" s="224">
        <v>447966</v>
      </c>
      <c r="I7" s="224">
        <v>2898</v>
      </c>
      <c r="J7" s="224">
        <v>0.98681193038767412</v>
      </c>
      <c r="K7" s="224">
        <v>0.15253905907800028</v>
      </c>
      <c r="L7" s="224">
        <v>2.7375520730013887E-2</v>
      </c>
      <c r="M7" s="224">
        <v>122</v>
      </c>
      <c r="N7" s="224">
        <v>38.636363636363633</v>
      </c>
      <c r="O7" s="224">
        <v>3.6234278131806952</v>
      </c>
      <c r="P7" s="224">
        <v>4.1758361739266097E-3</v>
      </c>
      <c r="Q7" s="223">
        <f t="shared" si="0"/>
        <v>4.1758361739266097E-3</v>
      </c>
    </row>
    <row r="8" spans="1:17">
      <c r="A8" s="224" t="s">
        <v>56</v>
      </c>
      <c r="B8" s="228">
        <v>45135</v>
      </c>
      <c r="C8" s="225">
        <v>45135</v>
      </c>
      <c r="D8" s="234">
        <v>4</v>
      </c>
      <c r="E8" s="224">
        <v>536.35593499958748</v>
      </c>
      <c r="F8" s="224">
        <v>21.331522238558197</v>
      </c>
      <c r="G8" s="224">
        <v>122726</v>
      </c>
      <c r="H8" s="224">
        <v>265539</v>
      </c>
      <c r="I8" s="224">
        <v>2202</v>
      </c>
      <c r="J8" s="224">
        <v>2.0198763081866975</v>
      </c>
      <c r="K8" s="224">
        <v>0.2435767188917291</v>
      </c>
      <c r="L8" s="224">
        <v>1.7942408291641544E-2</v>
      </c>
      <c r="M8" s="224">
        <v>121</v>
      </c>
      <c r="N8" s="224">
        <v>-0.81967213114754101</v>
      </c>
      <c r="O8" s="224">
        <v>4.4326936776825407</v>
      </c>
      <c r="P8" s="224">
        <v>4.3703529406938016E-3</v>
      </c>
      <c r="Q8" s="223">
        <f t="shared" si="0"/>
        <v>4.3703529406938016E-3</v>
      </c>
    </row>
    <row r="9" spans="1:17">
      <c r="A9" s="224" t="s">
        <v>61</v>
      </c>
      <c r="B9" s="228">
        <v>45136</v>
      </c>
      <c r="C9" s="225">
        <v>45136</v>
      </c>
      <c r="D9" s="234">
        <v>5</v>
      </c>
      <c r="E9" s="224">
        <v>310.84629354465903</v>
      </c>
      <c r="F9" s="224">
        <v>-42.044774139602261</v>
      </c>
      <c r="G9" s="224">
        <v>56481</v>
      </c>
      <c r="H9" s="224">
        <v>118821</v>
      </c>
      <c r="I9" s="224">
        <v>1109</v>
      </c>
      <c r="J9" s="224">
        <v>2.6160888525147832</v>
      </c>
      <c r="K9" s="224">
        <v>0.28029422321430031</v>
      </c>
      <c r="L9" s="224">
        <v>1.9634921478019159E-2</v>
      </c>
      <c r="M9" s="224">
        <v>81</v>
      </c>
      <c r="N9" s="224">
        <v>-33.057851239669425</v>
      </c>
      <c r="O9" s="224">
        <v>3.8376085622797413</v>
      </c>
      <c r="P9" s="224">
        <v>5.5035550635551605E-3</v>
      </c>
      <c r="Q9" s="223">
        <f t="shared" si="0"/>
        <v>5.5035550635551605E-3</v>
      </c>
    </row>
    <row r="10" spans="1:17">
      <c r="A10" s="224" t="s">
        <v>65</v>
      </c>
      <c r="B10" s="228">
        <v>45137</v>
      </c>
      <c r="C10" s="225">
        <v>45137</v>
      </c>
      <c r="D10" s="234">
        <v>6</v>
      </c>
      <c r="E10" s="224">
        <v>307.88514666226405</v>
      </c>
      <c r="F10" s="224">
        <v>-0.95260807154181482</v>
      </c>
      <c r="G10" s="224">
        <v>60033</v>
      </c>
      <c r="H10" s="224">
        <v>131071</v>
      </c>
      <c r="I10" s="224">
        <v>975</v>
      </c>
      <c r="J10" s="224">
        <v>2.3489951756091281</v>
      </c>
      <c r="K10" s="224">
        <v>0.31577963760232208</v>
      </c>
      <c r="L10" s="224">
        <v>1.6241067412922892E-2</v>
      </c>
      <c r="M10" s="224">
        <v>97</v>
      </c>
      <c r="N10" s="224">
        <v>19.753086419753085</v>
      </c>
      <c r="O10" s="224">
        <v>3.1740736769305573</v>
      </c>
      <c r="P10" s="224">
        <v>5.1285983819276742E-3</v>
      </c>
      <c r="Q10" s="223">
        <f t="shared" si="0"/>
        <v>5.1285983819276742E-3</v>
      </c>
    </row>
    <row r="11" spans="1:17">
      <c r="A11" s="224" t="s">
        <v>35</v>
      </c>
      <c r="B11" s="228">
        <v>45138</v>
      </c>
      <c r="C11" s="225">
        <v>45138</v>
      </c>
      <c r="D11" s="234">
        <v>0</v>
      </c>
      <c r="E11" s="224">
        <v>267.42543136608418</v>
      </c>
      <c r="F11" s="224">
        <v>-13.141171548805609</v>
      </c>
      <c r="G11" s="224">
        <v>63509</v>
      </c>
      <c r="H11" s="224">
        <v>127151</v>
      </c>
      <c r="I11" s="224">
        <v>863</v>
      </c>
      <c r="J11" s="224">
        <v>2.1032113893408955</v>
      </c>
      <c r="K11" s="224">
        <v>0.30987883124691101</v>
      </c>
      <c r="L11" s="224">
        <v>1.3588625234218773E-2</v>
      </c>
      <c r="M11" s="224">
        <v>103</v>
      </c>
      <c r="N11" s="224">
        <v>6.1855670103092786</v>
      </c>
      <c r="O11" s="224">
        <v>2.5963634113212057</v>
      </c>
      <c r="P11" s="224">
        <v>4.2108273058319955E-3</v>
      </c>
      <c r="Q11" s="223">
        <f t="shared" si="0"/>
        <v>4.2108273058319955E-3</v>
      </c>
    </row>
    <row r="12" spans="1:17">
      <c r="A12" s="224" t="s">
        <v>40</v>
      </c>
      <c r="B12" s="228">
        <v>45139</v>
      </c>
      <c r="C12" s="225">
        <v>45139</v>
      </c>
      <c r="D12" s="234">
        <v>1</v>
      </c>
      <c r="E12" s="224">
        <v>323.32583806935179</v>
      </c>
      <c r="F12" s="224">
        <v>20.903175295525422</v>
      </c>
      <c r="G12" s="224">
        <v>67990</v>
      </c>
      <c r="H12" s="224">
        <v>144550</v>
      </c>
      <c r="I12" s="224">
        <v>1121</v>
      </c>
      <c r="J12" s="224">
        <v>2.2367750817665288</v>
      </c>
      <c r="K12" s="224">
        <v>0.28842626054357878</v>
      </c>
      <c r="L12" s="224">
        <v>1.6487718782173848E-2</v>
      </c>
      <c r="M12" s="224">
        <v>97</v>
      </c>
      <c r="N12" s="224">
        <v>-5.825242718446602</v>
      </c>
      <c r="O12" s="224">
        <v>3.3332560625706371</v>
      </c>
      <c r="P12" s="224">
        <v>4.755491073236532E-3</v>
      </c>
      <c r="Q12" s="223">
        <f t="shared" si="0"/>
        <v>4.755491073236532E-3</v>
      </c>
    </row>
    <row r="13" spans="1:17">
      <c r="A13" s="224" t="s">
        <v>45</v>
      </c>
      <c r="B13" s="228">
        <v>45140</v>
      </c>
      <c r="C13" s="225">
        <v>45140</v>
      </c>
      <c r="D13" s="234">
        <v>2</v>
      </c>
      <c r="E13" s="224">
        <v>275.77967288757054</v>
      </c>
      <c r="F13" s="224">
        <v>-14.705340428618275</v>
      </c>
      <c r="G13" s="224">
        <v>56740</v>
      </c>
      <c r="H13" s="224">
        <v>129964</v>
      </c>
      <c r="I13" s="224">
        <v>980</v>
      </c>
      <c r="J13" s="224">
        <v>2.1219697215195787</v>
      </c>
      <c r="K13" s="224">
        <v>0.28140782947711279</v>
      </c>
      <c r="L13" s="224">
        <v>1.7271765949947126E-2</v>
      </c>
      <c r="M13" s="224">
        <v>48</v>
      </c>
      <c r="N13" s="224">
        <v>-50.515463917525771</v>
      </c>
      <c r="O13" s="224">
        <v>5.7454098518243866</v>
      </c>
      <c r="P13" s="224">
        <v>4.8604101672113246E-3</v>
      </c>
      <c r="Q13" s="223">
        <f t="shared" si="0"/>
        <v>4.8604101672113246E-3</v>
      </c>
    </row>
    <row r="14" spans="1:17">
      <c r="A14" s="224" t="s">
        <v>50</v>
      </c>
      <c r="B14" s="228">
        <v>45141</v>
      </c>
      <c r="C14" s="225">
        <v>45141</v>
      </c>
      <c r="D14" s="234">
        <v>3</v>
      </c>
      <c r="E14" s="224">
        <v>198.53352984524685</v>
      </c>
      <c r="F14" s="224">
        <v>-28.010093069410264</v>
      </c>
      <c r="G14" s="224">
        <v>40829</v>
      </c>
      <c r="H14" s="224">
        <v>121743</v>
      </c>
      <c r="I14" s="224">
        <v>1280</v>
      </c>
      <c r="J14" s="224">
        <v>1.6307593031652485</v>
      </c>
      <c r="K14" s="224">
        <v>0.15510432019159909</v>
      </c>
      <c r="L14" s="224">
        <v>3.1350265742486956E-2</v>
      </c>
      <c r="M14" s="224">
        <v>41</v>
      </c>
      <c r="N14" s="224">
        <v>-14.583333333333334</v>
      </c>
      <c r="O14" s="224">
        <v>4.842281215737728</v>
      </c>
      <c r="P14" s="224">
        <v>4.8625616558144171E-3</v>
      </c>
      <c r="Q14" s="223">
        <f t="shared" si="0"/>
        <v>4.8625616558144171E-3</v>
      </c>
    </row>
    <row r="15" spans="1:17">
      <c r="A15" s="224" t="s">
        <v>56</v>
      </c>
      <c r="B15" s="228">
        <v>45142</v>
      </c>
      <c r="C15" s="225">
        <v>45142</v>
      </c>
      <c r="D15" s="234">
        <v>4</v>
      </c>
      <c r="E15" s="224">
        <v>152.89680772086118</v>
      </c>
      <c r="F15" s="224">
        <v>-22.986909143235724</v>
      </c>
      <c r="G15" s="224">
        <v>27910</v>
      </c>
      <c r="H15" s="224">
        <v>91446</v>
      </c>
      <c r="I15" s="224">
        <v>703</v>
      </c>
      <c r="J15" s="224">
        <v>1.6719901113319464</v>
      </c>
      <c r="K15" s="224">
        <v>0.21749190287462472</v>
      </c>
      <c r="L15" s="224">
        <v>2.5188104621999285E-2</v>
      </c>
      <c r="M15" s="224">
        <v>36</v>
      </c>
      <c r="N15" s="224">
        <v>-12.195121951219512</v>
      </c>
      <c r="O15" s="224">
        <v>4.2471335478016989</v>
      </c>
      <c r="P15" s="224">
        <v>5.4782088040437544E-3</v>
      </c>
      <c r="Q15" s="223">
        <f t="shared" si="0"/>
        <v>5.4782088040437544E-3</v>
      </c>
    </row>
    <row r="16" spans="1:17">
      <c r="A16" s="224" t="s">
        <v>61</v>
      </c>
      <c r="B16" s="228">
        <v>45143</v>
      </c>
      <c r="C16" s="225">
        <v>45143</v>
      </c>
      <c r="D16" s="234">
        <v>5</v>
      </c>
      <c r="E16" s="224">
        <v>343.71095724804923</v>
      </c>
      <c r="F16" s="224">
        <v>124.79930246519689</v>
      </c>
      <c r="G16" s="224">
        <v>93504</v>
      </c>
      <c r="H16" s="224">
        <v>155297</v>
      </c>
      <c r="I16" s="224">
        <v>1000</v>
      </c>
      <c r="J16" s="224">
        <v>2.2132491757603123</v>
      </c>
      <c r="K16" s="224">
        <v>0.34371095724804923</v>
      </c>
      <c r="L16" s="224">
        <v>1.069472963723477E-2</v>
      </c>
      <c r="M16" s="224">
        <v>56</v>
      </c>
      <c r="N16" s="224">
        <v>55.555555555555557</v>
      </c>
      <c r="O16" s="224">
        <v>6.1376956651437364</v>
      </c>
      <c r="P16" s="224">
        <v>3.6758957611230454E-3</v>
      </c>
      <c r="Q16" s="223">
        <f t="shared" si="0"/>
        <v>3.6758957611230454E-3</v>
      </c>
    </row>
    <row r="17" spans="1:17">
      <c r="A17" s="224" t="s">
        <v>65</v>
      </c>
      <c r="B17" s="228">
        <v>45144</v>
      </c>
      <c r="C17" s="225">
        <v>45144</v>
      </c>
      <c r="D17" s="234">
        <v>6</v>
      </c>
      <c r="E17" s="224">
        <v>242.66666666666666</v>
      </c>
      <c r="F17" s="224">
        <v>-29.398041712257939</v>
      </c>
      <c r="G17" s="224">
        <v>64118</v>
      </c>
      <c r="H17" s="224">
        <v>110875</v>
      </c>
      <c r="I17" s="224">
        <v>830</v>
      </c>
      <c r="J17" s="224">
        <v>2.1886508831266442</v>
      </c>
      <c r="K17" s="224">
        <v>0.29236947791164658</v>
      </c>
      <c r="L17" s="224">
        <v>1.2944882872204373E-2</v>
      </c>
      <c r="M17" s="224">
        <v>42</v>
      </c>
      <c r="N17" s="224">
        <v>-25</v>
      </c>
      <c r="O17" s="224">
        <v>5.7777777777777777</v>
      </c>
      <c r="P17" s="224">
        <v>3.7846886469738088E-3</v>
      </c>
      <c r="Q17" s="223">
        <f t="shared" si="0"/>
        <v>3.7846886469738088E-3</v>
      </c>
    </row>
    <row r="18" spans="1:17">
      <c r="A18" s="224" t="s">
        <v>35</v>
      </c>
      <c r="B18" s="228">
        <v>45145</v>
      </c>
      <c r="C18" s="225">
        <v>45145</v>
      </c>
      <c r="D18" s="234">
        <v>0</v>
      </c>
      <c r="E18" s="224">
        <v>220.36077173063472</v>
      </c>
      <c r="F18" s="224">
        <v>-9.1919896714417302</v>
      </c>
      <c r="G18" s="224">
        <v>60338</v>
      </c>
      <c r="H18" s="224">
        <v>115113</v>
      </c>
      <c r="I18" s="224">
        <v>1031</v>
      </c>
      <c r="J18" s="224">
        <v>1.9142996162955941</v>
      </c>
      <c r="K18" s="224">
        <v>0.21373498712961661</v>
      </c>
      <c r="L18" s="224">
        <v>1.7087076137757302E-2</v>
      </c>
      <c r="M18" s="224">
        <v>56</v>
      </c>
      <c r="N18" s="224">
        <v>33.333333333333329</v>
      </c>
      <c r="O18" s="224">
        <v>3.9350137809041916</v>
      </c>
      <c r="P18" s="224">
        <v>3.6521059983863355E-3</v>
      </c>
      <c r="Q18" s="223">
        <f t="shared" si="0"/>
        <v>3.6521059983863355E-3</v>
      </c>
    </row>
    <row r="19" spans="1:17">
      <c r="A19" s="224" t="s">
        <v>40</v>
      </c>
      <c r="B19" s="228">
        <v>45146</v>
      </c>
      <c r="C19" s="225">
        <v>45146</v>
      </c>
      <c r="D19" s="234">
        <v>1</v>
      </c>
      <c r="E19" s="224">
        <v>335.56681876104739</v>
      </c>
      <c r="F19" s="224">
        <v>52.280651463336945</v>
      </c>
      <c r="G19" s="224">
        <v>76748</v>
      </c>
      <c r="H19" s="224">
        <v>149140</v>
      </c>
      <c r="I19" s="224">
        <v>1122</v>
      </c>
      <c r="J19" s="224">
        <v>2.2500121949916014</v>
      </c>
      <c r="K19" s="224">
        <v>0.29907916110610283</v>
      </c>
      <c r="L19" s="224">
        <v>1.4619273466409548E-2</v>
      </c>
      <c r="M19" s="224">
        <v>51</v>
      </c>
      <c r="N19" s="224">
        <v>-8.9285714285714288</v>
      </c>
      <c r="O19" s="224">
        <v>6.5797415443342624</v>
      </c>
      <c r="P19" s="224">
        <v>4.3723200443144756E-3</v>
      </c>
      <c r="Q19" s="223">
        <f t="shared" si="0"/>
        <v>4.3723200443144756E-3</v>
      </c>
    </row>
    <row r="20" spans="1:17">
      <c r="A20" s="224" t="s">
        <v>45</v>
      </c>
      <c r="B20" s="228">
        <v>45147</v>
      </c>
      <c r="C20" s="225">
        <v>45147</v>
      </c>
      <c r="D20" s="234">
        <v>2</v>
      </c>
      <c r="E20" s="224">
        <v>546.22222222222217</v>
      </c>
      <c r="F20" s="224">
        <v>62.775993240016867</v>
      </c>
      <c r="G20" s="224">
        <v>132886</v>
      </c>
      <c r="H20" s="224">
        <v>314536</v>
      </c>
      <c r="I20" s="224">
        <v>1712</v>
      </c>
      <c r="J20" s="224">
        <v>1.736596835409054</v>
      </c>
      <c r="K20" s="224">
        <v>0.31905503634475596</v>
      </c>
      <c r="L20" s="224">
        <v>1.2883223213882576E-2</v>
      </c>
      <c r="M20" s="224">
        <v>44</v>
      </c>
      <c r="N20" s="224">
        <v>-13.725490196078432</v>
      </c>
      <c r="O20" s="224">
        <v>12.414141414141413</v>
      </c>
      <c r="P20" s="224">
        <v>4.1104572507429087E-3</v>
      </c>
      <c r="Q20" s="223">
        <f t="shared" si="0"/>
        <v>4.1104572507429087E-3</v>
      </c>
    </row>
    <row r="21" spans="1:17">
      <c r="A21" s="224" t="s">
        <v>50</v>
      </c>
      <c r="B21" s="228">
        <v>45148</v>
      </c>
      <c r="C21" s="225">
        <v>45148</v>
      </c>
      <c r="D21" s="234">
        <v>3</v>
      </c>
      <c r="E21" s="224">
        <v>652.12209111766629</v>
      </c>
      <c r="F21" s="224">
        <v>19.387689586228582</v>
      </c>
      <c r="G21" s="224">
        <v>108820</v>
      </c>
      <c r="H21" s="224">
        <v>454971</v>
      </c>
      <c r="I21" s="224">
        <v>1621</v>
      </c>
      <c r="J21" s="224">
        <v>1.433326719983617</v>
      </c>
      <c r="K21" s="224">
        <v>0.40229616972095389</v>
      </c>
      <c r="L21" s="224">
        <v>1.4896158794339276E-2</v>
      </c>
      <c r="M21" s="224">
        <v>54</v>
      </c>
      <c r="N21" s="224">
        <v>22.727272727272727</v>
      </c>
      <c r="O21" s="224">
        <v>12.076335020697524</v>
      </c>
      <c r="P21" s="224">
        <v>5.9926676265177935E-3</v>
      </c>
      <c r="Q21" s="223">
        <f t="shared" si="0"/>
        <v>5.9926676265177935E-3</v>
      </c>
    </row>
    <row r="22" spans="1:17">
      <c r="A22" s="224" t="s">
        <v>56</v>
      </c>
      <c r="B22" s="228">
        <v>45149</v>
      </c>
      <c r="C22" s="225">
        <v>45149</v>
      </c>
      <c r="D22" s="234">
        <v>4</v>
      </c>
      <c r="E22" s="224">
        <v>521.46576465764656</v>
      </c>
      <c r="F22" s="224">
        <v>-20.035562088701671</v>
      </c>
      <c r="G22" s="224">
        <v>114038</v>
      </c>
      <c r="H22" s="224">
        <v>934908</v>
      </c>
      <c r="I22" s="224">
        <v>3019</v>
      </c>
      <c r="J22" s="224">
        <v>0.5577722777617119</v>
      </c>
      <c r="K22" s="224">
        <v>0.17272797769382131</v>
      </c>
      <c r="L22" s="224">
        <v>2.6473631596485383E-2</v>
      </c>
      <c r="M22" s="224">
        <v>50</v>
      </c>
      <c r="N22" s="224">
        <v>-7.4074074074074066</v>
      </c>
      <c r="O22" s="224">
        <v>10.429315293152932</v>
      </c>
      <c r="P22" s="224">
        <v>4.57273684787217E-3</v>
      </c>
      <c r="Q22" s="223">
        <f t="shared" si="0"/>
        <v>4.57273684787217E-3</v>
      </c>
    </row>
    <row r="23" spans="1:17">
      <c r="A23" s="224" t="s">
        <v>61</v>
      </c>
      <c r="B23" s="228">
        <v>45150</v>
      </c>
      <c r="C23" s="225">
        <v>45150</v>
      </c>
      <c r="D23" s="234">
        <v>5</v>
      </c>
      <c r="E23" s="224">
        <v>526.74850921822861</v>
      </c>
      <c r="F23" s="224">
        <v>1.0130568329927239</v>
      </c>
      <c r="G23" s="224">
        <v>86947</v>
      </c>
      <c r="H23" s="224">
        <v>914472</v>
      </c>
      <c r="I23" s="224">
        <v>2072</v>
      </c>
      <c r="J23" s="224">
        <v>0.5760138191417874</v>
      </c>
      <c r="K23" s="224">
        <v>0.25422225348370109</v>
      </c>
      <c r="L23" s="224">
        <v>2.3830609451734965E-2</v>
      </c>
      <c r="M23" s="224">
        <v>78</v>
      </c>
      <c r="N23" s="224">
        <v>56.000000000000007</v>
      </c>
      <c r="O23" s="224">
        <v>6.7531860156183159</v>
      </c>
      <c r="P23" s="224">
        <v>6.0582712367100488E-3</v>
      </c>
      <c r="Q23" s="223">
        <f t="shared" si="0"/>
        <v>6.0582712367100488E-3</v>
      </c>
    </row>
    <row r="24" spans="1:17">
      <c r="A24" s="224" t="s">
        <v>65</v>
      </c>
      <c r="B24" s="228">
        <v>45151</v>
      </c>
      <c r="C24" s="225">
        <v>45151</v>
      </c>
      <c r="D24" s="234">
        <v>6</v>
      </c>
      <c r="E24" s="224">
        <v>546.70089683028687</v>
      </c>
      <c r="F24" s="224">
        <v>3.7878394077793414</v>
      </c>
      <c r="G24" s="224">
        <v>79213</v>
      </c>
      <c r="H24" s="224">
        <v>757290</v>
      </c>
      <c r="I24" s="224">
        <v>1953</v>
      </c>
      <c r="J24" s="224">
        <v>0.72191749109361925</v>
      </c>
      <c r="K24" s="224">
        <v>0.27992877461868249</v>
      </c>
      <c r="L24" s="224">
        <v>2.4655043995303803E-2</v>
      </c>
      <c r="M24" s="224">
        <v>104</v>
      </c>
      <c r="N24" s="224">
        <v>33.333333333333329</v>
      </c>
      <c r="O24" s="224">
        <v>5.2567393925989121</v>
      </c>
      <c r="P24" s="224">
        <v>6.9016562537750981E-3</v>
      </c>
      <c r="Q24" s="223">
        <f t="shared" si="0"/>
        <v>6.9016562537750981E-3</v>
      </c>
    </row>
    <row r="25" spans="1:17">
      <c r="A25" s="224" t="s">
        <v>35</v>
      </c>
      <c r="B25" s="228">
        <v>45152</v>
      </c>
      <c r="C25" s="225">
        <v>45152</v>
      </c>
      <c r="D25" s="234">
        <v>0</v>
      </c>
      <c r="E25" s="224">
        <v>628.6928635953027</v>
      </c>
      <c r="F25" s="224">
        <v>14.997591414317494</v>
      </c>
      <c r="G25" s="224">
        <v>100507</v>
      </c>
      <c r="H25" s="224">
        <v>805235</v>
      </c>
      <c r="I25" s="224">
        <v>2230</v>
      </c>
      <c r="J25" s="224">
        <v>0.78075700086968736</v>
      </c>
      <c r="K25" s="224">
        <v>0.28192505093959763</v>
      </c>
      <c r="L25" s="224">
        <v>2.2187509327708518E-2</v>
      </c>
      <c r="M25" s="224">
        <v>95</v>
      </c>
      <c r="N25" s="224">
        <v>-8.6538461538461533</v>
      </c>
      <c r="O25" s="224">
        <v>6.6178196167926604</v>
      </c>
      <c r="P25" s="224">
        <v>6.2552146974370216E-3</v>
      </c>
      <c r="Q25" s="223">
        <f t="shared" si="0"/>
        <v>6.2552146974370216E-3</v>
      </c>
    </row>
    <row r="26" spans="1:17">
      <c r="A26" s="224" t="s">
        <v>40</v>
      </c>
      <c r="B26" s="228">
        <v>45153</v>
      </c>
      <c r="C26" s="225">
        <v>45153</v>
      </c>
      <c r="D26" s="234">
        <v>1</v>
      </c>
      <c r="E26" s="224">
        <v>523.83468834688347</v>
      </c>
      <c r="F26" s="224">
        <v>-16.678760221448563</v>
      </c>
      <c r="G26" s="224">
        <v>116380</v>
      </c>
      <c r="H26" s="224">
        <v>360617</v>
      </c>
      <c r="I26" s="224">
        <v>2129</v>
      </c>
      <c r="J26" s="224">
        <v>1.4526067499504556</v>
      </c>
      <c r="K26" s="224">
        <v>0.24604729372798659</v>
      </c>
      <c r="L26" s="224">
        <v>1.8293521223577934E-2</v>
      </c>
      <c r="M26" s="224">
        <v>70</v>
      </c>
      <c r="N26" s="224">
        <v>-26.315789473684209</v>
      </c>
      <c r="O26" s="224">
        <v>7.4833526906697641</v>
      </c>
      <c r="P26" s="224">
        <v>4.5010713898168365E-3</v>
      </c>
      <c r="Q26" s="223">
        <f t="shared" si="0"/>
        <v>4.5010713898168365E-3</v>
      </c>
    </row>
    <row r="27" spans="1:17">
      <c r="A27" s="224" t="s">
        <v>45</v>
      </c>
      <c r="B27" s="228">
        <v>45154</v>
      </c>
      <c r="C27" s="225">
        <v>45154</v>
      </c>
      <c r="D27" s="234">
        <v>2</v>
      </c>
      <c r="E27" s="224">
        <v>798.07885745524118</v>
      </c>
      <c r="F27" s="224">
        <v>52.353189891608167</v>
      </c>
      <c r="G27" s="224">
        <v>153653</v>
      </c>
      <c r="H27" s="224">
        <v>459676</v>
      </c>
      <c r="I27" s="224">
        <v>2719</v>
      </c>
      <c r="J27" s="224">
        <v>1.7361769103787041</v>
      </c>
      <c r="K27" s="224">
        <v>0.29351925614389157</v>
      </c>
      <c r="L27" s="224">
        <v>1.7695716972659172E-2</v>
      </c>
      <c r="M27" s="224">
        <v>101</v>
      </c>
      <c r="N27" s="224">
        <v>44.285714285714285</v>
      </c>
      <c r="O27" s="224">
        <v>7.9017708658934769</v>
      </c>
      <c r="P27" s="224">
        <v>5.1940336827477574E-3</v>
      </c>
      <c r="Q27" s="223">
        <f t="shared" si="0"/>
        <v>5.1940336827477574E-3</v>
      </c>
    </row>
    <row r="28" spans="1:17">
      <c r="A28" s="224" t="s">
        <v>50</v>
      </c>
      <c r="B28" s="228">
        <v>45155</v>
      </c>
      <c r="C28" s="225">
        <v>45155</v>
      </c>
      <c r="D28" s="234">
        <v>3</v>
      </c>
      <c r="E28" s="224">
        <v>570.93822151181064</v>
      </c>
      <c r="F28" s="224">
        <v>-28.460926363554158</v>
      </c>
      <c r="G28" s="224">
        <v>182847</v>
      </c>
      <c r="H28" s="224">
        <v>1064352</v>
      </c>
      <c r="I28" s="224">
        <v>2927</v>
      </c>
      <c r="J28" s="224">
        <v>0.53641861105330813</v>
      </c>
      <c r="K28" s="224">
        <v>0.19505918056433572</v>
      </c>
      <c r="L28" s="224">
        <v>1.6007919189267531E-2</v>
      </c>
      <c r="M28" s="224">
        <v>73</v>
      </c>
      <c r="N28" s="224">
        <v>-27.722772277227726</v>
      </c>
      <c r="O28" s="224">
        <v>7.8210715275590497</v>
      </c>
      <c r="P28" s="224">
        <v>3.1224915995986297E-3</v>
      </c>
      <c r="Q28" s="223">
        <f t="shared" si="0"/>
        <v>3.1224915995986297E-3</v>
      </c>
    </row>
    <row r="29" spans="1:17">
      <c r="A29" s="224" t="s">
        <v>56</v>
      </c>
      <c r="B29" s="228">
        <v>45156</v>
      </c>
      <c r="C29" s="225">
        <v>45156</v>
      </c>
      <c r="D29" s="234">
        <v>4</v>
      </c>
      <c r="E29" s="224">
        <v>712.30123638745602</v>
      </c>
      <c r="F29" s="224">
        <v>24.759774271430711</v>
      </c>
      <c r="G29" s="224">
        <v>151869</v>
      </c>
      <c r="H29" s="224">
        <v>414477</v>
      </c>
      <c r="I29" s="224">
        <v>2766</v>
      </c>
      <c r="J29" s="224">
        <v>1.7185543139606203</v>
      </c>
      <c r="K29" s="224">
        <v>0.25752033130421403</v>
      </c>
      <c r="L29" s="224">
        <v>1.8213065207514371E-2</v>
      </c>
      <c r="M29" s="224">
        <v>71</v>
      </c>
      <c r="N29" s="224">
        <v>-2.7397260273972601</v>
      </c>
      <c r="O29" s="224">
        <v>10.032411780105015</v>
      </c>
      <c r="P29" s="224">
        <v>4.6902345863043546E-3</v>
      </c>
      <c r="Q29" s="223">
        <f t="shared" si="0"/>
        <v>4.6902345863043546E-3</v>
      </c>
    </row>
    <row r="30" spans="1:17">
      <c r="A30" s="224" t="s">
        <v>61</v>
      </c>
      <c r="B30" s="228">
        <v>45157</v>
      </c>
      <c r="C30" s="225">
        <v>45157</v>
      </c>
      <c r="D30" s="234">
        <v>5</v>
      </c>
      <c r="E30" s="224">
        <v>673.67212131129656</v>
      </c>
      <c r="F30" s="224">
        <v>-5.4231430612240521</v>
      </c>
      <c r="G30" s="224">
        <v>153964</v>
      </c>
      <c r="H30" s="224">
        <v>282682</v>
      </c>
      <c r="I30" s="224">
        <v>2501</v>
      </c>
      <c r="J30" s="224">
        <v>2.3831447397121024</v>
      </c>
      <c r="K30" s="224">
        <v>0.26936110408288549</v>
      </c>
      <c r="L30" s="224">
        <v>1.624405705229794E-2</v>
      </c>
      <c r="M30" s="224">
        <v>94</v>
      </c>
      <c r="N30" s="224">
        <v>32.394366197183103</v>
      </c>
      <c r="O30" s="224">
        <v>7.1667246948010277</v>
      </c>
      <c r="P30" s="224">
        <v>4.3755171423923555E-3</v>
      </c>
      <c r="Q30" s="223">
        <f t="shared" si="0"/>
        <v>4.3755171423923555E-3</v>
      </c>
    </row>
    <row r="31" spans="1:17">
      <c r="A31" s="224" t="s">
        <v>65</v>
      </c>
      <c r="B31" s="228">
        <v>45158</v>
      </c>
      <c r="C31" s="225">
        <v>45158</v>
      </c>
      <c r="D31" s="234">
        <v>6</v>
      </c>
      <c r="E31" s="224">
        <v>718.84852451862764</v>
      </c>
      <c r="F31" s="224">
        <v>6.7059926896478395</v>
      </c>
      <c r="G31" s="224">
        <v>134696</v>
      </c>
      <c r="H31" s="224">
        <v>473952</v>
      </c>
      <c r="I31" s="224">
        <v>4601</v>
      </c>
      <c r="J31" s="224">
        <v>1.5167116596588424</v>
      </c>
      <c r="K31" s="224">
        <v>0.15623745370976475</v>
      </c>
      <c r="L31" s="224">
        <v>3.4158401140345671E-2</v>
      </c>
      <c r="M31" s="224">
        <v>97</v>
      </c>
      <c r="N31" s="224">
        <v>3.1914893617021276</v>
      </c>
      <c r="O31" s="224">
        <v>7.410809531119873</v>
      </c>
      <c r="P31" s="224">
        <v>5.3368216169643315E-3</v>
      </c>
      <c r="Q31" s="223">
        <f t="shared" si="0"/>
        <v>5.3368216169643315E-3</v>
      </c>
    </row>
    <row r="32" spans="1:17">
      <c r="A32" s="224" t="s">
        <v>35</v>
      </c>
      <c r="B32" s="228">
        <v>45159</v>
      </c>
      <c r="C32" s="225">
        <v>45159</v>
      </c>
      <c r="D32" s="234">
        <v>0</v>
      </c>
      <c r="E32" s="224">
        <v>646.83278867102399</v>
      </c>
      <c r="F32" s="224">
        <v>-10.018207367933117</v>
      </c>
      <c r="G32" s="224">
        <v>170082</v>
      </c>
      <c r="H32" s="224">
        <v>452374</v>
      </c>
      <c r="I32" s="224">
        <v>2367</v>
      </c>
      <c r="J32" s="224">
        <v>1.4298628760075158</v>
      </c>
      <c r="K32" s="224">
        <v>0.27327114012295056</v>
      </c>
      <c r="L32" s="224">
        <v>1.3916816594348609E-2</v>
      </c>
      <c r="M32" s="224">
        <v>151</v>
      </c>
      <c r="N32" s="224">
        <v>55.670103092783506</v>
      </c>
      <c r="O32" s="224">
        <v>4.2836608521259869</v>
      </c>
      <c r="P32" s="224">
        <v>3.8030643376196424E-3</v>
      </c>
      <c r="Q32" s="223">
        <f t="shared" si="0"/>
        <v>3.8030643376196424E-3</v>
      </c>
    </row>
    <row r="33" spans="1:17">
      <c r="A33" s="224" t="s">
        <v>40</v>
      </c>
      <c r="B33" s="228">
        <v>45160</v>
      </c>
      <c r="C33" s="225">
        <v>45160</v>
      </c>
      <c r="D33" s="234">
        <v>1</v>
      </c>
      <c r="E33" s="224">
        <v>703.65985838779955</v>
      </c>
      <c r="F33" s="224">
        <v>8.7854343057549489</v>
      </c>
      <c r="G33" s="224">
        <v>224539</v>
      </c>
      <c r="H33" s="224">
        <v>470742</v>
      </c>
      <c r="I33" s="224">
        <v>2624</v>
      </c>
      <c r="J33" s="224">
        <v>1.4947887768412411</v>
      </c>
      <c r="K33" s="224">
        <v>0.26816305578803334</v>
      </c>
      <c r="L33" s="224">
        <v>1.1686165877642637E-2</v>
      </c>
      <c r="M33" s="224">
        <v>106</v>
      </c>
      <c r="N33" s="224">
        <v>-29.80132450331126</v>
      </c>
      <c r="O33" s="224">
        <v>6.6383005508282977</v>
      </c>
      <c r="P33" s="224">
        <v>3.1337979521944941E-3</v>
      </c>
      <c r="Q33" s="223">
        <f t="shared" si="0"/>
        <v>3.1337979521944941E-3</v>
      </c>
    </row>
    <row r="34" spans="1:17">
      <c r="A34" s="224" t="s">
        <v>45</v>
      </c>
      <c r="B34" s="228">
        <v>45161</v>
      </c>
      <c r="C34" s="225">
        <v>45161</v>
      </c>
      <c r="D34" s="234">
        <v>2</v>
      </c>
      <c r="E34" s="224">
        <v>907.87438430348061</v>
      </c>
      <c r="F34" s="224">
        <v>29.021767190694963</v>
      </c>
      <c r="G34" s="224">
        <v>269384</v>
      </c>
      <c r="H34" s="224">
        <v>472634</v>
      </c>
      <c r="I34" s="224">
        <v>3083</v>
      </c>
      <c r="J34" s="224">
        <v>1.9208825101526352</v>
      </c>
      <c r="K34" s="224">
        <v>0.29447758167482341</v>
      </c>
      <c r="L34" s="224">
        <v>1.1444629228164999E-2</v>
      </c>
      <c r="M34" s="224">
        <v>95</v>
      </c>
      <c r="N34" s="224">
        <v>-10.377358490566039</v>
      </c>
      <c r="O34" s="224">
        <v>9.5565724663524279</v>
      </c>
      <c r="P34" s="224">
        <v>3.3701867382750299E-3</v>
      </c>
      <c r="Q34" s="223">
        <f t="shared" si="0"/>
        <v>3.3701867382750299E-3</v>
      </c>
    </row>
    <row r="35" spans="1:17">
      <c r="A35" s="224" t="s">
        <v>50</v>
      </c>
      <c r="B35" s="228">
        <v>45162</v>
      </c>
      <c r="C35" s="225">
        <v>45162</v>
      </c>
      <c r="D35" s="234">
        <v>3</v>
      </c>
      <c r="E35" s="224">
        <v>1313.9970800676194</v>
      </c>
      <c r="F35" s="224">
        <v>44.73335769636406</v>
      </c>
      <c r="G35" s="224">
        <v>285273</v>
      </c>
      <c r="H35" s="224">
        <v>788186</v>
      </c>
      <c r="I35" s="224">
        <v>13413</v>
      </c>
      <c r="J35" s="224">
        <v>1.6671154779044786</v>
      </c>
      <c r="K35" s="224">
        <v>9.7964443455425293E-2</v>
      </c>
      <c r="L35" s="224">
        <v>4.7018119485545427E-2</v>
      </c>
      <c r="M35" s="224">
        <v>116</v>
      </c>
      <c r="N35" s="224">
        <v>22.105263157894736</v>
      </c>
      <c r="O35" s="224">
        <v>11.327561035065685</v>
      </c>
      <c r="P35" s="224">
        <v>4.6061039077221451E-3</v>
      </c>
      <c r="Q35" s="223">
        <f t="shared" si="0"/>
        <v>4.6061039077221451E-3</v>
      </c>
    </row>
    <row r="36" spans="1:17">
      <c r="A36" s="224" t="s">
        <v>56</v>
      </c>
      <c r="B36" s="228">
        <v>45163</v>
      </c>
      <c r="C36" s="225">
        <v>45163</v>
      </c>
      <c r="D36" s="234">
        <v>4</v>
      </c>
      <c r="E36" s="224">
        <v>960.23854362837415</v>
      </c>
      <c r="F36" s="224">
        <v>-26.922322873125452</v>
      </c>
      <c r="G36" s="224">
        <v>250527</v>
      </c>
      <c r="H36" s="224">
        <v>591972</v>
      </c>
      <c r="I36" s="224">
        <v>6261</v>
      </c>
      <c r="J36" s="224">
        <v>1.6221012879466836</v>
      </c>
      <c r="K36" s="224">
        <v>0.15336823888011086</v>
      </c>
      <c r="L36" s="224">
        <v>2.4991318301021446E-2</v>
      </c>
      <c r="M36" s="224">
        <v>121</v>
      </c>
      <c r="N36" s="224">
        <v>4.3103448275862073</v>
      </c>
      <c r="O36" s="224">
        <v>7.9358557324659023</v>
      </c>
      <c r="P36" s="224">
        <v>3.8328744751199438E-3</v>
      </c>
      <c r="Q36" s="223">
        <f t="shared" si="0"/>
        <v>3.8328744751199438E-3</v>
      </c>
    </row>
    <row r="37" spans="1:17">
      <c r="A37" s="224" t="s">
        <v>61</v>
      </c>
      <c r="B37" s="228">
        <v>45164</v>
      </c>
      <c r="C37" s="225">
        <v>45164</v>
      </c>
      <c r="D37" s="234">
        <v>5</v>
      </c>
      <c r="E37" s="224">
        <v>1210.638418079096</v>
      </c>
      <c r="F37" s="224">
        <v>26.076840605101786</v>
      </c>
      <c r="G37" s="224">
        <v>328962</v>
      </c>
      <c r="H37" s="224">
        <v>1079693</v>
      </c>
      <c r="I37" s="224">
        <v>5887</v>
      </c>
      <c r="J37" s="224">
        <v>1.1212802325097004</v>
      </c>
      <c r="K37" s="224">
        <v>0.20564607067761101</v>
      </c>
      <c r="L37" s="224">
        <v>1.7895683999975681E-2</v>
      </c>
      <c r="M37" s="224">
        <v>116</v>
      </c>
      <c r="N37" s="224">
        <v>-4.1322314049586781</v>
      </c>
      <c r="O37" s="224">
        <v>10.436538086888758</v>
      </c>
      <c r="P37" s="224">
        <v>3.6801770966831916E-3</v>
      </c>
      <c r="Q37" s="223">
        <f t="shared" si="0"/>
        <v>3.6801770966831916E-3</v>
      </c>
    </row>
    <row r="38" spans="1:17">
      <c r="A38" s="224" t="s">
        <v>65</v>
      </c>
      <c r="B38" s="228">
        <v>45165</v>
      </c>
      <c r="C38" s="225">
        <v>45165</v>
      </c>
      <c r="D38" s="234">
        <v>6</v>
      </c>
      <c r="E38" s="224">
        <v>1390.1044230877312</v>
      </c>
      <c r="F38" s="224">
        <v>14.824079785390548</v>
      </c>
      <c r="G38" s="224">
        <v>381179</v>
      </c>
      <c r="H38" s="224">
        <v>846282</v>
      </c>
      <c r="I38" s="224">
        <v>6227</v>
      </c>
      <c r="J38" s="224">
        <v>1.6426019023064784</v>
      </c>
      <c r="K38" s="224">
        <v>0.22323822435968063</v>
      </c>
      <c r="L38" s="224">
        <v>1.6336157028587619E-2</v>
      </c>
      <c r="M38" s="224">
        <v>114</v>
      </c>
      <c r="N38" s="224">
        <v>-1.7241379310344827</v>
      </c>
      <c r="O38" s="224">
        <v>12.193898448137993</v>
      </c>
      <c r="P38" s="224">
        <v>3.6468546879228165E-3</v>
      </c>
      <c r="Q38" s="223">
        <f t="shared" si="0"/>
        <v>3.6468546879228165E-3</v>
      </c>
    </row>
    <row r="39" spans="1:17">
      <c r="A39" s="224" t="s">
        <v>35</v>
      </c>
      <c r="B39" s="228">
        <v>45166</v>
      </c>
      <c r="C39" s="225">
        <v>45166</v>
      </c>
      <c r="D39" s="234">
        <v>0</v>
      </c>
      <c r="E39" s="224">
        <v>1103.3419595403066</v>
      </c>
      <c r="F39" s="224">
        <v>-20.628843328939379</v>
      </c>
      <c r="G39" s="224">
        <v>318487</v>
      </c>
      <c r="H39" s="224">
        <v>449808</v>
      </c>
      <c r="I39" s="224">
        <v>2215</v>
      </c>
      <c r="J39" s="224">
        <v>2.4529175993764154</v>
      </c>
      <c r="K39" s="224">
        <v>0.49812278083083816</v>
      </c>
      <c r="L39" s="224">
        <v>6.9547579650032811E-3</v>
      </c>
      <c r="M39" s="224">
        <v>112</v>
      </c>
      <c r="N39" s="224">
        <v>-1.7543859649122806</v>
      </c>
      <c r="O39" s="224">
        <v>9.8512674958955948</v>
      </c>
      <c r="P39" s="224">
        <v>3.4643233775328557E-3</v>
      </c>
      <c r="Q39" s="223">
        <f t="shared" si="0"/>
        <v>3.4643233775328557E-3</v>
      </c>
    </row>
    <row r="40" spans="1:17">
      <c r="A40" s="224" t="s">
        <v>40</v>
      </c>
      <c r="B40" s="228">
        <v>45167</v>
      </c>
      <c r="C40" s="225">
        <v>45167</v>
      </c>
      <c r="D40" s="234">
        <v>1</v>
      </c>
      <c r="F40" s="224" t="s">
        <v>52</v>
      </c>
      <c r="G40" s="224">
        <v>315907</v>
      </c>
      <c r="H40" s="224">
        <v>418924</v>
      </c>
      <c r="I40" s="224">
        <v>2053</v>
      </c>
      <c r="J40" s="224" t="s">
        <v>52</v>
      </c>
      <c r="K40" s="224" t="s">
        <v>52</v>
      </c>
      <c r="L40" s="224">
        <v>6.4987480492676641E-3</v>
      </c>
      <c r="M40" s="224">
        <v>106</v>
      </c>
      <c r="N40" s="224">
        <v>-5.3571428571428568</v>
      </c>
      <c r="O40" s="224" t="s">
        <v>52</v>
      </c>
      <c r="P40" s="224" t="s">
        <v>52</v>
      </c>
      <c r="Q40" s="223">
        <f t="shared" si="0"/>
        <v>0</v>
      </c>
    </row>
    <row r="41" spans="1:17">
      <c r="A41" s="224" t="s">
        <v>45</v>
      </c>
      <c r="B41" s="228">
        <v>45168</v>
      </c>
      <c r="C41" s="225">
        <v>45168</v>
      </c>
      <c r="D41" s="234">
        <v>2</v>
      </c>
      <c r="F41" s="224" t="s">
        <v>52</v>
      </c>
      <c r="G41" s="224">
        <v>282757</v>
      </c>
      <c r="H41" s="224">
        <v>371084</v>
      </c>
      <c r="I41" s="224">
        <v>1647</v>
      </c>
      <c r="J41" s="224" t="s">
        <v>52</v>
      </c>
      <c r="K41" s="224" t="s">
        <v>52</v>
      </c>
      <c r="L41" s="224">
        <v>5.8247894835494786E-3</v>
      </c>
      <c r="M41" s="224">
        <v>87</v>
      </c>
      <c r="N41" s="224">
        <v>-17.924528301886792</v>
      </c>
      <c r="O41" s="224" t="s">
        <v>52</v>
      </c>
      <c r="P41" s="224" t="s">
        <v>52</v>
      </c>
      <c r="Q41" s="223">
        <f t="shared" si="0"/>
        <v>0</v>
      </c>
    </row>
    <row r="42" spans="1:17">
      <c r="A42" s="224" t="s">
        <v>50</v>
      </c>
      <c r="B42" s="228">
        <v>45169</v>
      </c>
      <c r="C42" s="225">
        <v>45169</v>
      </c>
      <c r="D42" s="234">
        <v>3</v>
      </c>
      <c r="F42" s="224" t="s">
        <v>52</v>
      </c>
      <c r="G42" s="224">
        <v>252159</v>
      </c>
      <c r="H42" s="224">
        <v>323656</v>
      </c>
      <c r="I42" s="224">
        <v>1459</v>
      </c>
      <c r="J42" s="224" t="s">
        <v>52</v>
      </c>
      <c r="K42" s="224" t="s">
        <v>52</v>
      </c>
      <c r="L42" s="224">
        <v>5.7860318291236877E-3</v>
      </c>
      <c r="M42" s="224">
        <v>79</v>
      </c>
      <c r="N42" s="224">
        <v>-9.1954022988505741</v>
      </c>
      <c r="O42" s="224" t="s">
        <v>52</v>
      </c>
      <c r="P42" s="224" t="s">
        <v>52</v>
      </c>
      <c r="Q42" s="223">
        <f t="shared" si="0"/>
        <v>0</v>
      </c>
    </row>
    <row r="43" spans="1:17">
      <c r="A43" s="224" t="s">
        <v>56</v>
      </c>
      <c r="B43" s="228">
        <v>45170</v>
      </c>
      <c r="C43" s="225">
        <v>45170</v>
      </c>
      <c r="D43" s="234">
        <v>4</v>
      </c>
      <c r="F43" s="224" t="s">
        <v>52</v>
      </c>
      <c r="G43" s="224">
        <v>227782</v>
      </c>
      <c r="H43" s="224">
        <v>302973</v>
      </c>
      <c r="I43" s="224">
        <v>1302</v>
      </c>
      <c r="J43" s="224" t="s">
        <v>52</v>
      </c>
      <c r="K43" s="224" t="s">
        <v>52</v>
      </c>
      <c r="L43" s="224">
        <v>5.7159916060092542E-3</v>
      </c>
      <c r="M43" s="224">
        <v>103</v>
      </c>
      <c r="N43" s="224">
        <v>30.37974683544304</v>
      </c>
      <c r="O43" s="224" t="s">
        <v>52</v>
      </c>
      <c r="P43" s="224" t="s">
        <v>52</v>
      </c>
      <c r="Q43" s="223">
        <f t="shared" si="0"/>
        <v>0</v>
      </c>
    </row>
    <row r="44" spans="1:17">
      <c r="A44" s="224" t="s">
        <v>61</v>
      </c>
      <c r="B44" s="228">
        <v>45171</v>
      </c>
      <c r="C44" s="225">
        <v>45171</v>
      </c>
      <c r="D44" s="234">
        <v>5</v>
      </c>
      <c r="F44" s="224" t="s">
        <v>52</v>
      </c>
      <c r="G44" s="224">
        <v>261569</v>
      </c>
      <c r="H44" s="224">
        <v>364086</v>
      </c>
      <c r="I44" s="224">
        <v>1694</v>
      </c>
      <c r="J44" s="224" t="s">
        <v>52</v>
      </c>
      <c r="K44" s="224" t="s">
        <v>52</v>
      </c>
      <c r="L44" s="224">
        <v>6.4763026199587872E-3</v>
      </c>
      <c r="M44" s="224">
        <v>79</v>
      </c>
      <c r="N44" s="224">
        <v>-23.300970873786408</v>
      </c>
      <c r="O44" s="224" t="s">
        <v>52</v>
      </c>
      <c r="P44" s="224" t="s">
        <v>52</v>
      </c>
      <c r="Q44" s="223">
        <f t="shared" si="0"/>
        <v>0</v>
      </c>
    </row>
    <row r="45" spans="1:17">
      <c r="A45" s="224" t="s">
        <v>65</v>
      </c>
      <c r="B45" s="229">
        <v>45172</v>
      </c>
      <c r="C45" s="226">
        <v>45172</v>
      </c>
      <c r="D45" s="234">
        <v>6</v>
      </c>
      <c r="F45" s="224" t="s">
        <v>52</v>
      </c>
      <c r="G45" s="224">
        <v>383684</v>
      </c>
      <c r="H45" s="224">
        <v>561439</v>
      </c>
      <c r="I45" s="224">
        <v>3554</v>
      </c>
      <c r="J45" s="224" t="s">
        <v>52</v>
      </c>
      <c r="K45" s="224" t="s">
        <v>52</v>
      </c>
      <c r="L45" s="224">
        <v>9.2628308712377899E-3</v>
      </c>
      <c r="M45" s="224">
        <v>87</v>
      </c>
      <c r="N45" s="224">
        <v>10.126582278481013</v>
      </c>
      <c r="O45" s="224" t="s">
        <v>52</v>
      </c>
      <c r="P45" s="224" t="s">
        <v>52</v>
      </c>
      <c r="Q45" s="223">
        <f t="shared" si="0"/>
        <v>0</v>
      </c>
    </row>
    <row r="46" spans="1:17">
      <c r="A46" s="224" t="s">
        <v>35</v>
      </c>
      <c r="B46" s="228">
        <v>45173</v>
      </c>
      <c r="C46" s="225">
        <v>45173</v>
      </c>
      <c r="D46" s="234">
        <v>0</v>
      </c>
      <c r="F46" s="224" t="s">
        <v>52</v>
      </c>
      <c r="G46" s="224">
        <v>395329</v>
      </c>
      <c r="H46" s="224">
        <v>567399</v>
      </c>
      <c r="I46" s="224">
        <v>3676</v>
      </c>
      <c r="J46" s="224" t="s">
        <v>52</v>
      </c>
      <c r="K46" s="224" t="s">
        <v>52</v>
      </c>
      <c r="L46" s="224">
        <v>9.2985842171963099E-3</v>
      </c>
      <c r="M46" s="224">
        <v>70</v>
      </c>
      <c r="N46" s="224">
        <v>-19.540229885057471</v>
      </c>
      <c r="O46" s="224" t="s">
        <v>52</v>
      </c>
      <c r="P46" s="224" t="s">
        <v>52</v>
      </c>
      <c r="Q46" s="223">
        <f t="shared" si="0"/>
        <v>0</v>
      </c>
    </row>
    <row r="47" spans="1:17">
      <c r="A47" s="224" t="s">
        <v>40</v>
      </c>
      <c r="B47" s="228">
        <v>45174</v>
      </c>
      <c r="C47" s="225">
        <v>45174</v>
      </c>
      <c r="D47" s="234">
        <v>1</v>
      </c>
      <c r="F47" s="224" t="s">
        <v>52</v>
      </c>
      <c r="G47" s="224">
        <v>218175</v>
      </c>
      <c r="H47" s="224">
        <v>289504</v>
      </c>
      <c r="I47" s="224">
        <v>1436</v>
      </c>
      <c r="J47" s="224" t="s">
        <v>52</v>
      </c>
      <c r="K47" s="224" t="s">
        <v>52</v>
      </c>
      <c r="L47" s="224">
        <v>6.5818723501776099E-3</v>
      </c>
      <c r="M47" s="224">
        <v>70</v>
      </c>
      <c r="N47" s="224">
        <v>0</v>
      </c>
      <c r="O47" s="224" t="s">
        <v>52</v>
      </c>
      <c r="P47" s="224" t="s">
        <v>52</v>
      </c>
      <c r="Q47" s="223">
        <f t="shared" si="0"/>
        <v>0</v>
      </c>
    </row>
    <row r="48" spans="1:17">
      <c r="A48" s="224" t="s">
        <v>45</v>
      </c>
      <c r="B48" s="228">
        <v>45175</v>
      </c>
      <c r="C48" s="225">
        <v>45175</v>
      </c>
      <c r="D48" s="234">
        <v>2</v>
      </c>
      <c r="F48" s="224" t="s">
        <v>52</v>
      </c>
      <c r="G48" s="224">
        <v>115205</v>
      </c>
      <c r="H48" s="224">
        <v>148361</v>
      </c>
      <c r="I48" s="224">
        <v>759</v>
      </c>
      <c r="J48" s="224" t="s">
        <v>52</v>
      </c>
      <c r="K48" s="224" t="s">
        <v>52</v>
      </c>
      <c r="L48" s="224">
        <v>6.5882557180677922E-3</v>
      </c>
      <c r="M48" s="224">
        <v>44</v>
      </c>
      <c r="N48" s="224">
        <v>-37.142857142857146</v>
      </c>
      <c r="O48" s="224" t="s">
        <v>52</v>
      </c>
      <c r="P48" s="224" t="s">
        <v>52</v>
      </c>
      <c r="Q48" s="223">
        <f t="shared" si="0"/>
        <v>0</v>
      </c>
    </row>
    <row r="49" spans="1:17">
      <c r="A49" s="224" t="s">
        <v>50</v>
      </c>
      <c r="B49" s="228">
        <v>45176</v>
      </c>
      <c r="C49" s="225">
        <v>45176</v>
      </c>
      <c r="D49" s="234">
        <v>3</v>
      </c>
      <c r="E49" s="224">
        <v>436.14090626939787</v>
      </c>
      <c r="F49" s="224" t="s">
        <v>52</v>
      </c>
      <c r="G49" s="224">
        <v>115812</v>
      </c>
      <c r="H49" s="224">
        <v>212365</v>
      </c>
      <c r="I49" s="224">
        <v>1154</v>
      </c>
      <c r="J49" s="224">
        <v>2.0537325183970894</v>
      </c>
      <c r="K49" s="224">
        <v>0.37793839364765847</v>
      </c>
      <c r="L49" s="224">
        <v>9.9644251027527376E-3</v>
      </c>
      <c r="M49" s="224">
        <v>50</v>
      </c>
      <c r="N49" s="224">
        <v>13.636363636363635</v>
      </c>
      <c r="O49" s="224">
        <v>8.722818125387958</v>
      </c>
      <c r="P49" s="224">
        <v>3.7659388169567739E-3</v>
      </c>
      <c r="Q49" s="223">
        <f t="shared" si="0"/>
        <v>3.7659388169567739E-3</v>
      </c>
    </row>
    <row r="50" spans="1:17">
      <c r="A50" s="224" t="s">
        <v>56</v>
      </c>
      <c r="B50" s="228">
        <v>45177</v>
      </c>
      <c r="C50" s="225">
        <v>45177</v>
      </c>
      <c r="D50" s="234">
        <v>4</v>
      </c>
      <c r="E50" s="224">
        <v>661.36871508379886</v>
      </c>
      <c r="F50" s="224">
        <v>51.641064980793395</v>
      </c>
      <c r="G50" s="224">
        <v>156200</v>
      </c>
      <c r="H50" s="224">
        <v>248807</v>
      </c>
      <c r="I50" s="224">
        <v>1335</v>
      </c>
      <c r="J50" s="224">
        <v>2.6581595979365487</v>
      </c>
      <c r="K50" s="224">
        <v>0.49540727721632871</v>
      </c>
      <c r="L50" s="224">
        <v>8.54673495518566E-3</v>
      </c>
      <c r="M50" s="224">
        <v>52</v>
      </c>
      <c r="N50" s="224">
        <v>4</v>
      </c>
      <c r="O50" s="224">
        <v>12.718629136226902</v>
      </c>
      <c r="P50" s="224">
        <v>4.2341146932381489E-3</v>
      </c>
      <c r="Q50" s="223">
        <f t="shared" si="0"/>
        <v>4.2341146932381489E-3</v>
      </c>
    </row>
    <row r="51" spans="1:17">
      <c r="A51" s="224" t="s">
        <v>61</v>
      </c>
      <c r="B51" s="228">
        <v>45178</v>
      </c>
      <c r="C51" s="225">
        <v>45178</v>
      </c>
      <c r="D51" s="234">
        <v>5</v>
      </c>
      <c r="E51" s="224">
        <v>632.88353480156763</v>
      </c>
      <c r="F51" s="224">
        <v>-4.3070044942512906</v>
      </c>
      <c r="G51" s="224">
        <v>211830</v>
      </c>
      <c r="H51" s="224">
        <v>283068</v>
      </c>
      <c r="I51" s="224">
        <v>1679</v>
      </c>
      <c r="J51" s="224">
        <v>2.2358003546906313</v>
      </c>
      <c r="K51" s="224">
        <v>0.37694075926239884</v>
      </c>
      <c r="L51" s="224">
        <v>7.9261672095548314E-3</v>
      </c>
      <c r="M51" s="224">
        <v>64</v>
      </c>
      <c r="N51" s="224">
        <v>23.076923076923077</v>
      </c>
      <c r="O51" s="224">
        <v>9.8888052312744943</v>
      </c>
      <c r="P51" s="224">
        <v>2.9876954860103273E-3</v>
      </c>
      <c r="Q51" s="223">
        <f t="shared" si="0"/>
        <v>2.9876954860103273E-3</v>
      </c>
    </row>
    <row r="52" spans="1:17">
      <c r="A52" s="224" t="s">
        <v>65</v>
      </c>
      <c r="B52" s="228">
        <v>45179</v>
      </c>
      <c r="C52" s="225">
        <v>45179</v>
      </c>
      <c r="D52" s="234">
        <v>6</v>
      </c>
      <c r="E52" s="224">
        <v>282.39031977105884</v>
      </c>
      <c r="F52" s="224">
        <v>-55.380365542358653</v>
      </c>
      <c r="G52" s="224">
        <v>64517</v>
      </c>
      <c r="H52" s="224">
        <v>90247</v>
      </c>
      <c r="I52" s="224">
        <v>723</v>
      </c>
      <c r="J52" s="224">
        <v>3.129082626248616</v>
      </c>
      <c r="K52" s="224">
        <v>0.39058135514669273</v>
      </c>
      <c r="L52" s="224">
        <v>1.1206348714292358E-2</v>
      </c>
      <c r="M52" s="224">
        <v>52</v>
      </c>
      <c r="N52" s="224">
        <v>-18.75</v>
      </c>
      <c r="O52" s="224">
        <v>5.4305830725203625</v>
      </c>
      <c r="P52" s="224">
        <v>4.3769908670747062E-3</v>
      </c>
      <c r="Q52" s="223">
        <f t="shared" si="0"/>
        <v>4.3769908670747062E-3</v>
      </c>
    </row>
    <row r="53" spans="1:17">
      <c r="A53" s="224" t="s">
        <v>35</v>
      </c>
      <c r="B53" s="228">
        <v>45180</v>
      </c>
      <c r="C53" s="225">
        <v>45180</v>
      </c>
      <c r="D53" s="234">
        <v>0</v>
      </c>
      <c r="E53" s="224">
        <v>295.95968486150707</v>
      </c>
      <c r="F53" s="224">
        <v>4.8051806809274717</v>
      </c>
      <c r="G53" s="224">
        <v>76283</v>
      </c>
      <c r="H53" s="224">
        <v>104108</v>
      </c>
      <c r="I53" s="224">
        <v>724</v>
      </c>
      <c r="J53" s="224">
        <v>2.8428140475420434</v>
      </c>
      <c r="K53" s="224">
        <v>0.40878409511257885</v>
      </c>
      <c r="L53" s="224">
        <v>9.4909743979654706E-3</v>
      </c>
      <c r="M53" s="224">
        <v>47</v>
      </c>
      <c r="N53" s="224">
        <v>-9.6153846153846168</v>
      </c>
      <c r="O53" s="224">
        <v>6.2970145715214274</v>
      </c>
      <c r="P53" s="224">
        <v>3.8797593810089674E-3</v>
      </c>
      <c r="Q53" s="223">
        <f t="shared" si="0"/>
        <v>3.8797593810089674E-3</v>
      </c>
    </row>
    <row r="54" spans="1:17">
      <c r="A54" s="224" t="s">
        <v>40</v>
      </c>
      <c r="B54" s="228">
        <v>45181</v>
      </c>
      <c r="C54" s="225">
        <v>45181</v>
      </c>
      <c r="D54" s="234">
        <v>1</v>
      </c>
      <c r="F54" s="224" t="s">
        <v>52</v>
      </c>
      <c r="G54" s="224">
        <v>80451</v>
      </c>
      <c r="H54" s="224">
        <v>103421</v>
      </c>
      <c r="I54" s="224">
        <v>735</v>
      </c>
      <c r="J54" s="224" t="s">
        <v>52</v>
      </c>
      <c r="K54" s="224" t="s">
        <v>52</v>
      </c>
      <c r="L54" s="224">
        <v>9.1359958235447663E-3</v>
      </c>
      <c r="M54" s="224">
        <v>50</v>
      </c>
      <c r="N54" s="224">
        <v>6.3829787234042552</v>
      </c>
      <c r="O54" s="224" t="s">
        <v>52</v>
      </c>
      <c r="P54" s="224" t="s">
        <v>52</v>
      </c>
      <c r="Q54" s="223">
        <f t="shared" si="0"/>
        <v>0</v>
      </c>
    </row>
    <row r="55" spans="1:17">
      <c r="A55" s="224" t="s">
        <v>45</v>
      </c>
      <c r="B55" s="228">
        <v>45182</v>
      </c>
      <c r="C55" s="225">
        <v>45182</v>
      </c>
      <c r="D55" s="234">
        <v>2</v>
      </c>
      <c r="F55" s="224" t="s">
        <v>52</v>
      </c>
      <c r="G55" s="224">
        <v>45256</v>
      </c>
      <c r="H55" s="224">
        <v>56222</v>
      </c>
      <c r="I55" s="224">
        <v>431</v>
      </c>
      <c r="J55" s="224" t="s">
        <v>52</v>
      </c>
      <c r="K55" s="224" t="s">
        <v>52</v>
      </c>
      <c r="L55" s="224">
        <v>9.523599080784869E-3</v>
      </c>
      <c r="M55" s="224">
        <v>35</v>
      </c>
      <c r="N55" s="224">
        <v>-30</v>
      </c>
      <c r="O55" s="224" t="s">
        <v>52</v>
      </c>
      <c r="P55" s="224" t="s">
        <v>52</v>
      </c>
      <c r="Q55" s="223">
        <f t="shared" si="0"/>
        <v>0</v>
      </c>
    </row>
    <row r="56" spans="1:17">
      <c r="A56" s="224" t="s">
        <v>50</v>
      </c>
      <c r="B56" s="228">
        <v>45183</v>
      </c>
      <c r="C56" s="225">
        <v>45183</v>
      </c>
      <c r="D56" s="234">
        <v>3</v>
      </c>
      <c r="F56" s="224" t="s">
        <v>52</v>
      </c>
      <c r="G56" s="224">
        <v>58670</v>
      </c>
      <c r="H56" s="224">
        <v>70724</v>
      </c>
      <c r="I56" s="224">
        <v>515</v>
      </c>
      <c r="J56" s="224" t="s">
        <v>52</v>
      </c>
      <c r="K56" s="224" t="s">
        <v>52</v>
      </c>
      <c r="L56" s="224">
        <v>8.7779103460030681E-3</v>
      </c>
      <c r="M56" s="224">
        <v>57</v>
      </c>
      <c r="N56" s="224">
        <v>62.857142857142854</v>
      </c>
      <c r="O56" s="224" t="s">
        <v>52</v>
      </c>
      <c r="P56" s="224" t="s">
        <v>52</v>
      </c>
      <c r="Q56" s="223">
        <f t="shared" si="0"/>
        <v>0</v>
      </c>
    </row>
    <row r="57" spans="1:17">
      <c r="A57" s="224" t="s">
        <v>56</v>
      </c>
      <c r="B57" s="228">
        <v>45184</v>
      </c>
      <c r="C57" s="225">
        <v>45184</v>
      </c>
      <c r="D57" s="234">
        <v>4</v>
      </c>
      <c r="F57" s="224" t="s">
        <v>52</v>
      </c>
      <c r="G57" s="224">
        <v>74895</v>
      </c>
      <c r="H57" s="224">
        <v>89757</v>
      </c>
      <c r="I57" s="224">
        <v>563</v>
      </c>
      <c r="J57" s="224" t="s">
        <v>52</v>
      </c>
      <c r="K57" s="224" t="s">
        <v>52</v>
      </c>
      <c r="L57" s="224">
        <v>7.5171907336938383E-3</v>
      </c>
      <c r="M57" s="224">
        <v>39</v>
      </c>
      <c r="N57" s="224">
        <v>-31.578947368421051</v>
      </c>
      <c r="O57" s="224" t="s">
        <v>52</v>
      </c>
      <c r="P57" s="224" t="s">
        <v>52</v>
      </c>
      <c r="Q57" s="223">
        <f t="shared" si="0"/>
        <v>0</v>
      </c>
    </row>
    <row r="58" spans="1:17">
      <c r="A58" s="224" t="s">
        <v>61</v>
      </c>
      <c r="B58" s="228">
        <v>45185</v>
      </c>
      <c r="C58" s="225">
        <v>45185</v>
      </c>
      <c r="D58" s="234">
        <v>5</v>
      </c>
      <c r="F58" s="224" t="s">
        <v>52</v>
      </c>
      <c r="G58" s="224">
        <v>102398</v>
      </c>
      <c r="H58" s="224">
        <v>129884</v>
      </c>
      <c r="I58" s="224">
        <v>843</v>
      </c>
      <c r="J58" s="224" t="s">
        <v>52</v>
      </c>
      <c r="K58" s="224" t="s">
        <v>52</v>
      </c>
      <c r="L58" s="224">
        <v>8.2325826676302276E-3</v>
      </c>
      <c r="M58" s="224">
        <v>52</v>
      </c>
      <c r="N58" s="224">
        <v>33.333333333333329</v>
      </c>
      <c r="O58" s="224" t="s">
        <v>52</v>
      </c>
      <c r="P58" s="224" t="s">
        <v>52</v>
      </c>
      <c r="Q58" s="223">
        <f t="shared" si="0"/>
        <v>0</v>
      </c>
    </row>
    <row r="59" spans="1:17">
      <c r="A59" s="224" t="s">
        <v>65</v>
      </c>
      <c r="B59" s="228">
        <v>45186</v>
      </c>
      <c r="C59" s="225">
        <v>45186</v>
      </c>
      <c r="D59" s="234">
        <v>6</v>
      </c>
      <c r="F59" s="224" t="s">
        <v>52</v>
      </c>
      <c r="G59" s="224">
        <v>113182</v>
      </c>
      <c r="H59" s="224">
        <v>136512</v>
      </c>
      <c r="I59" s="224">
        <v>836</v>
      </c>
      <c r="J59" s="224" t="s">
        <v>52</v>
      </c>
      <c r="K59" s="224" t="s">
        <v>52</v>
      </c>
      <c r="L59" s="224">
        <v>7.3863335159300948E-3</v>
      </c>
      <c r="M59" s="224">
        <v>57</v>
      </c>
      <c r="N59" s="224">
        <v>9.6153846153846168</v>
      </c>
      <c r="O59" s="224" t="s">
        <v>52</v>
      </c>
      <c r="P59" s="224" t="s">
        <v>52</v>
      </c>
      <c r="Q59" s="223">
        <f t="shared" si="0"/>
        <v>0</v>
      </c>
    </row>
    <row r="60" spans="1:17">
      <c r="A60" s="224" t="s">
        <v>35</v>
      </c>
      <c r="B60" s="228">
        <v>45187</v>
      </c>
      <c r="C60" s="225">
        <v>45187</v>
      </c>
      <c r="D60" s="234">
        <v>0</v>
      </c>
      <c r="F60" s="224" t="s">
        <v>52</v>
      </c>
      <c r="G60" s="224">
        <v>182691</v>
      </c>
      <c r="H60" s="224">
        <v>272913</v>
      </c>
      <c r="I60" s="224">
        <v>2114</v>
      </c>
      <c r="J60" s="224" t="s">
        <v>52</v>
      </c>
      <c r="K60" s="224" t="s">
        <v>52</v>
      </c>
      <c r="L60" s="224">
        <v>1.157145124828262E-2</v>
      </c>
      <c r="M60" s="224">
        <v>134</v>
      </c>
      <c r="N60" s="224">
        <v>135.08771929824562</v>
      </c>
      <c r="O60" s="224" t="s">
        <v>52</v>
      </c>
      <c r="P60" s="224" t="s">
        <v>52</v>
      </c>
      <c r="Q60" s="223">
        <f t="shared" si="0"/>
        <v>0</v>
      </c>
    </row>
    <row r="61" spans="1:17">
      <c r="A61" s="224" t="s">
        <v>40</v>
      </c>
      <c r="B61" s="228">
        <v>45188</v>
      </c>
      <c r="C61" s="225">
        <v>45188</v>
      </c>
      <c r="D61" s="234">
        <v>1</v>
      </c>
      <c r="F61" s="224" t="s">
        <v>52</v>
      </c>
      <c r="G61" s="224">
        <v>321918</v>
      </c>
      <c r="H61" s="224">
        <v>429704</v>
      </c>
      <c r="I61" s="224">
        <v>2756</v>
      </c>
      <c r="J61" s="224" t="s">
        <v>52</v>
      </c>
      <c r="K61" s="224" t="s">
        <v>52</v>
      </c>
      <c r="L61" s="224">
        <v>8.5611863890804486E-3</v>
      </c>
      <c r="M61" s="224">
        <v>181</v>
      </c>
      <c r="N61" s="224">
        <v>35.074626865671647</v>
      </c>
      <c r="O61" s="224" t="s">
        <v>52</v>
      </c>
      <c r="P61" s="224" t="s">
        <v>52</v>
      </c>
      <c r="Q61" s="223">
        <f t="shared" si="0"/>
        <v>0</v>
      </c>
    </row>
    <row r="62" spans="1:17">
      <c r="A62" s="224" t="s">
        <v>45</v>
      </c>
      <c r="B62" s="228">
        <v>45189</v>
      </c>
      <c r="C62" s="225">
        <v>45189</v>
      </c>
      <c r="D62" s="234">
        <v>2</v>
      </c>
      <c r="E62" s="224">
        <v>1015.5789257892578</v>
      </c>
      <c r="F62" s="224" t="s">
        <v>52</v>
      </c>
      <c r="G62" s="224">
        <v>341524</v>
      </c>
      <c r="H62" s="224">
        <v>622015</v>
      </c>
      <c r="I62" s="224">
        <v>4755</v>
      </c>
      <c r="J62" s="224">
        <v>1.6327241719078445</v>
      </c>
      <c r="K62" s="224">
        <v>0.21358126725326138</v>
      </c>
      <c r="L62" s="224">
        <v>1.3922886824937633E-2</v>
      </c>
      <c r="M62" s="224">
        <v>126</v>
      </c>
      <c r="N62" s="224">
        <v>-30.386740331491712</v>
      </c>
      <c r="O62" s="224">
        <v>8.0601502046766491</v>
      </c>
      <c r="P62" s="224">
        <v>2.973667811893916E-3</v>
      </c>
      <c r="Q62" s="223">
        <f t="shared" si="0"/>
        <v>2.973667811893916E-3</v>
      </c>
    </row>
    <row r="63" spans="1:17">
      <c r="A63" s="224" t="s">
        <v>50</v>
      </c>
      <c r="B63" s="228">
        <v>45190</v>
      </c>
      <c r="C63" s="225">
        <v>45190</v>
      </c>
      <c r="D63" s="234">
        <v>3</v>
      </c>
      <c r="E63" s="224">
        <v>678.83071124221567</v>
      </c>
      <c r="F63" s="224">
        <v>-33.158251515049706</v>
      </c>
      <c r="G63" s="224">
        <v>219225</v>
      </c>
      <c r="H63" s="224">
        <v>529026</v>
      </c>
      <c r="I63" s="224">
        <v>2535</v>
      </c>
      <c r="J63" s="224">
        <v>1.2831707916855046</v>
      </c>
      <c r="K63" s="224">
        <v>0.26778331804426653</v>
      </c>
      <c r="L63" s="224">
        <v>1.1563462196373589E-2</v>
      </c>
      <c r="M63" s="224">
        <v>93</v>
      </c>
      <c r="N63" s="224">
        <v>-26.190476190476193</v>
      </c>
      <c r="O63" s="224">
        <v>7.2992549595937168</v>
      </c>
      <c r="P63" s="224">
        <v>3.0965022750243615E-3</v>
      </c>
      <c r="Q63" s="223">
        <f t="shared" si="0"/>
        <v>3.0965022750243615E-3</v>
      </c>
    </row>
    <row r="64" spans="1:17">
      <c r="A64" s="224" t="s">
        <v>56</v>
      </c>
      <c r="B64" s="228">
        <v>45191</v>
      </c>
      <c r="C64" s="225">
        <v>45191</v>
      </c>
      <c r="D64" s="234">
        <v>4</v>
      </c>
      <c r="E64" s="224">
        <v>625.18175002385522</v>
      </c>
      <c r="F64" s="224">
        <v>-7.903142908809528</v>
      </c>
      <c r="G64" s="224">
        <v>167444</v>
      </c>
      <c r="H64" s="224">
        <v>777702</v>
      </c>
      <c r="I64" s="224">
        <v>2372</v>
      </c>
      <c r="J64" s="224">
        <v>0.803883428387551</v>
      </c>
      <c r="K64" s="224">
        <v>0.26356734823939931</v>
      </c>
      <c r="L64" s="224">
        <v>1.4165930102004252E-2</v>
      </c>
      <c r="M64" s="224">
        <v>114</v>
      </c>
      <c r="N64" s="224">
        <v>22.58064516129032</v>
      </c>
      <c r="O64" s="224">
        <v>5.4840504388057472</v>
      </c>
      <c r="P64" s="224">
        <v>3.7336766323299445E-3</v>
      </c>
      <c r="Q64" s="223">
        <f t="shared" si="0"/>
        <v>3.7336766323299445E-3</v>
      </c>
    </row>
    <row r="65" spans="1:17">
      <c r="A65" s="224" t="s">
        <v>61</v>
      </c>
      <c r="B65" s="228">
        <v>45192</v>
      </c>
      <c r="C65" s="225">
        <v>45192</v>
      </c>
      <c r="D65" s="234">
        <v>5</v>
      </c>
      <c r="E65" s="224">
        <v>386.04978257609832</v>
      </c>
      <c r="F65" s="224">
        <v>-38.249991692596957</v>
      </c>
      <c r="G65" s="224">
        <v>124143</v>
      </c>
      <c r="H65" s="224">
        <v>391803</v>
      </c>
      <c r="I65" s="224">
        <v>1377</v>
      </c>
      <c r="J65" s="224">
        <v>0.98531604550271012</v>
      </c>
      <c r="K65" s="224">
        <v>0.2803556881453147</v>
      </c>
      <c r="L65" s="224">
        <v>1.1092047074744447E-2</v>
      </c>
      <c r="M65" s="224">
        <v>58</v>
      </c>
      <c r="N65" s="224">
        <v>-49.122807017543856</v>
      </c>
      <c r="O65" s="224">
        <v>6.6560307340706606</v>
      </c>
      <c r="P65" s="224">
        <v>3.1097184905802045E-3</v>
      </c>
      <c r="Q65" s="223">
        <f t="shared" si="0"/>
        <v>3.1097184905802045E-3</v>
      </c>
    </row>
    <row r="66" spans="1:17">
      <c r="A66" s="224" t="s">
        <v>65</v>
      </c>
      <c r="B66" s="228">
        <v>45193</v>
      </c>
      <c r="C66" s="225">
        <v>45193</v>
      </c>
      <c r="D66" s="234">
        <v>6</v>
      </c>
      <c r="E66" s="224">
        <v>633.89315557736609</v>
      </c>
      <c r="F66" s="224">
        <v>64.199847840197336</v>
      </c>
      <c r="G66" s="224">
        <v>158996</v>
      </c>
      <c r="H66" s="224">
        <v>917975</v>
      </c>
      <c r="I66" s="224">
        <v>2488</v>
      </c>
      <c r="J66" s="224">
        <v>0.69053422541721299</v>
      </c>
      <c r="K66" s="224">
        <v>0.25478020722562944</v>
      </c>
      <c r="L66" s="224">
        <v>1.5648192407356161E-2</v>
      </c>
      <c r="M66" s="224">
        <v>106</v>
      </c>
      <c r="N66" s="224">
        <v>82.758620689655174</v>
      </c>
      <c r="O66" s="224">
        <v>5.9801241092204345</v>
      </c>
      <c r="P66" s="224">
        <v>3.9868497042527236E-3</v>
      </c>
      <c r="Q66" s="223">
        <f t="shared" si="0"/>
        <v>3.9868497042527236E-3</v>
      </c>
    </row>
    <row r="67" spans="1:17">
      <c r="A67" s="224" t="s">
        <v>35</v>
      </c>
      <c r="B67" s="228">
        <v>45194</v>
      </c>
      <c r="C67" s="225">
        <v>45194</v>
      </c>
      <c r="D67" s="234">
        <v>0</v>
      </c>
      <c r="E67" s="224">
        <v>536.02116402116394</v>
      </c>
      <c r="F67" s="224">
        <v>-15.43982462897203</v>
      </c>
      <c r="G67" s="224">
        <v>132903</v>
      </c>
      <c r="H67" s="224">
        <v>573870</v>
      </c>
      <c r="I67" s="224">
        <v>1973</v>
      </c>
      <c r="J67" s="224">
        <v>0.93404632411724597</v>
      </c>
      <c r="K67" s="224">
        <v>0.27167823822664161</v>
      </c>
      <c r="L67" s="224">
        <v>1.4845413572304613E-2</v>
      </c>
      <c r="M67" s="224">
        <v>79</v>
      </c>
      <c r="N67" s="224">
        <v>-25.471698113207548</v>
      </c>
      <c r="O67" s="224">
        <v>6.7850780255843537</v>
      </c>
      <c r="P67" s="224">
        <v>4.0331758050695917E-3</v>
      </c>
      <c r="Q67" s="223">
        <f t="shared" ref="Q67:Q116" si="1">IFERROR(IF(G67="","",E67/G67)," ")</f>
        <v>4.0331758050695917E-3</v>
      </c>
    </row>
    <row r="68" spans="1:17">
      <c r="A68" s="224" t="s">
        <v>40</v>
      </c>
      <c r="B68" s="228">
        <v>45195</v>
      </c>
      <c r="C68" s="225">
        <v>45195</v>
      </c>
      <c r="D68" s="234">
        <v>1</v>
      </c>
      <c r="E68" s="224">
        <v>426.44688644688642</v>
      </c>
      <c r="F68" s="224">
        <v>-20.442155073181244</v>
      </c>
      <c r="G68" s="224">
        <v>96203</v>
      </c>
      <c r="H68" s="224">
        <v>382349</v>
      </c>
      <c r="I68" s="224">
        <v>1653</v>
      </c>
      <c r="J68" s="224">
        <v>1.1153341226128131</v>
      </c>
      <c r="K68" s="224">
        <v>0.25798359736653748</v>
      </c>
      <c r="L68" s="224">
        <v>1.7182416348762511E-2</v>
      </c>
      <c r="M68" s="224">
        <v>72</v>
      </c>
      <c r="N68" s="224">
        <v>-8.8607594936708853</v>
      </c>
      <c r="O68" s="224">
        <v>5.9228734228734226</v>
      </c>
      <c r="P68" s="224">
        <v>4.4327815811033584E-3</v>
      </c>
      <c r="Q68" s="223">
        <f t="shared" si="1"/>
        <v>4.4327815811033584E-3</v>
      </c>
    </row>
    <row r="69" spans="1:17">
      <c r="A69" s="224" t="s">
        <v>45</v>
      </c>
      <c r="B69" s="228">
        <v>45196</v>
      </c>
      <c r="C69" s="225">
        <v>45196</v>
      </c>
      <c r="D69" s="234">
        <v>2</v>
      </c>
      <c r="E69" s="224">
        <v>443.11649294421636</v>
      </c>
      <c r="F69" s="224">
        <v>3.9089525629368431</v>
      </c>
      <c r="G69" s="224">
        <v>117883</v>
      </c>
      <c r="H69" s="224">
        <v>414143</v>
      </c>
      <c r="I69" s="224">
        <v>1609</v>
      </c>
      <c r="J69" s="224">
        <v>1.0699601175058286</v>
      </c>
      <c r="K69" s="224">
        <v>0.27539869045631843</v>
      </c>
      <c r="L69" s="224">
        <v>1.3649126676450379E-2</v>
      </c>
      <c r="M69" s="224">
        <v>60</v>
      </c>
      <c r="N69" s="224">
        <v>-16.666666666666664</v>
      </c>
      <c r="O69" s="224">
        <v>7.3852748824036061</v>
      </c>
      <c r="P69" s="224">
        <v>3.7589516125668362E-3</v>
      </c>
      <c r="Q69" s="223">
        <f t="shared" si="1"/>
        <v>3.7589516125668362E-3</v>
      </c>
    </row>
    <row r="70" spans="1:17">
      <c r="A70" s="224" t="s">
        <v>50</v>
      </c>
      <c r="B70" s="228">
        <v>45197</v>
      </c>
      <c r="C70" s="225">
        <v>45197</v>
      </c>
      <c r="D70" s="234">
        <v>3</v>
      </c>
      <c r="E70" s="224">
        <v>408.66815616869542</v>
      </c>
      <c r="F70" s="224">
        <v>-7.7741039487459611</v>
      </c>
      <c r="G70" s="224">
        <v>105238</v>
      </c>
      <c r="H70" s="224">
        <v>611984</v>
      </c>
      <c r="I70" s="224">
        <v>1817</v>
      </c>
      <c r="J70" s="224">
        <v>0.66777588330527493</v>
      </c>
      <c r="K70" s="224">
        <v>0.2249136797846425</v>
      </c>
      <c r="L70" s="224">
        <v>1.7265626484729849E-2</v>
      </c>
      <c r="M70" s="224">
        <v>52</v>
      </c>
      <c r="N70" s="224">
        <v>-13.333333333333334</v>
      </c>
      <c r="O70" s="224">
        <v>7.8590030032441422</v>
      </c>
      <c r="P70" s="224">
        <v>3.8832755864677722E-3</v>
      </c>
      <c r="Q70" s="223">
        <f t="shared" si="1"/>
        <v>3.8832755864677722E-3</v>
      </c>
    </row>
    <row r="71" spans="1:17">
      <c r="A71" s="224" t="s">
        <v>56</v>
      </c>
      <c r="B71" s="228">
        <v>45198</v>
      </c>
      <c r="C71" s="225">
        <v>45198</v>
      </c>
      <c r="D71" s="234">
        <v>4</v>
      </c>
      <c r="E71" s="224">
        <v>371.51897119100909</v>
      </c>
      <c r="F71" s="224">
        <v>-9.0903057693468536</v>
      </c>
      <c r="G71" s="224">
        <v>119939</v>
      </c>
      <c r="H71" s="224">
        <v>304948</v>
      </c>
      <c r="I71" s="224">
        <v>1273</v>
      </c>
      <c r="J71" s="224">
        <v>1.2183026981354497</v>
      </c>
      <c r="K71" s="224">
        <v>0.29184522481618941</v>
      </c>
      <c r="L71" s="224">
        <v>1.0613728645394742E-2</v>
      </c>
      <c r="M71" s="224">
        <v>82</v>
      </c>
      <c r="N71" s="224">
        <v>57.692307692307686</v>
      </c>
      <c r="O71" s="224">
        <v>4.5307191608659645</v>
      </c>
      <c r="P71" s="224">
        <v>3.0975660226532577E-3</v>
      </c>
      <c r="Q71" s="223">
        <f t="shared" si="1"/>
        <v>3.0975660226532577E-3</v>
      </c>
    </row>
    <row r="72" spans="1:17">
      <c r="A72" s="224" t="s">
        <v>61</v>
      </c>
      <c r="B72" s="228">
        <v>45199</v>
      </c>
      <c r="C72" s="225">
        <v>45199</v>
      </c>
      <c r="D72" s="234">
        <v>5</v>
      </c>
      <c r="E72" s="224">
        <v>508.8023721298664</v>
      </c>
      <c r="F72" s="224">
        <v>36.951922131663039</v>
      </c>
      <c r="G72" s="224">
        <v>199459</v>
      </c>
      <c r="H72" s="224">
        <v>300119</v>
      </c>
      <c r="I72" s="224">
        <v>1562</v>
      </c>
      <c r="J72" s="224">
        <v>1.6953354240480154</v>
      </c>
      <c r="K72" s="224">
        <v>0.32573775424447271</v>
      </c>
      <c r="L72" s="224">
        <v>7.8311833509643585E-3</v>
      </c>
      <c r="M72" s="224">
        <v>50</v>
      </c>
      <c r="N72" s="224">
        <v>-39.024390243902438</v>
      </c>
      <c r="O72" s="224">
        <v>10.176047442597328</v>
      </c>
      <c r="P72" s="224">
        <v>2.5509120778198346E-3</v>
      </c>
      <c r="Q72" s="223">
        <f t="shared" si="1"/>
        <v>2.5509120778198346E-3</v>
      </c>
    </row>
    <row r="73" spans="1:17">
      <c r="A73" s="224" t="s">
        <v>65</v>
      </c>
      <c r="B73" s="228">
        <v>45200</v>
      </c>
      <c r="C73" s="225">
        <v>45200</v>
      </c>
      <c r="D73" s="234">
        <v>6</v>
      </c>
      <c r="E73" s="224">
        <v>343.19092934115179</v>
      </c>
      <c r="F73" s="224">
        <v>-32.549267035737024</v>
      </c>
      <c r="G73" s="224">
        <v>99408</v>
      </c>
      <c r="H73" s="224">
        <v>202772</v>
      </c>
      <c r="I73" s="224">
        <v>1304</v>
      </c>
      <c r="J73" s="224">
        <v>1.692496643230583</v>
      </c>
      <c r="K73" s="224">
        <v>0.26318322802235566</v>
      </c>
      <c r="L73" s="224">
        <v>1.3117656526637695E-2</v>
      </c>
      <c r="M73" s="224">
        <v>41</v>
      </c>
      <c r="N73" s="224">
        <v>-18</v>
      </c>
      <c r="O73" s="224">
        <v>8.3705104717354093</v>
      </c>
      <c r="P73" s="224">
        <v>3.4523471887690305E-3</v>
      </c>
      <c r="Q73" s="223">
        <f t="shared" si="1"/>
        <v>3.4523471887690305E-3</v>
      </c>
    </row>
    <row r="74" spans="1:17">
      <c r="A74" s="224" t="s">
        <v>35</v>
      </c>
      <c r="B74" s="228">
        <v>45201</v>
      </c>
      <c r="C74" s="225">
        <v>45201</v>
      </c>
      <c r="D74" s="234">
        <v>0</v>
      </c>
      <c r="E74" s="224">
        <v>185.85454545454547</v>
      </c>
      <c r="F74" s="224">
        <v>-45.84514637046388</v>
      </c>
      <c r="G74" s="224">
        <v>64725</v>
      </c>
      <c r="H74" s="224">
        <v>111312</v>
      </c>
      <c r="I74" s="224">
        <v>771</v>
      </c>
      <c r="J74" s="224">
        <v>1.6696721418584293</v>
      </c>
      <c r="K74" s="224">
        <v>0.24105647918877493</v>
      </c>
      <c r="L74" s="224">
        <v>1.1911935110081113E-2</v>
      </c>
      <c r="M74" s="224">
        <v>44</v>
      </c>
      <c r="N74" s="224">
        <v>7.3170731707317067</v>
      </c>
      <c r="O74" s="224">
        <v>4.2239669421487607</v>
      </c>
      <c r="P74" s="224">
        <v>2.871449137961305E-3</v>
      </c>
      <c r="Q74" s="223">
        <f t="shared" si="1"/>
        <v>2.871449137961305E-3</v>
      </c>
    </row>
    <row r="75" spans="1:17">
      <c r="A75" s="224" t="s">
        <v>40</v>
      </c>
      <c r="B75" s="228">
        <v>45202</v>
      </c>
      <c r="C75" s="225">
        <v>45202</v>
      </c>
      <c r="D75" s="234">
        <v>1</v>
      </c>
      <c r="E75" s="224">
        <v>244.8838145520541</v>
      </c>
      <c r="F75" s="224">
        <v>31.761003721023034</v>
      </c>
      <c r="G75" s="224">
        <v>98788</v>
      </c>
      <c r="H75" s="224">
        <v>131790</v>
      </c>
      <c r="I75" s="224">
        <v>856</v>
      </c>
      <c r="J75" s="224">
        <v>1.8581365395861151</v>
      </c>
      <c r="K75" s="224">
        <v>0.28607922260753982</v>
      </c>
      <c r="L75" s="224">
        <v>8.6650200429201924E-3</v>
      </c>
      <c r="M75" s="224">
        <v>48</v>
      </c>
      <c r="N75" s="224">
        <v>9.0909090909090917</v>
      </c>
      <c r="O75" s="224">
        <v>5.1017461365011272</v>
      </c>
      <c r="P75" s="224">
        <v>2.4788821977573604E-3</v>
      </c>
      <c r="Q75" s="223">
        <f t="shared" si="1"/>
        <v>2.4788821977573604E-3</v>
      </c>
    </row>
    <row r="76" spans="1:17">
      <c r="A76" s="224" t="s">
        <v>45</v>
      </c>
      <c r="B76" s="228">
        <v>45203</v>
      </c>
      <c r="C76" s="225">
        <v>45203</v>
      </c>
      <c r="D76" s="234">
        <v>2</v>
      </c>
      <c r="E76" s="224">
        <v>239.8513218496999</v>
      </c>
      <c r="F76" s="224">
        <v>-2.055053214341557</v>
      </c>
      <c r="G76" s="224">
        <v>83175</v>
      </c>
      <c r="H76" s="224">
        <v>113719</v>
      </c>
      <c r="I76" s="224">
        <v>724</v>
      </c>
      <c r="J76" s="224">
        <v>2.1091578526868853</v>
      </c>
      <c r="K76" s="224">
        <v>0.33128635614599433</v>
      </c>
      <c r="L76" s="224">
        <v>8.7045386233844304E-3</v>
      </c>
      <c r="M76" s="224">
        <v>57</v>
      </c>
      <c r="N76" s="224">
        <v>18.75</v>
      </c>
      <c r="O76" s="224">
        <v>4.2079179271877178</v>
      </c>
      <c r="P76" s="224">
        <v>2.8836948824730976E-3</v>
      </c>
      <c r="Q76" s="223">
        <f t="shared" si="1"/>
        <v>2.8836948824730976E-3</v>
      </c>
    </row>
    <row r="77" spans="1:17">
      <c r="A77" s="224" t="s">
        <v>50</v>
      </c>
      <c r="B77" s="228">
        <v>45204</v>
      </c>
      <c r="C77" s="225">
        <v>45204</v>
      </c>
      <c r="D77" s="234">
        <v>3</v>
      </c>
      <c r="E77" s="224">
        <v>123.49329125388168</v>
      </c>
      <c r="F77" s="224">
        <v>-48.512565908947821</v>
      </c>
      <c r="G77" s="224">
        <v>32697</v>
      </c>
      <c r="H77" s="224">
        <v>52803</v>
      </c>
      <c r="I77" s="224">
        <v>387</v>
      </c>
      <c r="J77" s="224">
        <v>2.3387552081109346</v>
      </c>
      <c r="K77" s="224">
        <v>0.3191041117671361</v>
      </c>
      <c r="L77" s="224">
        <v>1.1835948252133223E-2</v>
      </c>
      <c r="M77" s="224">
        <v>19</v>
      </c>
      <c r="N77" s="224">
        <v>-66.666666666666657</v>
      </c>
      <c r="O77" s="224">
        <v>6.4996469080990353</v>
      </c>
      <c r="P77" s="224">
        <v>3.7768997539187597E-3</v>
      </c>
      <c r="Q77" s="223">
        <f t="shared" si="1"/>
        <v>3.7768997539187597E-3</v>
      </c>
    </row>
    <row r="78" spans="1:17">
      <c r="A78" s="224" t="s">
        <v>56</v>
      </c>
      <c r="B78" s="228">
        <v>45205</v>
      </c>
      <c r="C78" s="225">
        <v>45205</v>
      </c>
      <c r="D78" s="234">
        <v>4</v>
      </c>
      <c r="E78" s="224">
        <v>121.99935181948371</v>
      </c>
      <c r="F78" s="224">
        <v>-1.209733273143301</v>
      </c>
      <c r="G78" s="224">
        <v>22583</v>
      </c>
      <c r="H78" s="224">
        <v>54841</v>
      </c>
      <c r="I78" s="224">
        <v>370</v>
      </c>
      <c r="J78" s="224">
        <v>2.2246011527777338</v>
      </c>
      <c r="K78" s="224">
        <v>0.32972797789049652</v>
      </c>
      <c r="L78" s="224">
        <v>1.6384005667980338E-2</v>
      </c>
      <c r="M78" s="224">
        <v>23</v>
      </c>
      <c r="N78" s="224">
        <v>21.052631578947366</v>
      </c>
      <c r="O78" s="224">
        <v>5.3043196443253784</v>
      </c>
      <c r="P78" s="224">
        <v>5.4022650586495911E-3</v>
      </c>
      <c r="Q78" s="223">
        <f t="shared" si="1"/>
        <v>5.4022650586495911E-3</v>
      </c>
    </row>
    <row r="79" spans="1:17">
      <c r="A79" s="224" t="s">
        <v>61</v>
      </c>
      <c r="B79" s="228">
        <v>45206</v>
      </c>
      <c r="C79" s="225">
        <v>45206</v>
      </c>
      <c r="D79" s="234">
        <v>5</v>
      </c>
      <c r="E79" s="224">
        <v>7.6625940893787048</v>
      </c>
      <c r="F79" s="224">
        <v>-93.719151802776253</v>
      </c>
      <c r="G79" s="224">
        <v>187</v>
      </c>
      <c r="H79" s="224">
        <v>13287</v>
      </c>
      <c r="I79" s="224" t="s">
        <v>545</v>
      </c>
      <c r="J79" s="224">
        <v>0.57669858428378895</v>
      </c>
      <c r="K79" s="224" t="s">
        <v>52</v>
      </c>
      <c r="L79" s="224" t="s">
        <v>545</v>
      </c>
      <c r="M79" s="224">
        <v>15</v>
      </c>
      <c r="N79" s="224">
        <v>-34.782608695652172</v>
      </c>
      <c r="O79" s="224">
        <v>0.51083960595858036</v>
      </c>
      <c r="P79" s="224">
        <v>4.0976438980634786E-2</v>
      </c>
      <c r="Q79" s="223">
        <f t="shared" si="1"/>
        <v>4.0976438980634786E-2</v>
      </c>
    </row>
    <row r="80" spans="1:17">
      <c r="A80" s="224" t="s">
        <v>65</v>
      </c>
      <c r="B80" s="228">
        <v>45207</v>
      </c>
      <c r="C80" s="225">
        <v>45207</v>
      </c>
      <c r="D80" s="234">
        <v>6</v>
      </c>
      <c r="E80" s="224">
        <v>137.67864365984448</v>
      </c>
      <c r="F80" s="224">
        <v>1696.7628462883604</v>
      </c>
      <c r="G80" s="224">
        <v>42191</v>
      </c>
      <c r="H80" s="224">
        <v>60635</v>
      </c>
      <c r="I80" s="224">
        <v>390</v>
      </c>
      <c r="J80" s="224">
        <v>2.2706134024877462</v>
      </c>
      <c r="K80" s="224">
        <v>0.35302216323037044</v>
      </c>
      <c r="L80" s="224">
        <v>9.2436775615652635E-3</v>
      </c>
      <c r="M80" s="224">
        <v>37</v>
      </c>
      <c r="N80" s="224">
        <v>146.66666666666666</v>
      </c>
      <c r="O80" s="224">
        <v>3.7210444232390403</v>
      </c>
      <c r="P80" s="224">
        <v>3.2632230489878051E-3</v>
      </c>
      <c r="Q80" s="223">
        <f t="shared" si="1"/>
        <v>3.2632230489878051E-3</v>
      </c>
    </row>
    <row r="81" spans="1:17">
      <c r="A81" s="224" t="s">
        <v>35</v>
      </c>
      <c r="B81" s="228">
        <v>45208</v>
      </c>
      <c r="C81" s="225">
        <v>45208</v>
      </c>
      <c r="D81" s="234">
        <v>0</v>
      </c>
      <c r="F81" s="224" t="s">
        <v>52</v>
      </c>
      <c r="G81" s="224">
        <v>62750</v>
      </c>
      <c r="H81" s="224">
        <v>73455</v>
      </c>
      <c r="I81" s="224">
        <v>477</v>
      </c>
      <c r="J81" s="224" t="s">
        <v>52</v>
      </c>
      <c r="K81" s="224" t="s">
        <v>52</v>
      </c>
      <c r="L81" s="224">
        <v>7.6015936254980078E-3</v>
      </c>
      <c r="M81" s="224">
        <v>37</v>
      </c>
      <c r="N81" s="224">
        <v>0</v>
      </c>
      <c r="O81" s="224" t="s">
        <v>52</v>
      </c>
      <c r="P81" s="224" t="s">
        <v>52</v>
      </c>
      <c r="Q81" s="223">
        <f t="shared" si="1"/>
        <v>0</v>
      </c>
    </row>
    <row r="82" spans="1:17">
      <c r="A82" s="224" t="s">
        <v>40</v>
      </c>
      <c r="B82" s="228">
        <v>45209</v>
      </c>
      <c r="C82" s="225">
        <v>45209</v>
      </c>
      <c r="D82" s="234">
        <v>1</v>
      </c>
      <c r="F82" s="224" t="s">
        <v>52</v>
      </c>
      <c r="G82" s="224">
        <v>69340</v>
      </c>
      <c r="H82" s="224">
        <v>76344</v>
      </c>
      <c r="I82" s="224">
        <v>461</v>
      </c>
      <c r="J82" s="224" t="s">
        <v>52</v>
      </c>
      <c r="K82" s="224" t="s">
        <v>52</v>
      </c>
      <c r="L82" s="224">
        <v>6.6483991923853474E-3</v>
      </c>
      <c r="M82" s="224">
        <v>36</v>
      </c>
      <c r="N82" s="224">
        <v>-2.7027027027027026</v>
      </c>
      <c r="O82" s="224" t="s">
        <v>52</v>
      </c>
      <c r="P82" s="224" t="s">
        <v>52</v>
      </c>
      <c r="Q82" s="223">
        <f t="shared" si="1"/>
        <v>0</v>
      </c>
    </row>
    <row r="83" spans="1:17">
      <c r="A83" s="224" t="s">
        <v>45</v>
      </c>
      <c r="B83" s="228">
        <v>45210</v>
      </c>
      <c r="C83" s="225">
        <v>45210</v>
      </c>
      <c r="D83" s="234">
        <v>2</v>
      </c>
      <c r="F83" s="224" t="s">
        <v>52</v>
      </c>
      <c r="G83" s="224">
        <v>110012</v>
      </c>
      <c r="H83" s="224">
        <v>126167</v>
      </c>
      <c r="I83" s="224">
        <v>814</v>
      </c>
      <c r="J83" s="224" t="s">
        <v>52</v>
      </c>
      <c r="K83" s="224" t="s">
        <v>52</v>
      </c>
      <c r="L83" s="224">
        <v>7.399192815329237E-3</v>
      </c>
      <c r="M83" s="224">
        <v>51</v>
      </c>
      <c r="N83" s="224">
        <v>41.666666666666671</v>
      </c>
      <c r="O83" s="224" t="s">
        <v>52</v>
      </c>
      <c r="P83" s="224" t="s">
        <v>52</v>
      </c>
      <c r="Q83" s="223">
        <f t="shared" si="1"/>
        <v>0</v>
      </c>
    </row>
    <row r="84" spans="1:17">
      <c r="A84" s="224" t="s">
        <v>50</v>
      </c>
      <c r="B84" s="228">
        <v>45211</v>
      </c>
      <c r="C84" s="225">
        <v>45211</v>
      </c>
      <c r="D84" s="234">
        <v>3</v>
      </c>
      <c r="F84" s="224" t="s">
        <v>52</v>
      </c>
      <c r="G84" s="224">
        <v>91678</v>
      </c>
      <c r="H84" s="224">
        <v>114400</v>
      </c>
      <c r="I84" s="224">
        <v>741</v>
      </c>
      <c r="J84" s="224" t="s">
        <v>52</v>
      </c>
      <c r="K84" s="224" t="s">
        <v>52</v>
      </c>
      <c r="L84" s="224">
        <v>8.082637055782195E-3</v>
      </c>
      <c r="M84" s="224">
        <v>45</v>
      </c>
      <c r="N84" s="224">
        <v>-11.76470588235294</v>
      </c>
      <c r="O84" s="224" t="s">
        <v>52</v>
      </c>
      <c r="P84" s="224" t="s">
        <v>52</v>
      </c>
      <c r="Q84" s="223">
        <f t="shared" si="1"/>
        <v>0</v>
      </c>
    </row>
    <row r="85" spans="1:17">
      <c r="A85" s="224" t="s">
        <v>56</v>
      </c>
      <c r="B85" s="228">
        <v>45212</v>
      </c>
      <c r="C85" s="225">
        <v>45212</v>
      </c>
      <c r="D85" s="234">
        <v>4</v>
      </c>
      <c r="F85" s="224" t="s">
        <v>52</v>
      </c>
      <c r="G85" s="224">
        <v>94923</v>
      </c>
      <c r="H85" s="224">
        <v>124628</v>
      </c>
      <c r="I85" s="224">
        <v>808</v>
      </c>
      <c r="J85" s="224" t="s">
        <v>52</v>
      </c>
      <c r="K85" s="224" t="s">
        <v>52</v>
      </c>
      <c r="L85" s="224">
        <v>8.5121624895968303E-3</v>
      </c>
      <c r="M85" s="224">
        <v>42</v>
      </c>
      <c r="N85" s="224">
        <v>-6.666666666666667</v>
      </c>
      <c r="O85" s="224" t="s">
        <v>52</v>
      </c>
      <c r="P85" s="224" t="s">
        <v>52</v>
      </c>
      <c r="Q85" s="223">
        <f t="shared" si="1"/>
        <v>0</v>
      </c>
    </row>
    <row r="86" spans="1:17">
      <c r="A86" s="224" t="s">
        <v>61</v>
      </c>
      <c r="B86" s="228">
        <v>45213</v>
      </c>
      <c r="C86" s="225">
        <v>45213</v>
      </c>
      <c r="D86" s="234">
        <v>5</v>
      </c>
      <c r="E86" s="224">
        <v>290.73115731241722</v>
      </c>
      <c r="F86" s="224" t="s">
        <v>52</v>
      </c>
      <c r="G86" s="224">
        <v>80274</v>
      </c>
      <c r="H86" s="224">
        <v>109044</v>
      </c>
      <c r="I86" s="224">
        <v>800</v>
      </c>
      <c r="J86" s="224">
        <v>2.6661820669859617</v>
      </c>
      <c r="K86" s="224">
        <v>0.36341394664052151</v>
      </c>
      <c r="L86" s="224">
        <v>9.965866905847472E-3</v>
      </c>
      <c r="M86" s="224">
        <v>38</v>
      </c>
      <c r="N86" s="224">
        <v>-9.5238095238095237</v>
      </c>
      <c r="O86" s="224">
        <v>7.6508199292741379</v>
      </c>
      <c r="P86" s="224">
        <v>3.6217350239481929E-3</v>
      </c>
      <c r="Q86" s="223">
        <f t="shared" si="1"/>
        <v>3.6217350239481929E-3</v>
      </c>
    </row>
    <row r="87" spans="1:17">
      <c r="A87" s="224" t="s">
        <v>65</v>
      </c>
      <c r="B87" s="228">
        <v>45214</v>
      </c>
      <c r="C87" s="225">
        <v>45214</v>
      </c>
      <c r="D87" s="234">
        <v>6</v>
      </c>
      <c r="E87" s="224">
        <v>253.13233811428759</v>
      </c>
      <c r="F87" s="224">
        <v>-12.932504223386784</v>
      </c>
      <c r="G87" s="224">
        <v>68477</v>
      </c>
      <c r="H87" s="224">
        <v>102048</v>
      </c>
      <c r="I87" s="224">
        <v>780</v>
      </c>
      <c r="J87" s="224">
        <v>2.4805222847511721</v>
      </c>
      <c r="K87" s="224">
        <v>0.32452863860806103</v>
      </c>
      <c r="L87" s="224">
        <v>1.1390685923740818E-2</v>
      </c>
      <c r="M87" s="224">
        <v>49</v>
      </c>
      <c r="N87" s="224">
        <v>28.947368421052634</v>
      </c>
      <c r="O87" s="224">
        <v>5.1659660839650527</v>
      </c>
      <c r="P87" s="224">
        <v>3.6966037956436115E-3</v>
      </c>
      <c r="Q87" s="223">
        <f t="shared" si="1"/>
        <v>3.6966037956436115E-3</v>
      </c>
    </row>
    <row r="88" spans="1:17">
      <c r="A88" s="224" t="s">
        <v>35</v>
      </c>
      <c r="B88" s="228">
        <v>45215</v>
      </c>
      <c r="C88" s="225">
        <v>45215</v>
      </c>
      <c r="D88" s="234">
        <v>0</v>
      </c>
      <c r="E88" s="224">
        <v>241.57706093189964</v>
      </c>
      <c r="F88" s="224">
        <v>-4.5649154384892618</v>
      </c>
      <c r="G88" s="224">
        <v>58765</v>
      </c>
      <c r="H88" s="224">
        <v>96869</v>
      </c>
      <c r="I88" s="224">
        <v>792</v>
      </c>
      <c r="J88" s="224">
        <v>2.4938531514922175</v>
      </c>
      <c r="K88" s="224">
        <v>0.30502154158068134</v>
      </c>
      <c r="L88" s="224">
        <v>1.3477410022972858E-2</v>
      </c>
      <c r="M88" s="224">
        <v>25</v>
      </c>
      <c r="N88" s="224">
        <v>-48.979591836734691</v>
      </c>
      <c r="O88" s="224">
        <v>9.6630824372759854</v>
      </c>
      <c r="P88" s="224">
        <v>4.1109003817221077E-3</v>
      </c>
      <c r="Q88" s="223">
        <f t="shared" si="1"/>
        <v>4.1109003817221077E-3</v>
      </c>
    </row>
    <row r="89" spans="1:17">
      <c r="A89" s="224" t="s">
        <v>40</v>
      </c>
      <c r="B89" s="228">
        <v>45216</v>
      </c>
      <c r="C89" s="225">
        <v>45216</v>
      </c>
      <c r="D89" s="234">
        <v>1</v>
      </c>
      <c r="E89" s="224">
        <v>271.22236170133806</v>
      </c>
      <c r="F89" s="224">
        <v>12.271571090019762</v>
      </c>
      <c r="G89" s="224">
        <v>68347</v>
      </c>
      <c r="H89" s="224">
        <v>101423</v>
      </c>
      <c r="I89" s="224">
        <v>898</v>
      </c>
      <c r="J89" s="224">
        <v>2.6741701754171938</v>
      </c>
      <c r="K89" s="224">
        <v>0.30202935601485309</v>
      </c>
      <c r="L89" s="224">
        <v>1.3138835647504645E-2</v>
      </c>
      <c r="M89" s="224">
        <v>32</v>
      </c>
      <c r="N89" s="224">
        <v>28.000000000000004</v>
      </c>
      <c r="O89" s="224">
        <v>8.4756988031668143</v>
      </c>
      <c r="P89" s="224">
        <v>3.9683140694008233E-3</v>
      </c>
      <c r="Q89" s="223">
        <f t="shared" si="1"/>
        <v>3.9683140694008233E-3</v>
      </c>
    </row>
    <row r="90" spans="1:17">
      <c r="A90" s="224" t="s">
        <v>45</v>
      </c>
      <c r="B90" s="228">
        <v>45217</v>
      </c>
      <c r="C90" s="225">
        <v>45217</v>
      </c>
      <c r="D90" s="234">
        <v>2</v>
      </c>
      <c r="E90" s="224">
        <v>188.46430934164579</v>
      </c>
      <c r="F90" s="224">
        <v>-30.512990094387188</v>
      </c>
      <c r="G90" s="224">
        <v>28717</v>
      </c>
      <c r="H90" s="224">
        <v>100289</v>
      </c>
      <c r="I90" s="224">
        <v>628</v>
      </c>
      <c r="J90" s="224">
        <v>1.8792121702444513</v>
      </c>
      <c r="K90" s="224">
        <v>0.30010240341026401</v>
      </c>
      <c r="L90" s="224">
        <v>2.1868579587004215E-2</v>
      </c>
      <c r="M90" s="224">
        <v>27</v>
      </c>
      <c r="N90" s="224">
        <v>-15.625</v>
      </c>
      <c r="O90" s="224">
        <v>6.9801596052461399</v>
      </c>
      <c r="P90" s="224">
        <v>6.5628132932286027E-3</v>
      </c>
      <c r="Q90" s="223">
        <f t="shared" si="1"/>
        <v>6.5628132932286027E-3</v>
      </c>
    </row>
    <row r="91" spans="1:17">
      <c r="A91" s="224" t="s">
        <v>50</v>
      </c>
      <c r="B91" s="228">
        <v>45218</v>
      </c>
      <c r="C91" s="225">
        <v>45218</v>
      </c>
      <c r="D91" s="234">
        <v>3</v>
      </c>
      <c r="E91" s="224">
        <v>399.04858774344854</v>
      </c>
      <c r="F91" s="224">
        <v>111.7369538760032</v>
      </c>
      <c r="G91" s="224">
        <v>65503</v>
      </c>
      <c r="H91" s="224">
        <v>153246</v>
      </c>
      <c r="I91" s="224">
        <v>1149</v>
      </c>
      <c r="J91" s="224">
        <v>2.6039739226044953</v>
      </c>
      <c r="K91" s="224">
        <v>0.34730077262267062</v>
      </c>
      <c r="L91" s="224">
        <v>1.7541181319939543E-2</v>
      </c>
      <c r="M91" s="224">
        <v>52</v>
      </c>
      <c r="N91" s="224">
        <v>92.592592592592595</v>
      </c>
      <c r="O91" s="224">
        <v>7.6740113027586254</v>
      </c>
      <c r="P91" s="224">
        <v>6.0920658251293613E-3</v>
      </c>
      <c r="Q91" s="223">
        <f t="shared" si="1"/>
        <v>6.0920658251293613E-3</v>
      </c>
    </row>
    <row r="92" spans="1:17">
      <c r="A92" s="224" t="s">
        <v>56</v>
      </c>
      <c r="B92" s="228">
        <v>45219</v>
      </c>
      <c r="C92" s="225">
        <v>45219</v>
      </c>
      <c r="D92" s="234">
        <v>4</v>
      </c>
      <c r="E92" s="224">
        <v>491.3303379965281</v>
      </c>
      <c r="F92" s="224">
        <v>23.125442135985764</v>
      </c>
      <c r="G92" s="224">
        <v>77574</v>
      </c>
      <c r="H92" s="224">
        <v>280863</v>
      </c>
      <c r="I92" s="224">
        <v>1369</v>
      </c>
      <c r="J92" s="224">
        <v>1.7493594314542253</v>
      </c>
      <c r="K92" s="224">
        <v>0.35889725200622946</v>
      </c>
      <c r="L92" s="224">
        <v>1.7647665454920462E-2</v>
      </c>
      <c r="M92" s="224">
        <v>35</v>
      </c>
      <c r="N92" s="224">
        <v>-32.692307692307693</v>
      </c>
      <c r="O92" s="224">
        <v>14.038009657043659</v>
      </c>
      <c r="P92" s="224">
        <v>6.3336986360962187E-3</v>
      </c>
      <c r="Q92" s="223">
        <f t="shared" si="1"/>
        <v>6.3336986360962187E-3</v>
      </c>
    </row>
    <row r="93" spans="1:17">
      <c r="A93" s="224" t="s">
        <v>61</v>
      </c>
      <c r="B93" s="228">
        <v>45220</v>
      </c>
      <c r="C93" s="225">
        <v>45220</v>
      </c>
      <c r="D93" s="234">
        <v>5</v>
      </c>
      <c r="E93" s="224">
        <v>493.60861231791466</v>
      </c>
      <c r="F93" s="224">
        <v>0.4636950225130736</v>
      </c>
      <c r="G93" s="224">
        <v>86987</v>
      </c>
      <c r="H93" s="224">
        <v>254334</v>
      </c>
      <c r="I93" s="224">
        <v>1590</v>
      </c>
      <c r="J93" s="224">
        <v>1.940788932340602</v>
      </c>
      <c r="K93" s="224">
        <v>0.31044566812447461</v>
      </c>
      <c r="L93" s="224">
        <v>1.8278593353029764E-2</v>
      </c>
      <c r="M93" s="224">
        <v>47</v>
      </c>
      <c r="N93" s="224">
        <v>34.285714285714285</v>
      </c>
      <c r="O93" s="224">
        <v>10.502310900381163</v>
      </c>
      <c r="P93" s="224">
        <v>5.6745101258569054E-3</v>
      </c>
      <c r="Q93" s="223">
        <f t="shared" si="1"/>
        <v>5.6745101258569054E-3</v>
      </c>
    </row>
    <row r="94" spans="1:17">
      <c r="A94" s="224" t="s">
        <v>65</v>
      </c>
      <c r="B94" s="228">
        <v>45221</v>
      </c>
      <c r="C94" s="225">
        <v>45221</v>
      </c>
      <c r="D94" s="234">
        <v>6</v>
      </c>
      <c r="E94" s="224">
        <v>639.50464731347085</v>
      </c>
      <c r="F94" s="224">
        <v>29.557027846505658</v>
      </c>
      <c r="G94" s="224">
        <v>161718</v>
      </c>
      <c r="H94" s="224">
        <v>231764</v>
      </c>
      <c r="I94" s="224">
        <v>1856</v>
      </c>
      <c r="J94" s="224">
        <v>2.7592924151873062</v>
      </c>
      <c r="K94" s="224">
        <v>0.34456069359562008</v>
      </c>
      <c r="L94" s="224">
        <v>1.147676820143707E-2</v>
      </c>
      <c r="M94" s="224">
        <v>70</v>
      </c>
      <c r="N94" s="224">
        <v>48.936170212765958</v>
      </c>
      <c r="O94" s="224">
        <v>9.1357806759067266</v>
      </c>
      <c r="P94" s="224">
        <v>3.9544432117233136E-3</v>
      </c>
      <c r="Q94" s="223">
        <f t="shared" si="1"/>
        <v>3.9544432117233136E-3</v>
      </c>
    </row>
    <row r="95" spans="1:17">
      <c r="A95" s="224" t="s">
        <v>35</v>
      </c>
      <c r="B95" s="228">
        <v>45222</v>
      </c>
      <c r="C95" s="225">
        <v>45222</v>
      </c>
      <c r="D95" s="234">
        <v>0</v>
      </c>
      <c r="E95" s="224">
        <v>595.58078624828352</v>
      </c>
      <c r="F95" s="224">
        <v>-6.8684193695400699</v>
      </c>
      <c r="G95" s="224">
        <v>122023</v>
      </c>
      <c r="H95" s="224">
        <v>220074</v>
      </c>
      <c r="I95" s="224">
        <v>1834</v>
      </c>
      <c r="J95" s="224">
        <v>2.7062750995041824</v>
      </c>
      <c r="K95" s="224">
        <v>0.32474415825969655</v>
      </c>
      <c r="L95" s="224">
        <v>1.5029953369446744E-2</v>
      </c>
      <c r="M95" s="224">
        <v>95</v>
      </c>
      <c r="N95" s="224">
        <v>35.714285714285715</v>
      </c>
      <c r="O95" s="224">
        <v>6.2692714341924578</v>
      </c>
      <c r="P95" s="224">
        <v>4.8808895556434733E-3</v>
      </c>
      <c r="Q95" s="223">
        <f t="shared" si="1"/>
        <v>4.8808895556434733E-3</v>
      </c>
    </row>
    <row r="96" spans="1:17">
      <c r="A96" s="224" t="s">
        <v>40</v>
      </c>
      <c r="B96" s="228">
        <v>45223</v>
      </c>
      <c r="C96" s="225">
        <v>45223</v>
      </c>
      <c r="D96" s="234">
        <v>1</v>
      </c>
      <c r="E96" s="224">
        <v>566.72627514732778</v>
      </c>
      <c r="F96" s="224">
        <v>-4.8447686304183373</v>
      </c>
      <c r="G96" s="224">
        <v>134152</v>
      </c>
      <c r="H96" s="224">
        <v>222634</v>
      </c>
      <c r="I96" s="224">
        <v>1707</v>
      </c>
      <c r="J96" s="224">
        <v>2.5455513315456213</v>
      </c>
      <c r="K96" s="224">
        <v>0.33200133283381827</v>
      </c>
      <c r="L96" s="224">
        <v>1.2724372353747987E-2</v>
      </c>
      <c r="M96" s="224">
        <v>84</v>
      </c>
      <c r="N96" s="224">
        <v>-11.578947368421053</v>
      </c>
      <c r="O96" s="224">
        <v>6.7467413708015211</v>
      </c>
      <c r="P96" s="224">
        <v>4.224508580918121E-3</v>
      </c>
      <c r="Q96" s="223">
        <f t="shared" si="1"/>
        <v>4.224508580918121E-3</v>
      </c>
    </row>
    <row r="97" spans="1:17">
      <c r="A97" s="224" t="s">
        <v>45</v>
      </c>
      <c r="B97" s="228">
        <v>45224</v>
      </c>
      <c r="C97" s="225">
        <v>45224</v>
      </c>
      <c r="D97" s="234">
        <v>2</v>
      </c>
      <c r="E97" s="224">
        <v>235.93079167723928</v>
      </c>
      <c r="F97" s="224">
        <v>-58.369533578462359</v>
      </c>
      <c r="G97" s="224">
        <v>63628</v>
      </c>
      <c r="H97" s="224">
        <v>88063</v>
      </c>
      <c r="I97" s="224">
        <v>778</v>
      </c>
      <c r="J97" s="224">
        <v>2.6791137217360217</v>
      </c>
      <c r="K97" s="224">
        <v>0.30325294560056465</v>
      </c>
      <c r="L97" s="224">
        <v>1.2227321305085812E-2</v>
      </c>
      <c r="M97" s="224">
        <v>32</v>
      </c>
      <c r="N97" s="224">
        <v>-61.904761904761905</v>
      </c>
      <c r="O97" s="224">
        <v>7.3728372399137276</v>
      </c>
      <c r="P97" s="224">
        <v>3.7079712025718126E-3</v>
      </c>
      <c r="Q97" s="223">
        <f t="shared" si="1"/>
        <v>3.7079712025718126E-3</v>
      </c>
    </row>
    <row r="98" spans="1:17">
      <c r="A98" s="224" t="s">
        <v>50</v>
      </c>
      <c r="B98" s="228">
        <v>45225</v>
      </c>
      <c r="C98" s="225">
        <v>45225</v>
      </c>
      <c r="D98" s="234">
        <v>3</v>
      </c>
      <c r="E98" s="224">
        <v>313.02374613317102</v>
      </c>
      <c r="F98" s="224">
        <v>32.676088571515209</v>
      </c>
      <c r="G98" s="224">
        <v>44300</v>
      </c>
      <c r="H98" s="224">
        <v>141842</v>
      </c>
      <c r="I98" s="224">
        <v>1112</v>
      </c>
      <c r="J98" s="224">
        <v>2.206848085427243</v>
      </c>
      <c r="K98" s="224">
        <v>0.28149617458018977</v>
      </c>
      <c r="L98" s="224">
        <v>2.5101580135440182E-2</v>
      </c>
      <c r="M98" s="224">
        <v>44</v>
      </c>
      <c r="N98" s="224">
        <v>37.5</v>
      </c>
      <c r="O98" s="224">
        <v>7.1141760484811591</v>
      </c>
      <c r="P98" s="224">
        <v>7.0659987840444921E-3</v>
      </c>
      <c r="Q98" s="223">
        <f t="shared" si="1"/>
        <v>7.0659987840444921E-3</v>
      </c>
    </row>
    <row r="99" spans="1:17">
      <c r="A99" s="224" t="s">
        <v>56</v>
      </c>
      <c r="B99" s="228">
        <v>45226</v>
      </c>
      <c r="C99" s="225">
        <v>45226</v>
      </c>
      <c r="D99" s="234">
        <v>4</v>
      </c>
      <c r="E99" s="224">
        <v>303.27949916073129</v>
      </c>
      <c r="F99" s="224">
        <v>-3.1129417792777261</v>
      </c>
      <c r="G99" s="224">
        <v>55802</v>
      </c>
      <c r="H99" s="224">
        <v>122915</v>
      </c>
      <c r="I99" s="224">
        <v>982</v>
      </c>
      <c r="J99" s="224">
        <v>2.4673920934038258</v>
      </c>
      <c r="K99" s="224">
        <v>0.30883859385003187</v>
      </c>
      <c r="L99" s="224">
        <v>1.7597935557865308E-2</v>
      </c>
      <c r="M99" s="224">
        <v>44</v>
      </c>
      <c r="N99" s="224">
        <v>0</v>
      </c>
      <c r="O99" s="224">
        <v>6.8927158900166203</v>
      </c>
      <c r="P99" s="224">
        <v>5.4349216723545979E-3</v>
      </c>
      <c r="Q99" s="223">
        <f t="shared" si="1"/>
        <v>5.4349216723545979E-3</v>
      </c>
    </row>
    <row r="100" spans="1:17">
      <c r="A100" s="224" t="s">
        <v>61</v>
      </c>
      <c r="B100" s="228">
        <v>45227</v>
      </c>
      <c r="C100" s="225">
        <v>45227</v>
      </c>
      <c r="D100" s="234">
        <v>5</v>
      </c>
      <c r="E100" s="224">
        <v>417.31887674091547</v>
      </c>
      <c r="F100" s="224">
        <v>37.602072641166515</v>
      </c>
      <c r="G100" s="224">
        <v>67963</v>
      </c>
      <c r="H100" s="224">
        <v>182092</v>
      </c>
      <c r="I100" s="224">
        <v>1416</v>
      </c>
      <c r="J100" s="224">
        <v>2.2918023677092649</v>
      </c>
      <c r="K100" s="224">
        <v>0.29471672086222844</v>
      </c>
      <c r="L100" s="224">
        <v>2.0834866030045762E-2</v>
      </c>
      <c r="M100" s="224">
        <v>37</v>
      </c>
      <c r="N100" s="224">
        <v>-15.909090909090908</v>
      </c>
      <c r="O100" s="224">
        <v>11.278888560565283</v>
      </c>
      <c r="P100" s="224">
        <v>6.1403833959789217E-3</v>
      </c>
      <c r="Q100" s="223">
        <f t="shared" si="1"/>
        <v>6.1403833959789217E-3</v>
      </c>
    </row>
    <row r="101" spans="1:17">
      <c r="A101" s="224" t="s">
        <v>65</v>
      </c>
      <c r="B101" s="228">
        <v>45228</v>
      </c>
      <c r="C101" s="225">
        <v>45228</v>
      </c>
      <c r="D101" s="234">
        <v>6</v>
      </c>
      <c r="E101" s="224">
        <v>496.16662527251157</v>
      </c>
      <c r="F101" s="224">
        <v>18.893884970496369</v>
      </c>
      <c r="G101" s="224">
        <v>92692</v>
      </c>
      <c r="H101" s="224">
        <v>344650</v>
      </c>
      <c r="I101" s="224">
        <v>2033</v>
      </c>
      <c r="J101" s="224">
        <v>1.4396246199695679</v>
      </c>
      <c r="K101" s="224">
        <v>0.24405638232784632</v>
      </c>
      <c r="L101" s="224">
        <v>2.1932852889138221E-2</v>
      </c>
      <c r="M101" s="224">
        <v>50</v>
      </c>
      <c r="N101" s="224">
        <v>35.135135135135137</v>
      </c>
      <c r="O101" s="224">
        <v>9.9233325054502313</v>
      </c>
      <c r="P101" s="224">
        <v>5.3528527302519266E-3</v>
      </c>
      <c r="Q101" s="223">
        <f t="shared" si="1"/>
        <v>5.3528527302519266E-3</v>
      </c>
    </row>
    <row r="102" spans="1:17">
      <c r="A102" s="224" t="s">
        <v>35</v>
      </c>
      <c r="B102" s="228">
        <v>45229</v>
      </c>
      <c r="C102" s="225">
        <v>45229</v>
      </c>
      <c r="D102" s="234">
        <v>0</v>
      </c>
      <c r="E102" s="224">
        <v>439.21216887811806</v>
      </c>
      <c r="F102" s="224">
        <v>-11.478897107017664</v>
      </c>
      <c r="G102" s="224">
        <v>63453</v>
      </c>
      <c r="H102" s="224">
        <v>480023</v>
      </c>
      <c r="I102" s="224">
        <v>2241</v>
      </c>
      <c r="J102" s="224">
        <v>0.91498150896544128</v>
      </c>
      <c r="K102" s="224">
        <v>0.19598936585368945</v>
      </c>
      <c r="L102" s="224">
        <v>3.5317479079003358E-2</v>
      </c>
      <c r="M102" s="224">
        <v>40</v>
      </c>
      <c r="N102" s="224">
        <v>-20</v>
      </c>
      <c r="O102" s="224">
        <v>10.980304221952952</v>
      </c>
      <c r="P102" s="224">
        <v>6.9218503282448118E-3</v>
      </c>
      <c r="Q102" s="223">
        <f t="shared" si="1"/>
        <v>6.9218503282448118E-3</v>
      </c>
    </row>
    <row r="103" spans="1:17">
      <c r="A103" s="224" t="s">
        <v>40</v>
      </c>
      <c r="B103" s="228">
        <v>45230</v>
      </c>
      <c r="C103" s="225">
        <v>45230</v>
      </c>
      <c r="D103" s="234">
        <v>1</v>
      </c>
      <c r="E103" s="224">
        <v>567.68702433333158</v>
      </c>
      <c r="F103" s="224">
        <v>29.251205808659059</v>
      </c>
      <c r="G103" s="224">
        <v>129296</v>
      </c>
      <c r="H103" s="224">
        <v>497313</v>
      </c>
      <c r="I103" s="224">
        <v>2042</v>
      </c>
      <c r="J103" s="224">
        <v>1.1415085154285765</v>
      </c>
      <c r="K103" s="224">
        <v>0.27800539879203312</v>
      </c>
      <c r="L103" s="224">
        <v>1.5793218661056801E-2</v>
      </c>
      <c r="M103" s="224">
        <v>74</v>
      </c>
      <c r="N103" s="224">
        <v>85</v>
      </c>
      <c r="O103" s="224">
        <v>7.6714462747747509</v>
      </c>
      <c r="P103" s="224">
        <v>4.3906000520768746E-3</v>
      </c>
      <c r="Q103" s="223">
        <f t="shared" si="1"/>
        <v>4.3906000520768746E-3</v>
      </c>
    </row>
    <row r="104" spans="1:17">
      <c r="A104" s="224" t="s">
        <v>45</v>
      </c>
      <c r="B104" s="228">
        <v>45231</v>
      </c>
      <c r="C104" s="225">
        <v>45231</v>
      </c>
      <c r="D104" s="234">
        <v>2</v>
      </c>
      <c r="E104" s="224">
        <v>712.35439463466287</v>
      </c>
      <c r="F104" s="224">
        <v>25.483649282141464</v>
      </c>
      <c r="G104" s="224">
        <v>188339</v>
      </c>
      <c r="H104" s="224">
        <v>1024476</v>
      </c>
      <c r="I104" s="224">
        <v>2630</v>
      </c>
      <c r="J104" s="224">
        <v>0.69533536621127556</v>
      </c>
      <c r="K104" s="224">
        <v>0.27085718427173494</v>
      </c>
      <c r="L104" s="224">
        <v>1.396418160869496E-2</v>
      </c>
      <c r="M104" s="224">
        <v>75</v>
      </c>
      <c r="N104" s="224">
        <v>1.3513513513513513</v>
      </c>
      <c r="O104" s="224">
        <v>9.498058595128839</v>
      </c>
      <c r="P104" s="224">
        <v>3.7822989111902625E-3</v>
      </c>
      <c r="Q104" s="223">
        <f t="shared" si="1"/>
        <v>3.7822989111902625E-3</v>
      </c>
    </row>
    <row r="105" spans="1:17">
      <c r="A105" s="224" t="s">
        <v>50</v>
      </c>
      <c r="B105" s="228">
        <v>45232</v>
      </c>
      <c r="C105" s="225">
        <v>45232</v>
      </c>
      <c r="D105" s="234">
        <v>3</v>
      </c>
      <c r="E105" s="224">
        <v>633.53546830322125</v>
      </c>
      <c r="F105" s="224">
        <v>-11.064566587234236</v>
      </c>
      <c r="G105" s="224">
        <v>173962</v>
      </c>
      <c r="H105" s="224">
        <v>659655</v>
      </c>
      <c r="I105" s="224">
        <v>2029</v>
      </c>
      <c r="J105" s="224">
        <v>0.96040425419836317</v>
      </c>
      <c r="K105" s="224">
        <v>0.31224025051908388</v>
      </c>
      <c r="L105" s="224">
        <v>1.1663466734114347E-2</v>
      </c>
      <c r="M105" s="224">
        <v>73</v>
      </c>
      <c r="N105" s="224">
        <v>-2.666666666666667</v>
      </c>
      <c r="O105" s="224">
        <v>8.6785680589482368</v>
      </c>
      <c r="P105" s="224">
        <v>3.641803774980865E-3</v>
      </c>
      <c r="Q105" s="223">
        <f t="shared" si="1"/>
        <v>3.641803774980865E-3</v>
      </c>
    </row>
    <row r="106" spans="1:17">
      <c r="A106" s="224" t="s">
        <v>56</v>
      </c>
      <c r="B106" s="228">
        <v>45233</v>
      </c>
      <c r="C106" s="225">
        <v>45233</v>
      </c>
      <c r="D106" s="234">
        <v>4</v>
      </c>
      <c r="E106" s="224">
        <v>588.01332626299666</v>
      </c>
      <c r="F106" s="224">
        <v>-7.1854133379690888</v>
      </c>
      <c r="G106" s="224">
        <v>100873</v>
      </c>
      <c r="H106" s="224">
        <v>263775</v>
      </c>
      <c r="I106" s="224">
        <v>1815</v>
      </c>
      <c r="J106" s="224">
        <v>2.2292231116026793</v>
      </c>
      <c r="K106" s="224">
        <v>0.32397428444242238</v>
      </c>
      <c r="L106" s="224">
        <v>1.7992921792749299E-2</v>
      </c>
      <c r="M106" s="224">
        <v>55</v>
      </c>
      <c r="N106" s="224">
        <v>-24.657534246575342</v>
      </c>
      <c r="O106" s="224">
        <v>10.691151386599939</v>
      </c>
      <c r="P106" s="224">
        <v>5.829243962834422E-3</v>
      </c>
      <c r="Q106" s="223">
        <f t="shared" si="1"/>
        <v>5.829243962834422E-3</v>
      </c>
    </row>
    <row r="107" spans="1:17">
      <c r="A107" s="224" t="s">
        <v>61</v>
      </c>
      <c r="B107" s="228">
        <v>45234</v>
      </c>
      <c r="C107" s="225">
        <v>45234</v>
      </c>
      <c r="D107" s="234">
        <v>5</v>
      </c>
      <c r="E107" s="224">
        <v>781.89021332790537</v>
      </c>
      <c r="F107" s="224">
        <v>32.971512448035014</v>
      </c>
      <c r="G107" s="224">
        <v>158030</v>
      </c>
      <c r="H107" s="224">
        <v>387664</v>
      </c>
      <c r="I107" s="224">
        <v>2764</v>
      </c>
      <c r="J107" s="224">
        <v>2.0169275798833666</v>
      </c>
      <c r="K107" s="224">
        <v>0.28288357935163</v>
      </c>
      <c r="L107" s="224">
        <v>1.7490349933556918E-2</v>
      </c>
      <c r="M107" s="224">
        <v>75</v>
      </c>
      <c r="N107" s="224">
        <v>36.363636363636367</v>
      </c>
      <c r="O107" s="224">
        <v>10.425202844372071</v>
      </c>
      <c r="P107" s="224">
        <v>4.9477327933171254E-3</v>
      </c>
      <c r="Q107" s="223">
        <f t="shared" si="1"/>
        <v>4.9477327933171254E-3</v>
      </c>
    </row>
    <row r="108" spans="1:17">
      <c r="A108" s="224" t="s">
        <v>65</v>
      </c>
      <c r="B108" s="228">
        <v>45235</v>
      </c>
      <c r="C108" s="225">
        <v>45235</v>
      </c>
      <c r="D108" s="234">
        <v>6</v>
      </c>
      <c r="E108" s="224">
        <v>1034.1843074662283</v>
      </c>
      <c r="F108" s="224">
        <v>32.267201946997268</v>
      </c>
      <c r="G108" s="224">
        <v>257381</v>
      </c>
      <c r="H108" s="224">
        <v>725194</v>
      </c>
      <c r="I108" s="224">
        <v>4243</v>
      </c>
      <c r="J108" s="224">
        <v>1.4260795145384937</v>
      </c>
      <c r="K108" s="224">
        <v>0.24373893647566069</v>
      </c>
      <c r="L108" s="224">
        <v>1.6485288346847669E-2</v>
      </c>
      <c r="M108" s="224">
        <v>74</v>
      </c>
      <c r="N108" s="224">
        <v>-1.3333333333333335</v>
      </c>
      <c r="O108" s="224">
        <v>13.975463614408492</v>
      </c>
      <c r="P108" s="224">
        <v>4.0181066491552534E-3</v>
      </c>
      <c r="Q108" s="223">
        <f t="shared" si="1"/>
        <v>4.0181066491552534E-3</v>
      </c>
    </row>
    <row r="109" spans="1:17">
      <c r="A109" s="224" t="s">
        <v>35</v>
      </c>
      <c r="B109" s="228">
        <v>45236</v>
      </c>
      <c r="C109" s="225">
        <v>45236</v>
      </c>
      <c r="D109" s="234">
        <v>0</v>
      </c>
      <c r="E109" s="224">
        <v>895.92611811218194</v>
      </c>
      <c r="F109" s="224">
        <v>-13.368815244623239</v>
      </c>
      <c r="G109" s="224">
        <v>180710</v>
      </c>
      <c r="H109" s="224">
        <v>928252</v>
      </c>
      <c r="I109" s="224">
        <v>4397</v>
      </c>
      <c r="J109" s="224">
        <v>0.96517553219619456</v>
      </c>
      <c r="K109" s="224">
        <v>0.20375849854723266</v>
      </c>
      <c r="L109" s="224">
        <v>2.4331802335233247E-2</v>
      </c>
      <c r="M109" s="224">
        <v>82</v>
      </c>
      <c r="N109" s="224">
        <v>10.810810810810811</v>
      </c>
      <c r="O109" s="224">
        <v>10.925928269660755</v>
      </c>
      <c r="P109" s="224">
        <v>4.9578115107751751E-3</v>
      </c>
      <c r="Q109" s="223">
        <f t="shared" si="1"/>
        <v>4.9578115107751751E-3</v>
      </c>
    </row>
    <row r="110" spans="1:17">
      <c r="A110" s="224" t="s">
        <v>40</v>
      </c>
      <c r="B110" s="228">
        <v>45237</v>
      </c>
      <c r="C110" s="225">
        <v>45237</v>
      </c>
      <c r="D110" s="234">
        <v>1</v>
      </c>
      <c r="E110" s="224">
        <v>623.19705955028417</v>
      </c>
      <c r="F110" s="224">
        <v>-30.441021089614939</v>
      </c>
      <c r="G110" s="224">
        <v>131902</v>
      </c>
      <c r="H110" s="224">
        <v>342503</v>
      </c>
      <c r="I110" s="224">
        <v>2109</v>
      </c>
      <c r="J110" s="224">
        <v>1.8195375209860474</v>
      </c>
      <c r="K110" s="224">
        <v>0.29549410125665443</v>
      </c>
      <c r="L110" s="224">
        <v>1.5989143454989311E-2</v>
      </c>
      <c r="M110" s="224">
        <v>60</v>
      </c>
      <c r="N110" s="224">
        <v>-26.829268292682929</v>
      </c>
      <c r="O110" s="224">
        <v>10.386617659171403</v>
      </c>
      <c r="P110" s="224">
        <v>4.7246975750957843E-3</v>
      </c>
      <c r="Q110" s="223">
        <f t="shared" si="1"/>
        <v>4.7246975750957843E-3</v>
      </c>
    </row>
    <row r="111" spans="1:17">
      <c r="A111" s="224" t="s">
        <v>45</v>
      </c>
      <c r="B111" s="228">
        <v>45238</v>
      </c>
      <c r="C111" s="225">
        <v>45238</v>
      </c>
      <c r="D111" s="234">
        <v>2</v>
      </c>
      <c r="E111" s="224">
        <v>703.98246471468133</v>
      </c>
      <c r="F111" s="224">
        <v>12.963059425006609</v>
      </c>
      <c r="G111" s="224">
        <v>116330</v>
      </c>
      <c r="H111" s="224">
        <v>309500</v>
      </c>
      <c r="I111" s="224">
        <v>2207</v>
      </c>
      <c r="J111" s="224">
        <v>2.2745798536823307</v>
      </c>
      <c r="K111" s="224">
        <v>0.31897710227217096</v>
      </c>
      <c r="L111" s="224">
        <v>1.8971890312043323E-2</v>
      </c>
      <c r="M111" s="224">
        <v>84</v>
      </c>
      <c r="N111" s="224">
        <v>40</v>
      </c>
      <c r="O111" s="224">
        <v>8.3807436275557308</v>
      </c>
      <c r="P111" s="224">
        <v>6.0515985963610535E-3</v>
      </c>
      <c r="Q111" s="223">
        <f t="shared" si="1"/>
        <v>6.0515985963610535E-3</v>
      </c>
    </row>
    <row r="112" spans="1:17">
      <c r="A112" s="224" t="s">
        <v>50</v>
      </c>
      <c r="B112" s="228">
        <v>45239</v>
      </c>
      <c r="C112" s="225">
        <v>45239</v>
      </c>
      <c r="D112" s="234">
        <v>3</v>
      </c>
      <c r="E112" s="224">
        <v>605.90207914151574</v>
      </c>
      <c r="F112" s="224">
        <v>-13.932219975524079</v>
      </c>
      <c r="G112" s="224">
        <v>88135</v>
      </c>
      <c r="H112" s="224">
        <v>219809</v>
      </c>
      <c r="I112" s="224">
        <v>1667</v>
      </c>
      <c r="J112" s="224">
        <v>2.7564934972704291</v>
      </c>
      <c r="K112" s="224">
        <v>0.3634685537741546</v>
      </c>
      <c r="L112" s="224">
        <v>1.891416576842344E-2</v>
      </c>
      <c r="M112" s="224">
        <v>46</v>
      </c>
      <c r="N112" s="224">
        <v>-45.238095238095241</v>
      </c>
      <c r="O112" s="224">
        <v>13.171784329163385</v>
      </c>
      <c r="P112" s="224">
        <v>6.8747044776934904E-3</v>
      </c>
      <c r="Q112" s="223">
        <f t="shared" si="1"/>
        <v>6.8747044776934904E-3</v>
      </c>
    </row>
    <row r="113" spans="1:17">
      <c r="A113" s="224" t="s">
        <v>56</v>
      </c>
      <c r="B113" s="228">
        <v>45240</v>
      </c>
      <c r="C113" s="225">
        <v>45240</v>
      </c>
      <c r="D113" s="234">
        <v>4</v>
      </c>
      <c r="E113" s="224">
        <v>353.96595257821446</v>
      </c>
      <c r="F113" s="224">
        <v>-41.580337027438816</v>
      </c>
      <c r="G113" s="224">
        <v>59746</v>
      </c>
      <c r="H113" s="224">
        <v>119600</v>
      </c>
      <c r="I113" s="224">
        <v>982</v>
      </c>
      <c r="J113" s="224">
        <v>2.9595815432961077</v>
      </c>
      <c r="K113" s="224">
        <v>0.36045412686172551</v>
      </c>
      <c r="L113" s="224">
        <v>1.6436246778026981E-2</v>
      </c>
      <c r="M113" s="224">
        <v>41</v>
      </c>
      <c r="N113" s="224">
        <v>-10.869565217391305</v>
      </c>
      <c r="O113" s="224">
        <v>8.6333159165418163</v>
      </c>
      <c r="P113" s="224">
        <v>5.9245129812575646E-3</v>
      </c>
      <c r="Q113" s="223">
        <f t="shared" si="1"/>
        <v>5.9245129812575646E-3</v>
      </c>
    </row>
    <row r="114" spans="1:17">
      <c r="A114" s="224" t="s">
        <v>61</v>
      </c>
      <c r="B114" s="228">
        <v>45241</v>
      </c>
      <c r="C114" s="225">
        <v>45241</v>
      </c>
      <c r="D114" s="234">
        <v>5</v>
      </c>
      <c r="E114" s="224">
        <v>181.30725529648478</v>
      </c>
      <c r="F114" s="224">
        <v>-48.778334759069224</v>
      </c>
      <c r="G114" s="224">
        <v>26111</v>
      </c>
      <c r="H114" s="224">
        <v>38747</v>
      </c>
      <c r="I114" s="224">
        <v>241</v>
      </c>
      <c r="J114" s="224">
        <v>4.6792591761035638</v>
      </c>
      <c r="K114" s="224">
        <v>0.75231226264101569</v>
      </c>
      <c r="L114" s="224">
        <v>9.2298265099000423E-3</v>
      </c>
      <c r="M114" s="224">
        <v>28</v>
      </c>
      <c r="N114" s="224">
        <v>-31.707317073170731</v>
      </c>
      <c r="O114" s="224">
        <v>6.475259117731599</v>
      </c>
      <c r="P114" s="224">
        <v>6.9437116654469302E-3</v>
      </c>
      <c r="Q114" s="223">
        <f t="shared" si="1"/>
        <v>6.9437116654469302E-3</v>
      </c>
    </row>
    <row r="115" spans="1:17">
      <c r="A115" s="224" t="s">
        <v>65</v>
      </c>
      <c r="B115" s="228">
        <v>45242</v>
      </c>
      <c r="C115" s="225">
        <v>45242</v>
      </c>
      <c r="D115" s="234">
        <v>6</v>
      </c>
      <c r="E115" s="224">
        <v>454.70314534264412</v>
      </c>
      <c r="F115" s="224">
        <v>150.79147803494436</v>
      </c>
      <c r="G115" s="224">
        <v>60590</v>
      </c>
      <c r="H115" s="224">
        <v>194563</v>
      </c>
      <c r="I115" s="224">
        <v>1513</v>
      </c>
      <c r="J115" s="224">
        <v>2.3370483871169965</v>
      </c>
      <c r="K115" s="224">
        <v>0.30053082970432526</v>
      </c>
      <c r="L115" s="224">
        <v>2.4971117346096715E-2</v>
      </c>
      <c r="M115" s="224">
        <v>42</v>
      </c>
      <c r="N115" s="224">
        <v>50</v>
      </c>
      <c r="O115" s="224">
        <v>10.826265365301051</v>
      </c>
      <c r="P115" s="224">
        <v>7.504590614666515E-3</v>
      </c>
      <c r="Q115" s="223">
        <f t="shared" si="1"/>
        <v>7.504590614666515E-3</v>
      </c>
    </row>
    <row r="116" spans="1:17">
      <c r="A116" s="224" t="s">
        <v>35</v>
      </c>
      <c r="B116" s="228">
        <v>45243</v>
      </c>
      <c r="C116" s="225">
        <v>45243</v>
      </c>
      <c r="D116" s="234">
        <v>0</v>
      </c>
      <c r="E116" s="224">
        <v>341.18413276863981</v>
      </c>
      <c r="F116" s="224">
        <v>-24.965521733627202</v>
      </c>
      <c r="G116" s="224">
        <v>41043</v>
      </c>
      <c r="H116" s="224">
        <v>121984</v>
      </c>
      <c r="I116" s="224">
        <v>1006</v>
      </c>
      <c r="J116" s="224">
        <v>2.796958066374605</v>
      </c>
      <c r="K116" s="224">
        <v>0.33914923734457236</v>
      </c>
      <c r="L116" s="224">
        <v>2.4510878834393197E-2</v>
      </c>
      <c r="M116" s="224">
        <v>32</v>
      </c>
      <c r="N116" s="224">
        <v>-23.809523809523807</v>
      </c>
      <c r="O116" s="224">
        <v>10.662004149019994</v>
      </c>
      <c r="P116" s="224">
        <v>8.3128458633296744E-3</v>
      </c>
      <c r="Q116" s="223">
        <f t="shared" si="1"/>
        <v>8.3128458633296744E-3</v>
      </c>
    </row>
    <row r="117" spans="1:17">
      <c r="C117" s="225"/>
      <c r="D117" s="2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Q219"/>
  <sheetViews>
    <sheetView topLeftCell="D1" workbookViewId="0">
      <pane ySplit="2" topLeftCell="A3" activePane="bottomLeft" state="frozen"/>
      <selection pane="bottomLeft" activeCell="G2" sqref="G2"/>
    </sheetView>
  </sheetViews>
  <sheetFormatPr defaultColWidth="12.6328125" defaultRowHeight="15" customHeight="1"/>
  <cols>
    <col min="1" max="1" width="7.453125" customWidth="1"/>
    <col min="2" max="2" width="11.36328125" customWidth="1"/>
    <col min="3" max="3" width="10.6328125" customWidth="1"/>
    <col min="4" max="6" width="13" customWidth="1"/>
    <col min="7" max="7" width="15.7265625" customWidth="1"/>
    <col min="8" max="14" width="13" customWidth="1"/>
    <col min="15" max="15" width="15.6328125" customWidth="1"/>
    <col min="16" max="16" width="15.26953125" customWidth="1"/>
    <col min="17" max="17" width="17" customWidth="1"/>
    <col min="18" max="28" width="13" customWidth="1"/>
    <col min="29" max="42" width="10.453125" customWidth="1"/>
    <col min="43" max="43" width="13" customWidth="1"/>
  </cols>
  <sheetData>
    <row r="1" spans="1:43" ht="23.25" customHeight="1">
      <c r="A1" s="1"/>
      <c r="B1" s="240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96" customHeight="1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206" t="s">
        <v>544</v>
      </c>
      <c r="O2" s="4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6"/>
      <c r="U2" s="6"/>
      <c r="V2" s="6"/>
      <c r="W2" s="242" t="s">
        <v>17</v>
      </c>
      <c r="X2" s="243"/>
      <c r="Y2" s="7" t="s">
        <v>18</v>
      </c>
      <c r="Z2" s="7" t="s">
        <v>19</v>
      </c>
      <c r="AA2" s="7" t="s">
        <v>20</v>
      </c>
      <c r="AB2" s="7" t="s">
        <v>21</v>
      </c>
      <c r="AC2" s="7" t="s">
        <v>22</v>
      </c>
      <c r="AD2" s="7" t="s">
        <v>23</v>
      </c>
      <c r="AE2" s="7" t="s">
        <v>24</v>
      </c>
      <c r="AF2" s="7" t="s">
        <v>25</v>
      </c>
      <c r="AG2" s="7" t="s">
        <v>26</v>
      </c>
      <c r="AH2" s="7" t="s">
        <v>27</v>
      </c>
      <c r="AI2" s="7" t="s">
        <v>28</v>
      </c>
      <c r="AJ2" s="204" t="s">
        <v>541</v>
      </c>
      <c r="AK2" s="204" t="s">
        <v>542</v>
      </c>
      <c r="AL2" s="7" t="s">
        <v>29</v>
      </c>
      <c r="AM2" s="7" t="s">
        <v>30</v>
      </c>
      <c r="AN2" s="7" t="s">
        <v>31</v>
      </c>
      <c r="AO2" s="7" t="s">
        <v>32</v>
      </c>
      <c r="AP2" s="7" t="s">
        <v>33</v>
      </c>
      <c r="AQ2" s="6"/>
    </row>
    <row r="3" spans="1:43" ht="28.5" customHeight="1">
      <c r="A3" s="8"/>
      <c r="B3" s="9" t="s">
        <v>34</v>
      </c>
      <c r="C3" s="10" t="s">
        <v>35</v>
      </c>
      <c r="D3" s="11" t="s">
        <v>36</v>
      </c>
      <c r="E3" s="12" t="str">
        <f>IF(FB!F3="","",FB!F3+GO!F3)</f>
        <v/>
      </c>
      <c r="F3" s="13" t="str">
        <f>IF(FB!G3="","",FB!G3+GO!G3)</f>
        <v/>
      </c>
      <c r="G3" s="13" t="str">
        <f>IF(FB!H3="","",FB!H3+GO!H3)</f>
        <v/>
      </c>
      <c r="H3" s="13" t="str">
        <f>IF(FB!I3="","",FB!I3+GO!I3)</f>
        <v/>
      </c>
      <c r="I3" s="13" t="str">
        <f>IF(FB!K3="","",FB!K3+GO!J3)</f>
        <v/>
      </c>
      <c r="J3" s="14" t="str">
        <f t="shared" ref="J3:J218" si="0">IFERROR(IF(G3="","",SUM(E3)/(G3/1000))," ")</f>
        <v/>
      </c>
      <c r="K3" s="15" t="str">
        <f t="shared" ref="K3:K218" si="1">IFERROR(IF(E3="","",E3/H3)," ")</f>
        <v/>
      </c>
      <c r="L3" s="16" t="str">
        <f t="shared" ref="L3:L218" si="2">IFERROR(IF(H3="","",SUM(H3/F3))," ")</f>
        <v/>
      </c>
      <c r="M3" s="15" t="str">
        <f t="shared" ref="M3:M218" si="3">IFERROR(IF(I3="","",SUM(E3/I3))," ")</f>
        <v/>
      </c>
      <c r="N3" s="17"/>
      <c r="O3" s="15" t="str">
        <f t="shared" ref="O3:O218" si="4">IFERROR(IF(N3="","",SUM(E3/N3))," ")</f>
        <v/>
      </c>
      <c r="P3" s="18">
        <f>FB!S3</f>
        <v>0</v>
      </c>
      <c r="Q3" s="18">
        <f>GO!Q3</f>
        <v>0</v>
      </c>
      <c r="R3" s="19">
        <f>'CF - Enis B.'!P3</f>
        <v>0</v>
      </c>
      <c r="S3" s="20"/>
      <c r="T3" s="21"/>
      <c r="U3" s="21"/>
      <c r="V3" s="21"/>
      <c r="W3" s="22" t="s">
        <v>37</v>
      </c>
      <c r="X3" s="23" t="s">
        <v>38</v>
      </c>
      <c r="Y3" s="24">
        <v>3299</v>
      </c>
      <c r="Z3" s="25">
        <v>922755</v>
      </c>
      <c r="AA3" s="25">
        <v>2306967</v>
      </c>
      <c r="AB3" s="25">
        <v>11955</v>
      </c>
      <c r="AC3" s="25">
        <v>2101</v>
      </c>
      <c r="AD3" s="26">
        <v>1.43</v>
      </c>
      <c r="AE3" s="26">
        <v>0.28000000000000003</v>
      </c>
      <c r="AF3" s="26">
        <v>1.57</v>
      </c>
      <c r="AG3" s="26">
        <v>0.01</v>
      </c>
      <c r="AH3" s="27">
        <v>0.17599999999999999</v>
      </c>
      <c r="AI3" s="25">
        <v>0</v>
      </c>
      <c r="AJ3" s="27"/>
      <c r="AK3" s="26"/>
      <c r="AL3" s="25">
        <v>0</v>
      </c>
      <c r="AM3" s="27"/>
      <c r="AN3" s="26"/>
      <c r="AO3" s="25">
        <v>3</v>
      </c>
      <c r="AP3" s="28">
        <v>7</v>
      </c>
      <c r="AQ3" s="21"/>
    </row>
    <row r="4" spans="1:43" ht="28.5" customHeight="1">
      <c r="A4" s="8"/>
      <c r="B4" s="9" t="s">
        <v>39</v>
      </c>
      <c r="C4" s="10" t="s">
        <v>40</v>
      </c>
      <c r="D4" s="11" t="s">
        <v>41</v>
      </c>
      <c r="E4" s="12" t="str">
        <f>IF(FB!F4="","",FB!F4+GO!F4)</f>
        <v/>
      </c>
      <c r="F4" s="13" t="str">
        <f>IF(FB!G4="","",FB!G4+GO!G4)</f>
        <v/>
      </c>
      <c r="G4" s="13" t="str">
        <f>IF(FB!H4="","",FB!H4+GO!H4)</f>
        <v/>
      </c>
      <c r="H4" s="13" t="str">
        <f>IF(FB!I4="","",FB!I4+GO!I4)</f>
        <v/>
      </c>
      <c r="I4" s="13" t="str">
        <f>IF(FB!K4="","",FB!K4+GO!J4)</f>
        <v/>
      </c>
      <c r="J4" s="14" t="str">
        <f t="shared" si="0"/>
        <v/>
      </c>
      <c r="K4" s="15" t="str">
        <f t="shared" si="1"/>
        <v/>
      </c>
      <c r="L4" s="16" t="str">
        <f t="shared" si="2"/>
        <v/>
      </c>
      <c r="M4" s="15" t="str">
        <f t="shared" si="3"/>
        <v/>
      </c>
      <c r="N4" s="17"/>
      <c r="O4" s="15" t="str">
        <f t="shared" si="4"/>
        <v/>
      </c>
      <c r="P4" s="18">
        <f>FB!S4</f>
        <v>0</v>
      </c>
      <c r="Q4" s="18">
        <f>GO!Q4</f>
        <v>0</v>
      </c>
      <c r="R4" s="19">
        <f>'CF - Enis B.'!P4</f>
        <v>0</v>
      </c>
      <c r="S4" s="20"/>
      <c r="T4" s="21"/>
      <c r="U4" s="21"/>
      <c r="V4" s="21"/>
      <c r="W4" s="22" t="s">
        <v>42</v>
      </c>
      <c r="X4" s="23" t="s">
        <v>43</v>
      </c>
      <c r="Y4" s="24">
        <v>4747</v>
      </c>
      <c r="Z4" s="25">
        <v>1556841</v>
      </c>
      <c r="AA4" s="25">
        <v>4651236</v>
      </c>
      <c r="AB4" s="25">
        <v>25122</v>
      </c>
      <c r="AC4" s="25">
        <v>5133</v>
      </c>
      <c r="AD4" s="26">
        <v>1.02</v>
      </c>
      <c r="AE4" s="26">
        <v>0.19</v>
      </c>
      <c r="AF4" s="26">
        <v>0.92</v>
      </c>
      <c r="AG4" s="26">
        <v>0.02</v>
      </c>
      <c r="AH4" s="27">
        <v>0.20399999999999999</v>
      </c>
      <c r="AI4" s="25">
        <v>1941</v>
      </c>
      <c r="AJ4" s="27">
        <v>0.40300000000000002</v>
      </c>
      <c r="AK4" s="26">
        <v>3.27</v>
      </c>
      <c r="AL4" s="25">
        <v>1452</v>
      </c>
      <c r="AM4" s="27">
        <v>0.748</v>
      </c>
      <c r="AN4" s="26">
        <v>4.38</v>
      </c>
      <c r="AO4" s="25">
        <v>142</v>
      </c>
      <c r="AP4" s="28">
        <v>281</v>
      </c>
      <c r="AQ4" s="21"/>
    </row>
    <row r="5" spans="1:43" ht="28.5" customHeight="1">
      <c r="A5" s="8"/>
      <c r="B5" s="9" t="s">
        <v>44</v>
      </c>
      <c r="C5" s="10" t="s">
        <v>45</v>
      </c>
      <c r="D5" s="11" t="s">
        <v>46</v>
      </c>
      <c r="E5" s="12" t="str">
        <f>IF(FB!F5="","",FB!F5+GO!F5)</f>
        <v/>
      </c>
      <c r="F5" s="13" t="str">
        <f>IF(FB!G5="","",FB!G5+GO!G5)</f>
        <v/>
      </c>
      <c r="G5" s="13" t="str">
        <f>IF(FB!H5="","",FB!H5+GO!H5)</f>
        <v/>
      </c>
      <c r="H5" s="13" t="str">
        <f>IF(FB!I5="","",FB!I5+GO!I5)</f>
        <v/>
      </c>
      <c r="I5" s="13" t="str">
        <f>IF(FB!K5="","",FB!K5+GO!J5)</f>
        <v/>
      </c>
      <c r="J5" s="14" t="str">
        <f t="shared" si="0"/>
        <v/>
      </c>
      <c r="K5" s="15" t="str">
        <f t="shared" si="1"/>
        <v/>
      </c>
      <c r="L5" s="16" t="str">
        <f t="shared" si="2"/>
        <v/>
      </c>
      <c r="M5" s="15" t="str">
        <f t="shared" si="3"/>
        <v/>
      </c>
      <c r="N5" s="17"/>
      <c r="O5" s="15" t="str">
        <f t="shared" si="4"/>
        <v/>
      </c>
      <c r="P5" s="18">
        <f>FB!S5</f>
        <v>0</v>
      </c>
      <c r="Q5" s="18">
        <f>GO!Q5</f>
        <v>0</v>
      </c>
      <c r="R5" s="19">
        <f>'CF - Enis B.'!P5</f>
        <v>0</v>
      </c>
      <c r="S5" s="20"/>
      <c r="T5" s="21"/>
      <c r="U5" s="21"/>
      <c r="V5" s="21"/>
      <c r="W5" s="22" t="s">
        <v>47</v>
      </c>
      <c r="X5" s="23" t="s">
        <v>48</v>
      </c>
      <c r="Y5" s="24">
        <v>2541</v>
      </c>
      <c r="Z5" s="25">
        <v>413457</v>
      </c>
      <c r="AA5" s="25">
        <v>2418273</v>
      </c>
      <c r="AB5" s="25">
        <v>16577</v>
      </c>
      <c r="AC5" s="25">
        <v>2874</v>
      </c>
      <c r="AD5" s="26">
        <v>1.05</v>
      </c>
      <c r="AE5" s="26">
        <v>0.15</v>
      </c>
      <c r="AF5" s="26">
        <v>0.88</v>
      </c>
      <c r="AG5" s="26">
        <v>0.04</v>
      </c>
      <c r="AH5" s="27">
        <v>0.17299999999999999</v>
      </c>
      <c r="AI5" s="25">
        <v>2053</v>
      </c>
      <c r="AJ5" s="27">
        <v>0.379</v>
      </c>
      <c r="AK5" s="26">
        <v>2.37</v>
      </c>
      <c r="AL5" s="25">
        <v>1507</v>
      </c>
      <c r="AM5" s="27">
        <v>0.73399999999999999</v>
      </c>
      <c r="AN5" s="26">
        <v>3.22</v>
      </c>
      <c r="AO5" s="25">
        <v>80</v>
      </c>
      <c r="AP5" s="28">
        <v>271</v>
      </c>
      <c r="AQ5" s="21"/>
    </row>
    <row r="6" spans="1:43" ht="28.5" customHeight="1">
      <c r="A6" s="8"/>
      <c r="B6" s="9" t="s">
        <v>49</v>
      </c>
      <c r="C6" s="10" t="s">
        <v>50</v>
      </c>
      <c r="D6" s="11" t="s">
        <v>51</v>
      </c>
      <c r="E6" s="12" t="str">
        <f>IF(FB!F6="","",FB!F6+GO!F6)</f>
        <v/>
      </c>
      <c r="F6" s="13" t="str">
        <f>IF(FB!G6="","",FB!G6+GO!G6)</f>
        <v/>
      </c>
      <c r="G6" s="13" t="str">
        <f>IF(FB!H6="","",FB!H6+GO!H6)</f>
        <v/>
      </c>
      <c r="H6" s="13" t="str">
        <f>IF(FB!I6="","",FB!I6+GO!I6)</f>
        <v/>
      </c>
      <c r="I6" s="13" t="str">
        <f>IF(FB!K6="","",FB!K6+GO!J6)</f>
        <v/>
      </c>
      <c r="J6" s="14" t="str">
        <f t="shared" si="0"/>
        <v/>
      </c>
      <c r="K6" s="15" t="str">
        <f t="shared" si="1"/>
        <v/>
      </c>
      <c r="L6" s="16" t="str">
        <f t="shared" si="2"/>
        <v/>
      </c>
      <c r="M6" s="15" t="str">
        <f t="shared" si="3"/>
        <v/>
      </c>
      <c r="N6" s="17"/>
      <c r="O6" s="15" t="str">
        <f t="shared" si="4"/>
        <v/>
      </c>
      <c r="P6" s="18">
        <f>FB!S6</f>
        <v>0</v>
      </c>
      <c r="Q6" s="18">
        <f>GO!Q6</f>
        <v>0</v>
      </c>
      <c r="R6" s="19">
        <f>'CF - Enis B.'!P6</f>
        <v>0</v>
      </c>
      <c r="S6" s="20" t="s">
        <v>52</v>
      </c>
      <c r="T6" s="21"/>
      <c r="U6" s="21"/>
      <c r="V6" s="21"/>
      <c r="W6" s="22" t="s">
        <v>53</v>
      </c>
      <c r="X6" s="23" t="s">
        <v>54</v>
      </c>
      <c r="Y6" s="24">
        <v>4457</v>
      </c>
      <c r="Z6" s="25">
        <v>1029701</v>
      </c>
      <c r="AA6" s="25">
        <v>5530227</v>
      </c>
      <c r="AB6" s="25">
        <v>23156</v>
      </c>
      <c r="AC6" s="25">
        <v>3761</v>
      </c>
      <c r="AD6" s="26">
        <v>0.81</v>
      </c>
      <c r="AE6" s="26">
        <v>0.19</v>
      </c>
      <c r="AF6" s="26">
        <v>1.19</v>
      </c>
      <c r="AG6" s="26">
        <v>0.02</v>
      </c>
      <c r="AH6" s="27">
        <v>0.16200000000000001</v>
      </c>
      <c r="AI6" s="25">
        <v>1247</v>
      </c>
      <c r="AJ6" s="27">
        <v>0.34100000000000003</v>
      </c>
      <c r="AK6" s="26">
        <v>3.4</v>
      </c>
      <c r="AL6" s="25">
        <v>965</v>
      </c>
      <c r="AM6" s="27">
        <v>0.77400000000000002</v>
      </c>
      <c r="AN6" s="26">
        <v>4.3899999999999997</v>
      </c>
      <c r="AO6" s="25">
        <v>58</v>
      </c>
      <c r="AP6" s="28">
        <v>129</v>
      </c>
      <c r="AQ6" s="21"/>
    </row>
    <row r="7" spans="1:43" ht="28.5" customHeight="1">
      <c r="A7" s="8"/>
      <c r="B7" s="9" t="s">
        <v>55</v>
      </c>
      <c r="C7" s="10" t="s">
        <v>56</v>
      </c>
      <c r="D7" s="11" t="s">
        <v>57</v>
      </c>
      <c r="E7" s="12" t="str">
        <f>IF(FB!F7="","",FB!F7+GO!F7)</f>
        <v/>
      </c>
      <c r="F7" s="13" t="str">
        <f>IF(FB!G7="","",FB!G7+GO!G7)</f>
        <v/>
      </c>
      <c r="G7" s="13" t="str">
        <f>IF(FB!H7="","",FB!H7+GO!H7)</f>
        <v/>
      </c>
      <c r="H7" s="13" t="str">
        <f>IF(FB!I7="","",FB!I7+GO!I7)</f>
        <v/>
      </c>
      <c r="I7" s="13" t="str">
        <f>IF(FB!K7="","",FB!K7+GO!J7)</f>
        <v/>
      </c>
      <c r="J7" s="14" t="str">
        <f t="shared" si="0"/>
        <v/>
      </c>
      <c r="K7" s="15" t="str">
        <f t="shared" si="1"/>
        <v/>
      </c>
      <c r="L7" s="16" t="str">
        <f t="shared" si="2"/>
        <v/>
      </c>
      <c r="M7" s="15" t="str">
        <f t="shared" si="3"/>
        <v/>
      </c>
      <c r="N7" s="17"/>
      <c r="O7" s="15" t="str">
        <f t="shared" si="4"/>
        <v/>
      </c>
      <c r="P7" s="18">
        <f>FB!S7</f>
        <v>0</v>
      </c>
      <c r="Q7" s="18">
        <f>GO!Q7</f>
        <v>0</v>
      </c>
      <c r="R7" s="19">
        <f>'CF - Enis B.'!P7</f>
        <v>0</v>
      </c>
      <c r="S7" s="20"/>
      <c r="T7" s="21"/>
      <c r="U7" s="21"/>
      <c r="V7" s="21"/>
      <c r="W7" s="22" t="s">
        <v>58</v>
      </c>
      <c r="X7" s="23" t="s">
        <v>59</v>
      </c>
      <c r="Y7" s="24">
        <v>5445</v>
      </c>
      <c r="Z7" s="25">
        <v>1561821</v>
      </c>
      <c r="AA7" s="25">
        <v>5221861</v>
      </c>
      <c r="AB7" s="25">
        <v>25714</v>
      </c>
      <c r="AC7" s="25">
        <v>4765</v>
      </c>
      <c r="AD7" s="26">
        <v>1.04</v>
      </c>
      <c r="AE7" s="26">
        <v>0.21</v>
      </c>
      <c r="AF7" s="26">
        <v>1.1399999999999999</v>
      </c>
      <c r="AG7" s="26">
        <v>0.02</v>
      </c>
      <c r="AH7" s="27">
        <v>0.185</v>
      </c>
      <c r="AI7" s="25">
        <v>2175</v>
      </c>
      <c r="AJ7" s="27">
        <v>0.38800000000000001</v>
      </c>
      <c r="AK7" s="26">
        <v>2.84</v>
      </c>
      <c r="AL7" s="25">
        <v>1516</v>
      </c>
      <c r="AM7" s="27">
        <v>0.69699999999999995</v>
      </c>
      <c r="AN7" s="26">
        <v>4.07</v>
      </c>
      <c r="AO7" s="25">
        <v>245</v>
      </c>
      <c r="AP7" s="28">
        <v>211</v>
      </c>
      <c r="AQ7" s="21"/>
    </row>
    <row r="8" spans="1:43" ht="28.5" customHeight="1">
      <c r="A8" s="8"/>
      <c r="B8" s="9" t="s">
        <v>60</v>
      </c>
      <c r="C8" s="10" t="s">
        <v>61</v>
      </c>
      <c r="D8" s="11" t="s">
        <v>62</v>
      </c>
      <c r="E8" s="12" t="str">
        <f>IF(FB!F8="","",FB!F8+GO!F8)</f>
        <v/>
      </c>
      <c r="F8" s="13" t="str">
        <f>IF(FB!G8="","",FB!G8+GO!G8)</f>
        <v/>
      </c>
      <c r="G8" s="13" t="str">
        <f>IF(FB!H8="","",FB!H8+GO!H8)</f>
        <v/>
      </c>
      <c r="H8" s="13" t="str">
        <f>IF(FB!I8="","",FB!I8+GO!I8)</f>
        <v/>
      </c>
      <c r="I8" s="13" t="str">
        <f>IF(FB!K8="","",FB!K8+GO!J8)</f>
        <v/>
      </c>
      <c r="J8" s="14" t="str">
        <f t="shared" si="0"/>
        <v/>
      </c>
      <c r="K8" s="15" t="str">
        <f t="shared" si="1"/>
        <v/>
      </c>
      <c r="L8" s="16" t="str">
        <f t="shared" si="2"/>
        <v/>
      </c>
      <c r="M8" s="15" t="str">
        <f t="shared" si="3"/>
        <v/>
      </c>
      <c r="N8" s="17"/>
      <c r="O8" s="15" t="str">
        <f t="shared" si="4"/>
        <v/>
      </c>
      <c r="P8" s="18">
        <f>FB!S8</f>
        <v>0</v>
      </c>
      <c r="Q8" s="18">
        <f>GO!Q8</f>
        <v>0</v>
      </c>
      <c r="R8" s="19">
        <f>'CF - Enis B.'!P8</f>
        <v>0</v>
      </c>
      <c r="S8" s="20"/>
      <c r="T8" s="21"/>
      <c r="U8" s="21"/>
      <c r="V8" s="21"/>
      <c r="W8" s="22" t="s">
        <v>63</v>
      </c>
      <c r="X8" s="23" t="s">
        <v>64</v>
      </c>
      <c r="Y8" s="24">
        <v>6177</v>
      </c>
      <c r="Z8" s="25">
        <v>2295608</v>
      </c>
      <c r="AA8" s="25">
        <v>5000297</v>
      </c>
      <c r="AB8" s="25">
        <v>29549</v>
      </c>
      <c r="AC8" s="25">
        <v>5091</v>
      </c>
      <c r="AD8" s="26">
        <v>1.24</v>
      </c>
      <c r="AE8" s="26">
        <v>0.21</v>
      </c>
      <c r="AF8" s="26">
        <v>1.21</v>
      </c>
      <c r="AG8" s="26">
        <v>0.01</v>
      </c>
      <c r="AH8" s="27">
        <v>0.17199999999999999</v>
      </c>
      <c r="AI8" s="25">
        <v>0</v>
      </c>
      <c r="AJ8" s="27"/>
      <c r="AK8" s="26"/>
      <c r="AL8" s="25">
        <v>0</v>
      </c>
      <c r="AM8" s="27"/>
      <c r="AN8" s="26"/>
      <c r="AO8" s="25">
        <v>8</v>
      </c>
      <c r="AP8" s="28">
        <v>20</v>
      </c>
      <c r="AQ8" s="21"/>
    </row>
    <row r="9" spans="1:43" ht="28.5" customHeight="1">
      <c r="A9" s="8"/>
      <c r="B9" s="29"/>
      <c r="C9" s="10" t="s">
        <v>65</v>
      </c>
      <c r="D9" s="30" t="s">
        <v>66</v>
      </c>
      <c r="E9" s="31" t="str">
        <f>IF(FB!F9="","",FB!F9+GO!F9)</f>
        <v/>
      </c>
      <c r="F9" s="32" t="str">
        <f>IF(FB!G9="","",FB!G9+GO!G9)</f>
        <v/>
      </c>
      <c r="G9" s="32" t="str">
        <f>IF(FB!H9="","",FB!H9+GO!H9)</f>
        <v/>
      </c>
      <c r="H9" s="32" t="str">
        <f>IF(FB!I9="","",FB!I9+GO!I9)</f>
        <v/>
      </c>
      <c r="I9" s="13" t="str">
        <f>IF(FB!K9="","",FB!K9+GO!J9)</f>
        <v/>
      </c>
      <c r="J9" s="14" t="str">
        <f t="shared" si="0"/>
        <v/>
      </c>
      <c r="K9" s="15" t="str">
        <f t="shared" si="1"/>
        <v/>
      </c>
      <c r="L9" s="16" t="str">
        <f t="shared" si="2"/>
        <v/>
      </c>
      <c r="M9" s="15" t="str">
        <f t="shared" si="3"/>
        <v/>
      </c>
      <c r="N9" s="33"/>
      <c r="O9" s="15" t="str">
        <f t="shared" si="4"/>
        <v/>
      </c>
      <c r="P9" s="18">
        <f>FB!S9</f>
        <v>0</v>
      </c>
      <c r="Q9" s="18">
        <f>GO!Q9</f>
        <v>0</v>
      </c>
      <c r="R9" s="19">
        <f>'CF - Enis B.'!P9</f>
        <v>0</v>
      </c>
      <c r="S9" s="34"/>
      <c r="T9" s="21"/>
      <c r="U9" s="21"/>
      <c r="V9" s="21"/>
      <c r="W9" s="22" t="s">
        <v>67</v>
      </c>
      <c r="X9" s="23" t="s">
        <v>68</v>
      </c>
      <c r="Y9" s="24">
        <v>532</v>
      </c>
      <c r="Z9" s="25">
        <v>391544</v>
      </c>
      <c r="AA9" s="25">
        <v>642901</v>
      </c>
      <c r="AB9" s="25">
        <v>3433</v>
      </c>
      <c r="AC9" s="25">
        <v>387</v>
      </c>
      <c r="AD9" s="26">
        <v>0.83</v>
      </c>
      <c r="AE9" s="26">
        <v>0.15</v>
      </c>
      <c r="AF9" s="26">
        <v>1.37</v>
      </c>
      <c r="AG9" s="26">
        <v>0.01</v>
      </c>
      <c r="AH9" s="27">
        <v>0.113</v>
      </c>
      <c r="AI9" s="25">
        <v>0</v>
      </c>
      <c r="AJ9" s="27"/>
      <c r="AK9" s="26"/>
      <c r="AL9" s="25">
        <v>0</v>
      </c>
      <c r="AM9" s="27"/>
      <c r="AN9" s="26"/>
      <c r="AO9" s="25">
        <v>1</v>
      </c>
      <c r="AP9" s="28">
        <v>5</v>
      </c>
      <c r="AQ9" s="21"/>
    </row>
    <row r="10" spans="1:43" ht="28.5" customHeight="1">
      <c r="A10" s="8"/>
      <c r="B10" s="35"/>
      <c r="C10" s="236" t="s">
        <v>69</v>
      </c>
      <c r="D10" s="237"/>
      <c r="E10" s="36">
        <f t="shared" ref="E10:H10" si="5">SUM(E3:E9)</f>
        <v>0</v>
      </c>
      <c r="F10" s="37">
        <f t="shared" si="5"/>
        <v>0</v>
      </c>
      <c r="G10" s="37">
        <f t="shared" si="5"/>
        <v>0</v>
      </c>
      <c r="H10" s="38">
        <f t="shared" si="5"/>
        <v>0</v>
      </c>
      <c r="I10" s="38">
        <f>IF(FB!K10="","",FB!K10+GO!J10)</f>
        <v>0</v>
      </c>
      <c r="J10" s="39" t="str">
        <f t="shared" si="0"/>
        <v xml:space="preserve"> </v>
      </c>
      <c r="K10" s="40" t="str">
        <f t="shared" si="1"/>
        <v xml:space="preserve"> </v>
      </c>
      <c r="L10" s="41" t="str">
        <f t="shared" si="2"/>
        <v xml:space="preserve"> </v>
      </c>
      <c r="M10" s="40" t="str">
        <f t="shared" si="3"/>
        <v xml:space="preserve"> </v>
      </c>
      <c r="N10" s="38">
        <f>SUM(N3:N9)</f>
        <v>0</v>
      </c>
      <c r="O10" s="40" t="str">
        <f t="shared" si="4"/>
        <v xml:space="preserve"> </v>
      </c>
      <c r="P10" s="38"/>
      <c r="Q10" s="38"/>
      <c r="R10" s="38"/>
      <c r="S10" s="38"/>
      <c r="T10" s="21"/>
      <c r="U10" s="21"/>
      <c r="V10" s="21"/>
      <c r="W10" s="22" t="s">
        <v>70</v>
      </c>
      <c r="X10" s="23" t="s">
        <v>71</v>
      </c>
      <c r="Y10" s="24">
        <v>1927</v>
      </c>
      <c r="Z10" s="25">
        <v>1780684</v>
      </c>
      <c r="AA10" s="25">
        <v>3142613</v>
      </c>
      <c r="AB10" s="25">
        <v>13909</v>
      </c>
      <c r="AC10" s="25">
        <v>2407</v>
      </c>
      <c r="AD10" s="26">
        <v>0.61</v>
      </c>
      <c r="AE10" s="26">
        <v>0.14000000000000001</v>
      </c>
      <c r="AF10" s="26">
        <v>0.8</v>
      </c>
      <c r="AG10" s="26">
        <v>0.01</v>
      </c>
      <c r="AH10" s="27">
        <v>0.17299999999999999</v>
      </c>
      <c r="AI10" s="25">
        <v>1131</v>
      </c>
      <c r="AJ10" s="27">
        <v>0.19400000000000001</v>
      </c>
      <c r="AK10" s="26">
        <v>5.93</v>
      </c>
      <c r="AL10" s="25">
        <v>788</v>
      </c>
      <c r="AM10" s="27">
        <v>0.69699999999999995</v>
      </c>
      <c r="AN10" s="26">
        <v>8.52</v>
      </c>
      <c r="AO10" s="25">
        <v>29</v>
      </c>
      <c r="AP10" s="28">
        <v>150</v>
      </c>
      <c r="AQ10" s="21"/>
    </row>
    <row r="11" spans="1:43" ht="28.5" customHeight="1">
      <c r="A11" s="8"/>
      <c r="B11" s="42"/>
      <c r="C11" s="43" t="s">
        <v>35</v>
      </c>
      <c r="D11" s="30" t="s">
        <v>72</v>
      </c>
      <c r="E11" s="44" t="str">
        <f>IF(FB!F11="","",FB!F11+GO!F11)</f>
        <v/>
      </c>
      <c r="F11" s="45" t="str">
        <f>IF(FB!G11="","",FB!G11+GO!G11)</f>
        <v/>
      </c>
      <c r="G11" s="45" t="str">
        <f>IF(FB!H11="","",FB!H11+GO!H11)</f>
        <v/>
      </c>
      <c r="H11" s="45" t="str">
        <f>IF(FB!I11="","",FB!I11+GO!I11)</f>
        <v/>
      </c>
      <c r="I11" s="13" t="str">
        <f>IF(FB!K11="","",FB!K11+GO!J11)</f>
        <v/>
      </c>
      <c r="J11" s="14" t="str">
        <f t="shared" si="0"/>
        <v/>
      </c>
      <c r="K11" s="15" t="str">
        <f t="shared" si="1"/>
        <v/>
      </c>
      <c r="L11" s="16" t="str">
        <f t="shared" si="2"/>
        <v/>
      </c>
      <c r="M11" s="15" t="str">
        <f t="shared" si="3"/>
        <v/>
      </c>
      <c r="N11" s="17"/>
      <c r="O11" s="15" t="str">
        <f t="shared" si="4"/>
        <v/>
      </c>
      <c r="P11" s="18">
        <f>FB!S11</f>
        <v>0</v>
      </c>
      <c r="Q11" s="18">
        <f>GO!Q11</f>
        <v>0</v>
      </c>
      <c r="R11" s="19">
        <f>'CF - Enis B.'!P11</f>
        <v>0</v>
      </c>
      <c r="S11" s="20"/>
      <c r="T11" s="21"/>
      <c r="U11" s="21"/>
      <c r="V11" s="21"/>
      <c r="W11" s="22" t="s">
        <v>73</v>
      </c>
      <c r="X11" s="23" t="s">
        <v>74</v>
      </c>
      <c r="Y11" s="24">
        <v>5238</v>
      </c>
      <c r="Z11" s="25">
        <v>3459457</v>
      </c>
      <c r="AA11" s="25">
        <v>7889031</v>
      </c>
      <c r="AB11" s="25">
        <v>35195</v>
      </c>
      <c r="AC11" s="25">
        <v>5888</v>
      </c>
      <c r="AD11" s="26">
        <v>0.66</v>
      </c>
      <c r="AE11" s="26">
        <v>0.15</v>
      </c>
      <c r="AF11" s="26">
        <v>0.89</v>
      </c>
      <c r="AG11" s="26">
        <v>0.01</v>
      </c>
      <c r="AH11" s="27">
        <v>0.16700000000000001</v>
      </c>
      <c r="AI11" s="25">
        <v>2375</v>
      </c>
      <c r="AJ11" s="27">
        <v>0.33500000000000002</v>
      </c>
      <c r="AK11" s="26">
        <v>2.71</v>
      </c>
      <c r="AL11" s="25">
        <v>1690</v>
      </c>
      <c r="AM11" s="27">
        <v>0.71199999999999997</v>
      </c>
      <c r="AN11" s="26">
        <v>3.81</v>
      </c>
      <c r="AO11" s="25">
        <v>107</v>
      </c>
      <c r="AP11" s="28">
        <v>237</v>
      </c>
      <c r="AQ11" s="21"/>
    </row>
    <row r="12" spans="1:43" ht="28.5" customHeight="1">
      <c r="A12" s="8"/>
      <c r="B12" s="42"/>
      <c r="C12" s="43" t="s">
        <v>40</v>
      </c>
      <c r="D12" s="30" t="s">
        <v>75</v>
      </c>
      <c r="E12" s="12" t="str">
        <f>IF(FB!F12="","",FB!F12+GO!F12)</f>
        <v/>
      </c>
      <c r="F12" s="13" t="str">
        <f>IF(FB!G12="","",FB!G12+GO!G12)</f>
        <v/>
      </c>
      <c r="G12" s="13" t="str">
        <f>IF(FB!H12="","",FB!H12+GO!H12)</f>
        <v/>
      </c>
      <c r="H12" s="13" t="str">
        <f>IF(FB!I12="","",FB!I12+GO!I12)</f>
        <v/>
      </c>
      <c r="I12" s="13" t="str">
        <f>IF(FB!K12="","",FB!K12+GO!J12)</f>
        <v/>
      </c>
      <c r="J12" s="14" t="str">
        <f t="shared" si="0"/>
        <v/>
      </c>
      <c r="K12" s="15" t="str">
        <f t="shared" si="1"/>
        <v/>
      </c>
      <c r="L12" s="16" t="str">
        <f t="shared" si="2"/>
        <v/>
      </c>
      <c r="M12" s="15" t="str">
        <f t="shared" si="3"/>
        <v/>
      </c>
      <c r="N12" s="17"/>
      <c r="O12" s="15" t="str">
        <f t="shared" si="4"/>
        <v/>
      </c>
      <c r="P12" s="18">
        <f>FB!S12</f>
        <v>0</v>
      </c>
      <c r="Q12" s="18">
        <f>GO!Q12</f>
        <v>0</v>
      </c>
      <c r="R12" s="19">
        <f>'CF - Enis B.'!P12</f>
        <v>0</v>
      </c>
      <c r="S12" s="20"/>
      <c r="T12" s="21"/>
      <c r="U12" s="21"/>
      <c r="V12" s="21"/>
      <c r="W12" s="22" t="s">
        <v>76</v>
      </c>
      <c r="X12" s="23" t="s">
        <v>77</v>
      </c>
      <c r="Y12" s="24">
        <v>2636</v>
      </c>
      <c r="Z12" s="25">
        <v>2028202</v>
      </c>
      <c r="AA12" s="25">
        <v>3289857</v>
      </c>
      <c r="AB12" s="25">
        <v>11709</v>
      </c>
      <c r="AC12" s="25">
        <v>2928</v>
      </c>
      <c r="AD12" s="26">
        <v>0.8</v>
      </c>
      <c r="AE12" s="26">
        <v>0.23</v>
      </c>
      <c r="AF12" s="26">
        <v>0.9</v>
      </c>
      <c r="AG12" s="26">
        <v>0.01</v>
      </c>
      <c r="AH12" s="27">
        <v>0.25</v>
      </c>
      <c r="AI12" s="25">
        <v>1288</v>
      </c>
      <c r="AJ12" s="27">
        <v>0.36399999999999999</v>
      </c>
      <c r="AK12" s="26">
        <v>2.42</v>
      </c>
      <c r="AL12" s="25">
        <v>886</v>
      </c>
      <c r="AM12" s="27">
        <v>0.68799999999999994</v>
      </c>
      <c r="AN12" s="26">
        <v>3.51</v>
      </c>
      <c r="AO12" s="25">
        <v>45</v>
      </c>
      <c r="AP12" s="28">
        <v>143</v>
      </c>
      <c r="AQ12" s="21"/>
    </row>
    <row r="13" spans="1:43" ht="28.5" customHeight="1">
      <c r="A13" s="8"/>
      <c r="B13" s="42"/>
      <c r="C13" s="43" t="s">
        <v>45</v>
      </c>
      <c r="D13" s="30" t="s">
        <v>78</v>
      </c>
      <c r="E13" s="12" t="str">
        <f>IF(FB!F13="","",FB!F13+GO!F13)</f>
        <v/>
      </c>
      <c r="F13" s="13" t="str">
        <f>IF(FB!G13="","",FB!G13+GO!G13)</f>
        <v/>
      </c>
      <c r="G13" s="13" t="str">
        <f>IF(FB!H13="","",FB!H13+GO!H13)</f>
        <v/>
      </c>
      <c r="H13" s="13" t="str">
        <f>IF(FB!I13="","",FB!I13+GO!I13)</f>
        <v/>
      </c>
      <c r="I13" s="13" t="str">
        <f>IF(FB!K13="","",FB!K13+GO!J13)</f>
        <v/>
      </c>
      <c r="J13" s="14" t="str">
        <f t="shared" si="0"/>
        <v/>
      </c>
      <c r="K13" s="15" t="str">
        <f t="shared" si="1"/>
        <v/>
      </c>
      <c r="L13" s="16" t="str">
        <f t="shared" si="2"/>
        <v/>
      </c>
      <c r="M13" s="15" t="str">
        <f t="shared" si="3"/>
        <v/>
      </c>
      <c r="N13" s="17"/>
      <c r="O13" s="15" t="str">
        <f t="shared" si="4"/>
        <v/>
      </c>
      <c r="P13" s="18">
        <f>FB!S13</f>
        <v>0</v>
      </c>
      <c r="Q13" s="18">
        <f>GO!Q13</f>
        <v>0</v>
      </c>
      <c r="R13" s="19">
        <f>'CF - Enis B.'!P13</f>
        <v>0</v>
      </c>
      <c r="S13" s="20"/>
      <c r="T13" s="21"/>
      <c r="U13" s="21"/>
      <c r="V13" s="21"/>
      <c r="W13" s="22" t="s">
        <v>79</v>
      </c>
      <c r="X13" s="23" t="s">
        <v>80</v>
      </c>
      <c r="Y13" s="24">
        <v>4762</v>
      </c>
      <c r="Z13" s="25">
        <v>2379210</v>
      </c>
      <c r="AA13" s="25">
        <v>6421330</v>
      </c>
      <c r="AB13" s="25">
        <v>22088</v>
      </c>
      <c r="AC13" s="25">
        <v>3376</v>
      </c>
      <c r="AD13" s="26">
        <v>0.74</v>
      </c>
      <c r="AE13" s="26">
        <v>0.22</v>
      </c>
      <c r="AF13" s="26">
        <v>1.41</v>
      </c>
      <c r="AG13" s="26">
        <v>0.01</v>
      </c>
      <c r="AH13" s="27">
        <v>0.153</v>
      </c>
      <c r="AI13" s="25">
        <v>0</v>
      </c>
      <c r="AJ13" s="27"/>
      <c r="AK13" s="26"/>
      <c r="AL13" s="25">
        <v>0</v>
      </c>
      <c r="AM13" s="27"/>
      <c r="AN13" s="26"/>
      <c r="AO13" s="25">
        <v>0</v>
      </c>
      <c r="AP13" s="28">
        <v>23</v>
      </c>
      <c r="AQ13" s="21"/>
    </row>
    <row r="14" spans="1:43" ht="28.5" customHeight="1">
      <c r="A14" s="8"/>
      <c r="B14" s="42"/>
      <c r="C14" s="43" t="s">
        <v>50</v>
      </c>
      <c r="D14" s="30" t="s">
        <v>81</v>
      </c>
      <c r="E14" s="12" t="str">
        <f>IF(FB!F14="","",FB!F14+GO!F14)</f>
        <v/>
      </c>
      <c r="F14" s="13" t="str">
        <f>IF(FB!G14="","",FB!G14+GO!G14)</f>
        <v/>
      </c>
      <c r="G14" s="13" t="str">
        <f>IF(FB!H14="","",FB!H14+GO!H14)</f>
        <v/>
      </c>
      <c r="H14" s="13" t="str">
        <f>IF(FB!I14="","",FB!I14+GO!I14)</f>
        <v/>
      </c>
      <c r="I14" s="13" t="str">
        <f>IF(FB!K14="","",FB!K14+GO!J14)</f>
        <v/>
      </c>
      <c r="J14" s="14" t="str">
        <f t="shared" si="0"/>
        <v/>
      </c>
      <c r="K14" s="15" t="str">
        <f t="shared" si="1"/>
        <v/>
      </c>
      <c r="L14" s="16" t="str">
        <f t="shared" si="2"/>
        <v/>
      </c>
      <c r="M14" s="15" t="str">
        <f t="shared" si="3"/>
        <v/>
      </c>
      <c r="N14" s="17"/>
      <c r="O14" s="15" t="str">
        <f t="shared" si="4"/>
        <v/>
      </c>
      <c r="P14" s="18">
        <f>FB!S14</f>
        <v>0</v>
      </c>
      <c r="Q14" s="18">
        <f>GO!Q14</f>
        <v>0</v>
      </c>
      <c r="R14" s="19">
        <f>'CF - Enis B.'!P14</f>
        <v>0</v>
      </c>
      <c r="S14" s="20"/>
      <c r="T14" s="21"/>
      <c r="U14" s="21"/>
      <c r="V14" s="21"/>
      <c r="W14" s="22" t="s">
        <v>82</v>
      </c>
      <c r="X14" s="23" t="s">
        <v>83</v>
      </c>
      <c r="Y14" s="24">
        <v>6497</v>
      </c>
      <c r="Z14" s="25">
        <v>3228065</v>
      </c>
      <c r="AA14" s="25">
        <v>7376883</v>
      </c>
      <c r="AB14" s="25">
        <v>26559</v>
      </c>
      <c r="AC14" s="25">
        <v>4677</v>
      </c>
      <c r="AD14" s="26">
        <v>0.88</v>
      </c>
      <c r="AE14" s="26">
        <v>0.24</v>
      </c>
      <c r="AF14" s="26">
        <v>1.39</v>
      </c>
      <c r="AG14" s="26">
        <v>0.01</v>
      </c>
      <c r="AH14" s="27">
        <v>0.17599999999999999</v>
      </c>
      <c r="AI14" s="25">
        <v>1999</v>
      </c>
      <c r="AJ14" s="27">
        <v>0.36699999999999999</v>
      </c>
      <c r="AK14" s="26">
        <v>3.65</v>
      </c>
      <c r="AL14" s="25">
        <v>1513</v>
      </c>
      <c r="AM14" s="27">
        <v>0.75700000000000001</v>
      </c>
      <c r="AN14" s="26">
        <v>4.83</v>
      </c>
      <c r="AO14" s="25">
        <v>0</v>
      </c>
      <c r="AP14" s="28">
        <v>265</v>
      </c>
      <c r="AQ14" s="21"/>
    </row>
    <row r="15" spans="1:43" ht="28.5" customHeight="1">
      <c r="A15" s="8"/>
      <c r="B15" s="42"/>
      <c r="C15" s="43" t="s">
        <v>56</v>
      </c>
      <c r="D15" s="30" t="s">
        <v>84</v>
      </c>
      <c r="E15" s="12" t="str">
        <f>IF(FB!F15="","",FB!F15+GO!F15)</f>
        <v/>
      </c>
      <c r="F15" s="13" t="str">
        <f>IF(FB!G15="","",FB!G15+GO!G15)</f>
        <v/>
      </c>
      <c r="G15" s="13" t="str">
        <f>IF(FB!H15="","",FB!H15+GO!H15)</f>
        <v/>
      </c>
      <c r="H15" s="13" t="str">
        <f>IF(FB!I15="","",FB!I15+GO!I15)</f>
        <v/>
      </c>
      <c r="I15" s="13" t="str">
        <f>IF(FB!K15="","",FB!K15+GO!J15)</f>
        <v/>
      </c>
      <c r="J15" s="14" t="str">
        <f t="shared" si="0"/>
        <v/>
      </c>
      <c r="K15" s="15" t="str">
        <f t="shared" si="1"/>
        <v/>
      </c>
      <c r="L15" s="16" t="str">
        <f t="shared" si="2"/>
        <v/>
      </c>
      <c r="M15" s="15" t="str">
        <f t="shared" si="3"/>
        <v/>
      </c>
      <c r="N15" s="17"/>
      <c r="O15" s="15" t="str">
        <f t="shared" si="4"/>
        <v/>
      </c>
      <c r="P15" s="18">
        <f>FB!S15</f>
        <v>0</v>
      </c>
      <c r="Q15" s="18">
        <f>GO!Q15</f>
        <v>0</v>
      </c>
      <c r="R15" s="19">
        <f>'CF - Enis B.'!P15</f>
        <v>0</v>
      </c>
      <c r="S15" s="20"/>
      <c r="T15" s="21"/>
      <c r="U15" s="21"/>
      <c r="V15" s="21"/>
      <c r="W15" s="22" t="s">
        <v>85</v>
      </c>
      <c r="X15" s="23" t="s">
        <v>86</v>
      </c>
      <c r="Y15" s="24">
        <v>4421</v>
      </c>
      <c r="Z15" s="25">
        <v>2120340</v>
      </c>
      <c r="AA15" s="25">
        <v>4014567</v>
      </c>
      <c r="AB15" s="25">
        <v>18214</v>
      </c>
      <c r="AC15" s="25">
        <v>2979</v>
      </c>
      <c r="AD15" s="26">
        <v>1.1000000000000001</v>
      </c>
      <c r="AE15" s="26">
        <v>0.24</v>
      </c>
      <c r="AF15" s="26">
        <v>1.48</v>
      </c>
      <c r="AG15" s="26">
        <v>0.01</v>
      </c>
      <c r="AH15" s="27">
        <v>0.16400000000000001</v>
      </c>
      <c r="AI15" s="25">
        <v>1314</v>
      </c>
      <c r="AJ15" s="27">
        <v>0.35699999999999998</v>
      </c>
      <c r="AK15" s="26">
        <v>4.12</v>
      </c>
      <c r="AL15" s="25">
        <v>940</v>
      </c>
      <c r="AM15" s="27">
        <v>0.71499999999999997</v>
      </c>
      <c r="AN15" s="26">
        <v>5.76</v>
      </c>
      <c r="AO15" s="25">
        <v>12</v>
      </c>
      <c r="AP15" s="28">
        <v>147</v>
      </c>
      <c r="AQ15" s="21"/>
    </row>
    <row r="16" spans="1:43" ht="28.5" customHeight="1">
      <c r="A16" s="8"/>
      <c r="B16" s="42"/>
      <c r="C16" s="43" t="s">
        <v>61</v>
      </c>
      <c r="D16" s="30" t="s">
        <v>87</v>
      </c>
      <c r="E16" s="12" t="str">
        <f>IF(FB!F16="","",FB!F16+GO!F16)</f>
        <v/>
      </c>
      <c r="F16" s="13" t="str">
        <f>IF(FB!G16="","",FB!G16+GO!G16)</f>
        <v/>
      </c>
      <c r="G16" s="13" t="str">
        <f>IF(FB!H16="","",FB!H16+GO!H16)</f>
        <v/>
      </c>
      <c r="H16" s="13" t="str">
        <f>IF(FB!I16="","",FB!I16+GO!I16)</f>
        <v/>
      </c>
      <c r="I16" s="13" t="str">
        <f>IF(FB!K16="","",FB!K16+GO!J16)</f>
        <v/>
      </c>
      <c r="J16" s="14" t="str">
        <f t="shared" si="0"/>
        <v/>
      </c>
      <c r="K16" s="15" t="str">
        <f t="shared" si="1"/>
        <v/>
      </c>
      <c r="L16" s="16" t="str">
        <f t="shared" si="2"/>
        <v/>
      </c>
      <c r="M16" s="15" t="str">
        <f t="shared" si="3"/>
        <v/>
      </c>
      <c r="N16" s="17"/>
      <c r="O16" s="15" t="str">
        <f t="shared" si="4"/>
        <v/>
      </c>
      <c r="P16" s="18">
        <f>FB!S16</f>
        <v>0</v>
      </c>
      <c r="Q16" s="18">
        <f>GO!Q16</f>
        <v>0</v>
      </c>
      <c r="R16" s="19">
        <f>'CF - Enis B.'!P16</f>
        <v>0</v>
      </c>
      <c r="S16" s="20"/>
      <c r="T16" s="21"/>
      <c r="U16" s="21"/>
      <c r="V16" s="21"/>
      <c r="W16" s="22" t="s">
        <v>88</v>
      </c>
      <c r="X16" s="23" t="s">
        <v>89</v>
      </c>
      <c r="Y16" s="24">
        <v>5765</v>
      </c>
      <c r="Z16" s="25">
        <v>2304498</v>
      </c>
      <c r="AA16" s="25">
        <v>5013720</v>
      </c>
      <c r="AB16" s="25">
        <v>28334</v>
      </c>
      <c r="AC16" s="25">
        <v>4036</v>
      </c>
      <c r="AD16" s="26">
        <v>1.1499999999999999</v>
      </c>
      <c r="AE16" s="26">
        <v>0.2</v>
      </c>
      <c r="AF16" s="26">
        <v>1.43</v>
      </c>
      <c r="AG16" s="26">
        <v>0.01</v>
      </c>
      <c r="AH16" s="27">
        <v>0.14199999999999999</v>
      </c>
      <c r="AI16" s="25">
        <v>1204</v>
      </c>
      <c r="AJ16" s="27">
        <v>0.377</v>
      </c>
      <c r="AK16" s="26">
        <v>3.88</v>
      </c>
      <c r="AL16" s="25">
        <v>908</v>
      </c>
      <c r="AM16" s="27">
        <v>0.754</v>
      </c>
      <c r="AN16" s="26">
        <v>5.15</v>
      </c>
      <c r="AO16" s="25">
        <v>2</v>
      </c>
      <c r="AP16" s="28">
        <v>147</v>
      </c>
      <c r="AQ16" s="21"/>
    </row>
    <row r="17" spans="1:43" ht="28.5" customHeight="1">
      <c r="A17" s="8"/>
      <c r="B17" s="42"/>
      <c r="C17" s="46" t="s">
        <v>65</v>
      </c>
      <c r="D17" s="30" t="s">
        <v>90</v>
      </c>
      <c r="E17" s="12" t="str">
        <f>IF(FB!F17="","",FB!F17+GO!F17)</f>
        <v/>
      </c>
      <c r="F17" s="13" t="str">
        <f>IF(FB!G17="","",FB!G17+GO!G17)</f>
        <v/>
      </c>
      <c r="G17" s="13" t="str">
        <f>IF(FB!H17="","",FB!H17+GO!H17)</f>
        <v/>
      </c>
      <c r="H17" s="13" t="str">
        <f>IF(FB!I17="","",FB!I17+GO!I17)</f>
        <v/>
      </c>
      <c r="I17" s="13" t="str">
        <f>IF(FB!K17="","",FB!K17+GO!J17)</f>
        <v/>
      </c>
      <c r="J17" s="14" t="str">
        <f t="shared" si="0"/>
        <v/>
      </c>
      <c r="K17" s="15" t="str">
        <f t="shared" si="1"/>
        <v/>
      </c>
      <c r="L17" s="16" t="str">
        <f t="shared" si="2"/>
        <v/>
      </c>
      <c r="M17" s="15" t="str">
        <f t="shared" si="3"/>
        <v/>
      </c>
      <c r="N17" s="33"/>
      <c r="O17" s="15" t="str">
        <f t="shared" si="4"/>
        <v/>
      </c>
      <c r="P17" s="18">
        <f>FB!S17</f>
        <v>0</v>
      </c>
      <c r="Q17" s="18">
        <f>GO!Q17</f>
        <v>0</v>
      </c>
      <c r="R17" s="19">
        <f>'CF - Enis B.'!P17</f>
        <v>0</v>
      </c>
      <c r="S17" s="34"/>
      <c r="T17" s="21"/>
      <c r="U17" s="21"/>
      <c r="V17" s="21"/>
      <c r="W17" s="22" t="s">
        <v>91</v>
      </c>
      <c r="X17" s="23" t="s">
        <v>92</v>
      </c>
      <c r="Y17" s="24">
        <v>8399</v>
      </c>
      <c r="Z17" s="25">
        <v>3366616</v>
      </c>
      <c r="AA17" s="25">
        <v>6865772</v>
      </c>
      <c r="AB17" s="25">
        <v>39389</v>
      </c>
      <c r="AC17" s="25">
        <v>6082</v>
      </c>
      <c r="AD17" s="26">
        <v>1.22</v>
      </c>
      <c r="AE17" s="26">
        <v>0.21</v>
      </c>
      <c r="AF17" s="26">
        <v>1.38</v>
      </c>
      <c r="AG17" s="26">
        <v>0.01</v>
      </c>
      <c r="AH17" s="27">
        <v>0.154</v>
      </c>
      <c r="AI17" s="25">
        <v>1852</v>
      </c>
      <c r="AJ17" s="27">
        <v>0.29499999999999998</v>
      </c>
      <c r="AK17" s="26">
        <v>4.91</v>
      </c>
      <c r="AL17" s="25">
        <v>1327</v>
      </c>
      <c r="AM17" s="27">
        <v>0.71699999999999997</v>
      </c>
      <c r="AN17" s="26">
        <v>6.85</v>
      </c>
      <c r="AO17" s="25">
        <v>35</v>
      </c>
      <c r="AP17" s="28">
        <v>247</v>
      </c>
      <c r="AQ17" s="21"/>
    </row>
    <row r="18" spans="1:43" ht="28.5" customHeight="1">
      <c r="A18" s="8"/>
      <c r="B18" s="35" t="s">
        <v>93</v>
      </c>
      <c r="C18" s="236" t="s">
        <v>94</v>
      </c>
      <c r="D18" s="237"/>
      <c r="E18" s="36">
        <f t="shared" ref="E18:H18" si="6">SUM(E11:E17)</f>
        <v>0</v>
      </c>
      <c r="F18" s="37">
        <f t="shared" si="6"/>
        <v>0</v>
      </c>
      <c r="G18" s="37">
        <f t="shared" si="6"/>
        <v>0</v>
      </c>
      <c r="H18" s="38">
        <f t="shared" si="6"/>
        <v>0</v>
      </c>
      <c r="I18" s="38">
        <f>IF(FB!K18="","",FB!K18+GO!J18)</f>
        <v>0</v>
      </c>
      <c r="J18" s="39" t="str">
        <f t="shared" si="0"/>
        <v xml:space="preserve"> </v>
      </c>
      <c r="K18" s="40" t="str">
        <f t="shared" si="1"/>
        <v xml:space="preserve"> </v>
      </c>
      <c r="L18" s="41" t="str">
        <f t="shared" si="2"/>
        <v xml:space="preserve"> </v>
      </c>
      <c r="M18" s="40" t="str">
        <f t="shared" si="3"/>
        <v xml:space="preserve"> </v>
      </c>
      <c r="N18" s="38">
        <f>SUM(N11:N17)</f>
        <v>0</v>
      </c>
      <c r="O18" s="40" t="str">
        <f t="shared" si="4"/>
        <v xml:space="preserve"> </v>
      </c>
      <c r="P18" s="38"/>
      <c r="Q18" s="38"/>
      <c r="R18" s="38"/>
      <c r="S18" s="38"/>
      <c r="T18" s="21"/>
      <c r="U18" s="21"/>
      <c r="V18" s="21"/>
      <c r="W18" s="22" t="s">
        <v>95</v>
      </c>
      <c r="X18" s="23" t="s">
        <v>96</v>
      </c>
      <c r="Y18" s="24">
        <v>7787</v>
      </c>
      <c r="Z18" s="25">
        <v>3085145</v>
      </c>
      <c r="AA18" s="25">
        <v>6586398</v>
      </c>
      <c r="AB18" s="25">
        <v>35508</v>
      </c>
      <c r="AC18" s="25">
        <v>5490</v>
      </c>
      <c r="AD18" s="26">
        <v>1.18</v>
      </c>
      <c r="AE18" s="26">
        <v>0.22</v>
      </c>
      <c r="AF18" s="26">
        <v>1.42</v>
      </c>
      <c r="AG18" s="26">
        <v>0.01</v>
      </c>
      <c r="AH18" s="27">
        <v>0.155</v>
      </c>
      <c r="AI18" s="25">
        <v>1782</v>
      </c>
      <c r="AJ18" s="27">
        <v>0.25900000000000001</v>
      </c>
      <c r="AK18" s="26">
        <v>5.32</v>
      </c>
      <c r="AL18" s="25">
        <v>1233</v>
      </c>
      <c r="AM18" s="27">
        <v>0.69199999999999995</v>
      </c>
      <c r="AN18" s="26">
        <v>7.7</v>
      </c>
      <c r="AO18" s="25">
        <v>33</v>
      </c>
      <c r="AP18" s="28">
        <v>208</v>
      </c>
      <c r="AQ18" s="21"/>
    </row>
    <row r="19" spans="1:43" ht="28.5" customHeight="1">
      <c r="A19" s="8"/>
      <c r="B19" s="42"/>
      <c r="C19" s="43" t="s">
        <v>35</v>
      </c>
      <c r="D19" s="11" t="s">
        <v>97</v>
      </c>
      <c r="E19" s="12" t="str">
        <f>IF(FB!F19="","",FB!F19+GO!F19)</f>
        <v/>
      </c>
      <c r="F19" s="13" t="str">
        <f>IF(FB!G19="","",FB!G19+GO!G19)</f>
        <v/>
      </c>
      <c r="G19" s="13" t="str">
        <f>IF(FB!H19="","",FB!H19+GO!H19)</f>
        <v/>
      </c>
      <c r="H19" s="13" t="str">
        <f>IF(FB!I19="","",FB!I19+GO!I19)</f>
        <v/>
      </c>
      <c r="I19" s="13" t="str">
        <f>IF(FB!K19="","",FB!K19+GO!J19)</f>
        <v/>
      </c>
      <c r="J19" s="14" t="str">
        <f t="shared" si="0"/>
        <v/>
      </c>
      <c r="K19" s="15" t="str">
        <f t="shared" si="1"/>
        <v/>
      </c>
      <c r="L19" s="16" t="str">
        <f t="shared" si="2"/>
        <v/>
      </c>
      <c r="M19" s="15" t="str">
        <f t="shared" si="3"/>
        <v/>
      </c>
      <c r="N19" s="17"/>
      <c r="O19" s="15" t="str">
        <f t="shared" si="4"/>
        <v/>
      </c>
      <c r="P19" s="18">
        <f>FB!S19</f>
        <v>0</v>
      </c>
      <c r="Q19" s="18">
        <f>GO!Q19</f>
        <v>0</v>
      </c>
      <c r="R19" s="19">
        <f>'CF - Enis B.'!P19</f>
        <v>0</v>
      </c>
      <c r="S19" s="20"/>
      <c r="T19" s="21"/>
      <c r="U19" s="21"/>
      <c r="V19" s="21"/>
      <c r="W19" s="22" t="s">
        <v>98</v>
      </c>
      <c r="X19" s="23" t="s">
        <v>99</v>
      </c>
      <c r="Y19" s="24">
        <v>4362</v>
      </c>
      <c r="Z19" s="25">
        <v>1794119</v>
      </c>
      <c r="AA19" s="25">
        <v>5059192</v>
      </c>
      <c r="AB19" s="25">
        <v>23073</v>
      </c>
      <c r="AC19" s="25">
        <v>2956</v>
      </c>
      <c r="AD19" s="26">
        <v>0.86</v>
      </c>
      <c r="AE19" s="26">
        <v>0.19</v>
      </c>
      <c r="AF19" s="26">
        <v>1.48</v>
      </c>
      <c r="AG19" s="26">
        <v>0.01</v>
      </c>
      <c r="AH19" s="27">
        <v>0.128</v>
      </c>
      <c r="AI19" s="25">
        <v>0</v>
      </c>
      <c r="AJ19" s="27"/>
      <c r="AK19" s="26"/>
      <c r="AL19" s="25">
        <v>0</v>
      </c>
      <c r="AM19" s="27"/>
      <c r="AN19" s="26"/>
      <c r="AO19" s="25">
        <v>1</v>
      </c>
      <c r="AP19" s="28">
        <v>3</v>
      </c>
      <c r="AQ19" s="21"/>
    </row>
    <row r="20" spans="1:43" ht="28.5" customHeight="1">
      <c r="A20" s="8"/>
      <c r="B20" s="42"/>
      <c r="C20" s="43" t="s">
        <v>40</v>
      </c>
      <c r="D20" s="11" t="s">
        <v>100</v>
      </c>
      <c r="E20" s="12" t="str">
        <f>IF(FB!F20="","",FB!F20+GO!F20)</f>
        <v/>
      </c>
      <c r="F20" s="13" t="str">
        <f>IF(FB!G20="","",FB!G20+GO!G20)</f>
        <v/>
      </c>
      <c r="G20" s="13" t="str">
        <f>IF(FB!H20="","",FB!H20+GO!H20)</f>
        <v/>
      </c>
      <c r="H20" s="13" t="str">
        <f>IF(FB!I20="","",FB!I20+GO!I20)</f>
        <v/>
      </c>
      <c r="I20" s="13" t="str">
        <f>IF(FB!K20="","",FB!K20+GO!J20)</f>
        <v/>
      </c>
      <c r="J20" s="14" t="str">
        <f t="shared" si="0"/>
        <v/>
      </c>
      <c r="K20" s="15" t="str">
        <f t="shared" si="1"/>
        <v/>
      </c>
      <c r="L20" s="16" t="str">
        <f t="shared" si="2"/>
        <v/>
      </c>
      <c r="M20" s="15" t="str">
        <f t="shared" si="3"/>
        <v/>
      </c>
      <c r="N20" s="17"/>
      <c r="O20" s="15" t="str">
        <f t="shared" si="4"/>
        <v/>
      </c>
      <c r="P20" s="18">
        <f>FB!S20</f>
        <v>0</v>
      </c>
      <c r="Q20" s="18">
        <f>GO!Q20</f>
        <v>0</v>
      </c>
      <c r="R20" s="19">
        <f>'CF - Enis B.'!P20</f>
        <v>0</v>
      </c>
      <c r="S20" s="20"/>
      <c r="T20" s="21"/>
      <c r="U20" s="21"/>
      <c r="V20" s="21"/>
      <c r="W20" s="22" t="s">
        <v>101</v>
      </c>
      <c r="X20" s="23" t="s">
        <v>102</v>
      </c>
      <c r="Y20" s="24">
        <v>5405</v>
      </c>
      <c r="Z20" s="25">
        <v>2486988</v>
      </c>
      <c r="AA20" s="25">
        <v>4974511</v>
      </c>
      <c r="AB20" s="25">
        <v>22230</v>
      </c>
      <c r="AC20" s="25">
        <v>3849</v>
      </c>
      <c r="AD20" s="26">
        <v>1.0900000000000001</v>
      </c>
      <c r="AE20" s="26">
        <v>0.24</v>
      </c>
      <c r="AF20" s="26">
        <v>1.4</v>
      </c>
      <c r="AG20" s="26">
        <v>0.01</v>
      </c>
      <c r="AH20" s="27">
        <v>0.17299999999999999</v>
      </c>
      <c r="AI20" s="25">
        <v>1700</v>
      </c>
      <c r="AJ20" s="27">
        <v>0.25</v>
      </c>
      <c r="AK20" s="26">
        <v>5.44</v>
      </c>
      <c r="AL20" s="25">
        <v>1223</v>
      </c>
      <c r="AM20" s="27">
        <v>0.71899999999999997</v>
      </c>
      <c r="AN20" s="26">
        <v>7.56</v>
      </c>
      <c r="AO20" s="25">
        <v>38</v>
      </c>
      <c r="AP20" s="28">
        <v>198</v>
      </c>
      <c r="AQ20" s="21"/>
    </row>
    <row r="21" spans="1:43" ht="28.5" customHeight="1">
      <c r="A21" s="8"/>
      <c r="B21" s="42"/>
      <c r="C21" s="43" t="s">
        <v>45</v>
      </c>
      <c r="D21" s="11" t="s">
        <v>103</v>
      </c>
      <c r="E21" s="12" t="str">
        <f>IF(FB!F21="","",FB!F21+GO!F21)</f>
        <v/>
      </c>
      <c r="F21" s="13" t="str">
        <f>IF(FB!G21="","",FB!G21+GO!G21)</f>
        <v/>
      </c>
      <c r="G21" s="13" t="str">
        <f>IF(FB!H21="","",FB!H21+GO!H21)</f>
        <v/>
      </c>
      <c r="H21" s="13" t="str">
        <f>IF(FB!I21="","",FB!I21+GO!I21)</f>
        <v/>
      </c>
      <c r="I21" s="13" t="str">
        <f>IF(FB!K21="","",FB!K21+GO!J21)</f>
        <v/>
      </c>
      <c r="J21" s="14" t="str">
        <f t="shared" si="0"/>
        <v/>
      </c>
      <c r="K21" s="15" t="str">
        <f t="shared" si="1"/>
        <v/>
      </c>
      <c r="L21" s="16" t="str">
        <f t="shared" si="2"/>
        <v/>
      </c>
      <c r="M21" s="15" t="str">
        <f t="shared" si="3"/>
        <v/>
      </c>
      <c r="N21" s="17"/>
      <c r="O21" s="15" t="str">
        <f t="shared" si="4"/>
        <v/>
      </c>
      <c r="P21" s="18">
        <f>FB!S21</f>
        <v>0</v>
      </c>
      <c r="Q21" s="18">
        <f>GO!Q21</f>
        <v>0</v>
      </c>
      <c r="R21" s="19">
        <f>'CF - Enis B.'!P21</f>
        <v>0</v>
      </c>
      <c r="S21" s="20"/>
      <c r="T21" s="21"/>
      <c r="U21" s="21"/>
      <c r="V21" s="21"/>
      <c r="W21" s="22" t="s">
        <v>104</v>
      </c>
      <c r="X21" s="23" t="s">
        <v>105</v>
      </c>
      <c r="Y21" s="24">
        <v>4713</v>
      </c>
      <c r="Z21" s="25">
        <v>1415970</v>
      </c>
      <c r="AA21" s="25">
        <v>4618625</v>
      </c>
      <c r="AB21" s="25">
        <v>23153</v>
      </c>
      <c r="AC21" s="25">
        <v>3709</v>
      </c>
      <c r="AD21" s="26">
        <v>1.02</v>
      </c>
      <c r="AE21" s="26">
        <v>0.2</v>
      </c>
      <c r="AF21" s="26">
        <v>1.27</v>
      </c>
      <c r="AG21" s="26">
        <v>0.02</v>
      </c>
      <c r="AH21" s="27">
        <v>0.16</v>
      </c>
      <c r="AI21" s="25">
        <v>1185</v>
      </c>
      <c r="AJ21" s="27">
        <v>0.29399999999999998</v>
      </c>
      <c r="AK21" s="26">
        <v>4.8099999999999996</v>
      </c>
      <c r="AL21" s="25">
        <v>831</v>
      </c>
      <c r="AM21" s="27">
        <v>0.70099999999999996</v>
      </c>
      <c r="AN21" s="26">
        <v>6.86</v>
      </c>
      <c r="AO21" s="25">
        <v>16</v>
      </c>
      <c r="AP21" s="28">
        <v>134</v>
      </c>
      <c r="AQ21" s="21"/>
    </row>
    <row r="22" spans="1:43" ht="28.5" customHeight="1">
      <c r="A22" s="8"/>
      <c r="B22" s="42"/>
      <c r="C22" s="43" t="s">
        <v>50</v>
      </c>
      <c r="D22" s="11" t="s">
        <v>106</v>
      </c>
      <c r="E22" s="12" t="str">
        <f>IF(FB!F22="","",FB!F22+GO!F22)</f>
        <v/>
      </c>
      <c r="F22" s="13" t="str">
        <f>IF(FB!G22="","",FB!G22+GO!G22)</f>
        <v/>
      </c>
      <c r="G22" s="13" t="str">
        <f>IF(FB!H22="","",FB!H22+GO!H22)</f>
        <v/>
      </c>
      <c r="H22" s="13" t="str">
        <f>IF(FB!I22="","",FB!I22+GO!I22)</f>
        <v/>
      </c>
      <c r="I22" s="13" t="str">
        <f>IF(FB!K22="","",FB!K22+GO!J22)</f>
        <v/>
      </c>
      <c r="J22" s="14" t="str">
        <f t="shared" si="0"/>
        <v/>
      </c>
      <c r="K22" s="15" t="str">
        <f t="shared" si="1"/>
        <v/>
      </c>
      <c r="L22" s="16" t="str">
        <f t="shared" si="2"/>
        <v/>
      </c>
      <c r="M22" s="15" t="str">
        <f t="shared" si="3"/>
        <v/>
      </c>
      <c r="N22" s="17"/>
      <c r="O22" s="15" t="str">
        <f t="shared" si="4"/>
        <v/>
      </c>
      <c r="P22" s="18">
        <f>FB!S22</f>
        <v>0</v>
      </c>
      <c r="Q22" s="18">
        <f>GO!Q22</f>
        <v>0</v>
      </c>
      <c r="R22" s="19">
        <f>'CF - Enis B.'!P22</f>
        <v>0</v>
      </c>
      <c r="S22" s="20"/>
      <c r="T22" s="21"/>
      <c r="U22" s="21"/>
      <c r="V22" s="21"/>
      <c r="W22" s="22" t="s">
        <v>107</v>
      </c>
      <c r="X22" s="23" t="s">
        <v>108</v>
      </c>
      <c r="Y22" s="24">
        <v>5917</v>
      </c>
      <c r="Z22" s="25">
        <v>2199562</v>
      </c>
      <c r="AA22" s="25">
        <v>5131685</v>
      </c>
      <c r="AB22" s="25">
        <v>25810</v>
      </c>
      <c r="AC22" s="25">
        <v>4235</v>
      </c>
      <c r="AD22" s="26">
        <v>1.1499999999999999</v>
      </c>
      <c r="AE22" s="26">
        <v>0.23</v>
      </c>
      <c r="AF22" s="26">
        <v>1.4</v>
      </c>
      <c r="AG22" s="26">
        <v>0.01</v>
      </c>
      <c r="AH22" s="27">
        <v>0.16400000000000001</v>
      </c>
      <c r="AI22" s="25">
        <v>884</v>
      </c>
      <c r="AJ22" s="27">
        <v>0.24399999999999999</v>
      </c>
      <c r="AK22" s="26">
        <v>5.51</v>
      </c>
      <c r="AL22" s="25">
        <v>639</v>
      </c>
      <c r="AM22" s="27">
        <v>0.72299999999999998</v>
      </c>
      <c r="AN22" s="26">
        <v>7.63</v>
      </c>
      <c r="AO22" s="25">
        <v>21</v>
      </c>
      <c r="AP22" s="28">
        <v>104</v>
      </c>
      <c r="AQ22" s="21"/>
    </row>
    <row r="23" spans="1:43" ht="28.5" customHeight="1">
      <c r="A23" s="8"/>
      <c r="B23" s="42"/>
      <c r="C23" s="43" t="s">
        <v>56</v>
      </c>
      <c r="D23" s="11" t="s">
        <v>109</v>
      </c>
      <c r="E23" s="12" t="str">
        <f>IF(FB!F23="","",FB!F23+GO!F23)</f>
        <v/>
      </c>
      <c r="F23" s="13" t="str">
        <f>IF(FB!G23="","",FB!G23+GO!G23)</f>
        <v/>
      </c>
      <c r="G23" s="13" t="str">
        <f>IF(FB!H23="","",FB!H23+GO!H23)</f>
        <v/>
      </c>
      <c r="H23" s="13" t="str">
        <f>IF(FB!I23="","",FB!I23+GO!I23)</f>
        <v/>
      </c>
      <c r="I23" s="13" t="str">
        <f>IF(FB!K23="","",FB!K23+GO!J23)</f>
        <v/>
      </c>
      <c r="J23" s="14" t="str">
        <f t="shared" si="0"/>
        <v/>
      </c>
      <c r="K23" s="15" t="str">
        <f t="shared" si="1"/>
        <v/>
      </c>
      <c r="L23" s="16" t="str">
        <f t="shared" si="2"/>
        <v/>
      </c>
      <c r="M23" s="15" t="str">
        <f t="shared" si="3"/>
        <v/>
      </c>
      <c r="N23" s="17"/>
      <c r="O23" s="15" t="str">
        <f t="shared" si="4"/>
        <v/>
      </c>
      <c r="P23" s="18">
        <f>FB!S23</f>
        <v>0</v>
      </c>
      <c r="Q23" s="18">
        <f>GO!Q23</f>
        <v>0</v>
      </c>
      <c r="R23" s="19">
        <f>'CF - Enis B.'!P23</f>
        <v>0</v>
      </c>
      <c r="S23" s="20"/>
      <c r="T23" s="21"/>
      <c r="U23" s="21"/>
      <c r="V23" s="21"/>
      <c r="W23" s="22" t="s">
        <v>110</v>
      </c>
      <c r="X23" s="23" t="s">
        <v>111</v>
      </c>
      <c r="Y23" s="24">
        <v>5902</v>
      </c>
      <c r="Z23" s="25">
        <v>2139399</v>
      </c>
      <c r="AA23" s="25">
        <v>4635575</v>
      </c>
      <c r="AB23" s="25">
        <v>36692</v>
      </c>
      <c r="AC23" s="25">
        <v>3433</v>
      </c>
      <c r="AD23" s="26">
        <v>1.27</v>
      </c>
      <c r="AE23" s="26">
        <v>0.16</v>
      </c>
      <c r="AF23" s="26">
        <v>1.72</v>
      </c>
      <c r="AG23" s="26">
        <v>0.02</v>
      </c>
      <c r="AH23" s="27">
        <v>9.4E-2</v>
      </c>
      <c r="AI23" s="25">
        <v>0</v>
      </c>
      <c r="AJ23" s="27"/>
      <c r="AK23" s="26"/>
      <c r="AL23" s="25">
        <v>0</v>
      </c>
      <c r="AM23" s="27"/>
      <c r="AN23" s="26"/>
      <c r="AO23" s="25">
        <v>4</v>
      </c>
      <c r="AP23" s="28">
        <v>10</v>
      </c>
      <c r="AQ23" s="21"/>
    </row>
    <row r="24" spans="1:43" ht="28.5" customHeight="1">
      <c r="A24" s="8"/>
      <c r="B24" s="42"/>
      <c r="C24" s="43" t="s">
        <v>61</v>
      </c>
      <c r="D24" s="11" t="s">
        <v>112</v>
      </c>
      <c r="E24" s="12" t="str">
        <f>IF(FB!F24="","",FB!F24+GO!F24)</f>
        <v/>
      </c>
      <c r="F24" s="13" t="str">
        <f>IF(FB!G24="","",FB!G24+GO!G24)</f>
        <v/>
      </c>
      <c r="G24" s="13" t="str">
        <f>IF(FB!H24="","",FB!H24+GO!H24)</f>
        <v/>
      </c>
      <c r="H24" s="13" t="str">
        <f>IF(FB!I24="","",FB!I24+GO!I24)</f>
        <v/>
      </c>
      <c r="I24" s="13" t="str">
        <f>IF(FB!K24="","",FB!K24+GO!J24)</f>
        <v/>
      </c>
      <c r="J24" s="14" t="str">
        <f t="shared" si="0"/>
        <v/>
      </c>
      <c r="K24" s="15" t="str">
        <f t="shared" si="1"/>
        <v/>
      </c>
      <c r="L24" s="16" t="str">
        <f t="shared" si="2"/>
        <v/>
      </c>
      <c r="M24" s="15" t="str">
        <f t="shared" si="3"/>
        <v/>
      </c>
      <c r="N24" s="17"/>
      <c r="O24" s="15" t="str">
        <f t="shared" si="4"/>
        <v/>
      </c>
      <c r="P24" s="18">
        <f>FB!S24</f>
        <v>0</v>
      </c>
      <c r="Q24" s="18">
        <f>GO!Q24</f>
        <v>0</v>
      </c>
      <c r="R24" s="19">
        <f>'CF - Enis B.'!P24</f>
        <v>0</v>
      </c>
      <c r="S24" s="20"/>
      <c r="T24" s="21"/>
      <c r="U24" s="21"/>
      <c r="V24" s="21"/>
      <c r="W24" s="22" t="s">
        <v>113</v>
      </c>
      <c r="X24" s="23" t="s">
        <v>114</v>
      </c>
      <c r="Y24" s="24">
        <v>4043</v>
      </c>
      <c r="Z24" s="25">
        <v>1100153</v>
      </c>
      <c r="AA24" s="25">
        <v>3282077</v>
      </c>
      <c r="AB24" s="25">
        <v>18489</v>
      </c>
      <c r="AC24" s="25">
        <v>2384</v>
      </c>
      <c r="AD24" s="26">
        <v>1.23</v>
      </c>
      <c r="AE24" s="26">
        <v>0.22</v>
      </c>
      <c r="AF24" s="26">
        <v>1.7</v>
      </c>
      <c r="AG24" s="26">
        <v>0.02</v>
      </c>
      <c r="AH24" s="27">
        <v>0.129</v>
      </c>
      <c r="AI24" s="25">
        <v>1165</v>
      </c>
      <c r="AJ24" s="27">
        <v>0.21199999999999999</v>
      </c>
      <c r="AK24" s="26">
        <v>7.49</v>
      </c>
      <c r="AL24" s="25">
        <v>774</v>
      </c>
      <c r="AM24" s="27">
        <v>0.66400000000000003</v>
      </c>
      <c r="AN24" s="26">
        <v>11.28</v>
      </c>
      <c r="AO24" s="25">
        <v>3</v>
      </c>
      <c r="AP24" s="28">
        <v>139</v>
      </c>
      <c r="AQ24" s="21"/>
    </row>
    <row r="25" spans="1:43" ht="28.5" customHeight="1">
      <c r="A25" s="8"/>
      <c r="B25" s="42"/>
      <c r="C25" s="46" t="s">
        <v>65</v>
      </c>
      <c r="D25" s="11" t="s">
        <v>115</v>
      </c>
      <c r="E25" s="12" t="str">
        <f>IF(FB!F25="","",FB!F25+GO!F25)</f>
        <v/>
      </c>
      <c r="F25" s="13" t="str">
        <f>IF(FB!G25="","",FB!G25+GO!G25)</f>
        <v/>
      </c>
      <c r="G25" s="13" t="str">
        <f>IF(FB!H25="","",FB!H25+GO!H25)</f>
        <v/>
      </c>
      <c r="H25" s="13" t="str">
        <f>IF(FB!I25="","",FB!I25+GO!I25)</f>
        <v/>
      </c>
      <c r="I25" s="13" t="str">
        <f>IF(FB!K25="","",FB!K25+GO!J25)</f>
        <v/>
      </c>
      <c r="J25" s="14" t="str">
        <f t="shared" si="0"/>
        <v/>
      </c>
      <c r="K25" s="15" t="str">
        <f t="shared" si="1"/>
        <v/>
      </c>
      <c r="L25" s="16" t="str">
        <f t="shared" si="2"/>
        <v/>
      </c>
      <c r="M25" s="15" t="str">
        <f t="shared" si="3"/>
        <v/>
      </c>
      <c r="N25" s="33"/>
      <c r="O25" s="15" t="str">
        <f t="shared" si="4"/>
        <v/>
      </c>
      <c r="P25" s="18">
        <f>FB!S25</f>
        <v>0</v>
      </c>
      <c r="Q25" s="18">
        <f>GO!Q25</f>
        <v>0</v>
      </c>
      <c r="R25" s="19">
        <f>'CF - Enis B.'!P25</f>
        <v>0</v>
      </c>
      <c r="S25" s="34"/>
      <c r="T25" s="21"/>
      <c r="U25" s="21"/>
      <c r="V25" s="21"/>
      <c r="W25" s="22" t="s">
        <v>116</v>
      </c>
      <c r="X25" s="23" t="s">
        <v>117</v>
      </c>
      <c r="Y25" s="24">
        <v>6265</v>
      </c>
      <c r="Z25" s="25">
        <v>3119643</v>
      </c>
      <c r="AA25" s="25">
        <v>6165143</v>
      </c>
      <c r="AB25" s="25">
        <v>24979</v>
      </c>
      <c r="AC25" s="25">
        <v>4617</v>
      </c>
      <c r="AD25" s="26">
        <v>1.02</v>
      </c>
      <c r="AE25" s="26">
        <v>0.25</v>
      </c>
      <c r="AF25" s="26">
        <v>1.36</v>
      </c>
      <c r="AG25" s="26">
        <v>0.01</v>
      </c>
      <c r="AH25" s="27">
        <v>0.185</v>
      </c>
      <c r="AI25" s="25">
        <v>1391</v>
      </c>
      <c r="AJ25" s="27">
        <v>0.27</v>
      </c>
      <c r="AK25" s="26">
        <v>5.53</v>
      </c>
      <c r="AL25" s="25">
        <v>1012</v>
      </c>
      <c r="AM25" s="27">
        <v>0.72799999999999998</v>
      </c>
      <c r="AN25" s="26">
        <v>7.6</v>
      </c>
      <c r="AO25" s="25">
        <v>0</v>
      </c>
      <c r="AP25" s="28">
        <v>132</v>
      </c>
      <c r="AQ25" s="21"/>
    </row>
    <row r="26" spans="1:43" ht="28.5" customHeight="1">
      <c r="A26" s="8"/>
      <c r="B26" s="35" t="s">
        <v>93</v>
      </c>
      <c r="C26" s="236" t="s">
        <v>118</v>
      </c>
      <c r="D26" s="237"/>
      <c r="E26" s="36">
        <f t="shared" ref="E26:H26" si="7">SUM(E19:E25)</f>
        <v>0</v>
      </c>
      <c r="F26" s="37">
        <f t="shared" si="7"/>
        <v>0</v>
      </c>
      <c r="G26" s="37">
        <f t="shared" si="7"/>
        <v>0</v>
      </c>
      <c r="H26" s="38">
        <f t="shared" si="7"/>
        <v>0</v>
      </c>
      <c r="I26" s="38">
        <f>IF(FB!K26="","",FB!K26+GO!J26)</f>
        <v>0</v>
      </c>
      <c r="J26" s="39" t="str">
        <f t="shared" si="0"/>
        <v xml:space="preserve"> </v>
      </c>
      <c r="K26" s="40" t="str">
        <f t="shared" si="1"/>
        <v xml:space="preserve"> </v>
      </c>
      <c r="L26" s="41" t="str">
        <f t="shared" si="2"/>
        <v xml:space="preserve"> </v>
      </c>
      <c r="M26" s="40" t="str">
        <f t="shared" si="3"/>
        <v xml:space="preserve"> </v>
      </c>
      <c r="N26" s="38">
        <f>SUM(N19:N25)</f>
        <v>0</v>
      </c>
      <c r="O26" s="40" t="str">
        <f t="shared" si="4"/>
        <v xml:space="preserve"> </v>
      </c>
      <c r="P26" s="38"/>
      <c r="Q26" s="38"/>
      <c r="R26" s="38"/>
      <c r="S26" s="38"/>
      <c r="T26" s="21"/>
      <c r="U26" s="21"/>
      <c r="V26" s="21"/>
      <c r="W26" s="22" t="s">
        <v>119</v>
      </c>
      <c r="X26" s="23" t="s">
        <v>120</v>
      </c>
      <c r="Y26" s="24">
        <v>6380</v>
      </c>
      <c r="Z26" s="25">
        <v>3696435</v>
      </c>
      <c r="AA26" s="25">
        <v>9412172</v>
      </c>
      <c r="AB26" s="25">
        <v>33316</v>
      </c>
      <c r="AC26" s="25">
        <v>4511</v>
      </c>
      <c r="AD26" s="26">
        <v>0.68</v>
      </c>
      <c r="AE26" s="26">
        <v>0.19</v>
      </c>
      <c r="AF26" s="26">
        <v>1.41</v>
      </c>
      <c r="AG26" s="26">
        <v>0.01</v>
      </c>
      <c r="AH26" s="27">
        <v>0.13500000000000001</v>
      </c>
      <c r="AI26" s="25">
        <v>1105</v>
      </c>
      <c r="AJ26" s="27">
        <v>0.25800000000000001</v>
      </c>
      <c r="AK26" s="26">
        <v>5.67</v>
      </c>
      <c r="AL26" s="25">
        <v>716</v>
      </c>
      <c r="AM26" s="27">
        <v>0.64800000000000002</v>
      </c>
      <c r="AN26" s="26">
        <v>8.74</v>
      </c>
      <c r="AO26" s="25">
        <v>0</v>
      </c>
      <c r="AP26" s="28">
        <v>84</v>
      </c>
      <c r="AQ26" s="21"/>
    </row>
    <row r="27" spans="1:43" ht="28.5" customHeight="1">
      <c r="A27" s="8"/>
      <c r="B27" s="42"/>
      <c r="C27" s="43" t="s">
        <v>35</v>
      </c>
      <c r="D27" s="11" t="s">
        <v>121</v>
      </c>
      <c r="E27" s="12" t="str">
        <f>IF(FB!F27="","",FB!F27+GO!F27)</f>
        <v/>
      </c>
      <c r="F27" s="13" t="str">
        <f>IF(FB!G27="","",FB!G27+GO!G27)</f>
        <v/>
      </c>
      <c r="G27" s="13" t="str">
        <f>IF(FB!H27="","",FB!H27+GO!H27)</f>
        <v/>
      </c>
      <c r="H27" s="13" t="str">
        <f>IF(FB!I27="","",FB!I27+GO!I27)</f>
        <v/>
      </c>
      <c r="I27" s="13" t="str">
        <f>IF(FB!K27="","",FB!K27+GO!J27)</f>
        <v/>
      </c>
      <c r="J27" s="14" t="str">
        <f t="shared" si="0"/>
        <v/>
      </c>
      <c r="K27" s="15" t="str">
        <f t="shared" si="1"/>
        <v/>
      </c>
      <c r="L27" s="16" t="str">
        <f t="shared" si="2"/>
        <v/>
      </c>
      <c r="M27" s="15" t="str">
        <f t="shared" si="3"/>
        <v/>
      </c>
      <c r="N27" s="17"/>
      <c r="O27" s="15" t="str">
        <f t="shared" si="4"/>
        <v/>
      </c>
      <c r="P27" s="18">
        <f>FB!S27</f>
        <v>0</v>
      </c>
      <c r="Q27" s="18">
        <f>GO!Q27</f>
        <v>0</v>
      </c>
      <c r="R27" s="19">
        <f>'CF - Enis B.'!P27</f>
        <v>0</v>
      </c>
      <c r="S27" s="20"/>
      <c r="T27" s="21"/>
      <c r="U27" s="21"/>
      <c r="V27" s="21"/>
      <c r="W27" s="22" t="s">
        <v>122</v>
      </c>
      <c r="X27" s="23" t="s">
        <v>123</v>
      </c>
      <c r="Y27" s="24">
        <v>9018</v>
      </c>
      <c r="Z27" s="25">
        <v>4812305</v>
      </c>
      <c r="AA27" s="25">
        <v>13354632</v>
      </c>
      <c r="AB27" s="25">
        <v>41044</v>
      </c>
      <c r="AC27" s="25">
        <v>5966</v>
      </c>
      <c r="AD27" s="26">
        <v>0.68</v>
      </c>
      <c r="AE27" s="26">
        <v>0.22</v>
      </c>
      <c r="AF27" s="26">
        <v>1.51</v>
      </c>
      <c r="AG27" s="26">
        <v>0.01</v>
      </c>
      <c r="AH27" s="27">
        <v>0.14499999999999999</v>
      </c>
      <c r="AI27" s="25">
        <v>1314</v>
      </c>
      <c r="AJ27" s="27">
        <v>0.25900000000000001</v>
      </c>
      <c r="AK27" s="26">
        <v>5.71</v>
      </c>
      <c r="AL27" s="25">
        <v>781</v>
      </c>
      <c r="AM27" s="27">
        <v>0.59399999999999997</v>
      </c>
      <c r="AN27" s="26">
        <v>9.6</v>
      </c>
      <c r="AO27" s="25">
        <v>0</v>
      </c>
      <c r="AP27" s="28">
        <v>143</v>
      </c>
      <c r="AQ27" s="21"/>
    </row>
    <row r="28" spans="1:43" ht="28.5" customHeight="1">
      <c r="A28" s="8"/>
      <c r="B28" s="42"/>
      <c r="C28" s="43" t="s">
        <v>40</v>
      </c>
      <c r="D28" s="11" t="s">
        <v>124</v>
      </c>
      <c r="E28" s="12" t="str">
        <f>IF(FB!F28="","",FB!F28+GO!F28)</f>
        <v/>
      </c>
      <c r="F28" s="13" t="str">
        <f>IF(FB!G28="","",FB!G28+GO!G28)</f>
        <v/>
      </c>
      <c r="G28" s="13" t="str">
        <f>IF(FB!H28="","",FB!H28+GO!H28)</f>
        <v/>
      </c>
      <c r="H28" s="13" t="str">
        <f>IF(FB!I28="","",FB!I28+GO!I28)</f>
        <v/>
      </c>
      <c r="I28" s="13" t="str">
        <f>IF(FB!K28="","",FB!K28+GO!J28)</f>
        <v/>
      </c>
      <c r="J28" s="14" t="str">
        <f t="shared" si="0"/>
        <v/>
      </c>
      <c r="K28" s="15" t="str">
        <f t="shared" si="1"/>
        <v/>
      </c>
      <c r="L28" s="16" t="str">
        <f t="shared" si="2"/>
        <v/>
      </c>
      <c r="M28" s="15" t="str">
        <f t="shared" si="3"/>
        <v/>
      </c>
      <c r="N28" s="17"/>
      <c r="O28" s="15" t="str">
        <f t="shared" si="4"/>
        <v/>
      </c>
      <c r="P28" s="18">
        <f>FB!S28</f>
        <v>0</v>
      </c>
      <c r="Q28" s="18">
        <f>GO!Q28</f>
        <v>0</v>
      </c>
      <c r="R28" s="19">
        <f>'CF - Enis B.'!P28</f>
        <v>0</v>
      </c>
      <c r="S28" s="20"/>
      <c r="T28" s="21"/>
      <c r="U28" s="21"/>
      <c r="V28" s="21"/>
      <c r="W28" s="22" t="s">
        <v>125</v>
      </c>
      <c r="X28" s="23" t="s">
        <v>126</v>
      </c>
      <c r="Y28" s="24">
        <v>10022</v>
      </c>
      <c r="Z28" s="25">
        <v>5787221</v>
      </c>
      <c r="AA28" s="25">
        <v>16234707</v>
      </c>
      <c r="AB28" s="25">
        <v>42684</v>
      </c>
      <c r="AC28" s="25">
        <v>6200</v>
      </c>
      <c r="AD28" s="26">
        <v>0.62</v>
      </c>
      <c r="AE28" s="26">
        <v>0.23</v>
      </c>
      <c r="AF28" s="26">
        <v>1.62</v>
      </c>
      <c r="AG28" s="26">
        <v>0.01</v>
      </c>
      <c r="AH28" s="27">
        <v>0.14499999999999999</v>
      </c>
      <c r="AI28" s="25">
        <v>2135</v>
      </c>
      <c r="AJ28" s="27">
        <v>0.26300000000000001</v>
      </c>
      <c r="AK28" s="26">
        <v>0</v>
      </c>
      <c r="AL28" s="25">
        <v>960</v>
      </c>
      <c r="AM28" s="27">
        <v>0.45</v>
      </c>
      <c r="AN28" s="26">
        <v>0</v>
      </c>
      <c r="AO28" s="25">
        <v>0</v>
      </c>
      <c r="AP28" s="28">
        <v>4</v>
      </c>
      <c r="AQ28" s="21"/>
    </row>
    <row r="29" spans="1:43" ht="28.5" customHeight="1">
      <c r="A29" s="8"/>
      <c r="B29" s="42"/>
      <c r="C29" s="43" t="s">
        <v>45</v>
      </c>
      <c r="D29" s="11" t="s">
        <v>127</v>
      </c>
      <c r="E29" s="12" t="str">
        <f>IF(FB!F29="","",FB!F29+GO!F29)</f>
        <v/>
      </c>
      <c r="F29" s="13" t="str">
        <f>IF(FB!G29="","",FB!G29+GO!G29)</f>
        <v/>
      </c>
      <c r="G29" s="13" t="str">
        <f>IF(FB!H29="","",FB!H29+GO!H29)</f>
        <v/>
      </c>
      <c r="H29" s="13" t="str">
        <f>IF(FB!I29="","",FB!I29+GO!I29)</f>
        <v/>
      </c>
      <c r="I29" s="13" t="str">
        <f>IF(FB!K29="","",FB!K29+GO!J29)</f>
        <v/>
      </c>
      <c r="J29" s="14" t="str">
        <f t="shared" si="0"/>
        <v/>
      </c>
      <c r="K29" s="15" t="str">
        <f t="shared" si="1"/>
        <v/>
      </c>
      <c r="L29" s="16" t="str">
        <f t="shared" si="2"/>
        <v/>
      </c>
      <c r="M29" s="15" t="str">
        <f t="shared" si="3"/>
        <v/>
      </c>
      <c r="N29" s="17"/>
      <c r="O29" s="15" t="str">
        <f t="shared" si="4"/>
        <v/>
      </c>
      <c r="P29" s="18">
        <f>FB!S29</f>
        <v>0</v>
      </c>
      <c r="Q29" s="18">
        <f>GO!Q29</f>
        <v>0</v>
      </c>
      <c r="R29" s="19">
        <f>'CF - Enis B.'!P29</f>
        <v>0</v>
      </c>
      <c r="S29" s="20"/>
      <c r="T29" s="21"/>
      <c r="U29" s="21"/>
      <c r="V29" s="21"/>
      <c r="W29" s="22" t="s">
        <v>128</v>
      </c>
      <c r="X29" s="23" t="s">
        <v>69</v>
      </c>
      <c r="Y29" s="24">
        <f t="shared" ref="Y29:AB29" si="8">E10</f>
        <v>0</v>
      </c>
      <c r="Z29" s="25">
        <f t="shared" si="8"/>
        <v>0</v>
      </c>
      <c r="AA29" s="25">
        <f t="shared" si="8"/>
        <v>0</v>
      </c>
      <c r="AB29" s="25">
        <f t="shared" si="8"/>
        <v>0</v>
      </c>
      <c r="AC29" s="25" t="e">
        <f t="shared" ref="AC29:AC55" si="9">#REF!</f>
        <v>#REF!</v>
      </c>
      <c r="AD29" s="26" t="str">
        <f t="shared" ref="AD29:AE29" si="10">J10</f>
        <v xml:space="preserve"> </v>
      </c>
      <c r="AE29" s="26" t="str">
        <f t="shared" si="10"/>
        <v xml:space="preserve"> </v>
      </c>
      <c r="AF29" s="26" t="e">
        <f t="shared" ref="AF29:AF55" si="11">#REF!</f>
        <v>#REF!</v>
      </c>
      <c r="AG29" s="26" t="str">
        <f>L10</f>
        <v xml:space="preserve"> </v>
      </c>
      <c r="AH29" s="27" t="e">
        <f t="shared" ref="AH29:AO29" si="12">#REF!</f>
        <v>#REF!</v>
      </c>
      <c r="AI29" s="25" t="e">
        <f t="shared" si="12"/>
        <v>#REF!</v>
      </c>
      <c r="AJ29" s="27" t="e">
        <f t="shared" si="12"/>
        <v>#REF!</v>
      </c>
      <c r="AK29" s="26" t="e">
        <f t="shared" si="12"/>
        <v>#REF!</v>
      </c>
      <c r="AL29" s="25" t="e">
        <f t="shared" si="12"/>
        <v>#REF!</v>
      </c>
      <c r="AM29" s="27" t="e">
        <f t="shared" si="12"/>
        <v>#REF!</v>
      </c>
      <c r="AN29" s="26" t="e">
        <f t="shared" si="12"/>
        <v>#REF!</v>
      </c>
      <c r="AO29" s="25" t="e">
        <f t="shared" si="12"/>
        <v>#REF!</v>
      </c>
      <c r="AP29" s="28">
        <f>N10</f>
        <v>0</v>
      </c>
      <c r="AQ29" s="21"/>
    </row>
    <row r="30" spans="1:43" ht="28.5" customHeight="1">
      <c r="A30" s="8"/>
      <c r="B30" s="42"/>
      <c r="C30" s="43" t="s">
        <v>50</v>
      </c>
      <c r="D30" s="11" t="s">
        <v>129</v>
      </c>
      <c r="E30" s="12" t="str">
        <f>IF(FB!F30="","",FB!F30+GO!F30)</f>
        <v/>
      </c>
      <c r="F30" s="13" t="str">
        <f>IF(FB!G30="","",FB!G30+GO!G30)</f>
        <v/>
      </c>
      <c r="G30" s="13" t="str">
        <f>IF(FB!H30="","",FB!H30+GO!H30)</f>
        <v/>
      </c>
      <c r="H30" s="13" t="str">
        <f>IF(FB!I30="","",FB!I30+GO!I30)</f>
        <v/>
      </c>
      <c r="I30" s="13" t="str">
        <f>IF(FB!K30="","",FB!K30+GO!J30)</f>
        <v/>
      </c>
      <c r="J30" s="14" t="str">
        <f t="shared" si="0"/>
        <v/>
      </c>
      <c r="K30" s="15" t="str">
        <f t="shared" si="1"/>
        <v/>
      </c>
      <c r="L30" s="16" t="str">
        <f t="shared" si="2"/>
        <v/>
      </c>
      <c r="M30" s="15" t="str">
        <f t="shared" si="3"/>
        <v/>
      </c>
      <c r="N30" s="17"/>
      <c r="O30" s="15" t="str">
        <f t="shared" si="4"/>
        <v/>
      </c>
      <c r="P30" s="18">
        <f>FB!S30</f>
        <v>0</v>
      </c>
      <c r="Q30" s="18">
        <f>GO!Q30</f>
        <v>0</v>
      </c>
      <c r="R30" s="19">
        <f>'CF - Enis B.'!P30</f>
        <v>0</v>
      </c>
      <c r="S30" s="20"/>
      <c r="T30" s="6"/>
      <c r="U30" s="6"/>
      <c r="V30" s="6"/>
      <c r="W30" s="22" t="s">
        <v>130</v>
      </c>
      <c r="X30" s="23" t="s">
        <v>94</v>
      </c>
      <c r="Y30" s="24">
        <f t="shared" ref="Y30:AB30" si="13">E18</f>
        <v>0</v>
      </c>
      <c r="Z30" s="25">
        <f t="shared" si="13"/>
        <v>0</v>
      </c>
      <c r="AA30" s="25">
        <f t="shared" si="13"/>
        <v>0</v>
      </c>
      <c r="AB30" s="25">
        <f t="shared" si="13"/>
        <v>0</v>
      </c>
      <c r="AC30" s="25" t="e">
        <f t="shared" si="9"/>
        <v>#REF!</v>
      </c>
      <c r="AD30" s="26" t="str">
        <f t="shared" ref="AD30:AE30" si="14">J18</f>
        <v xml:space="preserve"> </v>
      </c>
      <c r="AE30" s="26" t="str">
        <f t="shared" si="14"/>
        <v xml:space="preserve"> </v>
      </c>
      <c r="AF30" s="26" t="e">
        <f t="shared" si="11"/>
        <v>#REF!</v>
      </c>
      <c r="AG30" s="26" t="str">
        <f>L18</f>
        <v xml:space="preserve"> </v>
      </c>
      <c r="AH30" s="27" t="e">
        <f t="shared" ref="AH30:AO30" si="15">#REF!</f>
        <v>#REF!</v>
      </c>
      <c r="AI30" s="25" t="e">
        <f t="shared" si="15"/>
        <v>#REF!</v>
      </c>
      <c r="AJ30" s="27" t="e">
        <f t="shared" si="15"/>
        <v>#REF!</v>
      </c>
      <c r="AK30" s="26" t="e">
        <f t="shared" si="15"/>
        <v>#REF!</v>
      </c>
      <c r="AL30" s="25" t="e">
        <f t="shared" si="15"/>
        <v>#REF!</v>
      </c>
      <c r="AM30" s="27" t="e">
        <f t="shared" si="15"/>
        <v>#REF!</v>
      </c>
      <c r="AN30" s="26" t="e">
        <f t="shared" si="15"/>
        <v>#REF!</v>
      </c>
      <c r="AO30" s="25" t="e">
        <f t="shared" si="15"/>
        <v>#REF!</v>
      </c>
      <c r="AP30" s="28">
        <f>N18</f>
        <v>0</v>
      </c>
      <c r="AQ30" s="6"/>
    </row>
    <row r="31" spans="1:43" ht="28.5" customHeight="1">
      <c r="A31" s="8"/>
      <c r="B31" s="42"/>
      <c r="C31" s="43" t="s">
        <v>56</v>
      </c>
      <c r="D31" s="11" t="s">
        <v>131</v>
      </c>
      <c r="E31" s="12" t="str">
        <f>IF(FB!F31="","",FB!F31+GO!F31)</f>
        <v/>
      </c>
      <c r="F31" s="13" t="str">
        <f>IF(FB!G31="","",FB!G31+GO!G31)</f>
        <v/>
      </c>
      <c r="G31" s="13" t="str">
        <f>IF(FB!H31="","",FB!H31+GO!H31)</f>
        <v/>
      </c>
      <c r="H31" s="13" t="str">
        <f>IF(FB!I31="","",FB!I31+GO!I31)</f>
        <v/>
      </c>
      <c r="I31" s="13" t="str">
        <f>IF(FB!K31="","",FB!K31+GO!J31)</f>
        <v/>
      </c>
      <c r="J31" s="14" t="str">
        <f t="shared" si="0"/>
        <v/>
      </c>
      <c r="K31" s="15" t="str">
        <f t="shared" si="1"/>
        <v/>
      </c>
      <c r="L31" s="16" t="str">
        <f t="shared" si="2"/>
        <v/>
      </c>
      <c r="M31" s="15" t="str">
        <f t="shared" si="3"/>
        <v/>
      </c>
      <c r="N31" s="17"/>
      <c r="O31" s="15" t="str">
        <f t="shared" si="4"/>
        <v/>
      </c>
      <c r="P31" s="18">
        <f>FB!S31</f>
        <v>0</v>
      </c>
      <c r="Q31" s="18">
        <f>GO!Q31</f>
        <v>0</v>
      </c>
      <c r="R31" s="19">
        <f>'CF - Enis B.'!P31</f>
        <v>0</v>
      </c>
      <c r="S31" s="20"/>
      <c r="T31" s="6"/>
      <c r="U31" s="6"/>
      <c r="V31" s="6"/>
      <c r="W31" s="22" t="s">
        <v>132</v>
      </c>
      <c r="X31" s="23" t="s">
        <v>118</v>
      </c>
      <c r="Y31" s="24">
        <f t="shared" ref="Y31:AB31" si="16">E26</f>
        <v>0</v>
      </c>
      <c r="Z31" s="25">
        <f t="shared" si="16"/>
        <v>0</v>
      </c>
      <c r="AA31" s="25">
        <f t="shared" si="16"/>
        <v>0</v>
      </c>
      <c r="AB31" s="25">
        <f t="shared" si="16"/>
        <v>0</v>
      </c>
      <c r="AC31" s="25" t="e">
        <f t="shared" si="9"/>
        <v>#REF!</v>
      </c>
      <c r="AD31" s="26" t="str">
        <f t="shared" ref="AD31:AE31" si="17">J26</f>
        <v xml:space="preserve"> </v>
      </c>
      <c r="AE31" s="26" t="str">
        <f t="shared" si="17"/>
        <v xml:space="preserve"> </v>
      </c>
      <c r="AF31" s="26" t="e">
        <f t="shared" si="11"/>
        <v>#REF!</v>
      </c>
      <c r="AG31" s="26" t="str">
        <f>L26</f>
        <v xml:space="preserve"> </v>
      </c>
      <c r="AH31" s="27" t="e">
        <f t="shared" ref="AH31:AO31" si="18">#REF!</f>
        <v>#REF!</v>
      </c>
      <c r="AI31" s="25" t="e">
        <f t="shared" si="18"/>
        <v>#REF!</v>
      </c>
      <c r="AJ31" s="27" t="e">
        <f t="shared" si="18"/>
        <v>#REF!</v>
      </c>
      <c r="AK31" s="26" t="e">
        <f t="shared" si="18"/>
        <v>#REF!</v>
      </c>
      <c r="AL31" s="25" t="e">
        <f t="shared" si="18"/>
        <v>#REF!</v>
      </c>
      <c r="AM31" s="27" t="e">
        <f t="shared" si="18"/>
        <v>#REF!</v>
      </c>
      <c r="AN31" s="26" t="e">
        <f t="shared" si="18"/>
        <v>#REF!</v>
      </c>
      <c r="AO31" s="25" t="e">
        <f t="shared" si="18"/>
        <v>#REF!</v>
      </c>
      <c r="AP31" s="28">
        <f>N26</f>
        <v>0</v>
      </c>
      <c r="AQ31" s="6"/>
    </row>
    <row r="32" spans="1:43" ht="28.5" customHeight="1">
      <c r="A32" s="8"/>
      <c r="B32" s="42"/>
      <c r="C32" s="43" t="s">
        <v>61</v>
      </c>
      <c r="D32" s="11" t="s">
        <v>133</v>
      </c>
      <c r="E32" s="12" t="e">
        <f>IF(FB!F32="","",FB!F32+GO!F32)</f>
        <v>#VALUE!</v>
      </c>
      <c r="F32" s="13">
        <f>IF(FB!G32="","",FB!G32+GO!G32)</f>
        <v>19372</v>
      </c>
      <c r="G32" s="13">
        <f>IF(FB!H32="","",FB!H32+GO!H32)</f>
        <v>22179</v>
      </c>
      <c r="H32" s="13">
        <f>IF(FB!I32="","",FB!I32+GO!I32)</f>
        <v>450</v>
      </c>
      <c r="I32" s="13">
        <f>IF(FB!K32="","",FB!K32+GO!J32)</f>
        <v>33</v>
      </c>
      <c r="J32" s="14" t="str">
        <f t="shared" si="0"/>
        <v xml:space="preserve"> </v>
      </c>
      <c r="K32" s="15" t="str">
        <f t="shared" si="1"/>
        <v xml:space="preserve"> </v>
      </c>
      <c r="L32" s="16">
        <f t="shared" si="2"/>
        <v>2.3229403262440634E-2</v>
      </c>
      <c r="M32" s="15" t="str">
        <f t="shared" si="3"/>
        <v xml:space="preserve"> </v>
      </c>
      <c r="N32" s="17">
        <v>26</v>
      </c>
      <c r="O32" s="15" t="str">
        <f t="shared" si="4"/>
        <v xml:space="preserve"> </v>
      </c>
      <c r="P32" s="18">
        <f>FB!S32</f>
        <v>0</v>
      </c>
      <c r="Q32" s="18">
        <f>GO!Q32</f>
        <v>0</v>
      </c>
      <c r="R32" s="19">
        <f>'CF - Enis B.'!P32</f>
        <v>0</v>
      </c>
      <c r="S32" s="20"/>
      <c r="T32" s="6"/>
      <c r="U32" s="6"/>
      <c r="V32" s="6"/>
      <c r="W32" s="22" t="s">
        <v>134</v>
      </c>
      <c r="X32" s="23" t="s">
        <v>135</v>
      </c>
      <c r="Y32" s="24" t="e">
        <f t="shared" ref="Y32:AB32" si="19">E34</f>
        <v>#VALUE!</v>
      </c>
      <c r="Z32" s="25">
        <f t="shared" si="19"/>
        <v>60531</v>
      </c>
      <c r="AA32" s="25">
        <f t="shared" si="19"/>
        <v>80273</v>
      </c>
      <c r="AB32" s="25">
        <f t="shared" si="19"/>
        <v>1103</v>
      </c>
      <c r="AC32" s="25" t="e">
        <f t="shared" si="9"/>
        <v>#REF!</v>
      </c>
      <c r="AD32" s="26" t="str">
        <f t="shared" ref="AD32:AE32" si="20">J34</f>
        <v xml:space="preserve"> </v>
      </c>
      <c r="AE32" s="26" t="str">
        <f t="shared" si="20"/>
        <v xml:space="preserve"> </v>
      </c>
      <c r="AF32" s="26" t="e">
        <f t="shared" si="11"/>
        <v>#REF!</v>
      </c>
      <c r="AG32" s="26">
        <f>L34</f>
        <v>1.822206803125671E-2</v>
      </c>
      <c r="AH32" s="27" t="e">
        <f t="shared" ref="AH32:AO32" si="21">#REF!</f>
        <v>#REF!</v>
      </c>
      <c r="AI32" s="25" t="e">
        <f t="shared" si="21"/>
        <v>#REF!</v>
      </c>
      <c r="AJ32" s="27" t="e">
        <f t="shared" si="21"/>
        <v>#REF!</v>
      </c>
      <c r="AK32" s="26" t="e">
        <f t="shared" si="21"/>
        <v>#REF!</v>
      </c>
      <c r="AL32" s="25" t="e">
        <f t="shared" si="21"/>
        <v>#REF!</v>
      </c>
      <c r="AM32" s="27" t="e">
        <f t="shared" si="21"/>
        <v>#REF!</v>
      </c>
      <c r="AN32" s="26" t="e">
        <f t="shared" si="21"/>
        <v>#REF!</v>
      </c>
      <c r="AO32" s="25" t="e">
        <f t="shared" si="21"/>
        <v>#REF!</v>
      </c>
      <c r="AP32" s="28">
        <f>N34</f>
        <v>134</v>
      </c>
      <c r="AQ32" s="6"/>
    </row>
    <row r="33" spans="1:43" ht="28.5" customHeight="1">
      <c r="A33" s="8"/>
      <c r="B33" s="42"/>
      <c r="C33" s="46" t="s">
        <v>65</v>
      </c>
      <c r="D33" s="11" t="s">
        <v>136</v>
      </c>
      <c r="E33" s="12">
        <f>IF(FB!F33="","",FB!F33+GO!F33)</f>
        <v>127.86405793236889</v>
      </c>
      <c r="F33" s="13">
        <f>IF(FB!G33="","",FB!G33+GO!G33)</f>
        <v>41159</v>
      </c>
      <c r="G33" s="13">
        <f>IF(FB!H33="","",FB!H33+GO!H33)</f>
        <v>58094</v>
      </c>
      <c r="H33" s="13">
        <f>IF(FB!I33="","",FB!I33+GO!I33)</f>
        <v>653</v>
      </c>
      <c r="I33" s="13">
        <f>IF(FB!K33="","",FB!K33+GO!J33)</f>
        <v>71</v>
      </c>
      <c r="J33" s="14">
        <f t="shared" si="0"/>
        <v>2.2009856083652166</v>
      </c>
      <c r="K33" s="15">
        <f t="shared" si="1"/>
        <v>0.19581019591480689</v>
      </c>
      <c r="L33" s="16">
        <f t="shared" si="2"/>
        <v>1.5865302849923466E-2</v>
      </c>
      <c r="M33" s="15">
        <f t="shared" si="3"/>
        <v>1.8009022243995618</v>
      </c>
      <c r="N33" s="33">
        <v>108</v>
      </c>
      <c r="O33" s="15">
        <f t="shared" si="4"/>
        <v>1.1839264623367489</v>
      </c>
      <c r="P33" s="18">
        <f>FB!S33</f>
        <v>0</v>
      </c>
      <c r="Q33" s="18">
        <f>GO!Q33</f>
        <v>0</v>
      </c>
      <c r="R33" s="19">
        <f>'CF - Enis B.'!P33</f>
        <v>0</v>
      </c>
      <c r="S33" s="34"/>
      <c r="T33" s="6"/>
      <c r="U33" s="6"/>
      <c r="V33" s="6"/>
      <c r="W33" s="22" t="s">
        <v>137</v>
      </c>
      <c r="X33" s="23" t="s">
        <v>138</v>
      </c>
      <c r="Y33" s="24">
        <f t="shared" ref="Y33:AB33" si="22">E42</f>
        <v>2523.7489314214795</v>
      </c>
      <c r="Z33" s="25">
        <f t="shared" si="22"/>
        <v>587520</v>
      </c>
      <c r="AA33" s="25">
        <f t="shared" si="22"/>
        <v>1485012</v>
      </c>
      <c r="AB33" s="25">
        <f t="shared" si="22"/>
        <v>11148</v>
      </c>
      <c r="AC33" s="25" t="e">
        <f t="shared" si="9"/>
        <v>#REF!</v>
      </c>
      <c r="AD33" s="26">
        <f t="shared" ref="AD33:AE33" si="23">J42</f>
        <v>1.6994804967377231</v>
      </c>
      <c r="AE33" s="26">
        <f t="shared" si="23"/>
        <v>0.22638580296209898</v>
      </c>
      <c r="AF33" s="26" t="e">
        <f t="shared" si="11"/>
        <v>#REF!</v>
      </c>
      <c r="AG33" s="26">
        <f>L42</f>
        <v>1.8974673202614378E-2</v>
      </c>
      <c r="AH33" s="27" t="e">
        <f t="shared" ref="AH33:AO33" si="24">#REF!</f>
        <v>#REF!</v>
      </c>
      <c r="AI33" s="25" t="e">
        <f t="shared" si="24"/>
        <v>#REF!</v>
      </c>
      <c r="AJ33" s="27" t="e">
        <f t="shared" si="24"/>
        <v>#REF!</v>
      </c>
      <c r="AK33" s="26" t="e">
        <f t="shared" si="24"/>
        <v>#REF!</v>
      </c>
      <c r="AL33" s="25" t="e">
        <f t="shared" si="24"/>
        <v>#REF!</v>
      </c>
      <c r="AM33" s="27" t="e">
        <f t="shared" si="24"/>
        <v>#REF!</v>
      </c>
      <c r="AN33" s="26" t="e">
        <f t="shared" si="24"/>
        <v>#REF!</v>
      </c>
      <c r="AO33" s="25" t="e">
        <f t="shared" si="24"/>
        <v>#REF!</v>
      </c>
      <c r="AP33" s="28">
        <f>N42</f>
        <v>751</v>
      </c>
      <c r="AQ33" s="6"/>
    </row>
    <row r="34" spans="1:43" ht="28.5" customHeight="1">
      <c r="A34" s="8"/>
      <c r="B34" s="35" t="s">
        <v>93</v>
      </c>
      <c r="C34" s="236" t="s">
        <v>135</v>
      </c>
      <c r="D34" s="237"/>
      <c r="E34" s="36" t="e">
        <f t="shared" ref="E34:H34" si="25">SUM(E27:E33)</f>
        <v>#VALUE!</v>
      </c>
      <c r="F34" s="37">
        <f t="shared" si="25"/>
        <v>60531</v>
      </c>
      <c r="G34" s="37">
        <f t="shared" si="25"/>
        <v>80273</v>
      </c>
      <c r="H34" s="38">
        <f t="shared" si="25"/>
        <v>1103</v>
      </c>
      <c r="I34" s="38">
        <f>IF(FB!K34="","",FB!K34+GO!J34)</f>
        <v>104</v>
      </c>
      <c r="J34" s="39" t="str">
        <f t="shared" si="0"/>
        <v xml:space="preserve"> </v>
      </c>
      <c r="K34" s="40" t="str">
        <f t="shared" si="1"/>
        <v xml:space="preserve"> </v>
      </c>
      <c r="L34" s="41">
        <f t="shared" si="2"/>
        <v>1.822206803125671E-2</v>
      </c>
      <c r="M34" s="40" t="str">
        <f t="shared" si="3"/>
        <v xml:space="preserve"> </v>
      </c>
      <c r="N34" s="38">
        <f>SUM(N27:N33)</f>
        <v>134</v>
      </c>
      <c r="O34" s="40" t="str">
        <f t="shared" si="4"/>
        <v xml:space="preserve"> </v>
      </c>
      <c r="P34" s="38"/>
      <c r="Q34" s="38"/>
      <c r="R34" s="38"/>
      <c r="S34" s="38"/>
      <c r="T34" s="6"/>
      <c r="U34" s="6"/>
      <c r="V34" s="6"/>
      <c r="W34" s="22" t="s">
        <v>139</v>
      </c>
      <c r="X34" s="23" t="s">
        <v>140</v>
      </c>
      <c r="Y34" s="24">
        <f t="shared" ref="Y34:AB34" si="26">E50</f>
        <v>1804.3389038038306</v>
      </c>
      <c r="Z34" s="25">
        <f t="shared" si="26"/>
        <v>414600</v>
      </c>
      <c r="AA34" s="25">
        <f t="shared" si="26"/>
        <v>881026</v>
      </c>
      <c r="AB34" s="25">
        <f t="shared" si="26"/>
        <v>6777</v>
      </c>
      <c r="AC34" s="25" t="e">
        <f t="shared" si="9"/>
        <v>#REF!</v>
      </c>
      <c r="AD34" s="26">
        <f t="shared" ref="AD34:AE34" si="27">J50</f>
        <v>2.0479973392429174</v>
      </c>
      <c r="AE34" s="26">
        <f t="shared" si="27"/>
        <v>0.26624448927310468</v>
      </c>
      <c r="AF34" s="26" t="e">
        <f t="shared" si="11"/>
        <v>#REF!</v>
      </c>
      <c r="AG34" s="26">
        <f>L50</f>
        <v>1.6345875542691752E-2</v>
      </c>
      <c r="AH34" s="27" t="e">
        <f t="shared" ref="AH34:AO34" si="28">#REF!</f>
        <v>#REF!</v>
      </c>
      <c r="AI34" s="25" t="e">
        <f t="shared" si="28"/>
        <v>#REF!</v>
      </c>
      <c r="AJ34" s="27" t="e">
        <f t="shared" si="28"/>
        <v>#REF!</v>
      </c>
      <c r="AK34" s="26" t="e">
        <f t="shared" si="28"/>
        <v>#REF!</v>
      </c>
      <c r="AL34" s="25" t="e">
        <f t="shared" si="28"/>
        <v>#REF!</v>
      </c>
      <c r="AM34" s="27" t="e">
        <f t="shared" si="28"/>
        <v>#REF!</v>
      </c>
      <c r="AN34" s="26" t="e">
        <f t="shared" si="28"/>
        <v>#REF!</v>
      </c>
      <c r="AO34" s="25" t="e">
        <f t="shared" si="28"/>
        <v>#REF!</v>
      </c>
      <c r="AP34" s="28">
        <f>N50</f>
        <v>423</v>
      </c>
      <c r="AQ34" s="6"/>
    </row>
    <row r="35" spans="1:43" ht="28.5" customHeight="1">
      <c r="A35" s="8"/>
      <c r="B35" s="42"/>
      <c r="C35" s="43" t="s">
        <v>35</v>
      </c>
      <c r="D35" s="11" t="s">
        <v>141</v>
      </c>
      <c r="E35" s="12">
        <f>IF(FB!F35="","",FB!F35+GO!F35)</f>
        <v>201.882954170788</v>
      </c>
      <c r="F35" s="13">
        <f>IF(FB!G35="","",FB!G35+GO!G35)</f>
        <v>62398</v>
      </c>
      <c r="G35" s="13">
        <f>IF(FB!H35="","",FB!H35+GO!H35)</f>
        <v>87624</v>
      </c>
      <c r="H35" s="13">
        <f>IF(FB!I35="","",FB!I35+GO!I35)</f>
        <v>723</v>
      </c>
      <c r="I35" s="13">
        <f>IF(FB!K35="","",FB!K35+GO!J35)</f>
        <v>72</v>
      </c>
      <c r="J35" s="14">
        <f t="shared" si="0"/>
        <v>2.3039687091526067</v>
      </c>
      <c r="K35" s="15">
        <f t="shared" si="1"/>
        <v>0.27922953550593083</v>
      </c>
      <c r="L35" s="16">
        <f t="shared" si="2"/>
        <v>1.1586909836853745E-2</v>
      </c>
      <c r="M35" s="15">
        <f t="shared" si="3"/>
        <v>2.8039299190387221</v>
      </c>
      <c r="N35" s="17">
        <v>141</v>
      </c>
      <c r="O35" s="15">
        <f t="shared" si="4"/>
        <v>1.4317940012112624</v>
      </c>
      <c r="P35" s="18">
        <f>FB!S35</f>
        <v>0</v>
      </c>
      <c r="Q35" s="18">
        <f>GO!Q35</f>
        <v>0</v>
      </c>
      <c r="R35" s="19">
        <f>'CF - Enis B.'!P35</f>
        <v>0</v>
      </c>
      <c r="S35" s="20"/>
      <c r="T35" s="6"/>
      <c r="U35" s="6"/>
      <c r="V35" s="6"/>
      <c r="W35" s="22" t="s">
        <v>142</v>
      </c>
      <c r="X35" s="23" t="s">
        <v>143</v>
      </c>
      <c r="Y35" s="24">
        <f t="shared" ref="Y35:AB35" si="29">E58</f>
        <v>3349.1870745377328</v>
      </c>
      <c r="Z35" s="25">
        <f t="shared" si="29"/>
        <v>658990</v>
      </c>
      <c r="AA35" s="25">
        <f t="shared" si="29"/>
        <v>3640430</v>
      </c>
      <c r="AB35" s="25">
        <f t="shared" si="29"/>
        <v>12530</v>
      </c>
      <c r="AC35" s="25" t="e">
        <f t="shared" si="9"/>
        <v>#REF!</v>
      </c>
      <c r="AD35" s="26">
        <f t="shared" ref="AD35:AE35" si="30">J58</f>
        <v>0.91999765811668754</v>
      </c>
      <c r="AE35" s="26">
        <f t="shared" si="30"/>
        <v>0.26729346165504653</v>
      </c>
      <c r="AF35" s="26" t="e">
        <f t="shared" si="11"/>
        <v>#REF!</v>
      </c>
      <c r="AG35" s="26">
        <f>L58</f>
        <v>1.9013945583392769E-2</v>
      </c>
      <c r="AH35" s="27" t="e">
        <f t="shared" ref="AH35:AO35" si="31">#REF!</f>
        <v>#REF!</v>
      </c>
      <c r="AI35" s="25" t="e">
        <f t="shared" si="31"/>
        <v>#REF!</v>
      </c>
      <c r="AJ35" s="27" t="e">
        <f t="shared" si="31"/>
        <v>#REF!</v>
      </c>
      <c r="AK35" s="26" t="e">
        <f t="shared" si="31"/>
        <v>#REF!</v>
      </c>
      <c r="AL35" s="25" t="e">
        <f t="shared" si="31"/>
        <v>#REF!</v>
      </c>
      <c r="AM35" s="27" t="e">
        <f t="shared" si="31"/>
        <v>#REF!</v>
      </c>
      <c r="AN35" s="26" t="e">
        <f t="shared" si="31"/>
        <v>#REF!</v>
      </c>
      <c r="AO35" s="25" t="e">
        <f t="shared" si="31"/>
        <v>#REF!</v>
      </c>
      <c r="AP35" s="28">
        <f>N58</f>
        <v>437</v>
      </c>
      <c r="AQ35" s="6"/>
    </row>
    <row r="36" spans="1:43" ht="28.5" customHeight="1">
      <c r="A36" s="8"/>
      <c r="B36" s="42"/>
      <c r="C36" s="43" t="s">
        <v>40</v>
      </c>
      <c r="D36" s="11" t="s">
        <v>144</v>
      </c>
      <c r="E36" s="12">
        <f>IF(FB!F36="","",FB!F36+GO!F36)</f>
        <v>393.08896582041984</v>
      </c>
      <c r="F36" s="13">
        <f>IF(FB!G36="","",FB!G36+GO!G36)</f>
        <v>97107</v>
      </c>
      <c r="G36" s="13">
        <f>IF(FB!H36="","",FB!H36+GO!H36)</f>
        <v>201466</v>
      </c>
      <c r="H36" s="13">
        <f>IF(FB!I36="","",FB!I36+GO!I36)</f>
        <v>1663</v>
      </c>
      <c r="I36" s="13">
        <f>IF(FB!K36="","",FB!K36+GO!J36)</f>
        <v>95</v>
      </c>
      <c r="J36" s="14">
        <f t="shared" si="0"/>
        <v>1.9511429512692953</v>
      </c>
      <c r="K36" s="15">
        <f t="shared" si="1"/>
        <v>0.23637340097439558</v>
      </c>
      <c r="L36" s="16">
        <f t="shared" si="2"/>
        <v>1.712543894878845E-2</v>
      </c>
      <c r="M36" s="15">
        <f t="shared" si="3"/>
        <v>4.1377785875833668</v>
      </c>
      <c r="N36" s="17">
        <v>101</v>
      </c>
      <c r="O36" s="15">
        <f t="shared" si="4"/>
        <v>3.8919699586180183</v>
      </c>
      <c r="P36" s="18">
        <f>FB!S36</f>
        <v>0</v>
      </c>
      <c r="Q36" s="18">
        <f>GO!Q36</f>
        <v>0</v>
      </c>
      <c r="R36" s="19">
        <f>'CF - Enis B.'!P36</f>
        <v>0</v>
      </c>
      <c r="S36" s="20"/>
      <c r="T36" s="6"/>
      <c r="U36" s="6"/>
      <c r="V36" s="6"/>
      <c r="W36" s="22" t="s">
        <v>145</v>
      </c>
      <c r="X36" s="23" t="s">
        <v>146</v>
      </c>
      <c r="Y36" s="24">
        <f t="shared" ref="Y36:AB36" si="32">E66</f>
        <v>4626.366513126618</v>
      </c>
      <c r="Z36" s="25">
        <f t="shared" si="32"/>
        <v>993916</v>
      </c>
      <c r="AA36" s="25">
        <f t="shared" si="32"/>
        <v>3860991</v>
      </c>
      <c r="AB36" s="25">
        <f t="shared" si="32"/>
        <v>19873</v>
      </c>
      <c r="AC36" s="25" t="e">
        <f t="shared" si="9"/>
        <v>#REF!</v>
      </c>
      <c r="AD36" s="26">
        <f t="shared" ref="AD36:AE36" si="33">J66</f>
        <v>1.1982329182136446</v>
      </c>
      <c r="AE36" s="26">
        <f t="shared" si="33"/>
        <v>0.2327965839645055</v>
      </c>
      <c r="AF36" s="26" t="e">
        <f t="shared" si="11"/>
        <v>#REF!</v>
      </c>
      <c r="AG36" s="26">
        <f>L66</f>
        <v>1.9994647434994507E-2</v>
      </c>
      <c r="AH36" s="27" t="e">
        <f t="shared" ref="AH36:AO36" si="34">#REF!</f>
        <v>#REF!</v>
      </c>
      <c r="AI36" s="25" t="e">
        <f t="shared" si="34"/>
        <v>#REF!</v>
      </c>
      <c r="AJ36" s="27" t="e">
        <f t="shared" si="34"/>
        <v>#REF!</v>
      </c>
      <c r="AK36" s="26" t="e">
        <f t="shared" si="34"/>
        <v>#REF!</v>
      </c>
      <c r="AL36" s="25" t="e">
        <f t="shared" si="34"/>
        <v>#REF!</v>
      </c>
      <c r="AM36" s="27" t="e">
        <f t="shared" si="34"/>
        <v>#REF!</v>
      </c>
      <c r="AN36" s="26" t="e">
        <f t="shared" si="34"/>
        <v>#REF!</v>
      </c>
      <c r="AO36" s="25" t="e">
        <f t="shared" si="34"/>
        <v>#REF!</v>
      </c>
      <c r="AP36" s="28">
        <f>N66</f>
        <v>601</v>
      </c>
      <c r="AQ36" s="6"/>
    </row>
    <row r="37" spans="1:43" ht="28.5" customHeight="1">
      <c r="A37" s="8"/>
      <c r="B37" s="42"/>
      <c r="C37" s="43" t="s">
        <v>45</v>
      </c>
      <c r="D37" s="11" t="s">
        <v>147</v>
      </c>
      <c r="E37" s="12">
        <f>IF(FB!F37="","",FB!F37+GO!F37)</f>
        <v>331.63144301571606</v>
      </c>
      <c r="F37" s="13">
        <f>IF(FB!G37="","",FB!G37+GO!G37)</f>
        <v>82914</v>
      </c>
      <c r="G37" s="13">
        <f>IF(FB!H37="","",FB!H37+GO!H37)</f>
        <v>232525</v>
      </c>
      <c r="H37" s="13">
        <f>IF(FB!I37="","",FB!I37+GO!I37)</f>
        <v>1578</v>
      </c>
      <c r="I37" s="13">
        <f>IF(FB!K37="","",FB!K37+GO!J37)</f>
        <v>70</v>
      </c>
      <c r="J37" s="14">
        <f t="shared" si="0"/>
        <v>1.4262184410954351</v>
      </c>
      <c r="K37" s="15">
        <f t="shared" si="1"/>
        <v>0.21015934284899623</v>
      </c>
      <c r="L37" s="16">
        <f t="shared" si="2"/>
        <v>1.9031767855850642E-2</v>
      </c>
      <c r="M37" s="15">
        <f t="shared" si="3"/>
        <v>4.7375920430816576</v>
      </c>
      <c r="N37" s="17">
        <v>88</v>
      </c>
      <c r="O37" s="15">
        <f t="shared" si="4"/>
        <v>3.7685391251785916</v>
      </c>
      <c r="P37" s="18">
        <f>FB!S37</f>
        <v>0</v>
      </c>
      <c r="Q37" s="18">
        <f>GO!Q37</f>
        <v>0</v>
      </c>
      <c r="R37" s="19">
        <f>'CF - Enis B.'!P37</f>
        <v>0</v>
      </c>
      <c r="S37" s="20"/>
      <c r="T37" s="6"/>
      <c r="U37" s="6"/>
      <c r="V37" s="6"/>
      <c r="W37" s="22" t="s">
        <v>148</v>
      </c>
      <c r="X37" s="23" t="s">
        <v>149</v>
      </c>
      <c r="Y37" s="24">
        <f t="shared" ref="Y37:AB37" si="35">E74</f>
        <v>7133.3454962251244</v>
      </c>
      <c r="Z37" s="25">
        <f t="shared" si="35"/>
        <v>1909946</v>
      </c>
      <c r="AA37" s="25">
        <f t="shared" si="35"/>
        <v>4701883</v>
      </c>
      <c r="AB37" s="25">
        <f t="shared" si="35"/>
        <v>39862</v>
      </c>
      <c r="AC37" s="25" t="e">
        <f t="shared" si="9"/>
        <v>#REF!</v>
      </c>
      <c r="AD37" s="26">
        <f t="shared" ref="AD37:AE37" si="36">J74</f>
        <v>1.517125265819061</v>
      </c>
      <c r="AE37" s="26">
        <f t="shared" si="36"/>
        <v>0.17895101841917427</v>
      </c>
      <c r="AF37" s="26" t="e">
        <f t="shared" si="11"/>
        <v>#REF!</v>
      </c>
      <c r="AG37" s="26">
        <f>L74</f>
        <v>2.0870747131070722E-2</v>
      </c>
      <c r="AH37" s="27" t="e">
        <f t="shared" ref="AH37:AO37" si="37">#REF!</f>
        <v>#REF!</v>
      </c>
      <c r="AI37" s="25" t="e">
        <f t="shared" si="37"/>
        <v>#REF!</v>
      </c>
      <c r="AJ37" s="27" t="e">
        <f t="shared" si="37"/>
        <v>#REF!</v>
      </c>
      <c r="AK37" s="26" t="e">
        <f t="shared" si="37"/>
        <v>#REF!</v>
      </c>
      <c r="AL37" s="25" t="e">
        <f t="shared" si="37"/>
        <v>#REF!</v>
      </c>
      <c r="AM37" s="27" t="e">
        <f t="shared" si="37"/>
        <v>#REF!</v>
      </c>
      <c r="AN37" s="26" t="e">
        <f t="shared" si="37"/>
        <v>#REF!</v>
      </c>
      <c r="AO37" s="25" t="e">
        <f t="shared" si="37"/>
        <v>#REF!</v>
      </c>
      <c r="AP37" s="28">
        <f>N74</f>
        <v>819</v>
      </c>
      <c r="AQ37" s="6"/>
    </row>
    <row r="38" spans="1:43" ht="28.5" customHeight="1">
      <c r="A38" s="8"/>
      <c r="B38" s="42"/>
      <c r="C38" s="43" t="s">
        <v>50</v>
      </c>
      <c r="D38" s="11" t="s">
        <v>150</v>
      </c>
      <c r="E38" s="12">
        <f>IF(FB!F38="","",FB!F38+GO!F38)</f>
        <v>442.05819320804483</v>
      </c>
      <c r="F38" s="13">
        <f>IF(FB!G38="","",FB!G38+GO!G38)</f>
        <v>105861</v>
      </c>
      <c r="G38" s="13">
        <f>IF(FB!H38="","",FB!H38+GO!H38)</f>
        <v>447966</v>
      </c>
      <c r="H38" s="13">
        <f>IF(FB!I38="","",FB!I38+GO!I38)</f>
        <v>2898</v>
      </c>
      <c r="I38" s="13">
        <f>IF(FB!K38="","",FB!K38+GO!J38)</f>
        <v>110</v>
      </c>
      <c r="J38" s="14">
        <f t="shared" si="0"/>
        <v>0.98681193038767412</v>
      </c>
      <c r="K38" s="15">
        <f t="shared" si="1"/>
        <v>0.15253905907800028</v>
      </c>
      <c r="L38" s="16">
        <f t="shared" si="2"/>
        <v>2.7375520730013887E-2</v>
      </c>
      <c r="M38" s="15">
        <f t="shared" si="3"/>
        <v>4.0187108473458624</v>
      </c>
      <c r="N38" s="17">
        <v>122</v>
      </c>
      <c r="O38" s="15">
        <f t="shared" si="4"/>
        <v>3.6234278131806952</v>
      </c>
      <c r="P38" s="18">
        <f>FB!S38</f>
        <v>0</v>
      </c>
      <c r="Q38" s="18">
        <f>GO!Q38</f>
        <v>0</v>
      </c>
      <c r="R38" s="19">
        <f>'CF - Enis B.'!P38</f>
        <v>0</v>
      </c>
      <c r="S38" s="20"/>
      <c r="T38" s="6"/>
      <c r="U38" s="6"/>
      <c r="V38" s="6"/>
      <c r="W38" s="22" t="s">
        <v>151</v>
      </c>
      <c r="X38" s="23" t="s">
        <v>152</v>
      </c>
      <c r="Y38" s="24" t="e">
        <f t="shared" ref="Y38:AB38" si="38">E82</f>
        <v>#VALUE!</v>
      </c>
      <c r="Z38" s="25">
        <f t="shared" si="38"/>
        <v>2042345</v>
      </c>
      <c r="AA38" s="25">
        <f t="shared" si="38"/>
        <v>2791970</v>
      </c>
      <c r="AB38" s="25">
        <f t="shared" si="38"/>
        <v>13924</v>
      </c>
      <c r="AC38" s="25" t="e">
        <f t="shared" si="9"/>
        <v>#REF!</v>
      </c>
      <c r="AD38" s="26" t="str">
        <f t="shared" ref="AD38:AE38" si="39">J82</f>
        <v xml:space="preserve"> </v>
      </c>
      <c r="AE38" s="26" t="str">
        <f t="shared" si="39"/>
        <v xml:space="preserve"> </v>
      </c>
      <c r="AF38" s="26" t="e">
        <f t="shared" si="11"/>
        <v>#REF!</v>
      </c>
      <c r="AG38" s="26">
        <f>L82</f>
        <v>6.8176532368429427E-3</v>
      </c>
      <c r="AH38" s="27" t="e">
        <f t="shared" ref="AH38:AO38" si="40">#REF!</f>
        <v>#REF!</v>
      </c>
      <c r="AI38" s="25" t="e">
        <f t="shared" si="40"/>
        <v>#REF!</v>
      </c>
      <c r="AJ38" s="27" t="e">
        <f t="shared" si="40"/>
        <v>#REF!</v>
      </c>
      <c r="AK38" s="26" t="e">
        <f t="shared" si="40"/>
        <v>#REF!</v>
      </c>
      <c r="AL38" s="25" t="e">
        <f t="shared" si="40"/>
        <v>#REF!</v>
      </c>
      <c r="AM38" s="27" t="e">
        <f t="shared" si="40"/>
        <v>#REF!</v>
      </c>
      <c r="AN38" s="26" t="e">
        <f t="shared" si="40"/>
        <v>#REF!</v>
      </c>
      <c r="AO38" s="25" t="e">
        <f t="shared" si="40"/>
        <v>#REF!</v>
      </c>
      <c r="AP38" s="28">
        <f>N82</f>
        <v>653</v>
      </c>
      <c r="AQ38" s="6"/>
    </row>
    <row r="39" spans="1:43" ht="28.5" customHeight="1">
      <c r="A39" s="8"/>
      <c r="B39" s="42"/>
      <c r="C39" s="43" t="s">
        <v>56</v>
      </c>
      <c r="D39" s="11" t="s">
        <v>153</v>
      </c>
      <c r="E39" s="12">
        <f>IF(FB!F39="","",FB!F39+GO!F39)</f>
        <v>536.35593499958748</v>
      </c>
      <c r="F39" s="13">
        <f>IF(FB!G39="","",FB!G39+GO!G39)</f>
        <v>122726</v>
      </c>
      <c r="G39" s="13">
        <f>IF(FB!H39="","",FB!H39+GO!H39)</f>
        <v>265539</v>
      </c>
      <c r="H39" s="13">
        <f>IF(FB!I39="","",FB!I39+GO!I39)</f>
        <v>2202</v>
      </c>
      <c r="I39" s="13">
        <f>IF(FB!K39="","",FB!K39+GO!J39)</f>
        <v>121</v>
      </c>
      <c r="J39" s="14">
        <f t="shared" si="0"/>
        <v>2.0198763081866975</v>
      </c>
      <c r="K39" s="15">
        <f t="shared" si="1"/>
        <v>0.2435767188917291</v>
      </c>
      <c r="L39" s="16">
        <f t="shared" si="2"/>
        <v>1.7942408291641544E-2</v>
      </c>
      <c r="M39" s="15">
        <f t="shared" si="3"/>
        <v>4.4326936776825407</v>
      </c>
      <c r="N39" s="17">
        <v>121</v>
      </c>
      <c r="O39" s="15">
        <f t="shared" si="4"/>
        <v>4.4326936776825407</v>
      </c>
      <c r="P39" s="18"/>
      <c r="Q39" s="18">
        <f>GO!Q39</f>
        <v>0</v>
      </c>
      <c r="R39" s="19">
        <f>'CF - Enis B.'!P39</f>
        <v>0</v>
      </c>
      <c r="S39" s="20"/>
      <c r="T39" s="6"/>
      <c r="U39" s="6"/>
      <c r="V39" s="6"/>
      <c r="W39" s="22" t="s">
        <v>154</v>
      </c>
      <c r="X39" s="23" t="s">
        <v>155</v>
      </c>
      <c r="Y39" s="24" t="e">
        <f t="shared" ref="Y39:AB39" si="41">E90</f>
        <v>#VALUE!</v>
      </c>
      <c r="Z39" s="25">
        <f t="shared" si="41"/>
        <v>1277068</v>
      </c>
      <c r="AA39" s="25">
        <f t="shared" si="41"/>
        <v>1839751</v>
      </c>
      <c r="AB39" s="25">
        <f t="shared" si="41"/>
        <v>10762</v>
      </c>
      <c r="AC39" s="25" t="e">
        <f t="shared" si="9"/>
        <v>#REF!</v>
      </c>
      <c r="AD39" s="26" t="str">
        <f t="shared" ref="AD39:AE39" si="42">J90</f>
        <v xml:space="preserve"> </v>
      </c>
      <c r="AE39" s="26" t="str">
        <f t="shared" si="42"/>
        <v xml:space="preserve"> </v>
      </c>
      <c r="AF39" s="26" t="e">
        <f t="shared" si="11"/>
        <v>#REF!</v>
      </c>
      <c r="AG39" s="26">
        <f>L90</f>
        <v>8.4271158622720166E-3</v>
      </c>
      <c r="AH39" s="27" t="e">
        <f t="shared" ref="AH39:AO39" si="43">#REF!</f>
        <v>#REF!</v>
      </c>
      <c r="AI39" s="25" t="e">
        <f t="shared" si="43"/>
        <v>#REF!</v>
      </c>
      <c r="AJ39" s="27" t="e">
        <f t="shared" si="43"/>
        <v>#REF!</v>
      </c>
      <c r="AK39" s="26" t="e">
        <f t="shared" si="43"/>
        <v>#REF!</v>
      </c>
      <c r="AL39" s="25" t="e">
        <f t="shared" si="43"/>
        <v>#REF!</v>
      </c>
      <c r="AM39" s="27" t="e">
        <f t="shared" si="43"/>
        <v>#REF!</v>
      </c>
      <c r="AN39" s="26" t="e">
        <f t="shared" si="43"/>
        <v>#REF!</v>
      </c>
      <c r="AO39" s="25" t="e">
        <f t="shared" si="43"/>
        <v>#REF!</v>
      </c>
      <c r="AP39" s="28">
        <f>N90</f>
        <v>402</v>
      </c>
      <c r="AQ39" s="6"/>
    </row>
    <row r="40" spans="1:43" ht="28.5" customHeight="1">
      <c r="A40" s="8"/>
      <c r="B40" s="42"/>
      <c r="C40" s="43" t="s">
        <v>61</v>
      </c>
      <c r="D40" s="11" t="s">
        <v>156</v>
      </c>
      <c r="E40" s="12">
        <f>IF(FB!F40="","",FB!F40+GO!F40)</f>
        <v>310.84629354465903</v>
      </c>
      <c r="F40" s="13">
        <f>IF(FB!G40="","",FB!G40+GO!G40)</f>
        <v>56481</v>
      </c>
      <c r="G40" s="13">
        <f>IF(FB!H40="","",FB!H40+GO!H40)</f>
        <v>118821</v>
      </c>
      <c r="H40" s="13">
        <f>IF(FB!I40="","",FB!I40+GO!I40)</f>
        <v>1109</v>
      </c>
      <c r="I40" s="13">
        <f>IF(FB!K40="","",FB!K40+GO!J40)</f>
        <v>95</v>
      </c>
      <c r="J40" s="14">
        <f t="shared" si="0"/>
        <v>2.6160888525147832</v>
      </c>
      <c r="K40" s="15">
        <f t="shared" si="1"/>
        <v>0.28029422321430031</v>
      </c>
      <c r="L40" s="16">
        <f t="shared" si="2"/>
        <v>1.9634921478019159E-2</v>
      </c>
      <c r="M40" s="15">
        <f t="shared" si="3"/>
        <v>3.2720662478385161</v>
      </c>
      <c r="N40" s="17">
        <v>81</v>
      </c>
      <c r="O40" s="15">
        <f t="shared" si="4"/>
        <v>3.8376085622797413</v>
      </c>
      <c r="P40" s="18">
        <f>FB!S40</f>
        <v>0</v>
      </c>
      <c r="Q40" s="18">
        <f>GO!Q40</f>
        <v>0</v>
      </c>
      <c r="R40" s="19">
        <f>'CF - Enis B.'!P40</f>
        <v>0</v>
      </c>
      <c r="S40" s="20"/>
      <c r="T40" s="6"/>
      <c r="U40" s="6"/>
      <c r="V40" s="6"/>
      <c r="W40" s="22" t="s">
        <v>157</v>
      </c>
      <c r="X40" s="23" t="s">
        <v>158</v>
      </c>
      <c r="Y40" s="24" t="e">
        <f t="shared" ref="Y40:AB40" si="44">E98</f>
        <v>#VALUE!</v>
      </c>
      <c r="Z40" s="25">
        <f t="shared" si="44"/>
        <v>551135</v>
      </c>
      <c r="AA40" s="25">
        <f t="shared" si="44"/>
        <v>690628</v>
      </c>
      <c r="AB40" s="25">
        <f t="shared" si="44"/>
        <v>4647</v>
      </c>
      <c r="AC40" s="25" t="e">
        <f t="shared" si="9"/>
        <v>#REF!</v>
      </c>
      <c r="AD40" s="26" t="str">
        <f t="shared" ref="AD40:AE40" si="45">J98</f>
        <v xml:space="preserve"> </v>
      </c>
      <c r="AE40" s="26" t="str">
        <f t="shared" si="45"/>
        <v xml:space="preserve"> </v>
      </c>
      <c r="AF40" s="26" t="e">
        <f t="shared" si="11"/>
        <v>#REF!</v>
      </c>
      <c r="AG40" s="26">
        <f>L98</f>
        <v>8.4316909650085734E-3</v>
      </c>
      <c r="AH40" s="27" t="e">
        <f t="shared" ref="AH40:AO40" si="46">#REF!</f>
        <v>#REF!</v>
      </c>
      <c r="AI40" s="25" t="e">
        <f t="shared" si="46"/>
        <v>#REF!</v>
      </c>
      <c r="AJ40" s="27" t="e">
        <f t="shared" si="46"/>
        <v>#REF!</v>
      </c>
      <c r="AK40" s="26" t="e">
        <f t="shared" si="46"/>
        <v>#REF!</v>
      </c>
      <c r="AL40" s="25" t="e">
        <f t="shared" si="46"/>
        <v>#REF!</v>
      </c>
      <c r="AM40" s="27" t="e">
        <f t="shared" si="46"/>
        <v>#REF!</v>
      </c>
      <c r="AN40" s="26" t="e">
        <f t="shared" si="46"/>
        <v>#REF!</v>
      </c>
      <c r="AO40" s="25" t="e">
        <f t="shared" si="46"/>
        <v>#REF!</v>
      </c>
      <c r="AP40" s="28">
        <f>N98</f>
        <v>337</v>
      </c>
      <c r="AQ40" s="6"/>
    </row>
    <row r="41" spans="1:43" ht="28.5" customHeight="1">
      <c r="A41" s="8"/>
      <c r="B41" s="42"/>
      <c r="C41" s="46" t="s">
        <v>65</v>
      </c>
      <c r="D41" s="11" t="s">
        <v>159</v>
      </c>
      <c r="E41" s="12">
        <f>IF(FB!F41="","",FB!F41+GO!F41)</f>
        <v>307.88514666226405</v>
      </c>
      <c r="F41" s="13">
        <f>IF(FB!G41="","",FB!G41+GO!G41)</f>
        <v>60033</v>
      </c>
      <c r="G41" s="13">
        <f>IF(FB!H41="","",FB!H41+GO!H41)</f>
        <v>131071</v>
      </c>
      <c r="H41" s="13">
        <f>IF(FB!I41="","",FB!I41+GO!I41)</f>
        <v>975</v>
      </c>
      <c r="I41" s="13">
        <f>IF(FB!K41="","",FB!K41+GO!J41)</f>
        <v>91</v>
      </c>
      <c r="J41" s="14">
        <f t="shared" si="0"/>
        <v>2.3489951756091281</v>
      </c>
      <c r="K41" s="15">
        <f t="shared" si="1"/>
        <v>0.31577963760232208</v>
      </c>
      <c r="L41" s="16">
        <f t="shared" si="2"/>
        <v>1.6241067412922892E-2</v>
      </c>
      <c r="M41" s="15">
        <f t="shared" si="3"/>
        <v>3.3833532600248795</v>
      </c>
      <c r="N41" s="33">
        <v>97</v>
      </c>
      <c r="O41" s="15">
        <f t="shared" si="4"/>
        <v>3.1740736769305573</v>
      </c>
      <c r="P41" s="18">
        <f>FB!S41</f>
        <v>0</v>
      </c>
      <c r="Q41" s="18">
        <f>GO!Q41</f>
        <v>0</v>
      </c>
      <c r="R41" s="19">
        <f>'CF - Enis B.'!P41</f>
        <v>0</v>
      </c>
      <c r="S41" s="34"/>
      <c r="T41" s="6"/>
      <c r="U41" s="6"/>
      <c r="V41" s="6"/>
      <c r="W41" s="22" t="s">
        <v>160</v>
      </c>
      <c r="X41" s="23" t="s">
        <v>161</v>
      </c>
      <c r="Y41" s="24" t="e">
        <f t="shared" ref="Y41:AB41" si="47">E106</f>
        <v>#VALUE!</v>
      </c>
      <c r="Z41" s="25">
        <f t="shared" si="47"/>
        <v>1515941</v>
      </c>
      <c r="AA41" s="25">
        <f t="shared" si="47"/>
        <v>3941138</v>
      </c>
      <c r="AB41" s="25">
        <f t="shared" si="47"/>
        <v>18397</v>
      </c>
      <c r="AC41" s="25" t="e">
        <f t="shared" si="9"/>
        <v>#REF!</v>
      </c>
      <c r="AD41" s="26" t="str">
        <f t="shared" ref="AD41:AE41" si="48">J106</f>
        <v xml:space="preserve"> </v>
      </c>
      <c r="AE41" s="26" t="str">
        <f t="shared" si="48"/>
        <v xml:space="preserve"> </v>
      </c>
      <c r="AF41" s="26" t="e">
        <f t="shared" si="11"/>
        <v>#REF!</v>
      </c>
      <c r="AG41" s="26">
        <f>L106</f>
        <v>1.2135696573943181E-2</v>
      </c>
      <c r="AH41" s="27" t="e">
        <f t="shared" ref="AH41:AO41" si="49">#REF!</f>
        <v>#REF!</v>
      </c>
      <c r="AI41" s="25" t="e">
        <f t="shared" si="49"/>
        <v>#REF!</v>
      </c>
      <c r="AJ41" s="27" t="e">
        <f t="shared" si="49"/>
        <v>#REF!</v>
      </c>
      <c r="AK41" s="26" t="e">
        <f t="shared" si="49"/>
        <v>#REF!</v>
      </c>
      <c r="AL41" s="25" t="e">
        <f t="shared" si="49"/>
        <v>#REF!</v>
      </c>
      <c r="AM41" s="27" t="e">
        <f t="shared" si="49"/>
        <v>#REF!</v>
      </c>
      <c r="AN41" s="26" t="e">
        <f t="shared" si="49"/>
        <v>#REF!</v>
      </c>
      <c r="AO41" s="25" t="e">
        <f t="shared" si="49"/>
        <v>#REF!</v>
      </c>
      <c r="AP41" s="28">
        <f>N106</f>
        <v>812</v>
      </c>
      <c r="AQ41" s="6"/>
    </row>
    <row r="42" spans="1:43" ht="28.5" customHeight="1">
      <c r="A42" s="8"/>
      <c r="B42" s="35" t="s">
        <v>93</v>
      </c>
      <c r="C42" s="236" t="s">
        <v>138</v>
      </c>
      <c r="D42" s="237"/>
      <c r="E42" s="36">
        <f t="shared" ref="E42:H42" si="50">SUM(E35:E41)</f>
        <v>2523.7489314214795</v>
      </c>
      <c r="F42" s="37">
        <f t="shared" si="50"/>
        <v>587520</v>
      </c>
      <c r="G42" s="37">
        <f t="shared" si="50"/>
        <v>1485012</v>
      </c>
      <c r="H42" s="38">
        <f t="shared" si="50"/>
        <v>11148</v>
      </c>
      <c r="I42" s="38">
        <f>IF(FB!K42="","",FB!K42+GO!J42)</f>
        <v>654</v>
      </c>
      <c r="J42" s="39">
        <f t="shared" si="0"/>
        <v>1.6994804967377231</v>
      </c>
      <c r="K42" s="40">
        <f t="shared" si="1"/>
        <v>0.22638580296209898</v>
      </c>
      <c r="L42" s="41">
        <f t="shared" si="2"/>
        <v>1.8974673202614378E-2</v>
      </c>
      <c r="M42" s="40">
        <f t="shared" si="3"/>
        <v>3.8589433202163295</v>
      </c>
      <c r="N42" s="38">
        <f>SUM(N35:N41)</f>
        <v>751</v>
      </c>
      <c r="O42" s="40">
        <f t="shared" si="4"/>
        <v>3.3605178847156849</v>
      </c>
      <c r="P42" s="38"/>
      <c r="Q42" s="38"/>
      <c r="R42" s="38"/>
      <c r="S42" s="38"/>
      <c r="T42" s="6"/>
      <c r="U42" s="6"/>
      <c r="V42" s="6"/>
      <c r="W42" s="22" t="s">
        <v>162</v>
      </c>
      <c r="X42" s="23" t="s">
        <v>163</v>
      </c>
      <c r="Y42" s="24">
        <f t="shared" ref="Y42:AB42" si="51">E114</f>
        <v>3037.7649722429892</v>
      </c>
      <c r="Z42" s="25">
        <f t="shared" si="51"/>
        <v>871033</v>
      </c>
      <c r="AA42" s="25">
        <f t="shared" si="51"/>
        <v>2790185</v>
      </c>
      <c r="AB42" s="25">
        <f t="shared" si="51"/>
        <v>11191</v>
      </c>
      <c r="AC42" s="25" t="e">
        <f t="shared" si="9"/>
        <v>#REF!</v>
      </c>
      <c r="AD42" s="26">
        <f t="shared" ref="AD42:AE42" si="52">J114</f>
        <v>1.088732457612305</v>
      </c>
      <c r="AE42" s="26">
        <f t="shared" si="52"/>
        <v>0.2714471425469564</v>
      </c>
      <c r="AF42" s="26" t="e">
        <f t="shared" si="11"/>
        <v>#REF!</v>
      </c>
      <c r="AG42" s="26">
        <f>L114</f>
        <v>1.284796328038088E-2</v>
      </c>
      <c r="AH42" s="27" t="e">
        <f t="shared" ref="AH42:AO42" si="53">#REF!</f>
        <v>#REF!</v>
      </c>
      <c r="AI42" s="25" t="e">
        <f t="shared" si="53"/>
        <v>#REF!</v>
      </c>
      <c r="AJ42" s="27" t="e">
        <f t="shared" si="53"/>
        <v>#REF!</v>
      </c>
      <c r="AK42" s="26" t="e">
        <f t="shared" si="53"/>
        <v>#REF!</v>
      </c>
      <c r="AL42" s="25" t="e">
        <f t="shared" si="53"/>
        <v>#REF!</v>
      </c>
      <c r="AM42" s="27" t="e">
        <f t="shared" si="53"/>
        <v>#REF!</v>
      </c>
      <c r="AN42" s="26" t="e">
        <f t="shared" si="53"/>
        <v>#REF!</v>
      </c>
      <c r="AO42" s="25" t="e">
        <f t="shared" si="53"/>
        <v>#REF!</v>
      </c>
      <c r="AP42" s="28">
        <f>N114</f>
        <v>436</v>
      </c>
      <c r="AQ42" s="6"/>
    </row>
    <row r="43" spans="1:43" ht="28.5" customHeight="1">
      <c r="A43" s="1"/>
      <c r="B43" s="42"/>
      <c r="C43" s="43" t="s">
        <v>35</v>
      </c>
      <c r="D43" s="11" t="s">
        <v>164</v>
      </c>
      <c r="E43" s="12">
        <f>IF(FB!F43="","",FB!F43+GO!F43)</f>
        <v>267.42543136608418</v>
      </c>
      <c r="F43" s="13">
        <f>IF(FB!G43="","",FB!G43+GO!G43)</f>
        <v>63509</v>
      </c>
      <c r="G43" s="13">
        <f>IF(FB!H43="","",FB!H43+GO!H43)</f>
        <v>127151</v>
      </c>
      <c r="H43" s="13">
        <f>IF(FB!I43="","",FB!I43+GO!I43)</f>
        <v>863</v>
      </c>
      <c r="I43" s="13">
        <f>IF(FB!K43="","",FB!K43+GO!J43)</f>
        <v>89</v>
      </c>
      <c r="J43" s="14">
        <f t="shared" si="0"/>
        <v>2.1032113893408955</v>
      </c>
      <c r="K43" s="15">
        <f t="shared" si="1"/>
        <v>0.30987883124691101</v>
      </c>
      <c r="L43" s="16">
        <f t="shared" si="2"/>
        <v>1.3588625234218773E-2</v>
      </c>
      <c r="M43" s="15">
        <f t="shared" si="3"/>
        <v>3.0047801277088109</v>
      </c>
      <c r="N43" s="17">
        <v>103</v>
      </c>
      <c r="O43" s="15">
        <f t="shared" si="4"/>
        <v>2.5963634113212057</v>
      </c>
      <c r="P43" s="18">
        <f>FB!S43</f>
        <v>0</v>
      </c>
      <c r="Q43" s="18">
        <f>GO!Q43</f>
        <v>0</v>
      </c>
      <c r="R43" s="19">
        <f>'CF - Enis B.'!P43</f>
        <v>0</v>
      </c>
      <c r="S43" s="20"/>
      <c r="T43" s="6"/>
      <c r="U43" s="6"/>
      <c r="V43" s="6"/>
      <c r="W43" s="22" t="s">
        <v>165</v>
      </c>
      <c r="X43" s="23" t="s">
        <v>166</v>
      </c>
      <c r="Y43" s="24">
        <f t="shared" ref="Y43:AB43" si="54">E122</f>
        <v>1061.4235626788879</v>
      </c>
      <c r="Z43" s="25">
        <f t="shared" si="54"/>
        <v>344346</v>
      </c>
      <c r="AA43" s="25">
        <f t="shared" si="54"/>
        <v>538387</v>
      </c>
      <c r="AB43" s="25">
        <f t="shared" si="54"/>
        <v>3498</v>
      </c>
      <c r="AC43" s="25" t="e">
        <f t="shared" si="9"/>
        <v>#REF!</v>
      </c>
      <c r="AD43" s="26">
        <f t="shared" ref="AD43:AE43" si="55">J122</f>
        <v>1.971488098113231</v>
      </c>
      <c r="AE43" s="26">
        <f t="shared" si="55"/>
        <v>0.30343726777555402</v>
      </c>
      <c r="AF43" s="26" t="e">
        <f t="shared" si="11"/>
        <v>#REF!</v>
      </c>
      <c r="AG43" s="26">
        <f>L122</f>
        <v>1.0158387203568504E-2</v>
      </c>
      <c r="AH43" s="27" t="e">
        <f t="shared" ref="AH43:AO43" si="56">#REF!</f>
        <v>#REF!</v>
      </c>
      <c r="AI43" s="25" t="e">
        <f t="shared" si="56"/>
        <v>#REF!</v>
      </c>
      <c r="AJ43" s="27" t="e">
        <f t="shared" si="56"/>
        <v>#REF!</v>
      </c>
      <c r="AK43" s="26" t="e">
        <f t="shared" si="56"/>
        <v>#REF!</v>
      </c>
      <c r="AL43" s="25" t="e">
        <f t="shared" si="56"/>
        <v>#REF!</v>
      </c>
      <c r="AM43" s="27" t="e">
        <f t="shared" si="56"/>
        <v>#REF!</v>
      </c>
      <c r="AN43" s="26" t="e">
        <f t="shared" si="56"/>
        <v>#REF!</v>
      </c>
      <c r="AO43" s="25" t="e">
        <f t="shared" si="56"/>
        <v>#REF!</v>
      </c>
      <c r="AP43" s="28">
        <f>N122</f>
        <v>243</v>
      </c>
      <c r="AQ43" s="6"/>
    </row>
    <row r="44" spans="1:43" ht="28.5" customHeight="1">
      <c r="A44" s="1"/>
      <c r="B44" s="42"/>
      <c r="C44" s="43" t="s">
        <v>40</v>
      </c>
      <c r="D44" s="11" t="s">
        <v>167</v>
      </c>
      <c r="E44" s="12">
        <f>IF(FB!F44="","",FB!F44+GO!F44)</f>
        <v>323.32583806935179</v>
      </c>
      <c r="F44" s="13">
        <f>IF(FB!G44="","",FB!G44+GO!G44)</f>
        <v>67990</v>
      </c>
      <c r="G44" s="13">
        <f>IF(FB!H44="","",FB!H44+GO!H44)</f>
        <v>144550</v>
      </c>
      <c r="H44" s="13">
        <f>IF(FB!I44="","",FB!I44+GO!I44)</f>
        <v>1121</v>
      </c>
      <c r="I44" s="13">
        <f>IF(FB!K44="","",FB!K44+GO!J44)</f>
        <v>87</v>
      </c>
      <c r="J44" s="14">
        <f t="shared" si="0"/>
        <v>2.2367750817665288</v>
      </c>
      <c r="K44" s="15">
        <f t="shared" si="1"/>
        <v>0.28842626054357878</v>
      </c>
      <c r="L44" s="16">
        <f t="shared" si="2"/>
        <v>1.6487718782173848E-2</v>
      </c>
      <c r="M44" s="15">
        <f t="shared" si="3"/>
        <v>3.7163889433258825</v>
      </c>
      <c r="N44" s="17">
        <v>97</v>
      </c>
      <c r="O44" s="15">
        <f t="shared" si="4"/>
        <v>3.3332560625706371</v>
      </c>
      <c r="P44" s="18">
        <f>FB!S44</f>
        <v>0</v>
      </c>
      <c r="Q44" s="18">
        <f>GO!Q44</f>
        <v>0</v>
      </c>
      <c r="R44" s="19">
        <f>'CF - Enis B.'!P44</f>
        <v>0</v>
      </c>
      <c r="S44" s="20"/>
      <c r="T44" s="6"/>
      <c r="U44" s="6"/>
      <c r="V44" s="6"/>
      <c r="W44" s="22" t="s">
        <v>168</v>
      </c>
      <c r="X44" s="23" t="s">
        <v>169</v>
      </c>
      <c r="Y44" s="24" t="e">
        <f t="shared" ref="Y44:AB44" si="57">E130</f>
        <v>#VALUE!</v>
      </c>
      <c r="Z44" s="25">
        <f t="shared" si="57"/>
        <v>577454</v>
      </c>
      <c r="AA44" s="25">
        <f t="shared" si="57"/>
        <v>726086</v>
      </c>
      <c r="AB44" s="25">
        <f t="shared" si="57"/>
        <v>4881</v>
      </c>
      <c r="AC44" s="25" t="e">
        <f t="shared" si="9"/>
        <v>#REF!</v>
      </c>
      <c r="AD44" s="26" t="str">
        <f t="shared" ref="AD44:AE44" si="58">J130</f>
        <v xml:space="preserve"> </v>
      </c>
      <c r="AE44" s="26" t="str">
        <f t="shared" si="58"/>
        <v xml:space="preserve"> </v>
      </c>
      <c r="AF44" s="26" t="e">
        <f t="shared" si="11"/>
        <v>#REF!</v>
      </c>
      <c r="AG44" s="26">
        <f>L130</f>
        <v>8.4526213343400509E-3</v>
      </c>
      <c r="AH44" s="27" t="e">
        <f t="shared" ref="AH44:AO44" si="59">#REF!</f>
        <v>#REF!</v>
      </c>
      <c r="AI44" s="25" t="e">
        <f t="shared" si="59"/>
        <v>#REF!</v>
      </c>
      <c r="AJ44" s="27" t="e">
        <f t="shared" si="59"/>
        <v>#REF!</v>
      </c>
      <c r="AK44" s="26" t="e">
        <f t="shared" si="59"/>
        <v>#REF!</v>
      </c>
      <c r="AL44" s="25" t="e">
        <f t="shared" si="59"/>
        <v>#REF!</v>
      </c>
      <c r="AM44" s="27" t="e">
        <f t="shared" si="59"/>
        <v>#REF!</v>
      </c>
      <c r="AN44" s="26" t="e">
        <f t="shared" si="59"/>
        <v>#REF!</v>
      </c>
      <c r="AO44" s="25" t="e">
        <f t="shared" si="59"/>
        <v>#REF!</v>
      </c>
      <c r="AP44" s="28">
        <f>N130</f>
        <v>298</v>
      </c>
      <c r="AQ44" s="6"/>
    </row>
    <row r="45" spans="1:43" ht="28.5" customHeight="1">
      <c r="A45" s="1"/>
      <c r="B45" s="42"/>
      <c r="C45" s="43" t="s">
        <v>45</v>
      </c>
      <c r="D45" s="11" t="s">
        <v>170</v>
      </c>
      <c r="E45" s="12">
        <f>IF(FB!F45="","",FB!F45+GO!F45)</f>
        <v>275.77967288757054</v>
      </c>
      <c r="F45" s="13">
        <f>IF(FB!G45="","",FB!G45+GO!G45)</f>
        <v>56740</v>
      </c>
      <c r="G45" s="13">
        <f>IF(FB!H45="","",FB!H45+GO!H45)</f>
        <v>129964</v>
      </c>
      <c r="H45" s="13">
        <f>IF(FB!I45="","",FB!I45+GO!I45)</f>
        <v>980</v>
      </c>
      <c r="I45" s="13">
        <f>IF(FB!K45="","",FB!K45+GO!J45)</f>
        <v>52</v>
      </c>
      <c r="J45" s="14">
        <f t="shared" si="0"/>
        <v>2.1219697215195787</v>
      </c>
      <c r="K45" s="15">
        <f t="shared" si="1"/>
        <v>0.28140782947711279</v>
      </c>
      <c r="L45" s="16">
        <f t="shared" si="2"/>
        <v>1.7271765949947126E-2</v>
      </c>
      <c r="M45" s="15">
        <f t="shared" si="3"/>
        <v>5.3034552478378947</v>
      </c>
      <c r="N45" s="17">
        <v>48</v>
      </c>
      <c r="O45" s="15">
        <f t="shared" si="4"/>
        <v>5.7454098518243866</v>
      </c>
      <c r="P45" s="18">
        <f>FB!S45</f>
        <v>0</v>
      </c>
      <c r="Q45" s="18">
        <f>GO!Q45</f>
        <v>0</v>
      </c>
      <c r="R45" s="19">
        <f>'CF - Enis B.'!P45</f>
        <v>0</v>
      </c>
      <c r="S45" s="20"/>
      <c r="T45" s="6"/>
      <c r="U45" s="6"/>
      <c r="V45" s="6"/>
      <c r="W45" s="22" t="s">
        <v>171</v>
      </c>
      <c r="X45" s="23" t="s">
        <v>172</v>
      </c>
      <c r="Y45" s="24">
        <f t="shared" ref="Y45:AB45" si="60">E138</f>
        <v>2724.7559173462455</v>
      </c>
      <c r="Z45" s="25">
        <f t="shared" si="60"/>
        <v>547611</v>
      </c>
      <c r="AA45" s="25">
        <f t="shared" si="60"/>
        <v>1218788</v>
      </c>
      <c r="AB45" s="25">
        <f t="shared" si="60"/>
        <v>8282</v>
      </c>
      <c r="AC45" s="25" t="e">
        <f t="shared" si="9"/>
        <v>#REF!</v>
      </c>
      <c r="AD45" s="26">
        <f t="shared" ref="AD45:AE45" si="61">J138</f>
        <v>2.2356274572331247</v>
      </c>
      <c r="AE45" s="26">
        <f t="shared" si="61"/>
        <v>0.32899733365687583</v>
      </c>
      <c r="AF45" s="26" t="e">
        <f t="shared" si="11"/>
        <v>#REF!</v>
      </c>
      <c r="AG45" s="26">
        <f>L138</f>
        <v>1.5123874429111176E-2</v>
      </c>
      <c r="AH45" s="27" t="e">
        <f t="shared" ref="AH45:AO45" si="62">#REF!</f>
        <v>#REF!</v>
      </c>
      <c r="AI45" s="25" t="e">
        <f t="shared" si="62"/>
        <v>#REF!</v>
      </c>
      <c r="AJ45" s="27" t="e">
        <f t="shared" si="62"/>
        <v>#REF!</v>
      </c>
      <c r="AK45" s="26" t="e">
        <f t="shared" si="62"/>
        <v>#REF!</v>
      </c>
      <c r="AL45" s="25" t="e">
        <f t="shared" si="62"/>
        <v>#REF!</v>
      </c>
      <c r="AM45" s="27" t="e">
        <f t="shared" si="62"/>
        <v>#REF!</v>
      </c>
      <c r="AN45" s="26" t="e">
        <f t="shared" si="62"/>
        <v>#REF!</v>
      </c>
      <c r="AO45" s="25" t="e">
        <f t="shared" si="62"/>
        <v>#REF!</v>
      </c>
      <c r="AP45" s="28">
        <f>N138</f>
        <v>288</v>
      </c>
      <c r="AQ45" s="6"/>
    </row>
    <row r="46" spans="1:43" ht="28.5" customHeight="1">
      <c r="A46" s="1"/>
      <c r="B46" s="42"/>
      <c r="C46" s="43" t="s">
        <v>50</v>
      </c>
      <c r="D46" s="11" t="s">
        <v>173</v>
      </c>
      <c r="E46" s="12">
        <f>IF(FB!F46="","",FB!F46+GO!F46)</f>
        <v>198.53352984524685</v>
      </c>
      <c r="F46" s="13">
        <f>IF(FB!G46="","",FB!G46+GO!G46)</f>
        <v>40829</v>
      </c>
      <c r="G46" s="13">
        <f>IF(FB!H46="","",FB!H46+GO!H46)</f>
        <v>121743</v>
      </c>
      <c r="H46" s="13">
        <f>IF(FB!I46="","",FB!I46+GO!I46)</f>
        <v>1280</v>
      </c>
      <c r="I46" s="13">
        <f>IF(FB!K46="","",FB!K46+GO!J46)</f>
        <v>47</v>
      </c>
      <c r="J46" s="14">
        <f t="shared" si="0"/>
        <v>1.6307593031652485</v>
      </c>
      <c r="K46" s="15">
        <f t="shared" si="1"/>
        <v>0.15510432019159909</v>
      </c>
      <c r="L46" s="16">
        <f t="shared" si="2"/>
        <v>3.1350265742486956E-2</v>
      </c>
      <c r="M46" s="15">
        <f t="shared" si="3"/>
        <v>4.2241176562818481</v>
      </c>
      <c r="N46" s="17">
        <v>41</v>
      </c>
      <c r="O46" s="15">
        <f t="shared" si="4"/>
        <v>4.842281215737728</v>
      </c>
      <c r="P46" s="18">
        <f>FB!S46</f>
        <v>0</v>
      </c>
      <c r="Q46" s="18">
        <f>GO!Q46</f>
        <v>0</v>
      </c>
      <c r="R46" s="19">
        <f>'CF - Enis B.'!P46</f>
        <v>0</v>
      </c>
      <c r="S46" s="20"/>
      <c r="T46" s="6"/>
      <c r="U46" s="6"/>
      <c r="V46" s="6"/>
      <c r="W46" s="22" t="s">
        <v>174</v>
      </c>
      <c r="X46" s="23" t="s">
        <v>175</v>
      </c>
      <c r="Y46" s="24">
        <f t="shared" ref="Y46:AB46" si="63">E146</f>
        <v>2928.0266003801803</v>
      </c>
      <c r="Z46" s="25">
        <f t="shared" si="63"/>
        <v>580560</v>
      </c>
      <c r="AA46" s="25">
        <f t="shared" si="63"/>
        <v>1322270</v>
      </c>
      <c r="AB46" s="25">
        <f t="shared" si="63"/>
        <v>9862</v>
      </c>
      <c r="AC46" s="25" t="e">
        <f t="shared" si="9"/>
        <v>#REF!</v>
      </c>
      <c r="AD46" s="26">
        <f t="shared" ref="AD46:AE46" si="64">J146</f>
        <v>2.2143938835337567</v>
      </c>
      <c r="AE46" s="26">
        <f t="shared" si="64"/>
        <v>0.29689987835937742</v>
      </c>
      <c r="AF46" s="26" t="e">
        <f t="shared" si="11"/>
        <v>#REF!</v>
      </c>
      <c r="AG46" s="26">
        <f>L146</f>
        <v>1.698704698911396E-2</v>
      </c>
      <c r="AH46" s="27" t="e">
        <f t="shared" ref="AH46:AO46" si="65">#REF!</f>
        <v>#REF!</v>
      </c>
      <c r="AI46" s="25" t="e">
        <f t="shared" si="65"/>
        <v>#REF!</v>
      </c>
      <c r="AJ46" s="27" t="e">
        <f t="shared" si="65"/>
        <v>#REF!</v>
      </c>
      <c r="AK46" s="26" t="e">
        <f t="shared" si="65"/>
        <v>#REF!</v>
      </c>
      <c r="AL46" s="25" t="e">
        <f t="shared" si="65"/>
        <v>#REF!</v>
      </c>
      <c r="AM46" s="27" t="e">
        <f t="shared" si="65"/>
        <v>#REF!</v>
      </c>
      <c r="AN46" s="26" t="e">
        <f t="shared" si="65"/>
        <v>#REF!</v>
      </c>
      <c r="AO46" s="25" t="e">
        <f t="shared" si="65"/>
        <v>#REF!</v>
      </c>
      <c r="AP46" s="28">
        <f>N146</f>
        <v>386</v>
      </c>
      <c r="AQ46" s="6"/>
    </row>
    <row r="47" spans="1:43" ht="28.5" customHeight="1">
      <c r="A47" s="1"/>
      <c r="B47" s="42"/>
      <c r="C47" s="43" t="s">
        <v>56</v>
      </c>
      <c r="D47" s="11" t="s">
        <v>176</v>
      </c>
      <c r="E47" s="12">
        <f>IF(FB!F47="","",FB!F47+GO!F47)</f>
        <v>152.89680772086118</v>
      </c>
      <c r="F47" s="13">
        <f>IF(FB!G47="","",FB!G47+GO!G47)</f>
        <v>27910</v>
      </c>
      <c r="G47" s="13">
        <f>IF(FB!H47="","",FB!H47+GO!H47)</f>
        <v>91446</v>
      </c>
      <c r="H47" s="13">
        <f>IF(FB!I47="","",FB!I47+GO!I47)</f>
        <v>703</v>
      </c>
      <c r="I47" s="13">
        <f>IF(FB!K47="","",FB!K47+GO!J47)</f>
        <v>33</v>
      </c>
      <c r="J47" s="14">
        <f t="shared" si="0"/>
        <v>1.6719901113319464</v>
      </c>
      <c r="K47" s="15">
        <f t="shared" si="1"/>
        <v>0.21749190287462472</v>
      </c>
      <c r="L47" s="16">
        <f t="shared" si="2"/>
        <v>2.5188104621999285E-2</v>
      </c>
      <c r="M47" s="15">
        <f t="shared" si="3"/>
        <v>4.6332365976018535</v>
      </c>
      <c r="N47" s="17">
        <v>36</v>
      </c>
      <c r="O47" s="15">
        <f t="shared" si="4"/>
        <v>4.2471335478016989</v>
      </c>
      <c r="P47" s="18">
        <f>FB!S47</f>
        <v>0</v>
      </c>
      <c r="Q47" s="18">
        <f>GO!Q47</f>
        <v>0</v>
      </c>
      <c r="R47" s="19">
        <f>'CF - Enis B.'!P47</f>
        <v>0</v>
      </c>
      <c r="S47" s="20"/>
      <c r="T47" s="6"/>
      <c r="U47" s="6"/>
      <c r="V47" s="6"/>
      <c r="W47" s="22" t="s">
        <v>177</v>
      </c>
      <c r="X47" s="23" t="s">
        <v>178</v>
      </c>
      <c r="Y47" s="24">
        <f t="shared" ref="Y47:AB47" si="66">E154</f>
        <v>4756.8769032064647</v>
      </c>
      <c r="Z47" s="25">
        <f t="shared" si="66"/>
        <v>1071334</v>
      </c>
      <c r="AA47" s="25">
        <f t="shared" si="66"/>
        <v>4038100</v>
      </c>
      <c r="AB47" s="25">
        <f t="shared" si="66"/>
        <v>17764</v>
      </c>
      <c r="AC47" s="25" t="e">
        <f t="shared" si="9"/>
        <v>#REF!</v>
      </c>
      <c r="AD47" s="26">
        <f t="shared" ref="AD47:AE47" si="67">J154</f>
        <v>1.1779987873520876</v>
      </c>
      <c r="AE47" s="26">
        <f t="shared" si="67"/>
        <v>0.26778185674434052</v>
      </c>
      <c r="AF47" s="26" t="e">
        <f t="shared" si="11"/>
        <v>#REF!</v>
      </c>
      <c r="AG47" s="26">
        <f>L154</f>
        <v>1.6581196900313067E-2</v>
      </c>
      <c r="AH47" s="27" t="e">
        <f t="shared" ref="AH47:AO47" si="68">#REF!</f>
        <v>#REF!</v>
      </c>
      <c r="AI47" s="25" t="e">
        <f t="shared" si="68"/>
        <v>#REF!</v>
      </c>
      <c r="AJ47" s="27" t="e">
        <f t="shared" si="68"/>
        <v>#REF!</v>
      </c>
      <c r="AK47" s="26" t="e">
        <f t="shared" si="68"/>
        <v>#REF!</v>
      </c>
      <c r="AL47" s="25" t="e">
        <f t="shared" si="68"/>
        <v>#REF!</v>
      </c>
      <c r="AM47" s="27" t="e">
        <f t="shared" si="68"/>
        <v>#REF!</v>
      </c>
      <c r="AN47" s="26" t="e">
        <f t="shared" si="68"/>
        <v>#REF!</v>
      </c>
      <c r="AO47" s="25" t="e">
        <f t="shared" si="68"/>
        <v>#REF!</v>
      </c>
      <c r="AP47" s="28">
        <f>N154</f>
        <v>466</v>
      </c>
      <c r="AQ47" s="6"/>
    </row>
    <row r="48" spans="1:43" ht="28.5" customHeight="1">
      <c r="A48" s="1"/>
      <c r="B48" s="42"/>
      <c r="C48" s="43" t="s">
        <v>61</v>
      </c>
      <c r="D48" s="11" t="s">
        <v>179</v>
      </c>
      <c r="E48" s="12">
        <f>IF(FB!F48="","",FB!F48+GO!F48)</f>
        <v>343.71095724804923</v>
      </c>
      <c r="F48" s="13">
        <f>IF(FB!G48="","",FB!G48+GO!G48)</f>
        <v>93504</v>
      </c>
      <c r="G48" s="13">
        <f>IF(FB!H48="","",FB!H48+GO!H48)</f>
        <v>155297</v>
      </c>
      <c r="H48" s="13">
        <f>IF(FB!I48="","",FB!I48+GO!I48)</f>
        <v>1000</v>
      </c>
      <c r="I48" s="13">
        <f>IF(FB!K48="","",FB!K48+GO!J48)</f>
        <v>58</v>
      </c>
      <c r="J48" s="14">
        <f t="shared" si="0"/>
        <v>2.2132491757603123</v>
      </c>
      <c r="K48" s="15">
        <f t="shared" si="1"/>
        <v>0.34371095724804923</v>
      </c>
      <c r="L48" s="16">
        <f t="shared" si="2"/>
        <v>1.069472963723477E-2</v>
      </c>
      <c r="M48" s="15">
        <f t="shared" si="3"/>
        <v>5.9260509870353317</v>
      </c>
      <c r="N48" s="17">
        <v>56</v>
      </c>
      <c r="O48" s="15">
        <f t="shared" si="4"/>
        <v>6.1376956651437364</v>
      </c>
      <c r="P48" s="18">
        <f>FB!S48</f>
        <v>0</v>
      </c>
      <c r="Q48" s="18">
        <f>GO!Q48</f>
        <v>0</v>
      </c>
      <c r="R48" s="19">
        <f>'CF - Enis B.'!P48</f>
        <v>0</v>
      </c>
      <c r="S48" s="20"/>
      <c r="T48" s="6"/>
      <c r="U48" s="6"/>
      <c r="V48" s="6"/>
      <c r="W48" s="22" t="s">
        <v>180</v>
      </c>
      <c r="X48" s="23" t="s">
        <v>181</v>
      </c>
      <c r="Y48" s="24">
        <f t="shared" ref="Y48:AB48" si="69">E162</f>
        <v>3818.9840747360067</v>
      </c>
      <c r="Z48" s="25">
        <f t="shared" si="69"/>
        <v>663524</v>
      </c>
      <c r="AA48" s="25">
        <f t="shared" si="69"/>
        <v>2152974</v>
      </c>
      <c r="AB48" s="25">
        <f t="shared" si="69"/>
        <v>13116</v>
      </c>
      <c r="AC48" s="25" t="e">
        <f t="shared" si="9"/>
        <v>#REF!</v>
      </c>
      <c r="AD48" s="26">
        <f t="shared" ref="AD48:AE48" si="70">J162</f>
        <v>1.7738180185808126</v>
      </c>
      <c r="AE48" s="26">
        <f t="shared" si="70"/>
        <v>0.29116987456053728</v>
      </c>
      <c r="AF48" s="26" t="e">
        <f t="shared" si="11"/>
        <v>#REF!</v>
      </c>
      <c r="AG48" s="26">
        <f>L162</f>
        <v>1.9767182498296971E-2</v>
      </c>
      <c r="AH48" s="27" t="e">
        <f t="shared" ref="AH48:AO48" si="71">#REF!</f>
        <v>#REF!</v>
      </c>
      <c r="AI48" s="25" t="e">
        <f t="shared" si="71"/>
        <v>#REF!</v>
      </c>
      <c r="AJ48" s="27" t="e">
        <f t="shared" si="71"/>
        <v>#REF!</v>
      </c>
      <c r="AK48" s="26" t="e">
        <f t="shared" si="71"/>
        <v>#REF!</v>
      </c>
      <c r="AL48" s="25" t="e">
        <f t="shared" si="71"/>
        <v>#REF!</v>
      </c>
      <c r="AM48" s="27" t="e">
        <f t="shared" si="71"/>
        <v>#REF!</v>
      </c>
      <c r="AN48" s="26" t="e">
        <f t="shared" si="71"/>
        <v>#REF!</v>
      </c>
      <c r="AO48" s="25" t="e">
        <f t="shared" si="71"/>
        <v>#REF!</v>
      </c>
      <c r="AP48" s="28">
        <f>N162</f>
        <v>383</v>
      </c>
      <c r="AQ48" s="6"/>
    </row>
    <row r="49" spans="1:43" ht="28.5" customHeight="1">
      <c r="A49" s="1"/>
      <c r="B49" s="42"/>
      <c r="C49" s="46" t="s">
        <v>65</v>
      </c>
      <c r="D49" s="11" t="s">
        <v>182</v>
      </c>
      <c r="E49" s="12">
        <f>IF(FB!F49="","",FB!F49+GO!F49)</f>
        <v>242.66666666666666</v>
      </c>
      <c r="F49" s="13">
        <f>IF(FB!G49="","",FB!G49+GO!G49)</f>
        <v>64118</v>
      </c>
      <c r="G49" s="13">
        <f>IF(FB!H49="","",FB!H49+GO!H49)</f>
        <v>110875</v>
      </c>
      <c r="H49" s="13">
        <f>IF(FB!I49="","",FB!I49+GO!I49)</f>
        <v>830</v>
      </c>
      <c r="I49" s="13">
        <f>IF(FB!K49="","",FB!K49+GO!J49)</f>
        <v>50</v>
      </c>
      <c r="J49" s="14">
        <f t="shared" si="0"/>
        <v>2.1886508831266442</v>
      </c>
      <c r="K49" s="15">
        <f t="shared" si="1"/>
        <v>0.29236947791164658</v>
      </c>
      <c r="L49" s="16">
        <f t="shared" si="2"/>
        <v>1.2944882872204373E-2</v>
      </c>
      <c r="M49" s="15">
        <f t="shared" si="3"/>
        <v>4.8533333333333335</v>
      </c>
      <c r="N49" s="33">
        <v>42</v>
      </c>
      <c r="O49" s="15">
        <f t="shared" si="4"/>
        <v>5.7777777777777777</v>
      </c>
      <c r="P49" s="18">
        <f>FB!S49</f>
        <v>0</v>
      </c>
      <c r="Q49" s="18">
        <f>GO!Q49</f>
        <v>0</v>
      </c>
      <c r="R49" s="19">
        <f>'CF - Enis B.'!P49</f>
        <v>0</v>
      </c>
      <c r="S49" s="34"/>
      <c r="T49" s="6"/>
      <c r="U49" s="6"/>
      <c r="V49" s="6"/>
      <c r="W49" s="22" t="s">
        <v>183</v>
      </c>
      <c r="X49" s="23" t="s">
        <v>184</v>
      </c>
      <c r="Y49" s="24">
        <f t="shared" ref="Y49:AB49" si="72">E170</f>
        <v>341.18413276863981</v>
      </c>
      <c r="Z49" s="25">
        <f t="shared" si="72"/>
        <v>41043</v>
      </c>
      <c r="AA49" s="25">
        <f t="shared" si="72"/>
        <v>121984</v>
      </c>
      <c r="AB49" s="25">
        <f t="shared" si="72"/>
        <v>1006</v>
      </c>
      <c r="AC49" s="25" t="e">
        <f t="shared" si="9"/>
        <v>#REF!</v>
      </c>
      <c r="AD49" s="26">
        <f t="shared" ref="AD49:AE49" si="73">J170</f>
        <v>2.796958066374605</v>
      </c>
      <c r="AE49" s="26">
        <f t="shared" si="73"/>
        <v>0.33914923734457236</v>
      </c>
      <c r="AF49" s="26" t="e">
        <f t="shared" si="11"/>
        <v>#REF!</v>
      </c>
      <c r="AG49" s="26">
        <f>L170</f>
        <v>2.4510878834393197E-2</v>
      </c>
      <c r="AH49" s="27" t="e">
        <f t="shared" ref="AH49:AO49" si="74">#REF!</f>
        <v>#REF!</v>
      </c>
      <c r="AI49" s="25" t="e">
        <f t="shared" si="74"/>
        <v>#REF!</v>
      </c>
      <c r="AJ49" s="27" t="e">
        <f t="shared" si="74"/>
        <v>#REF!</v>
      </c>
      <c r="AK49" s="26" t="e">
        <f t="shared" si="74"/>
        <v>#REF!</v>
      </c>
      <c r="AL49" s="25" t="e">
        <f t="shared" si="74"/>
        <v>#REF!</v>
      </c>
      <c r="AM49" s="27" t="e">
        <f t="shared" si="74"/>
        <v>#REF!</v>
      </c>
      <c r="AN49" s="26" t="e">
        <f t="shared" si="74"/>
        <v>#REF!</v>
      </c>
      <c r="AO49" s="25" t="e">
        <f t="shared" si="74"/>
        <v>#REF!</v>
      </c>
      <c r="AP49" s="28">
        <f>N170</f>
        <v>32</v>
      </c>
      <c r="AQ49" s="6"/>
    </row>
    <row r="50" spans="1:43" ht="28.5" customHeight="1">
      <c r="A50" s="1"/>
      <c r="B50" s="35" t="s">
        <v>93</v>
      </c>
      <c r="C50" s="236" t="s">
        <v>140</v>
      </c>
      <c r="D50" s="237"/>
      <c r="E50" s="36">
        <f t="shared" ref="E50:H50" si="75">SUM(E43:E49)</f>
        <v>1804.3389038038306</v>
      </c>
      <c r="F50" s="37">
        <f t="shared" si="75"/>
        <v>414600</v>
      </c>
      <c r="G50" s="37">
        <f t="shared" si="75"/>
        <v>881026</v>
      </c>
      <c r="H50" s="38">
        <f t="shared" si="75"/>
        <v>6777</v>
      </c>
      <c r="I50" s="38">
        <f>IF(FB!K50="","",FB!K50+GO!J50)</f>
        <v>416</v>
      </c>
      <c r="J50" s="39">
        <f t="shared" si="0"/>
        <v>2.0479973392429174</v>
      </c>
      <c r="K50" s="40">
        <f t="shared" si="1"/>
        <v>0.26624448927310468</v>
      </c>
      <c r="L50" s="41">
        <f t="shared" si="2"/>
        <v>1.6345875542691752E-2</v>
      </c>
      <c r="M50" s="40">
        <f t="shared" si="3"/>
        <v>4.3373531341438234</v>
      </c>
      <c r="N50" s="38">
        <f>SUM(N43:N49)</f>
        <v>423</v>
      </c>
      <c r="O50" s="40">
        <f t="shared" si="4"/>
        <v>4.2655766047371886</v>
      </c>
      <c r="P50" s="38"/>
      <c r="Q50" s="38"/>
      <c r="R50" s="38"/>
      <c r="S50" s="38"/>
      <c r="T50" s="6"/>
      <c r="U50" s="6"/>
      <c r="V50" s="6"/>
      <c r="W50" s="22" t="s">
        <v>185</v>
      </c>
      <c r="X50" s="23" t="s">
        <v>186</v>
      </c>
      <c r="Y50" s="24">
        <f t="shared" ref="Y50:AB50" si="76">E178</f>
        <v>0</v>
      </c>
      <c r="Z50" s="25">
        <f t="shared" si="76"/>
        <v>0</v>
      </c>
      <c r="AA50" s="25">
        <f t="shared" si="76"/>
        <v>0</v>
      </c>
      <c r="AB50" s="25">
        <f t="shared" si="76"/>
        <v>0</v>
      </c>
      <c r="AC50" s="25" t="e">
        <f t="shared" si="9"/>
        <v>#REF!</v>
      </c>
      <c r="AD50" s="26" t="str">
        <f t="shared" ref="AD50:AE50" si="77">J178</f>
        <v xml:space="preserve"> </v>
      </c>
      <c r="AE50" s="26" t="str">
        <f t="shared" si="77"/>
        <v xml:space="preserve"> </v>
      </c>
      <c r="AF50" s="26" t="e">
        <f t="shared" si="11"/>
        <v>#REF!</v>
      </c>
      <c r="AG50" s="26" t="str">
        <f>L178</f>
        <v xml:space="preserve"> </v>
      </c>
      <c r="AH50" s="27" t="e">
        <f t="shared" ref="AH50:AO50" si="78">#REF!</f>
        <v>#REF!</v>
      </c>
      <c r="AI50" s="25" t="e">
        <f t="shared" si="78"/>
        <v>#REF!</v>
      </c>
      <c r="AJ50" s="27" t="e">
        <f t="shared" si="78"/>
        <v>#REF!</v>
      </c>
      <c r="AK50" s="26" t="e">
        <f t="shared" si="78"/>
        <v>#REF!</v>
      </c>
      <c r="AL50" s="25" t="e">
        <f t="shared" si="78"/>
        <v>#REF!</v>
      </c>
      <c r="AM50" s="27" t="e">
        <f t="shared" si="78"/>
        <v>#REF!</v>
      </c>
      <c r="AN50" s="26" t="e">
        <f t="shared" si="78"/>
        <v>#REF!</v>
      </c>
      <c r="AO50" s="25" t="e">
        <f t="shared" si="78"/>
        <v>#REF!</v>
      </c>
      <c r="AP50" s="28">
        <f>N178</f>
        <v>0</v>
      </c>
      <c r="AQ50" s="6"/>
    </row>
    <row r="51" spans="1:43" ht="28.5" customHeight="1">
      <c r="A51" s="1"/>
      <c r="B51" s="42"/>
      <c r="C51" s="43" t="s">
        <v>35</v>
      </c>
      <c r="D51" s="11" t="s">
        <v>187</v>
      </c>
      <c r="E51" s="12">
        <f>IF(FB!F51="","",FB!F51+GO!F51)</f>
        <v>220.36077173063472</v>
      </c>
      <c r="F51" s="13">
        <f>IF(FB!G51="","",FB!G51+GO!G51)</f>
        <v>60338</v>
      </c>
      <c r="G51" s="13">
        <f>IF(FB!H51="","",FB!H51+GO!H51)</f>
        <v>115113</v>
      </c>
      <c r="H51" s="13">
        <f>IF(FB!I51="","",FB!I51+GO!I51)</f>
        <v>1031</v>
      </c>
      <c r="I51" s="13">
        <f>IF(FB!K51="","",FB!K51+GO!J51)</f>
        <v>56</v>
      </c>
      <c r="J51" s="14">
        <f t="shared" si="0"/>
        <v>1.9142996162955941</v>
      </c>
      <c r="K51" s="15">
        <f t="shared" si="1"/>
        <v>0.21373498712961661</v>
      </c>
      <c r="L51" s="16">
        <f t="shared" si="2"/>
        <v>1.7087076137757302E-2</v>
      </c>
      <c r="M51" s="15">
        <f t="shared" si="3"/>
        <v>3.9350137809041916</v>
      </c>
      <c r="N51" s="17">
        <v>56</v>
      </c>
      <c r="O51" s="15">
        <f t="shared" si="4"/>
        <v>3.9350137809041916</v>
      </c>
      <c r="P51" s="18">
        <f>FB!S51</f>
        <v>0</v>
      </c>
      <c r="Q51" s="18">
        <f>GO!Q51</f>
        <v>0</v>
      </c>
      <c r="R51" s="19">
        <f>'CF - Enis B.'!P51</f>
        <v>0</v>
      </c>
      <c r="S51" s="20"/>
      <c r="T51" s="6"/>
      <c r="U51" s="6"/>
      <c r="V51" s="6"/>
      <c r="W51" s="22" t="s">
        <v>188</v>
      </c>
      <c r="X51" s="23" t="s">
        <v>189</v>
      </c>
      <c r="Y51" s="24">
        <f t="shared" ref="Y51:AB51" si="79">E186</f>
        <v>0</v>
      </c>
      <c r="Z51" s="25">
        <f t="shared" si="79"/>
        <v>0</v>
      </c>
      <c r="AA51" s="25">
        <f t="shared" si="79"/>
        <v>0</v>
      </c>
      <c r="AB51" s="25">
        <f t="shared" si="79"/>
        <v>0</v>
      </c>
      <c r="AC51" s="25" t="e">
        <f t="shared" si="9"/>
        <v>#REF!</v>
      </c>
      <c r="AD51" s="26" t="str">
        <f t="shared" ref="AD51:AE51" si="80">J186</f>
        <v xml:space="preserve"> </v>
      </c>
      <c r="AE51" s="26" t="str">
        <f t="shared" si="80"/>
        <v xml:space="preserve"> </v>
      </c>
      <c r="AF51" s="26" t="e">
        <f t="shared" si="11"/>
        <v>#REF!</v>
      </c>
      <c r="AG51" s="26" t="str">
        <f>L186</f>
        <v xml:space="preserve"> </v>
      </c>
      <c r="AH51" s="27" t="e">
        <f t="shared" ref="AH51:AO51" si="81">#REF!</f>
        <v>#REF!</v>
      </c>
      <c r="AI51" s="25" t="e">
        <f t="shared" si="81"/>
        <v>#REF!</v>
      </c>
      <c r="AJ51" s="27" t="e">
        <f t="shared" si="81"/>
        <v>#REF!</v>
      </c>
      <c r="AK51" s="26" t="e">
        <f t="shared" si="81"/>
        <v>#REF!</v>
      </c>
      <c r="AL51" s="25" t="e">
        <f t="shared" si="81"/>
        <v>#REF!</v>
      </c>
      <c r="AM51" s="27" t="e">
        <f t="shared" si="81"/>
        <v>#REF!</v>
      </c>
      <c r="AN51" s="26" t="e">
        <f t="shared" si="81"/>
        <v>#REF!</v>
      </c>
      <c r="AO51" s="25" t="e">
        <f t="shared" si="81"/>
        <v>#REF!</v>
      </c>
      <c r="AP51" s="28">
        <f>N186</f>
        <v>0</v>
      </c>
      <c r="AQ51" s="6"/>
    </row>
    <row r="52" spans="1:43" ht="28.5" customHeight="1">
      <c r="A52" s="1"/>
      <c r="B52" s="42"/>
      <c r="C52" s="43" t="s">
        <v>40</v>
      </c>
      <c r="D52" s="11" t="s">
        <v>190</v>
      </c>
      <c r="E52" s="12">
        <f>IF(FB!F52="","",FB!F52+GO!F52)</f>
        <v>335.56681876104739</v>
      </c>
      <c r="F52" s="13">
        <f>IF(FB!G52="","",FB!G52+GO!G52)</f>
        <v>76748</v>
      </c>
      <c r="G52" s="13">
        <f>IF(FB!H52="","",FB!H52+GO!H52)</f>
        <v>149140</v>
      </c>
      <c r="H52" s="13">
        <f>IF(FB!I52="","",FB!I52+GO!I52)</f>
        <v>1122</v>
      </c>
      <c r="I52" s="13">
        <f>IF(FB!K52="","",FB!K52+GO!J52)</f>
        <v>63</v>
      </c>
      <c r="J52" s="14">
        <f t="shared" si="0"/>
        <v>2.2500121949916014</v>
      </c>
      <c r="K52" s="15">
        <f t="shared" si="1"/>
        <v>0.29907916110610283</v>
      </c>
      <c r="L52" s="16">
        <f t="shared" si="2"/>
        <v>1.4619273466409548E-2</v>
      </c>
      <c r="M52" s="15">
        <f t="shared" si="3"/>
        <v>5.3264574406515459</v>
      </c>
      <c r="N52" s="17">
        <v>51</v>
      </c>
      <c r="O52" s="15">
        <f t="shared" si="4"/>
        <v>6.5797415443342624</v>
      </c>
      <c r="P52" s="18">
        <f>FB!S52</f>
        <v>0</v>
      </c>
      <c r="Q52" s="18">
        <f>GO!Q52</f>
        <v>0</v>
      </c>
      <c r="R52" s="19">
        <f>'CF - Enis B.'!P52</f>
        <v>0</v>
      </c>
      <c r="S52" s="20"/>
      <c r="T52" s="6"/>
      <c r="U52" s="6"/>
      <c r="V52" s="6"/>
      <c r="W52" s="22" t="s">
        <v>191</v>
      </c>
      <c r="X52" s="23" t="s">
        <v>192</v>
      </c>
      <c r="Y52" s="24">
        <f t="shared" ref="Y52:AB52" si="82">E194</f>
        <v>0</v>
      </c>
      <c r="Z52" s="25">
        <f t="shared" si="82"/>
        <v>0</v>
      </c>
      <c r="AA52" s="25">
        <f t="shared" si="82"/>
        <v>0</v>
      </c>
      <c r="AB52" s="25">
        <f t="shared" si="82"/>
        <v>0</v>
      </c>
      <c r="AC52" s="25" t="e">
        <f t="shared" si="9"/>
        <v>#REF!</v>
      </c>
      <c r="AD52" s="26" t="str">
        <f t="shared" ref="AD52:AE52" si="83">J194</f>
        <v xml:space="preserve"> </v>
      </c>
      <c r="AE52" s="26" t="str">
        <f t="shared" si="83"/>
        <v xml:space="preserve"> </v>
      </c>
      <c r="AF52" s="26" t="e">
        <f t="shared" si="11"/>
        <v>#REF!</v>
      </c>
      <c r="AG52" s="26" t="str">
        <f>L194</f>
        <v xml:space="preserve"> </v>
      </c>
      <c r="AH52" s="27" t="e">
        <f t="shared" ref="AH52:AO52" si="84">#REF!</f>
        <v>#REF!</v>
      </c>
      <c r="AI52" s="25" t="e">
        <f t="shared" si="84"/>
        <v>#REF!</v>
      </c>
      <c r="AJ52" s="27" t="e">
        <f t="shared" si="84"/>
        <v>#REF!</v>
      </c>
      <c r="AK52" s="26" t="e">
        <f t="shared" si="84"/>
        <v>#REF!</v>
      </c>
      <c r="AL52" s="25" t="e">
        <f t="shared" si="84"/>
        <v>#REF!</v>
      </c>
      <c r="AM52" s="27" t="e">
        <f t="shared" si="84"/>
        <v>#REF!</v>
      </c>
      <c r="AN52" s="26" t="e">
        <f t="shared" si="84"/>
        <v>#REF!</v>
      </c>
      <c r="AO52" s="25" t="e">
        <f t="shared" si="84"/>
        <v>#REF!</v>
      </c>
      <c r="AP52" s="28">
        <f>N194</f>
        <v>0</v>
      </c>
      <c r="AQ52" s="6"/>
    </row>
    <row r="53" spans="1:43" ht="28.5" customHeight="1">
      <c r="A53" s="1"/>
      <c r="B53" s="42"/>
      <c r="C53" s="43" t="s">
        <v>45</v>
      </c>
      <c r="D53" s="11" t="s">
        <v>193</v>
      </c>
      <c r="E53" s="12">
        <f>IF(FB!F53="","",FB!F53+GO!F53)</f>
        <v>546.22222222222217</v>
      </c>
      <c r="F53" s="13">
        <f>IF(FB!G53="","",FB!G53+GO!G53)</f>
        <v>132886</v>
      </c>
      <c r="G53" s="13">
        <f>IF(FB!H53="","",FB!H53+GO!H53)</f>
        <v>314536</v>
      </c>
      <c r="H53" s="13">
        <f>IF(FB!I53="","",FB!I53+GO!I53)</f>
        <v>1712</v>
      </c>
      <c r="I53" s="13">
        <f>IF(FB!K53="","",FB!K53+GO!J53)</f>
        <v>54</v>
      </c>
      <c r="J53" s="14">
        <f t="shared" si="0"/>
        <v>1.736596835409054</v>
      </c>
      <c r="K53" s="15">
        <f t="shared" si="1"/>
        <v>0.31905503634475596</v>
      </c>
      <c r="L53" s="16">
        <f t="shared" si="2"/>
        <v>1.2883223213882576E-2</v>
      </c>
      <c r="M53" s="15">
        <f t="shared" si="3"/>
        <v>10.11522633744856</v>
      </c>
      <c r="N53" s="17">
        <v>44</v>
      </c>
      <c r="O53" s="15">
        <f t="shared" si="4"/>
        <v>12.414141414141413</v>
      </c>
      <c r="P53" s="18">
        <f>FB!S53</f>
        <v>0</v>
      </c>
      <c r="Q53" s="18">
        <f>GO!Q53</f>
        <v>0</v>
      </c>
      <c r="R53" s="19">
        <f>'CF - Enis B.'!P53</f>
        <v>0</v>
      </c>
      <c r="S53" s="20"/>
      <c r="T53" s="6"/>
      <c r="U53" s="6"/>
      <c r="V53" s="6"/>
      <c r="W53" s="22" t="s">
        <v>194</v>
      </c>
      <c r="X53" s="23" t="s">
        <v>195</v>
      </c>
      <c r="Y53" s="24">
        <f t="shared" ref="Y53:AB53" si="85">E202</f>
        <v>0</v>
      </c>
      <c r="Z53" s="25">
        <f t="shared" si="85"/>
        <v>0</v>
      </c>
      <c r="AA53" s="25">
        <f t="shared" si="85"/>
        <v>0</v>
      </c>
      <c r="AB53" s="25">
        <f t="shared" si="85"/>
        <v>0</v>
      </c>
      <c r="AC53" s="25" t="e">
        <f t="shared" si="9"/>
        <v>#REF!</v>
      </c>
      <c r="AD53" s="26" t="str">
        <f t="shared" ref="AD53:AE53" si="86">J202</f>
        <v xml:space="preserve"> </v>
      </c>
      <c r="AE53" s="26" t="str">
        <f t="shared" si="86"/>
        <v xml:space="preserve"> </v>
      </c>
      <c r="AF53" s="26" t="e">
        <f t="shared" si="11"/>
        <v>#REF!</v>
      </c>
      <c r="AG53" s="26" t="str">
        <f>L202</f>
        <v xml:space="preserve"> </v>
      </c>
      <c r="AH53" s="27" t="e">
        <f t="shared" ref="AH53:AO53" si="87">#REF!</f>
        <v>#REF!</v>
      </c>
      <c r="AI53" s="25" t="e">
        <f t="shared" si="87"/>
        <v>#REF!</v>
      </c>
      <c r="AJ53" s="27" t="e">
        <f t="shared" si="87"/>
        <v>#REF!</v>
      </c>
      <c r="AK53" s="26" t="e">
        <f t="shared" si="87"/>
        <v>#REF!</v>
      </c>
      <c r="AL53" s="25" t="e">
        <f t="shared" si="87"/>
        <v>#REF!</v>
      </c>
      <c r="AM53" s="27" t="e">
        <f t="shared" si="87"/>
        <v>#REF!</v>
      </c>
      <c r="AN53" s="26" t="e">
        <f t="shared" si="87"/>
        <v>#REF!</v>
      </c>
      <c r="AO53" s="25" t="e">
        <f t="shared" si="87"/>
        <v>#REF!</v>
      </c>
      <c r="AP53" s="28">
        <f>N202</f>
        <v>0</v>
      </c>
      <c r="AQ53" s="6"/>
    </row>
    <row r="54" spans="1:43" ht="28.5" customHeight="1">
      <c r="A54" s="1"/>
      <c r="B54" s="42"/>
      <c r="C54" s="43" t="s">
        <v>50</v>
      </c>
      <c r="D54" s="11" t="s">
        <v>196</v>
      </c>
      <c r="E54" s="12">
        <f>IF(FB!F54="","",FB!F54+GO!F54)</f>
        <v>652.12209111766629</v>
      </c>
      <c r="F54" s="13">
        <f>IF(FB!G54="","",FB!G54+GO!G54)</f>
        <v>108820</v>
      </c>
      <c r="G54" s="13">
        <f>IF(FB!H54="","",FB!H54+GO!H54)</f>
        <v>454971</v>
      </c>
      <c r="H54" s="13">
        <f>IF(FB!I54="","",FB!I54+GO!I54)</f>
        <v>1621</v>
      </c>
      <c r="I54" s="13">
        <f>IF(FB!K54="","",FB!K54+GO!J54)</f>
        <v>54</v>
      </c>
      <c r="J54" s="14">
        <f t="shared" si="0"/>
        <v>1.433326719983617</v>
      </c>
      <c r="K54" s="15">
        <f t="shared" si="1"/>
        <v>0.40229616972095389</v>
      </c>
      <c r="L54" s="16">
        <f t="shared" si="2"/>
        <v>1.4896158794339276E-2</v>
      </c>
      <c r="M54" s="15">
        <f t="shared" si="3"/>
        <v>12.076335020697524</v>
      </c>
      <c r="N54" s="17">
        <v>54</v>
      </c>
      <c r="O54" s="15">
        <f t="shared" si="4"/>
        <v>12.076335020697524</v>
      </c>
      <c r="P54" s="18">
        <f>FB!S54</f>
        <v>0</v>
      </c>
      <c r="Q54" s="18">
        <f>GO!Q54</f>
        <v>0</v>
      </c>
      <c r="R54" s="19">
        <f>'CF - Enis B.'!P54</f>
        <v>0</v>
      </c>
      <c r="S54" s="20"/>
      <c r="T54" s="6"/>
      <c r="U54" s="6"/>
      <c r="V54" s="6"/>
      <c r="W54" s="22" t="s">
        <v>197</v>
      </c>
      <c r="X54" s="23" t="s">
        <v>198</v>
      </c>
      <c r="Y54" s="24">
        <f t="shared" ref="Y54:AB54" si="88">E210</f>
        <v>0</v>
      </c>
      <c r="Z54" s="25">
        <f t="shared" si="88"/>
        <v>0</v>
      </c>
      <c r="AA54" s="25">
        <f t="shared" si="88"/>
        <v>0</v>
      </c>
      <c r="AB54" s="25">
        <f t="shared" si="88"/>
        <v>0</v>
      </c>
      <c r="AC54" s="25" t="e">
        <f t="shared" si="9"/>
        <v>#REF!</v>
      </c>
      <c r="AD54" s="26" t="str">
        <f t="shared" ref="AD54:AE54" si="89">J210</f>
        <v xml:space="preserve"> </v>
      </c>
      <c r="AE54" s="26" t="str">
        <f t="shared" si="89"/>
        <v xml:space="preserve"> </v>
      </c>
      <c r="AF54" s="26" t="e">
        <f t="shared" si="11"/>
        <v>#REF!</v>
      </c>
      <c r="AG54" s="26" t="str">
        <f>L210</f>
        <v xml:space="preserve"> </v>
      </c>
      <c r="AH54" s="27" t="e">
        <f t="shared" ref="AH54:AO54" si="90">#REF!</f>
        <v>#REF!</v>
      </c>
      <c r="AI54" s="25" t="e">
        <f t="shared" si="90"/>
        <v>#REF!</v>
      </c>
      <c r="AJ54" s="27" t="e">
        <f t="shared" si="90"/>
        <v>#REF!</v>
      </c>
      <c r="AK54" s="26" t="e">
        <f t="shared" si="90"/>
        <v>#REF!</v>
      </c>
      <c r="AL54" s="25" t="e">
        <f t="shared" si="90"/>
        <v>#REF!</v>
      </c>
      <c r="AM54" s="27" t="e">
        <f t="shared" si="90"/>
        <v>#REF!</v>
      </c>
      <c r="AN54" s="26" t="e">
        <f t="shared" si="90"/>
        <v>#REF!</v>
      </c>
      <c r="AO54" s="25" t="e">
        <f t="shared" si="90"/>
        <v>#REF!</v>
      </c>
      <c r="AP54" s="28">
        <f>N210</f>
        <v>0</v>
      </c>
      <c r="AQ54" s="6"/>
    </row>
    <row r="55" spans="1:43" ht="28.5" customHeight="1">
      <c r="A55" s="1"/>
      <c r="B55" s="42"/>
      <c r="C55" s="43" t="s">
        <v>56</v>
      </c>
      <c r="D55" s="11" t="s">
        <v>199</v>
      </c>
      <c r="E55" s="12">
        <f>IF(FB!F55="","",FB!F55+GO!F55)</f>
        <v>521.46576465764656</v>
      </c>
      <c r="F55" s="13">
        <f>IF(FB!G55="","",FB!G55+GO!G55)</f>
        <v>114038</v>
      </c>
      <c r="G55" s="13">
        <f>IF(FB!H55="","",FB!H55+GO!H55)</f>
        <v>934908</v>
      </c>
      <c r="H55" s="13">
        <f>IF(FB!I55="","",FB!I55+GO!I55)</f>
        <v>3019</v>
      </c>
      <c r="I55" s="13">
        <f>IF(FB!K55="","",FB!K55+GO!J55)</f>
        <v>53</v>
      </c>
      <c r="J55" s="14">
        <f t="shared" si="0"/>
        <v>0.5577722777617119</v>
      </c>
      <c r="K55" s="15">
        <f t="shared" si="1"/>
        <v>0.17272797769382131</v>
      </c>
      <c r="L55" s="16">
        <f t="shared" si="2"/>
        <v>2.6473631596485383E-2</v>
      </c>
      <c r="M55" s="15">
        <f t="shared" si="3"/>
        <v>9.8389766916537091</v>
      </c>
      <c r="N55" s="17">
        <v>50</v>
      </c>
      <c r="O55" s="15">
        <f t="shared" si="4"/>
        <v>10.429315293152932</v>
      </c>
      <c r="P55" s="18">
        <f>FB!S55</f>
        <v>0</v>
      </c>
      <c r="Q55" s="18">
        <f>GO!Q55</f>
        <v>0</v>
      </c>
      <c r="R55" s="19">
        <f>'CF - Enis B.'!P55</f>
        <v>0</v>
      </c>
      <c r="S55" s="20"/>
      <c r="T55" s="6"/>
      <c r="U55" s="6"/>
      <c r="V55" s="6"/>
      <c r="W55" s="22" t="s">
        <v>200</v>
      </c>
      <c r="X55" s="23" t="s">
        <v>201</v>
      </c>
      <c r="Y55" s="24">
        <f t="shared" ref="Y55:AB55" si="91">E218</f>
        <v>0</v>
      </c>
      <c r="Z55" s="25">
        <f t="shared" si="91"/>
        <v>0</v>
      </c>
      <c r="AA55" s="25">
        <f t="shared" si="91"/>
        <v>0</v>
      </c>
      <c r="AB55" s="25">
        <f t="shared" si="91"/>
        <v>0</v>
      </c>
      <c r="AC55" s="25" t="e">
        <f t="shared" si="9"/>
        <v>#REF!</v>
      </c>
      <c r="AD55" s="26" t="str">
        <f t="shared" ref="AD55:AE55" si="92">J218</f>
        <v xml:space="preserve"> </v>
      </c>
      <c r="AE55" s="26" t="str">
        <f t="shared" si="92"/>
        <v xml:space="preserve"> </v>
      </c>
      <c r="AF55" s="26" t="e">
        <f t="shared" si="11"/>
        <v>#REF!</v>
      </c>
      <c r="AG55" s="26" t="str">
        <f>L218</f>
        <v xml:space="preserve"> </v>
      </c>
      <c r="AH55" s="27" t="e">
        <f t="shared" ref="AH55:AO55" si="93">#REF!</f>
        <v>#REF!</v>
      </c>
      <c r="AI55" s="25" t="e">
        <f t="shared" si="93"/>
        <v>#REF!</v>
      </c>
      <c r="AJ55" s="27" t="e">
        <f t="shared" si="93"/>
        <v>#REF!</v>
      </c>
      <c r="AK55" s="26" t="e">
        <f t="shared" si="93"/>
        <v>#REF!</v>
      </c>
      <c r="AL55" s="25" t="e">
        <f t="shared" si="93"/>
        <v>#REF!</v>
      </c>
      <c r="AM55" s="27" t="e">
        <f t="shared" si="93"/>
        <v>#REF!</v>
      </c>
      <c r="AN55" s="26" t="e">
        <f t="shared" si="93"/>
        <v>#REF!</v>
      </c>
      <c r="AO55" s="25" t="e">
        <f t="shared" si="93"/>
        <v>#REF!</v>
      </c>
      <c r="AP55" s="28">
        <f>N218</f>
        <v>0</v>
      </c>
      <c r="AQ55" s="6"/>
    </row>
    <row r="56" spans="1:43" ht="28.5" customHeight="1">
      <c r="A56" s="1"/>
      <c r="B56" s="42"/>
      <c r="C56" s="43" t="s">
        <v>61</v>
      </c>
      <c r="D56" s="11" t="s">
        <v>202</v>
      </c>
      <c r="E56" s="12">
        <f>IF(FB!F56="","",FB!F56+GO!F56)</f>
        <v>526.74850921822861</v>
      </c>
      <c r="F56" s="13">
        <f>IF(FB!G56="","",FB!G56+GO!G56)</f>
        <v>86947</v>
      </c>
      <c r="G56" s="13">
        <f>IF(FB!H56="","",FB!H56+GO!H56)</f>
        <v>914472</v>
      </c>
      <c r="H56" s="13">
        <f>IF(FB!I56="","",FB!I56+GO!I56)</f>
        <v>2072</v>
      </c>
      <c r="I56" s="13">
        <f>IF(FB!K56="","",FB!K56+GO!J56)</f>
        <v>91</v>
      </c>
      <c r="J56" s="14">
        <f t="shared" si="0"/>
        <v>0.5760138191417874</v>
      </c>
      <c r="K56" s="15">
        <f t="shared" si="1"/>
        <v>0.25422225348370109</v>
      </c>
      <c r="L56" s="16">
        <f t="shared" si="2"/>
        <v>2.3830609451734965E-2</v>
      </c>
      <c r="M56" s="15">
        <f t="shared" si="3"/>
        <v>5.7884451562442703</v>
      </c>
      <c r="N56" s="17">
        <v>78</v>
      </c>
      <c r="O56" s="15">
        <f t="shared" si="4"/>
        <v>6.7531860156183159</v>
      </c>
      <c r="P56" s="18">
        <f>FB!S56</f>
        <v>0</v>
      </c>
      <c r="Q56" s="18">
        <f>GO!Q56</f>
        <v>0</v>
      </c>
      <c r="R56" s="19">
        <f>'CF - Enis B.'!P56</f>
        <v>0</v>
      </c>
      <c r="S56" s="20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ht="28.5" customHeight="1">
      <c r="A57" s="1"/>
      <c r="B57" s="42"/>
      <c r="C57" s="46" t="s">
        <v>65</v>
      </c>
      <c r="D57" s="11" t="s">
        <v>203</v>
      </c>
      <c r="E57" s="12">
        <f>IF(FB!F57="","",FB!F57+GO!F57)</f>
        <v>546.70089683028687</v>
      </c>
      <c r="F57" s="13">
        <f>IF(FB!G57="","",FB!G57+GO!G57)</f>
        <v>79213</v>
      </c>
      <c r="G57" s="13">
        <f>IF(FB!H57="","",FB!H57+GO!H57)</f>
        <v>757290</v>
      </c>
      <c r="H57" s="13">
        <f>IF(FB!I57="","",FB!I57+GO!I57)</f>
        <v>1953</v>
      </c>
      <c r="I57" s="13">
        <f>IF(FB!K57="","",FB!K57+GO!J57)</f>
        <v>96</v>
      </c>
      <c r="J57" s="14">
        <f t="shared" si="0"/>
        <v>0.72191749109361925</v>
      </c>
      <c r="K57" s="15">
        <f t="shared" si="1"/>
        <v>0.27992877461868249</v>
      </c>
      <c r="L57" s="16">
        <f t="shared" si="2"/>
        <v>2.4655043995303803E-2</v>
      </c>
      <c r="M57" s="15">
        <f t="shared" si="3"/>
        <v>5.6948010086488212</v>
      </c>
      <c r="N57" s="33">
        <v>104</v>
      </c>
      <c r="O57" s="15">
        <f t="shared" si="4"/>
        <v>5.2567393925989121</v>
      </c>
      <c r="P57" s="18">
        <f>FB!S57</f>
        <v>0</v>
      </c>
      <c r="Q57" s="18">
        <f>GO!Q57</f>
        <v>0</v>
      </c>
      <c r="R57" s="19">
        <f>'CF - Enis B.'!P57</f>
        <v>0</v>
      </c>
      <c r="S57" s="34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ht="28.5" customHeight="1">
      <c r="A58" s="1"/>
      <c r="B58" s="35" t="s">
        <v>93</v>
      </c>
      <c r="C58" s="236" t="s">
        <v>143</v>
      </c>
      <c r="D58" s="237"/>
      <c r="E58" s="36">
        <f t="shared" ref="E58:H58" si="94">SUM(E51:E57)</f>
        <v>3349.1870745377328</v>
      </c>
      <c r="F58" s="37">
        <f t="shared" si="94"/>
        <v>658990</v>
      </c>
      <c r="G58" s="37">
        <f t="shared" si="94"/>
        <v>3640430</v>
      </c>
      <c r="H58" s="38">
        <f t="shared" si="94"/>
        <v>12530</v>
      </c>
      <c r="I58" s="38">
        <f>IF(FB!K58="","",FB!K58+GO!J58)</f>
        <v>467</v>
      </c>
      <c r="J58" s="39">
        <f t="shared" si="0"/>
        <v>0.91999765811668754</v>
      </c>
      <c r="K58" s="40">
        <f t="shared" si="1"/>
        <v>0.26729346165504653</v>
      </c>
      <c r="L58" s="41">
        <f t="shared" si="2"/>
        <v>1.9013945583392769E-2</v>
      </c>
      <c r="M58" s="40">
        <f t="shared" si="3"/>
        <v>7.1717067977253377</v>
      </c>
      <c r="N58" s="38">
        <f>SUM(N51:N57)</f>
        <v>437</v>
      </c>
      <c r="O58" s="40">
        <f t="shared" si="4"/>
        <v>7.6640436488277635</v>
      </c>
      <c r="P58" s="38"/>
      <c r="Q58" s="38"/>
      <c r="R58" s="38"/>
      <c r="S58" s="38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ht="28.5" customHeight="1">
      <c r="A59" s="1"/>
      <c r="B59" s="42"/>
      <c r="C59" s="43" t="s">
        <v>35</v>
      </c>
      <c r="D59" s="11" t="s">
        <v>204</v>
      </c>
      <c r="E59" s="12">
        <f>IF(FB!F59="","",FB!F59+GO!F59)</f>
        <v>628.6928635953027</v>
      </c>
      <c r="F59" s="13">
        <f>IF(FB!G59="","",FB!G59+GO!G59)</f>
        <v>100507</v>
      </c>
      <c r="G59" s="13">
        <f>IF(FB!H59="","",FB!H59+GO!H59)</f>
        <v>805235</v>
      </c>
      <c r="H59" s="13">
        <f>IF(FB!I59="","",FB!I59+GO!I59)</f>
        <v>2230</v>
      </c>
      <c r="I59" s="13">
        <f>IF(FB!K59="","",FB!K59+GO!J59)</f>
        <v>91</v>
      </c>
      <c r="J59" s="14">
        <f t="shared" si="0"/>
        <v>0.78075700086968736</v>
      </c>
      <c r="K59" s="15">
        <f t="shared" si="1"/>
        <v>0.28192505093959763</v>
      </c>
      <c r="L59" s="16">
        <f t="shared" si="2"/>
        <v>2.2187509327708518E-2</v>
      </c>
      <c r="M59" s="15">
        <f t="shared" si="3"/>
        <v>6.9087127867615683</v>
      </c>
      <c r="N59" s="17">
        <v>95</v>
      </c>
      <c r="O59" s="15">
        <f t="shared" si="4"/>
        <v>6.6178196167926604</v>
      </c>
      <c r="P59" s="18">
        <f>FB!S59</f>
        <v>0</v>
      </c>
      <c r="Q59" s="18">
        <f>GO!Q59</f>
        <v>0</v>
      </c>
      <c r="R59" s="19">
        <f>'CF - Enis B.'!P59</f>
        <v>0</v>
      </c>
      <c r="S59" s="20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ht="28.5" customHeight="1">
      <c r="A60" s="1"/>
      <c r="B60" s="42"/>
      <c r="C60" s="43" t="s">
        <v>40</v>
      </c>
      <c r="D60" s="11" t="s">
        <v>205</v>
      </c>
      <c r="E60" s="12">
        <f>IF(FB!F60="","",FB!F60+GO!F60)</f>
        <v>523.83468834688347</v>
      </c>
      <c r="F60" s="13">
        <f>IF(FB!G60="","",FB!G60+GO!G60)</f>
        <v>116380</v>
      </c>
      <c r="G60" s="13">
        <f>IF(FB!H60="","",FB!H60+GO!H60)</f>
        <v>360617</v>
      </c>
      <c r="H60" s="13">
        <f>IF(FB!I60="","",FB!I60+GO!I60)</f>
        <v>2129</v>
      </c>
      <c r="I60" s="13">
        <f>IF(FB!K60="","",FB!K60+GO!J60)</f>
        <v>76</v>
      </c>
      <c r="J60" s="14">
        <f t="shared" si="0"/>
        <v>1.4526067499504556</v>
      </c>
      <c r="K60" s="15">
        <f t="shared" si="1"/>
        <v>0.24604729372798659</v>
      </c>
      <c r="L60" s="16">
        <f t="shared" si="2"/>
        <v>1.8293521223577934E-2</v>
      </c>
      <c r="M60" s="15">
        <f t="shared" si="3"/>
        <v>6.8925616887747827</v>
      </c>
      <c r="N60" s="17">
        <v>70</v>
      </c>
      <c r="O60" s="15">
        <f t="shared" si="4"/>
        <v>7.4833526906697641</v>
      </c>
      <c r="P60" s="18" t="str">
        <f>FB!S60</f>
        <v>yas guncelleme</v>
      </c>
      <c r="Q60" s="18">
        <f>GO!Q60</f>
        <v>0</v>
      </c>
      <c r="R60" s="19">
        <f>'CF - Enis B.'!P60</f>
        <v>0</v>
      </c>
      <c r="S60" s="2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ht="28.5" customHeight="1">
      <c r="A61" s="1"/>
      <c r="B61" s="42"/>
      <c r="C61" s="43" t="s">
        <v>45</v>
      </c>
      <c r="D61" s="11" t="s">
        <v>206</v>
      </c>
      <c r="E61" s="12">
        <f>IF(FB!F61="","",FB!F61+GO!F61)</f>
        <v>798.07885745524118</v>
      </c>
      <c r="F61" s="13">
        <f>IF(FB!G61="","",FB!G61+GO!G61)</f>
        <v>153653</v>
      </c>
      <c r="G61" s="13">
        <f>IF(FB!H61="","",FB!H61+GO!H61)</f>
        <v>459676</v>
      </c>
      <c r="H61" s="13">
        <f>IF(FB!I61="","",FB!I61+GO!I61)</f>
        <v>2719</v>
      </c>
      <c r="I61" s="13">
        <f>IF(FB!K61="","",FB!K61+GO!J61)</f>
        <v>112</v>
      </c>
      <c r="J61" s="14">
        <f t="shared" si="0"/>
        <v>1.7361769103787041</v>
      </c>
      <c r="K61" s="15">
        <f t="shared" si="1"/>
        <v>0.29351925614389157</v>
      </c>
      <c r="L61" s="16">
        <f t="shared" si="2"/>
        <v>1.7695716972659172E-2</v>
      </c>
      <c r="M61" s="15">
        <f t="shared" si="3"/>
        <v>7.1257040844217965</v>
      </c>
      <c r="N61" s="17">
        <v>101</v>
      </c>
      <c r="O61" s="15">
        <f t="shared" si="4"/>
        <v>7.9017708658934769</v>
      </c>
      <c r="P61" s="18">
        <f>FB!S61</f>
        <v>0</v>
      </c>
      <c r="Q61" s="18">
        <f>GO!Q61</f>
        <v>0</v>
      </c>
      <c r="R61" s="19">
        <f>'CF - Enis B.'!P61</f>
        <v>0</v>
      </c>
      <c r="S61" s="20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ht="28.5" customHeight="1">
      <c r="A62" s="1"/>
      <c r="B62" s="42"/>
      <c r="C62" s="43" t="s">
        <v>50</v>
      </c>
      <c r="D62" s="11" t="s">
        <v>207</v>
      </c>
      <c r="E62" s="12">
        <f>IF(FB!F62="","",FB!F62+GO!F62)</f>
        <v>570.93822151181064</v>
      </c>
      <c r="F62" s="13">
        <f>IF(FB!G62="","",FB!G62+GO!G62)</f>
        <v>182847</v>
      </c>
      <c r="G62" s="13">
        <f>IF(FB!H62="","",FB!H62+GO!H62)</f>
        <v>1064352</v>
      </c>
      <c r="H62" s="13">
        <f>IF(FB!I62="","",FB!I62+GO!I62)</f>
        <v>2927</v>
      </c>
      <c r="I62" s="13">
        <f>IF(FB!K62="","",FB!K62+GO!J62)</f>
        <v>93</v>
      </c>
      <c r="J62" s="14">
        <f t="shared" si="0"/>
        <v>0.53641861105330813</v>
      </c>
      <c r="K62" s="15">
        <f t="shared" si="1"/>
        <v>0.19505918056433572</v>
      </c>
      <c r="L62" s="16">
        <f t="shared" si="2"/>
        <v>1.6007919189267531E-2</v>
      </c>
      <c r="M62" s="15">
        <f t="shared" si="3"/>
        <v>6.1391206614173184</v>
      </c>
      <c r="N62" s="17">
        <v>73</v>
      </c>
      <c r="O62" s="15">
        <f t="shared" si="4"/>
        <v>7.8210715275590497</v>
      </c>
      <c r="P62" s="18">
        <f>FB!S62</f>
        <v>0</v>
      </c>
      <c r="Q62" s="18">
        <f>GO!Q62</f>
        <v>0</v>
      </c>
      <c r="R62" s="19">
        <f>'CF - Enis B.'!P62</f>
        <v>0</v>
      </c>
      <c r="S62" s="20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ht="28.5" customHeight="1">
      <c r="A63" s="1"/>
      <c r="B63" s="42"/>
      <c r="C63" s="43" t="s">
        <v>56</v>
      </c>
      <c r="D63" s="11" t="s">
        <v>208</v>
      </c>
      <c r="E63" s="12">
        <f>IF(FB!F63="","",FB!F63+GO!F63)</f>
        <v>712.30123638745602</v>
      </c>
      <c r="F63" s="13">
        <f>IF(FB!G63="","",FB!G63+GO!G63)</f>
        <v>151869</v>
      </c>
      <c r="G63" s="13">
        <f>IF(FB!H63="","",FB!H63+GO!H63)</f>
        <v>414477</v>
      </c>
      <c r="H63" s="13">
        <f>IF(FB!I63="","",FB!I63+GO!I63)</f>
        <v>2766</v>
      </c>
      <c r="I63" s="13">
        <f>IF(FB!K63="","",FB!K63+GO!J63)</f>
        <v>82</v>
      </c>
      <c r="J63" s="14">
        <f t="shared" si="0"/>
        <v>1.7185543139606203</v>
      </c>
      <c r="K63" s="15">
        <f t="shared" si="1"/>
        <v>0.25752033130421403</v>
      </c>
      <c r="L63" s="16">
        <f t="shared" si="2"/>
        <v>1.8213065207514371E-2</v>
      </c>
      <c r="M63" s="15">
        <f t="shared" si="3"/>
        <v>8.6866004437494642</v>
      </c>
      <c r="N63" s="17">
        <v>71</v>
      </c>
      <c r="O63" s="15">
        <f t="shared" si="4"/>
        <v>10.032411780105015</v>
      </c>
      <c r="P63" s="18">
        <f>FB!S63</f>
        <v>0</v>
      </c>
      <c r="Q63" s="18">
        <f>GO!Q63</f>
        <v>0</v>
      </c>
      <c r="R63" s="19">
        <f>'CF - Enis B.'!P63</f>
        <v>0</v>
      </c>
      <c r="S63" s="20" t="s">
        <v>209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ht="28.5" customHeight="1">
      <c r="A64" s="1"/>
      <c r="B64" s="42"/>
      <c r="C64" s="43" t="s">
        <v>61</v>
      </c>
      <c r="D64" s="11" t="s">
        <v>210</v>
      </c>
      <c r="E64" s="12">
        <f>IF(FB!F64="","",FB!F64+GO!F64)</f>
        <v>673.67212131129656</v>
      </c>
      <c r="F64" s="13">
        <f>IF(FB!G64="","",FB!G64+GO!G64)</f>
        <v>153964</v>
      </c>
      <c r="G64" s="13">
        <f>IF(FB!H64="","",FB!H64+GO!H64)</f>
        <v>282682</v>
      </c>
      <c r="H64" s="13">
        <f>IF(FB!I64="","",FB!I64+GO!I64)</f>
        <v>2501</v>
      </c>
      <c r="I64" s="13">
        <f>IF(FB!K64="","",FB!K64+GO!J64)</f>
        <v>96</v>
      </c>
      <c r="J64" s="14">
        <f t="shared" si="0"/>
        <v>2.3831447397121024</v>
      </c>
      <c r="K64" s="15">
        <f t="shared" si="1"/>
        <v>0.26936110408288549</v>
      </c>
      <c r="L64" s="16">
        <f t="shared" si="2"/>
        <v>1.624405705229794E-2</v>
      </c>
      <c r="M64" s="15">
        <f t="shared" si="3"/>
        <v>7.0174179303260056</v>
      </c>
      <c r="N64" s="17">
        <v>94</v>
      </c>
      <c r="O64" s="15">
        <f t="shared" si="4"/>
        <v>7.1667246948010277</v>
      </c>
      <c r="P64" s="18">
        <f>FB!S64</f>
        <v>0</v>
      </c>
      <c r="Q64" s="18">
        <f>GO!Q64</f>
        <v>0</v>
      </c>
      <c r="R64" s="19">
        <f>'CF - Enis B.'!P64</f>
        <v>0</v>
      </c>
      <c r="S64" s="20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28.5" customHeight="1">
      <c r="A65" s="1"/>
      <c r="B65" s="42"/>
      <c r="C65" s="46" t="s">
        <v>65</v>
      </c>
      <c r="D65" s="11" t="s">
        <v>211</v>
      </c>
      <c r="E65" s="12">
        <f>IF(FB!F65="","",FB!F65+GO!F65)</f>
        <v>718.84852451862764</v>
      </c>
      <c r="F65" s="13">
        <f>IF(FB!G65="","",FB!G65+GO!G65)</f>
        <v>134696</v>
      </c>
      <c r="G65" s="13">
        <f>IF(FB!H65="","",FB!H65+GO!H65)</f>
        <v>473952</v>
      </c>
      <c r="H65" s="13">
        <f>IF(FB!I65="","",FB!I65+GO!I65)</f>
        <v>4601</v>
      </c>
      <c r="I65" s="13">
        <f>IF(FB!K65="","",FB!K65+GO!J65)</f>
        <v>103</v>
      </c>
      <c r="J65" s="14">
        <f t="shared" si="0"/>
        <v>1.5167116596588424</v>
      </c>
      <c r="K65" s="15">
        <f t="shared" si="1"/>
        <v>0.15623745370976475</v>
      </c>
      <c r="L65" s="16">
        <f t="shared" si="2"/>
        <v>3.4158401140345671E-2</v>
      </c>
      <c r="M65" s="15">
        <f t="shared" si="3"/>
        <v>6.9791118885303653</v>
      </c>
      <c r="N65" s="33">
        <v>97</v>
      </c>
      <c r="O65" s="15">
        <f t="shared" si="4"/>
        <v>7.410809531119873</v>
      </c>
      <c r="P65" s="18">
        <f>FB!S65</f>
        <v>0</v>
      </c>
      <c r="Q65" s="18">
        <f>GO!Q65</f>
        <v>0</v>
      </c>
      <c r="R65" s="19">
        <f>'CF - Enis B.'!P65</f>
        <v>0</v>
      </c>
      <c r="S65" s="34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28.5" customHeight="1">
      <c r="A66" s="1"/>
      <c r="B66" s="35" t="s">
        <v>93</v>
      </c>
      <c r="C66" s="236" t="s">
        <v>146</v>
      </c>
      <c r="D66" s="237"/>
      <c r="E66" s="36">
        <f t="shared" ref="E66:H66" si="95">SUM(E59:E65)</f>
        <v>4626.366513126618</v>
      </c>
      <c r="F66" s="37">
        <f t="shared" si="95"/>
        <v>993916</v>
      </c>
      <c r="G66" s="37">
        <f t="shared" si="95"/>
        <v>3860991</v>
      </c>
      <c r="H66" s="38">
        <f t="shared" si="95"/>
        <v>19873</v>
      </c>
      <c r="I66" s="38">
        <f>IF(FB!K66="","",FB!K66+GO!J66)</f>
        <v>653</v>
      </c>
      <c r="J66" s="39">
        <f t="shared" si="0"/>
        <v>1.1982329182136446</v>
      </c>
      <c r="K66" s="40">
        <f t="shared" si="1"/>
        <v>0.2327965839645055</v>
      </c>
      <c r="L66" s="41">
        <f t="shared" si="2"/>
        <v>1.9994647434994507E-2</v>
      </c>
      <c r="M66" s="40">
        <f t="shared" si="3"/>
        <v>7.08478792209283</v>
      </c>
      <c r="N66" s="38">
        <f>SUM(N59:N65)</f>
        <v>601</v>
      </c>
      <c r="O66" s="40">
        <f t="shared" si="4"/>
        <v>7.6977812198446225</v>
      </c>
      <c r="P66" s="38"/>
      <c r="Q66" s="38"/>
      <c r="R66" s="38"/>
      <c r="S66" s="38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28.5" customHeight="1">
      <c r="A67" s="1"/>
      <c r="B67" s="42"/>
      <c r="C67" s="43" t="s">
        <v>35</v>
      </c>
      <c r="D67" s="11" t="s">
        <v>212</v>
      </c>
      <c r="E67" s="12">
        <f>IF(FB!F67="","",FB!F67+GO!F67)</f>
        <v>646.83278867102399</v>
      </c>
      <c r="F67" s="13">
        <f>IF(FB!G67="","",FB!G67+GO!G67)</f>
        <v>170082</v>
      </c>
      <c r="G67" s="13">
        <f>IF(FB!H67="","",FB!H67+GO!H67)</f>
        <v>452374</v>
      </c>
      <c r="H67" s="13">
        <f>IF(FB!I67="","",FB!I67+GO!I67)</f>
        <v>2367</v>
      </c>
      <c r="I67" s="13">
        <f>IF(FB!K67="","",FB!K67+GO!J67)</f>
        <v>118</v>
      </c>
      <c r="J67" s="14">
        <f t="shared" si="0"/>
        <v>1.4298628760075158</v>
      </c>
      <c r="K67" s="15">
        <f t="shared" si="1"/>
        <v>0.27327114012295056</v>
      </c>
      <c r="L67" s="16">
        <f t="shared" si="2"/>
        <v>1.3916816594348609E-2</v>
      </c>
      <c r="M67" s="15">
        <f t="shared" si="3"/>
        <v>5.4816338022968134</v>
      </c>
      <c r="N67" s="17">
        <v>151</v>
      </c>
      <c r="O67" s="15">
        <f t="shared" si="4"/>
        <v>4.2836608521259869</v>
      </c>
      <c r="P67" s="18">
        <f>FB!S67</f>
        <v>0</v>
      </c>
      <c r="Q67" s="18">
        <f>GO!Q67</f>
        <v>0</v>
      </c>
      <c r="R67" s="19">
        <f>'CF - Enis B.'!P67</f>
        <v>0</v>
      </c>
      <c r="S67" s="20" t="s">
        <v>213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28.5" customHeight="1">
      <c r="A68" s="1"/>
      <c r="B68" s="42"/>
      <c r="C68" s="43" t="s">
        <v>40</v>
      </c>
      <c r="D68" s="11" t="s">
        <v>214</v>
      </c>
      <c r="E68" s="12">
        <f>IF(FB!F68="","",FB!F68+GO!F68)</f>
        <v>703.65985838779955</v>
      </c>
      <c r="F68" s="13">
        <f>IF(FB!G68="","",FB!G68+GO!G68)</f>
        <v>224539</v>
      </c>
      <c r="G68" s="13">
        <f>IF(FB!H68="","",FB!H68+GO!H68)</f>
        <v>470742</v>
      </c>
      <c r="H68" s="13">
        <f>IF(FB!I68="","",FB!I68+GO!I68)</f>
        <v>2624</v>
      </c>
      <c r="I68" s="13">
        <f>IF(FB!K68="","",FB!K68+GO!J68)</f>
        <v>100</v>
      </c>
      <c r="J68" s="14">
        <f t="shared" si="0"/>
        <v>1.4947887768412411</v>
      </c>
      <c r="K68" s="15">
        <f t="shared" si="1"/>
        <v>0.26816305578803334</v>
      </c>
      <c r="L68" s="16">
        <f t="shared" si="2"/>
        <v>1.1686165877642637E-2</v>
      </c>
      <c r="M68" s="15">
        <f t="shared" si="3"/>
        <v>7.0365985838779954</v>
      </c>
      <c r="N68" s="17">
        <v>106</v>
      </c>
      <c r="O68" s="15">
        <f t="shared" si="4"/>
        <v>6.6383005508282977</v>
      </c>
      <c r="P68" s="18">
        <f>FB!S68</f>
        <v>0</v>
      </c>
      <c r="Q68" s="18">
        <f>GO!Q68</f>
        <v>0</v>
      </c>
      <c r="R68" s="19">
        <f>'CF - Enis B.'!P68</f>
        <v>0</v>
      </c>
      <c r="S68" s="20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ht="28.5" customHeight="1">
      <c r="A69" s="1"/>
      <c r="B69" s="42"/>
      <c r="C69" s="43" t="s">
        <v>45</v>
      </c>
      <c r="D69" s="11" t="s">
        <v>215</v>
      </c>
      <c r="E69" s="12">
        <f>IF(FB!F69="","",FB!F69+GO!F69)</f>
        <v>907.87438430348061</v>
      </c>
      <c r="F69" s="13">
        <f>IF(FB!G69="","",FB!G69+GO!G69)</f>
        <v>269384</v>
      </c>
      <c r="G69" s="13">
        <f>IF(FB!H69="","",FB!H69+GO!H69)</f>
        <v>472634</v>
      </c>
      <c r="H69" s="13">
        <f>IF(FB!I69="","",FB!I69+GO!I69)</f>
        <v>3083</v>
      </c>
      <c r="I69" s="13">
        <f>IF(FB!K69="","",FB!K69+GO!J69)</f>
        <v>106</v>
      </c>
      <c r="J69" s="14">
        <f t="shared" si="0"/>
        <v>1.9208825101526352</v>
      </c>
      <c r="K69" s="15">
        <f t="shared" si="1"/>
        <v>0.29447758167482341</v>
      </c>
      <c r="L69" s="16">
        <f t="shared" si="2"/>
        <v>1.1444629228164999E-2</v>
      </c>
      <c r="M69" s="15">
        <f t="shared" si="3"/>
        <v>8.5648526821083077</v>
      </c>
      <c r="N69" s="17">
        <v>95</v>
      </c>
      <c r="O69" s="15">
        <f t="shared" si="4"/>
        <v>9.5565724663524279</v>
      </c>
      <c r="P69" s="18">
        <f>FB!S69</f>
        <v>0</v>
      </c>
      <c r="Q69" s="18">
        <f>GO!Q69</f>
        <v>0</v>
      </c>
      <c r="R69" s="19">
        <f>'CF - Enis B.'!P69</f>
        <v>0</v>
      </c>
      <c r="S69" s="20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ht="28.5" customHeight="1">
      <c r="A70" s="1"/>
      <c r="B70" s="42"/>
      <c r="C70" s="43" t="s">
        <v>50</v>
      </c>
      <c r="D70" s="11" t="s">
        <v>216</v>
      </c>
      <c r="E70" s="12">
        <f>IF(FB!F70="","",FB!F70+GO!F70)</f>
        <v>1313.9970800676194</v>
      </c>
      <c r="F70" s="13">
        <f>IF(FB!G70="","",FB!G70+GO!G70)</f>
        <v>285273</v>
      </c>
      <c r="G70" s="13">
        <f>IF(FB!H70="","",FB!H70+GO!H70)</f>
        <v>788186</v>
      </c>
      <c r="H70" s="13">
        <f>IF(FB!I70="","",FB!I70+GO!I70)</f>
        <v>13413</v>
      </c>
      <c r="I70" s="13">
        <f>IF(FB!K70="","",FB!K70+GO!J70)</f>
        <v>107</v>
      </c>
      <c r="J70" s="14">
        <f t="shared" si="0"/>
        <v>1.6671154779044786</v>
      </c>
      <c r="K70" s="15">
        <f t="shared" si="1"/>
        <v>9.7964443455425293E-2</v>
      </c>
      <c r="L70" s="16">
        <f t="shared" si="2"/>
        <v>4.7018119485545427E-2</v>
      </c>
      <c r="M70" s="15">
        <f t="shared" si="3"/>
        <v>12.280346542688033</v>
      </c>
      <c r="N70" s="17">
        <v>116</v>
      </c>
      <c r="O70" s="15">
        <f t="shared" si="4"/>
        <v>11.327561035065685</v>
      </c>
      <c r="P70" s="18">
        <f>FB!S70</f>
        <v>0</v>
      </c>
      <c r="Q70" s="18">
        <f>GO!Q70</f>
        <v>0</v>
      </c>
      <c r="R70" s="19">
        <f>'CF - Enis B.'!P70</f>
        <v>0</v>
      </c>
      <c r="S70" s="20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ht="28.5" customHeight="1">
      <c r="A71" s="1"/>
      <c r="B71" s="42"/>
      <c r="C71" s="43" t="s">
        <v>56</v>
      </c>
      <c r="D71" s="11" t="s">
        <v>217</v>
      </c>
      <c r="E71" s="12">
        <f>IF(FB!F71="","",FB!F71+GO!F71)</f>
        <v>960.23854362837415</v>
      </c>
      <c r="F71" s="13">
        <f>IF(FB!G71="","",FB!G71+GO!G71)</f>
        <v>250527</v>
      </c>
      <c r="G71" s="13">
        <f>IF(FB!H71="","",FB!H71+GO!H71)</f>
        <v>591972</v>
      </c>
      <c r="H71" s="13">
        <f>IF(FB!I71="","",FB!I71+GO!I71)</f>
        <v>6261</v>
      </c>
      <c r="I71" s="13">
        <f>IF(FB!K71="","",FB!K71+GO!J71)</f>
        <v>101</v>
      </c>
      <c r="J71" s="14">
        <f t="shared" si="0"/>
        <v>1.6221012879466836</v>
      </c>
      <c r="K71" s="15">
        <f t="shared" si="1"/>
        <v>0.15336823888011086</v>
      </c>
      <c r="L71" s="16">
        <f t="shared" si="2"/>
        <v>2.4991318301021446E-2</v>
      </c>
      <c r="M71" s="15">
        <f t="shared" si="3"/>
        <v>9.5073123131522195</v>
      </c>
      <c r="N71" s="17">
        <v>121</v>
      </c>
      <c r="O71" s="15">
        <f t="shared" si="4"/>
        <v>7.9358557324659023</v>
      </c>
      <c r="P71" s="18">
        <f>FB!S71</f>
        <v>0</v>
      </c>
      <c r="Q71" s="18">
        <f>GO!Q71</f>
        <v>0</v>
      </c>
      <c r="R71" s="19" t="str">
        <f>'CF - Enis B.'!P71</f>
        <v>FUNNEL DEĞİŞİKLİK</v>
      </c>
      <c r="S71" s="20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ht="28.5" customHeight="1">
      <c r="A72" s="1"/>
      <c r="B72" s="42"/>
      <c r="C72" s="43" t="s">
        <v>61</v>
      </c>
      <c r="D72" s="11" t="s">
        <v>218</v>
      </c>
      <c r="E72" s="12">
        <f>IF(FB!F72="","",FB!F72+GO!F72)</f>
        <v>1210.638418079096</v>
      </c>
      <c r="F72" s="13">
        <f>IF(FB!G72="","",FB!G72+GO!G72)</f>
        <v>328962</v>
      </c>
      <c r="G72" s="13">
        <f>IF(FB!H72="","",FB!H72+GO!H72)</f>
        <v>1079693</v>
      </c>
      <c r="H72" s="13">
        <f>IF(FB!I72="","",FB!I72+GO!I72)</f>
        <v>5887</v>
      </c>
      <c r="I72" s="13">
        <f>IF(FB!K72="","",FB!K72+GO!J72)</f>
        <v>109</v>
      </c>
      <c r="J72" s="14">
        <f t="shared" si="0"/>
        <v>1.1212802325097004</v>
      </c>
      <c r="K72" s="15">
        <f t="shared" si="1"/>
        <v>0.20564607067761101</v>
      </c>
      <c r="L72" s="16">
        <f t="shared" si="2"/>
        <v>1.7895683999975681E-2</v>
      </c>
      <c r="M72" s="15">
        <f t="shared" si="3"/>
        <v>11.106774477789871</v>
      </c>
      <c r="N72" s="17">
        <v>116</v>
      </c>
      <c r="O72" s="15">
        <f t="shared" si="4"/>
        <v>10.436538086888758</v>
      </c>
      <c r="P72" s="18">
        <f>FB!S72</f>
        <v>0</v>
      </c>
      <c r="Q72" s="18">
        <f>GO!Q72</f>
        <v>0</v>
      </c>
      <c r="R72" s="19">
        <f>'CF - Enis B.'!P72</f>
        <v>0</v>
      </c>
      <c r="S72" s="20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ht="28.5" customHeight="1">
      <c r="A73" s="1"/>
      <c r="B73" s="42"/>
      <c r="C73" s="46" t="s">
        <v>65</v>
      </c>
      <c r="D73" s="11" t="s">
        <v>219</v>
      </c>
      <c r="E73" s="12">
        <f>IF(FB!F73="","",FB!F73+GO!F73)</f>
        <v>1390.1044230877312</v>
      </c>
      <c r="F73" s="13">
        <f>IF(FB!G73="","",FB!G73+GO!G73)</f>
        <v>381179</v>
      </c>
      <c r="G73" s="13">
        <f>IF(FB!H73="","",FB!H73+GO!H73)</f>
        <v>846282</v>
      </c>
      <c r="H73" s="13">
        <f>IF(FB!I73="","",FB!I73+GO!I73)</f>
        <v>6227</v>
      </c>
      <c r="I73" s="13">
        <f>IF(FB!K73="","",FB!K73+GO!J73)</f>
        <v>120</v>
      </c>
      <c r="J73" s="14">
        <f t="shared" si="0"/>
        <v>1.6426019023064784</v>
      </c>
      <c r="K73" s="15">
        <f t="shared" si="1"/>
        <v>0.22323822435968063</v>
      </c>
      <c r="L73" s="16">
        <f t="shared" si="2"/>
        <v>1.6336157028587619E-2</v>
      </c>
      <c r="M73" s="15">
        <f t="shared" si="3"/>
        <v>11.584203525731093</v>
      </c>
      <c r="N73" s="33">
        <v>114</v>
      </c>
      <c r="O73" s="15">
        <f t="shared" si="4"/>
        <v>12.193898448137993</v>
      </c>
      <c r="P73" s="18">
        <f>FB!S73</f>
        <v>0</v>
      </c>
      <c r="Q73" s="18">
        <f>GO!Q73</f>
        <v>0</v>
      </c>
      <c r="R73" s="19">
        <f>'CF - Enis B.'!P73</f>
        <v>0</v>
      </c>
      <c r="S73" s="34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ht="28.5" customHeight="1">
      <c r="A74" s="1"/>
      <c r="B74" s="35" t="s">
        <v>93</v>
      </c>
      <c r="C74" s="236" t="s">
        <v>149</v>
      </c>
      <c r="D74" s="237"/>
      <c r="E74" s="36">
        <f t="shared" ref="E74:H74" si="96">SUM(E67:E73)</f>
        <v>7133.3454962251244</v>
      </c>
      <c r="F74" s="37">
        <f t="shared" si="96"/>
        <v>1909946</v>
      </c>
      <c r="G74" s="37">
        <f t="shared" si="96"/>
        <v>4701883</v>
      </c>
      <c r="H74" s="38">
        <f t="shared" si="96"/>
        <v>39862</v>
      </c>
      <c r="I74" s="38">
        <f>IF(FB!K74="","",FB!K74+GO!J74)</f>
        <v>761</v>
      </c>
      <c r="J74" s="39">
        <f t="shared" si="0"/>
        <v>1.517125265819061</v>
      </c>
      <c r="K74" s="40">
        <f t="shared" si="1"/>
        <v>0.17895101841917427</v>
      </c>
      <c r="L74" s="41">
        <f t="shared" si="2"/>
        <v>2.0870747131070722E-2</v>
      </c>
      <c r="M74" s="40">
        <f t="shared" si="3"/>
        <v>9.3736471698096242</v>
      </c>
      <c r="N74" s="38">
        <f>SUM(N67:N73)</f>
        <v>819</v>
      </c>
      <c r="O74" s="40">
        <f t="shared" si="4"/>
        <v>8.7098235607144368</v>
      </c>
      <c r="P74" s="38"/>
      <c r="Q74" s="38"/>
      <c r="R74" s="38"/>
      <c r="S74" s="3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ht="28.5" customHeight="1">
      <c r="A75" s="1"/>
      <c r="B75" s="42"/>
      <c r="C75" s="43" t="s">
        <v>35</v>
      </c>
      <c r="D75" s="11" t="s">
        <v>220</v>
      </c>
      <c r="E75" s="12">
        <f>IF(FB!F75="","",FB!F75+GO!F75)</f>
        <v>1103.3419595403066</v>
      </c>
      <c r="F75" s="13">
        <f>IF(FB!G75="","",FB!G75+GO!G75)</f>
        <v>318487</v>
      </c>
      <c r="G75" s="13">
        <f>IF(FB!H75="","",FB!H75+GO!H75)</f>
        <v>449808</v>
      </c>
      <c r="H75" s="13">
        <f>IF(FB!I75="","",FB!I75+GO!I75)</f>
        <v>2215</v>
      </c>
      <c r="I75" s="13">
        <f>IF(FB!K75="","",FB!K75+GO!J75)</f>
        <v>121</v>
      </c>
      <c r="J75" s="14">
        <f t="shared" si="0"/>
        <v>2.4529175993764154</v>
      </c>
      <c r="K75" s="15">
        <f t="shared" si="1"/>
        <v>0.49812278083083816</v>
      </c>
      <c r="L75" s="16">
        <f t="shared" si="2"/>
        <v>6.9547579650032811E-3</v>
      </c>
      <c r="M75" s="15">
        <f t="shared" si="3"/>
        <v>9.1185285912422032</v>
      </c>
      <c r="N75" s="17">
        <v>112</v>
      </c>
      <c r="O75" s="15">
        <f t="shared" si="4"/>
        <v>9.8512674958955948</v>
      </c>
      <c r="P75" s="18">
        <f>FB!S75</f>
        <v>0</v>
      </c>
      <c r="Q75" s="18">
        <f>GO!Q75</f>
        <v>0</v>
      </c>
      <c r="R75" s="19">
        <f>'CF - Enis B.'!P75</f>
        <v>0</v>
      </c>
      <c r="S75" s="20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ht="28.5" customHeight="1">
      <c r="A76" s="1"/>
      <c r="B76" s="42"/>
      <c r="C76" s="43" t="s">
        <v>40</v>
      </c>
      <c r="D76" s="11" t="s">
        <v>221</v>
      </c>
      <c r="E76" s="12" t="e">
        <f>IF(FB!F76="","",FB!F76+GO!F76)</f>
        <v>#VALUE!</v>
      </c>
      <c r="F76" s="13">
        <f>IF(FB!G76="","",FB!G76+GO!G76)</f>
        <v>315907</v>
      </c>
      <c r="G76" s="13">
        <f>IF(FB!H76="","",FB!H76+GO!H76)</f>
        <v>418924</v>
      </c>
      <c r="H76" s="13">
        <f>IF(FB!I76="","",FB!I76+GO!I76)</f>
        <v>2053</v>
      </c>
      <c r="I76" s="13">
        <f>IF(FB!K76="","",FB!K76+GO!J76)</f>
        <v>93</v>
      </c>
      <c r="J76" s="14" t="str">
        <f t="shared" si="0"/>
        <v xml:space="preserve"> </v>
      </c>
      <c r="K76" s="15" t="str">
        <f t="shared" si="1"/>
        <v xml:space="preserve"> </v>
      </c>
      <c r="L76" s="16">
        <f t="shared" si="2"/>
        <v>6.4987480492676641E-3</v>
      </c>
      <c r="M76" s="15" t="str">
        <f t="shared" si="3"/>
        <v xml:space="preserve"> </v>
      </c>
      <c r="N76" s="17">
        <v>106</v>
      </c>
      <c r="O76" s="15" t="str">
        <f t="shared" si="4"/>
        <v xml:space="preserve"> </v>
      </c>
      <c r="P76" s="18">
        <f>FB!S76</f>
        <v>0</v>
      </c>
      <c r="Q76" s="18">
        <f>GO!Q76</f>
        <v>0</v>
      </c>
      <c r="R76" s="19">
        <f>'CF - Enis B.'!P76</f>
        <v>0</v>
      </c>
      <c r="S76" s="20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ht="28.5" customHeight="1">
      <c r="A77" s="1"/>
      <c r="B77" s="42"/>
      <c r="C77" s="43" t="s">
        <v>45</v>
      </c>
      <c r="D77" s="11" t="s">
        <v>222</v>
      </c>
      <c r="E77" s="12" t="e">
        <f>IF(FB!F77="","",FB!F77+GO!F77)</f>
        <v>#VALUE!</v>
      </c>
      <c r="F77" s="13">
        <f>IF(FB!G77="","",FB!G77+GO!G77)</f>
        <v>282757</v>
      </c>
      <c r="G77" s="13">
        <f>IF(FB!H77="","",FB!H77+GO!H77)</f>
        <v>371084</v>
      </c>
      <c r="H77" s="13">
        <f>IF(FB!I77="","",FB!I77+GO!I77)</f>
        <v>1647</v>
      </c>
      <c r="I77" s="13">
        <f>IF(FB!K77="","",FB!K77+GO!J77)</f>
        <v>77</v>
      </c>
      <c r="J77" s="14" t="str">
        <f t="shared" si="0"/>
        <v xml:space="preserve"> </v>
      </c>
      <c r="K77" s="15" t="str">
        <f t="shared" si="1"/>
        <v xml:space="preserve"> </v>
      </c>
      <c r="L77" s="16">
        <f t="shared" si="2"/>
        <v>5.8247894835494786E-3</v>
      </c>
      <c r="M77" s="15" t="str">
        <f t="shared" si="3"/>
        <v xml:space="preserve"> </v>
      </c>
      <c r="N77" s="17">
        <v>87</v>
      </c>
      <c r="O77" s="15" t="str">
        <f t="shared" si="4"/>
        <v xml:space="preserve"> </v>
      </c>
      <c r="P77" s="18">
        <f>FB!S77</f>
        <v>0</v>
      </c>
      <c r="Q77" s="18">
        <f>GO!Q77</f>
        <v>0</v>
      </c>
      <c r="R77" s="19">
        <f>'CF - Enis B.'!P77</f>
        <v>0</v>
      </c>
      <c r="S77" s="20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ht="28.5" customHeight="1">
      <c r="A78" s="1"/>
      <c r="B78" s="42"/>
      <c r="C78" s="43" t="s">
        <v>50</v>
      </c>
      <c r="D78" s="11" t="s">
        <v>223</v>
      </c>
      <c r="E78" s="12" t="e">
        <f>IF(FB!F78="","",FB!F78+GO!F78)</f>
        <v>#VALUE!</v>
      </c>
      <c r="F78" s="13">
        <f>IF(FB!G78="","",FB!G78+GO!G78)</f>
        <v>252159</v>
      </c>
      <c r="G78" s="13">
        <f>IF(FB!H78="","",FB!H78+GO!H78)</f>
        <v>323656</v>
      </c>
      <c r="H78" s="13">
        <f>IF(FB!I78="","",FB!I78+GO!I78)</f>
        <v>1459</v>
      </c>
      <c r="I78" s="13">
        <f>IF(FB!K78="","",FB!K78+GO!J78)</f>
        <v>61</v>
      </c>
      <c r="J78" s="14" t="str">
        <f t="shared" si="0"/>
        <v xml:space="preserve"> </v>
      </c>
      <c r="K78" s="15" t="str">
        <f t="shared" si="1"/>
        <v xml:space="preserve"> </v>
      </c>
      <c r="L78" s="16">
        <f t="shared" si="2"/>
        <v>5.7860318291236877E-3</v>
      </c>
      <c r="M78" s="15" t="str">
        <f t="shared" si="3"/>
        <v xml:space="preserve"> </v>
      </c>
      <c r="N78" s="17">
        <v>79</v>
      </c>
      <c r="O78" s="15" t="str">
        <f t="shared" si="4"/>
        <v xml:space="preserve"> </v>
      </c>
      <c r="P78" s="18">
        <f>FB!S78</f>
        <v>0</v>
      </c>
      <c r="Q78" s="18">
        <f>GO!Q78</f>
        <v>0</v>
      </c>
      <c r="R78" s="19">
        <f>'CF - Enis B.'!P78</f>
        <v>0</v>
      </c>
      <c r="S78" s="20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ht="28.5" customHeight="1">
      <c r="A79" s="1"/>
      <c r="B79" s="42"/>
      <c r="C79" s="43" t="s">
        <v>56</v>
      </c>
      <c r="D79" s="11" t="s">
        <v>224</v>
      </c>
      <c r="E79" s="12" t="e">
        <f>IF(FB!F79="","",FB!F79+GO!F79)</f>
        <v>#VALUE!</v>
      </c>
      <c r="F79" s="13">
        <f>IF(FB!G79="","",FB!G79+GO!G79)</f>
        <v>227782</v>
      </c>
      <c r="G79" s="13">
        <f>IF(FB!H79="","",FB!H79+GO!H79)</f>
        <v>302973</v>
      </c>
      <c r="H79" s="13">
        <f>IF(FB!I79="","",FB!I79+GO!I79)</f>
        <v>1302</v>
      </c>
      <c r="I79" s="13">
        <f>IF(FB!K79="","",FB!K79+GO!J79)</f>
        <v>69</v>
      </c>
      <c r="J79" s="14" t="str">
        <f t="shared" si="0"/>
        <v xml:space="preserve"> </v>
      </c>
      <c r="K79" s="15" t="str">
        <f t="shared" si="1"/>
        <v xml:space="preserve"> </v>
      </c>
      <c r="L79" s="16">
        <f t="shared" si="2"/>
        <v>5.7159916060092542E-3</v>
      </c>
      <c r="M79" s="15" t="str">
        <f t="shared" si="3"/>
        <v xml:space="preserve"> </v>
      </c>
      <c r="N79" s="17">
        <v>103</v>
      </c>
      <c r="O79" s="15" t="str">
        <f t="shared" si="4"/>
        <v xml:space="preserve"> </v>
      </c>
      <c r="P79" s="18">
        <f>FB!S79</f>
        <v>0</v>
      </c>
      <c r="Q79" s="18">
        <f>GO!Q79</f>
        <v>0</v>
      </c>
      <c r="R79" s="19">
        <f>'CF - Enis B.'!P79</f>
        <v>0</v>
      </c>
      <c r="S79" s="20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28.5" customHeight="1">
      <c r="A80" s="1"/>
      <c r="B80" s="42"/>
      <c r="C80" s="43" t="s">
        <v>61</v>
      </c>
      <c r="D80" s="11" t="s">
        <v>225</v>
      </c>
      <c r="E80" s="12" t="e">
        <f>IF(FB!F80="","",FB!F80+GO!F80)</f>
        <v>#VALUE!</v>
      </c>
      <c r="F80" s="13">
        <f>IF(FB!G80="","",FB!G80+GO!G80)</f>
        <v>261569</v>
      </c>
      <c r="G80" s="13">
        <f>IF(FB!H80="","",FB!H80+GO!H80)</f>
        <v>364086</v>
      </c>
      <c r="H80" s="13">
        <f>IF(FB!I80="","",FB!I80+GO!I80)</f>
        <v>1694</v>
      </c>
      <c r="I80" s="13">
        <f>IF(FB!K80="","",FB!K80+GO!J80)</f>
        <v>76</v>
      </c>
      <c r="J80" s="14" t="str">
        <f t="shared" si="0"/>
        <v xml:space="preserve"> </v>
      </c>
      <c r="K80" s="15" t="str">
        <f t="shared" si="1"/>
        <v xml:space="preserve"> </v>
      </c>
      <c r="L80" s="16">
        <f t="shared" si="2"/>
        <v>6.4763026199587872E-3</v>
      </c>
      <c r="M80" s="15" t="str">
        <f t="shared" si="3"/>
        <v xml:space="preserve"> </v>
      </c>
      <c r="N80" s="17">
        <v>79</v>
      </c>
      <c r="O80" s="15" t="str">
        <f t="shared" si="4"/>
        <v xml:space="preserve"> </v>
      </c>
      <c r="P80" s="18">
        <f>FB!S80</f>
        <v>0</v>
      </c>
      <c r="Q80" s="18">
        <f>GO!Q80</f>
        <v>0</v>
      </c>
      <c r="R80" s="19">
        <f>'CF - Enis B.'!P80</f>
        <v>0</v>
      </c>
      <c r="S80" s="20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ht="28.5" customHeight="1">
      <c r="A81" s="1"/>
      <c r="B81" s="42"/>
      <c r="C81" s="46" t="s">
        <v>65</v>
      </c>
      <c r="D81" s="11" t="s">
        <v>226</v>
      </c>
      <c r="E81" s="12" t="e">
        <f>IF(FB!F81="","",FB!F81+GO!F81)</f>
        <v>#VALUE!</v>
      </c>
      <c r="F81" s="13">
        <f>IF(FB!G81="","",FB!G81+GO!G81)</f>
        <v>383684</v>
      </c>
      <c r="G81" s="13">
        <f>IF(FB!H81="","",FB!H81+GO!H81)</f>
        <v>561439</v>
      </c>
      <c r="H81" s="13">
        <f>IF(FB!I81="","",FB!I81+GO!I81)</f>
        <v>3554</v>
      </c>
      <c r="I81" s="13">
        <f>IF(FB!K81="","",FB!K81+GO!J81)</f>
        <v>87</v>
      </c>
      <c r="J81" s="14" t="str">
        <f t="shared" si="0"/>
        <v xml:space="preserve"> </v>
      </c>
      <c r="K81" s="15" t="str">
        <f t="shared" si="1"/>
        <v xml:space="preserve"> </v>
      </c>
      <c r="L81" s="16">
        <f t="shared" si="2"/>
        <v>9.2628308712377899E-3</v>
      </c>
      <c r="M81" s="15" t="str">
        <f t="shared" si="3"/>
        <v xml:space="preserve"> </v>
      </c>
      <c r="N81" s="33">
        <v>87</v>
      </c>
      <c r="O81" s="15" t="str">
        <f t="shared" si="4"/>
        <v xml:space="preserve"> </v>
      </c>
      <c r="P81" s="18">
        <f>FB!S81</f>
        <v>0</v>
      </c>
      <c r="Q81" s="18">
        <f>GO!Q81</f>
        <v>0</v>
      </c>
      <c r="R81" s="19">
        <f>'CF - Enis B.'!P81</f>
        <v>0</v>
      </c>
      <c r="S81" s="34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ht="28.5" customHeight="1">
      <c r="A82" s="1"/>
      <c r="B82" s="35" t="s">
        <v>93</v>
      </c>
      <c r="C82" s="236" t="s">
        <v>152</v>
      </c>
      <c r="D82" s="237"/>
      <c r="E82" s="36" t="e">
        <f t="shared" ref="E82:H82" si="97">SUM(E75:E81)</f>
        <v>#VALUE!</v>
      </c>
      <c r="F82" s="37">
        <f t="shared" si="97"/>
        <v>2042345</v>
      </c>
      <c r="G82" s="37">
        <f t="shared" si="97"/>
        <v>2791970</v>
      </c>
      <c r="H82" s="38">
        <f t="shared" si="97"/>
        <v>13924</v>
      </c>
      <c r="I82" s="38">
        <f>IF(FB!K82="","",FB!K82+GO!J82)</f>
        <v>584</v>
      </c>
      <c r="J82" s="39" t="str">
        <f t="shared" si="0"/>
        <v xml:space="preserve"> </v>
      </c>
      <c r="K82" s="40" t="str">
        <f t="shared" si="1"/>
        <v xml:space="preserve"> </v>
      </c>
      <c r="L82" s="41">
        <f t="shared" si="2"/>
        <v>6.8176532368429427E-3</v>
      </c>
      <c r="M82" s="40" t="str">
        <f t="shared" si="3"/>
        <v xml:space="preserve"> </v>
      </c>
      <c r="N82" s="38">
        <f>SUM(N75:N81)</f>
        <v>653</v>
      </c>
      <c r="O82" s="40" t="str">
        <f t="shared" si="4"/>
        <v xml:space="preserve"> </v>
      </c>
      <c r="P82" s="38"/>
      <c r="Q82" s="38"/>
      <c r="R82" s="38"/>
      <c r="S82" s="3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ht="28.5" customHeight="1">
      <c r="A83" s="1"/>
      <c r="B83" s="42"/>
      <c r="C83" s="43" t="s">
        <v>35</v>
      </c>
      <c r="D83" s="11" t="s">
        <v>227</v>
      </c>
      <c r="E83" s="12" t="e">
        <f>IF(FB!F83="","",FB!F83+GO!F83)</f>
        <v>#VALUE!</v>
      </c>
      <c r="F83" s="13">
        <f>IF(FB!G83="","",FB!G83+GO!G83)</f>
        <v>395329</v>
      </c>
      <c r="G83" s="13">
        <f>IF(FB!H83="","",FB!H83+GO!H83)</f>
        <v>567399</v>
      </c>
      <c r="H83" s="13">
        <f>IF(FB!I83="","",FB!I83+GO!I83)</f>
        <v>3676</v>
      </c>
      <c r="I83" s="13">
        <f>IF(FB!K83="","",FB!K83+GO!J83)</f>
        <v>71</v>
      </c>
      <c r="J83" s="14" t="str">
        <f t="shared" si="0"/>
        <v xml:space="preserve"> </v>
      </c>
      <c r="K83" s="15" t="str">
        <f t="shared" si="1"/>
        <v xml:space="preserve"> </v>
      </c>
      <c r="L83" s="16">
        <f t="shared" si="2"/>
        <v>9.2985842171963099E-3</v>
      </c>
      <c r="M83" s="15" t="str">
        <f t="shared" si="3"/>
        <v xml:space="preserve"> </v>
      </c>
      <c r="N83" s="17">
        <v>70</v>
      </c>
      <c r="O83" s="15" t="str">
        <f t="shared" si="4"/>
        <v xml:space="preserve"> </v>
      </c>
      <c r="P83" s="18">
        <f>FB!S83</f>
        <v>0</v>
      </c>
      <c r="Q83" s="18">
        <f>GO!Q83</f>
        <v>0</v>
      </c>
      <c r="R83" s="19">
        <f>'CF - Enis B.'!P83</f>
        <v>0</v>
      </c>
      <c r="S83" s="20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ht="28.5" customHeight="1">
      <c r="A84" s="1"/>
      <c r="B84" s="42"/>
      <c r="C84" s="43" t="s">
        <v>40</v>
      </c>
      <c r="D84" s="11" t="s">
        <v>228</v>
      </c>
      <c r="E84" s="12" t="e">
        <f>IF(FB!F84="","",FB!F84+GO!F84)</f>
        <v>#VALUE!</v>
      </c>
      <c r="F84" s="13">
        <f>IF(FB!G84="","",FB!G84+GO!G84)</f>
        <v>218175</v>
      </c>
      <c r="G84" s="13">
        <f>IF(FB!H84="","",FB!H84+GO!H84)</f>
        <v>289504</v>
      </c>
      <c r="H84" s="13">
        <f>IF(FB!I84="","",FB!I84+GO!I84)</f>
        <v>1436</v>
      </c>
      <c r="I84" s="13">
        <f>IF(FB!K84="","",FB!K84+GO!J84)</f>
        <v>59</v>
      </c>
      <c r="J84" s="14" t="str">
        <f t="shared" si="0"/>
        <v xml:space="preserve"> </v>
      </c>
      <c r="K84" s="15" t="str">
        <f t="shared" si="1"/>
        <v xml:space="preserve"> </v>
      </c>
      <c r="L84" s="16">
        <f t="shared" si="2"/>
        <v>6.5818723501776099E-3</v>
      </c>
      <c r="M84" s="15" t="str">
        <f t="shared" si="3"/>
        <v xml:space="preserve"> </v>
      </c>
      <c r="N84" s="17">
        <v>70</v>
      </c>
      <c r="O84" s="15" t="str">
        <f t="shared" si="4"/>
        <v xml:space="preserve"> </v>
      </c>
      <c r="P84" s="18">
        <f>FB!S84</f>
        <v>0</v>
      </c>
      <c r="Q84" s="18">
        <f>GO!Q84</f>
        <v>0</v>
      </c>
      <c r="R84" s="19">
        <f>'CF - Enis B.'!P84</f>
        <v>0</v>
      </c>
      <c r="S84" s="20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28.5" customHeight="1">
      <c r="A85" s="1"/>
      <c r="B85" s="42"/>
      <c r="C85" s="43" t="s">
        <v>45</v>
      </c>
      <c r="D85" s="11" t="s">
        <v>229</v>
      </c>
      <c r="E85" s="12" t="e">
        <f>IF(FB!F85="","",FB!F85+GO!F85)</f>
        <v>#VALUE!</v>
      </c>
      <c r="F85" s="13">
        <f>IF(FB!G85="","",FB!G85+GO!G85)</f>
        <v>115205</v>
      </c>
      <c r="G85" s="13">
        <f>IF(FB!H85="","",FB!H85+GO!H85)</f>
        <v>148361</v>
      </c>
      <c r="H85" s="13">
        <f>IF(FB!I85="","",FB!I85+GO!I85)</f>
        <v>759</v>
      </c>
      <c r="I85" s="13">
        <f>IF(FB!K85="","",FB!K85+GO!J85)</f>
        <v>28</v>
      </c>
      <c r="J85" s="14" t="str">
        <f t="shared" si="0"/>
        <v xml:space="preserve"> </v>
      </c>
      <c r="K85" s="15" t="str">
        <f t="shared" si="1"/>
        <v xml:space="preserve"> </v>
      </c>
      <c r="L85" s="16">
        <f t="shared" si="2"/>
        <v>6.5882557180677922E-3</v>
      </c>
      <c r="M85" s="15" t="str">
        <f t="shared" si="3"/>
        <v xml:space="preserve"> </v>
      </c>
      <c r="N85" s="17">
        <v>44</v>
      </c>
      <c r="O85" s="15" t="str">
        <f t="shared" si="4"/>
        <v xml:space="preserve"> </v>
      </c>
      <c r="P85" s="18">
        <f>FB!S85</f>
        <v>0</v>
      </c>
      <c r="Q85" s="18">
        <f>GO!Q85</f>
        <v>0</v>
      </c>
      <c r="R85" s="19">
        <f>'CF - Enis B.'!P85</f>
        <v>0</v>
      </c>
      <c r="S85" s="20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28.5" customHeight="1">
      <c r="A86" s="1"/>
      <c r="B86" s="42"/>
      <c r="C86" s="43" t="s">
        <v>50</v>
      </c>
      <c r="D86" s="11" t="s">
        <v>230</v>
      </c>
      <c r="E86" s="12">
        <f>IF(FB!F86="","",FB!F86+GO!F86)</f>
        <v>436.14090626939787</v>
      </c>
      <c r="F86" s="13">
        <f>IF(FB!G86="","",FB!G86+GO!G86)</f>
        <v>115812</v>
      </c>
      <c r="G86" s="13">
        <f>IF(FB!H86="","",FB!H86+GO!H86)</f>
        <v>212365</v>
      </c>
      <c r="H86" s="13">
        <f>IF(FB!I86="","",FB!I86+GO!I86)</f>
        <v>1154</v>
      </c>
      <c r="I86" s="13">
        <f>IF(FB!K86="","",FB!K86+GO!J86)</f>
        <v>43</v>
      </c>
      <c r="J86" s="14">
        <f t="shared" si="0"/>
        <v>2.0537325183970894</v>
      </c>
      <c r="K86" s="15">
        <f t="shared" si="1"/>
        <v>0.37793839364765847</v>
      </c>
      <c r="L86" s="16">
        <f t="shared" si="2"/>
        <v>9.9644251027527376E-3</v>
      </c>
      <c r="M86" s="15">
        <f t="shared" si="3"/>
        <v>10.142811773706928</v>
      </c>
      <c r="N86" s="17">
        <v>50</v>
      </c>
      <c r="O86" s="15">
        <f t="shared" si="4"/>
        <v>8.722818125387958</v>
      </c>
      <c r="P86" s="18">
        <f>FB!S86</f>
        <v>0</v>
      </c>
      <c r="Q86" s="18">
        <f>GO!Q86</f>
        <v>0</v>
      </c>
      <c r="R86" s="19">
        <f>'CF - Enis B.'!P86</f>
        <v>0</v>
      </c>
      <c r="S86" s="20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28.5" customHeight="1">
      <c r="A87" s="1"/>
      <c r="B87" s="42"/>
      <c r="C87" s="43" t="s">
        <v>56</v>
      </c>
      <c r="D87" s="11" t="s">
        <v>231</v>
      </c>
      <c r="E87" s="12">
        <f>IF(FB!F87="","",FB!F87+GO!F87)</f>
        <v>661.36871508379886</v>
      </c>
      <c r="F87" s="13">
        <f>IF(FB!G87="","",FB!G87+GO!G87)</f>
        <v>156200</v>
      </c>
      <c r="G87" s="13">
        <f>IF(FB!H87="","",FB!H87+GO!H87)</f>
        <v>248807</v>
      </c>
      <c r="H87" s="13">
        <f>IF(FB!I87="","",FB!I87+GO!I87)</f>
        <v>1335</v>
      </c>
      <c r="I87" s="13">
        <f>IF(FB!K87="","",FB!K87+GO!J87)</f>
        <v>50</v>
      </c>
      <c r="J87" s="14">
        <f t="shared" si="0"/>
        <v>2.6581595979365487</v>
      </c>
      <c r="K87" s="15">
        <f t="shared" si="1"/>
        <v>0.49540727721632871</v>
      </c>
      <c r="L87" s="16">
        <f t="shared" si="2"/>
        <v>8.54673495518566E-3</v>
      </c>
      <c r="M87" s="15">
        <f t="shared" si="3"/>
        <v>13.227374301675978</v>
      </c>
      <c r="N87" s="17">
        <v>52</v>
      </c>
      <c r="O87" s="15">
        <f t="shared" si="4"/>
        <v>12.718629136226902</v>
      </c>
      <c r="P87" s="18">
        <f>FB!S87</f>
        <v>0</v>
      </c>
      <c r="Q87" s="18">
        <f>GO!Q87</f>
        <v>0</v>
      </c>
      <c r="R87" s="19" t="str">
        <f>'CF - Enis B.'!P87</f>
        <v>FUNNEL BUTONDA DEĞİŞİKLİK</v>
      </c>
      <c r="S87" s="20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ht="28.5" customHeight="1">
      <c r="A88" s="1"/>
      <c r="B88" s="42"/>
      <c r="C88" s="43" t="s">
        <v>61</v>
      </c>
      <c r="D88" s="11" t="s">
        <v>232</v>
      </c>
      <c r="E88" s="12">
        <f>IF(FB!F88="","",FB!F88+GO!F88)</f>
        <v>632.88353480156763</v>
      </c>
      <c r="F88" s="13">
        <f>IF(FB!G88="","",FB!G88+GO!G88)</f>
        <v>211830</v>
      </c>
      <c r="G88" s="13">
        <f>IF(FB!H88="","",FB!H88+GO!H88)</f>
        <v>283068</v>
      </c>
      <c r="H88" s="13">
        <f>IF(FB!I88="","",FB!I88+GO!I88)</f>
        <v>1679</v>
      </c>
      <c r="I88" s="13">
        <f>IF(FB!K88="","",FB!K88+GO!J88)</f>
        <v>49</v>
      </c>
      <c r="J88" s="14">
        <f t="shared" si="0"/>
        <v>2.2358003546906313</v>
      </c>
      <c r="K88" s="15">
        <f t="shared" si="1"/>
        <v>0.37694075926239884</v>
      </c>
      <c r="L88" s="16">
        <f t="shared" si="2"/>
        <v>7.9261672095548314E-3</v>
      </c>
      <c r="M88" s="15">
        <f t="shared" si="3"/>
        <v>12.915990506154442</v>
      </c>
      <c r="N88" s="17">
        <v>64</v>
      </c>
      <c r="O88" s="15">
        <f t="shared" si="4"/>
        <v>9.8888052312744943</v>
      </c>
      <c r="P88" s="18">
        <f>FB!S88</f>
        <v>0</v>
      </c>
      <c r="Q88" s="18">
        <f>GO!Q88</f>
        <v>0</v>
      </c>
      <c r="R88" s="19">
        <f>'CF - Enis B.'!P88</f>
        <v>0</v>
      </c>
      <c r="S88" s="20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ht="28.5" customHeight="1">
      <c r="A89" s="1"/>
      <c r="B89" s="42"/>
      <c r="C89" s="46" t="s">
        <v>65</v>
      </c>
      <c r="D89" s="11" t="s">
        <v>233</v>
      </c>
      <c r="E89" s="12">
        <f>IF(FB!F89="","",FB!F89+GO!F89)</f>
        <v>282.39031977105884</v>
      </c>
      <c r="F89" s="13">
        <f>IF(FB!G89="","",FB!G89+GO!G89)</f>
        <v>64517</v>
      </c>
      <c r="G89" s="13">
        <f>IF(FB!H89="","",FB!H89+GO!H89)</f>
        <v>90247</v>
      </c>
      <c r="H89" s="13">
        <f>IF(FB!I89="","",FB!I89+GO!I89)</f>
        <v>723</v>
      </c>
      <c r="I89" s="13">
        <f>IF(FB!K89="","",FB!K89+GO!J89)</f>
        <v>50</v>
      </c>
      <c r="J89" s="14">
        <f t="shared" si="0"/>
        <v>3.129082626248616</v>
      </c>
      <c r="K89" s="15">
        <f t="shared" si="1"/>
        <v>0.39058135514669273</v>
      </c>
      <c r="L89" s="16">
        <f t="shared" si="2"/>
        <v>1.1206348714292358E-2</v>
      </c>
      <c r="M89" s="15">
        <f t="shared" si="3"/>
        <v>5.6478063954211768</v>
      </c>
      <c r="N89" s="33">
        <v>52</v>
      </c>
      <c r="O89" s="15">
        <f t="shared" si="4"/>
        <v>5.4305830725203625</v>
      </c>
      <c r="P89" s="18">
        <f>FB!S89</f>
        <v>0</v>
      </c>
      <c r="Q89" s="18">
        <f>GO!Q89</f>
        <v>0</v>
      </c>
      <c r="R89" s="19">
        <f>'CF - Enis B.'!P89</f>
        <v>0</v>
      </c>
      <c r="S89" s="34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ht="28.5" customHeight="1">
      <c r="A90" s="1"/>
      <c r="B90" s="35" t="s">
        <v>93</v>
      </c>
      <c r="C90" s="236" t="s">
        <v>155</v>
      </c>
      <c r="D90" s="237"/>
      <c r="E90" s="36" t="e">
        <f t="shared" ref="E90:H90" si="98">SUM(E83:E89)</f>
        <v>#VALUE!</v>
      </c>
      <c r="F90" s="37">
        <f t="shared" si="98"/>
        <v>1277068</v>
      </c>
      <c r="G90" s="37">
        <f t="shared" si="98"/>
        <v>1839751</v>
      </c>
      <c r="H90" s="38">
        <f t="shared" si="98"/>
        <v>10762</v>
      </c>
      <c r="I90" s="38">
        <f>IF(FB!K90="","",FB!K90+GO!J90)</f>
        <v>350</v>
      </c>
      <c r="J90" s="39" t="str">
        <f t="shared" si="0"/>
        <v xml:space="preserve"> </v>
      </c>
      <c r="K90" s="40" t="str">
        <f t="shared" si="1"/>
        <v xml:space="preserve"> </v>
      </c>
      <c r="L90" s="41">
        <f t="shared" si="2"/>
        <v>8.4271158622720166E-3</v>
      </c>
      <c r="M90" s="40" t="str">
        <f t="shared" si="3"/>
        <v xml:space="preserve"> </v>
      </c>
      <c r="N90" s="38">
        <f>SUM(N83:N89)</f>
        <v>402</v>
      </c>
      <c r="O90" s="40" t="str">
        <f t="shared" si="4"/>
        <v xml:space="preserve"> </v>
      </c>
      <c r="P90" s="38"/>
      <c r="Q90" s="38"/>
      <c r="R90" s="38"/>
      <c r="S90" s="38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ht="28.5" customHeight="1">
      <c r="A91" s="1"/>
      <c r="B91" s="42"/>
      <c r="C91" s="43" t="s">
        <v>35</v>
      </c>
      <c r="D91" s="11" t="s">
        <v>234</v>
      </c>
      <c r="E91" s="12">
        <f>IF(FB!F91="","",FB!F91+GO!F91)</f>
        <v>295.95968486150707</v>
      </c>
      <c r="F91" s="13">
        <f>IF(FB!G91="","",FB!G91+GO!G91)</f>
        <v>76283</v>
      </c>
      <c r="G91" s="13">
        <f>IF(FB!H91="","",FB!H91+GO!H91)</f>
        <v>104108</v>
      </c>
      <c r="H91" s="13">
        <f>IF(FB!I91="","",FB!I91+GO!I91)</f>
        <v>724</v>
      </c>
      <c r="I91" s="13">
        <f>IF(FB!K91="","",FB!K91+GO!J91)</f>
        <v>38</v>
      </c>
      <c r="J91" s="14">
        <f t="shared" si="0"/>
        <v>2.8428140475420434</v>
      </c>
      <c r="K91" s="15">
        <f t="shared" si="1"/>
        <v>0.40878409511257885</v>
      </c>
      <c r="L91" s="16">
        <f t="shared" si="2"/>
        <v>9.4909743979654706E-3</v>
      </c>
      <c r="M91" s="15">
        <f t="shared" si="3"/>
        <v>7.7884127595133439</v>
      </c>
      <c r="N91" s="17">
        <v>47</v>
      </c>
      <c r="O91" s="15">
        <f t="shared" si="4"/>
        <v>6.2970145715214274</v>
      </c>
      <c r="P91" s="18">
        <f>FB!S91</f>
        <v>0</v>
      </c>
      <c r="Q91" s="18"/>
      <c r="R91" s="19">
        <f>'CF - Enis B.'!P91</f>
        <v>0</v>
      </c>
      <c r="S91" s="20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ht="28.5" customHeight="1">
      <c r="A92" s="1"/>
      <c r="B92" s="42"/>
      <c r="C92" s="43" t="s">
        <v>40</v>
      </c>
      <c r="D92" s="11" t="s">
        <v>235</v>
      </c>
      <c r="E92" s="12" t="e">
        <f>IF(FB!F92="","",FB!F92+GO!F92)</f>
        <v>#VALUE!</v>
      </c>
      <c r="F92" s="13">
        <f>IF(FB!G92="","",FB!G92+GO!G92)</f>
        <v>80451</v>
      </c>
      <c r="G92" s="13">
        <f>IF(FB!H92="","",FB!H92+GO!H92)</f>
        <v>103421</v>
      </c>
      <c r="H92" s="13">
        <f>IF(FB!I92="","",FB!I92+GO!I92)</f>
        <v>735</v>
      </c>
      <c r="I92" s="13">
        <f>IF(FB!K92="","",FB!K92+GO!J92)</f>
        <v>48</v>
      </c>
      <c r="J92" s="14" t="str">
        <f t="shared" si="0"/>
        <v xml:space="preserve"> </v>
      </c>
      <c r="K92" s="15" t="str">
        <f t="shared" si="1"/>
        <v xml:space="preserve"> </v>
      </c>
      <c r="L92" s="16">
        <f t="shared" si="2"/>
        <v>9.1359958235447663E-3</v>
      </c>
      <c r="M92" s="15" t="str">
        <f t="shared" si="3"/>
        <v xml:space="preserve"> </v>
      </c>
      <c r="N92" s="17">
        <v>50</v>
      </c>
      <c r="O92" s="15" t="str">
        <f t="shared" si="4"/>
        <v xml:space="preserve"> </v>
      </c>
      <c r="P92" s="18">
        <f>FB!S92</f>
        <v>0</v>
      </c>
      <c r="Q92" s="18">
        <f>GO!Q92</f>
        <v>0</v>
      </c>
      <c r="R92" s="19">
        <f>'CF - Enis B.'!P92</f>
        <v>0</v>
      </c>
      <c r="S92" s="20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ht="28.5" customHeight="1">
      <c r="A93" s="1"/>
      <c r="B93" s="42"/>
      <c r="C93" s="43" t="s">
        <v>45</v>
      </c>
      <c r="D93" s="11" t="s">
        <v>236</v>
      </c>
      <c r="E93" s="12" t="e">
        <f>IF(FB!F93="","",FB!F93+GO!F93)</f>
        <v>#VALUE!</v>
      </c>
      <c r="F93" s="13">
        <f>IF(FB!G93="","",FB!G93+GO!G93)</f>
        <v>45256</v>
      </c>
      <c r="G93" s="13">
        <f>IF(FB!H93="","",FB!H93+GO!H93)</f>
        <v>56222</v>
      </c>
      <c r="H93" s="13">
        <f>IF(FB!I93="","",FB!I93+GO!I93)</f>
        <v>431</v>
      </c>
      <c r="I93" s="13">
        <f>IF(FB!K93="","",FB!K93+GO!J93)</f>
        <v>30</v>
      </c>
      <c r="J93" s="14" t="str">
        <f t="shared" si="0"/>
        <v xml:space="preserve"> </v>
      </c>
      <c r="K93" s="15" t="str">
        <f t="shared" si="1"/>
        <v xml:space="preserve"> </v>
      </c>
      <c r="L93" s="16">
        <f t="shared" si="2"/>
        <v>9.523599080784869E-3</v>
      </c>
      <c r="M93" s="15" t="str">
        <f t="shared" si="3"/>
        <v xml:space="preserve"> </v>
      </c>
      <c r="N93" s="17">
        <v>35</v>
      </c>
      <c r="O93" s="15" t="str">
        <f t="shared" si="4"/>
        <v xml:space="preserve"> </v>
      </c>
      <c r="P93" s="18">
        <f>FB!S93</f>
        <v>0</v>
      </c>
      <c r="Q93" s="18">
        <f>GO!Q93</f>
        <v>0</v>
      </c>
      <c r="R93" s="19">
        <f>'CF - Enis B.'!P93</f>
        <v>0</v>
      </c>
      <c r="S93" s="20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28.5" customHeight="1">
      <c r="A94" s="1"/>
      <c r="B94" s="42"/>
      <c r="C94" s="43" t="s">
        <v>50</v>
      </c>
      <c r="D94" s="11" t="s">
        <v>237</v>
      </c>
      <c r="E94" s="12" t="e">
        <f>IF(FB!F94="","",FB!F94+GO!F94)</f>
        <v>#VALUE!</v>
      </c>
      <c r="F94" s="13">
        <f>IF(FB!G94="","",FB!G94+GO!G94)</f>
        <v>58670</v>
      </c>
      <c r="G94" s="13">
        <f>IF(FB!H94="","",FB!H94+GO!H94)</f>
        <v>70724</v>
      </c>
      <c r="H94" s="13">
        <f>IF(FB!I94="","",FB!I94+GO!I94)</f>
        <v>515</v>
      </c>
      <c r="I94" s="13">
        <f>IF(FB!K94="","",FB!K94+GO!J94)</f>
        <v>39</v>
      </c>
      <c r="J94" s="14" t="str">
        <f t="shared" si="0"/>
        <v xml:space="preserve"> </v>
      </c>
      <c r="K94" s="15" t="str">
        <f t="shared" si="1"/>
        <v xml:space="preserve"> </v>
      </c>
      <c r="L94" s="16">
        <f t="shared" si="2"/>
        <v>8.7779103460030681E-3</v>
      </c>
      <c r="M94" s="15" t="str">
        <f t="shared" si="3"/>
        <v xml:space="preserve"> </v>
      </c>
      <c r="N94" s="17">
        <v>57</v>
      </c>
      <c r="O94" s="15" t="str">
        <f t="shared" si="4"/>
        <v xml:space="preserve"> </v>
      </c>
      <c r="P94" s="18">
        <f>FB!S94</f>
        <v>0</v>
      </c>
      <c r="Q94" s="18">
        <f>GO!Q94</f>
        <v>0</v>
      </c>
      <c r="R94" s="19">
        <f>'CF - Enis B.'!P94</f>
        <v>0</v>
      </c>
      <c r="S94" s="20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28.5" customHeight="1">
      <c r="A95" s="1"/>
      <c r="B95" s="42"/>
      <c r="C95" s="43" t="s">
        <v>56</v>
      </c>
      <c r="D95" s="11" t="s">
        <v>238</v>
      </c>
      <c r="E95" s="12" t="e">
        <f>IF(FB!F95="","",FB!F95+GO!F95)</f>
        <v>#VALUE!</v>
      </c>
      <c r="F95" s="13">
        <f>IF(FB!G95="","",FB!G95+GO!G95)</f>
        <v>74895</v>
      </c>
      <c r="G95" s="13">
        <f>IF(FB!H95="","",FB!H95+GO!H95)</f>
        <v>89757</v>
      </c>
      <c r="H95" s="13">
        <f>IF(FB!I95="","",FB!I95+GO!I95)</f>
        <v>563</v>
      </c>
      <c r="I95" s="13">
        <f>IF(FB!K95="","",FB!K95+GO!J95)</f>
        <v>28</v>
      </c>
      <c r="J95" s="14" t="str">
        <f t="shared" si="0"/>
        <v xml:space="preserve"> </v>
      </c>
      <c r="K95" s="15" t="str">
        <f t="shared" si="1"/>
        <v xml:space="preserve"> </v>
      </c>
      <c r="L95" s="16">
        <f t="shared" si="2"/>
        <v>7.5171907336938383E-3</v>
      </c>
      <c r="M95" s="15" t="str">
        <f t="shared" si="3"/>
        <v xml:space="preserve"> </v>
      </c>
      <c r="N95" s="17">
        <v>39</v>
      </c>
      <c r="O95" s="15" t="str">
        <f t="shared" si="4"/>
        <v xml:space="preserve"> </v>
      </c>
      <c r="P95" s="18">
        <f>FB!S95</f>
        <v>0</v>
      </c>
      <c r="Q95" s="18">
        <f>GO!Q95</f>
        <v>0</v>
      </c>
      <c r="R95" s="19">
        <f>'CF - Enis B.'!P95</f>
        <v>0</v>
      </c>
      <c r="S95" s="20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28.5" customHeight="1">
      <c r="A96" s="1"/>
      <c r="B96" s="42"/>
      <c r="C96" s="43" t="s">
        <v>61</v>
      </c>
      <c r="D96" s="11" t="s">
        <v>239</v>
      </c>
      <c r="E96" s="12" t="e">
        <f>IF(FB!F96="","",FB!F96+GO!F96)</f>
        <v>#VALUE!</v>
      </c>
      <c r="F96" s="13">
        <f>IF(FB!G96="","",FB!G96+GO!G96)</f>
        <v>102398</v>
      </c>
      <c r="G96" s="13">
        <f>IF(FB!H96="","",FB!H96+GO!H96)</f>
        <v>129884</v>
      </c>
      <c r="H96" s="13">
        <f>IF(FB!I96="","",FB!I96+GO!I96)</f>
        <v>843</v>
      </c>
      <c r="I96" s="13">
        <f>IF(FB!K96="","",FB!K96+GO!J96)</f>
        <v>61</v>
      </c>
      <c r="J96" s="14" t="str">
        <f t="shared" si="0"/>
        <v xml:space="preserve"> </v>
      </c>
      <c r="K96" s="15" t="str">
        <f t="shared" si="1"/>
        <v xml:space="preserve"> </v>
      </c>
      <c r="L96" s="16">
        <f t="shared" si="2"/>
        <v>8.2325826676302276E-3</v>
      </c>
      <c r="M96" s="15" t="str">
        <f t="shared" si="3"/>
        <v xml:space="preserve"> </v>
      </c>
      <c r="N96" s="17">
        <v>52</v>
      </c>
      <c r="O96" s="15" t="str">
        <f t="shared" si="4"/>
        <v xml:space="preserve"> </v>
      </c>
      <c r="P96" s="18">
        <f>FB!S96</f>
        <v>0</v>
      </c>
      <c r="Q96" s="18">
        <f>GO!Q96</f>
        <v>0</v>
      </c>
      <c r="R96" s="19">
        <f>'CF - Enis B.'!P96</f>
        <v>0</v>
      </c>
      <c r="S96" s="20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28.5" customHeight="1">
      <c r="A97" s="1"/>
      <c r="B97" s="42"/>
      <c r="C97" s="46" t="s">
        <v>65</v>
      </c>
      <c r="D97" s="11" t="s">
        <v>240</v>
      </c>
      <c r="E97" s="12" t="e">
        <f>IF(FB!F97="","",FB!F97+GO!F97)</f>
        <v>#VALUE!</v>
      </c>
      <c r="F97" s="13">
        <f>IF(FB!G97="","",FB!G97+GO!G97)</f>
        <v>113182</v>
      </c>
      <c r="G97" s="13">
        <f>IF(FB!H97="","",FB!H97+GO!H97)</f>
        <v>136512</v>
      </c>
      <c r="H97" s="13">
        <f>IF(FB!I97="","",FB!I97+GO!I97)</f>
        <v>836</v>
      </c>
      <c r="I97" s="13">
        <f>IF(FB!K97="","",FB!K97+GO!J97)</f>
        <v>43</v>
      </c>
      <c r="J97" s="14" t="str">
        <f t="shared" si="0"/>
        <v xml:space="preserve"> </v>
      </c>
      <c r="K97" s="15" t="str">
        <f t="shared" si="1"/>
        <v xml:space="preserve"> </v>
      </c>
      <c r="L97" s="16">
        <f t="shared" si="2"/>
        <v>7.3863335159300948E-3</v>
      </c>
      <c r="M97" s="15" t="str">
        <f t="shared" si="3"/>
        <v xml:space="preserve"> </v>
      </c>
      <c r="N97" s="33">
        <v>57</v>
      </c>
      <c r="O97" s="15" t="str">
        <f t="shared" si="4"/>
        <v xml:space="preserve"> </v>
      </c>
      <c r="P97" s="18">
        <f>FB!S97</f>
        <v>0</v>
      </c>
      <c r="Q97" s="18">
        <f>GO!Q97</f>
        <v>0</v>
      </c>
      <c r="R97" s="19">
        <f>'CF - Enis B.'!P97</f>
        <v>0</v>
      </c>
      <c r="S97" s="34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ht="28.5" customHeight="1">
      <c r="A98" s="1"/>
      <c r="B98" s="35" t="s">
        <v>93</v>
      </c>
      <c r="C98" s="236" t="s">
        <v>158</v>
      </c>
      <c r="D98" s="237"/>
      <c r="E98" s="36" t="e">
        <f t="shared" ref="E98:H98" si="99">SUM(E91:E97)</f>
        <v>#VALUE!</v>
      </c>
      <c r="F98" s="37">
        <f t="shared" si="99"/>
        <v>551135</v>
      </c>
      <c r="G98" s="37">
        <f t="shared" si="99"/>
        <v>690628</v>
      </c>
      <c r="H98" s="38">
        <f t="shared" si="99"/>
        <v>4647</v>
      </c>
      <c r="I98" s="38">
        <f>IF(FB!K98="","",FB!K98+GO!J98)</f>
        <v>287</v>
      </c>
      <c r="J98" s="39" t="str">
        <f t="shared" si="0"/>
        <v xml:space="preserve"> </v>
      </c>
      <c r="K98" s="40" t="str">
        <f t="shared" si="1"/>
        <v xml:space="preserve"> </v>
      </c>
      <c r="L98" s="41">
        <f t="shared" si="2"/>
        <v>8.4316909650085734E-3</v>
      </c>
      <c r="M98" s="40" t="str">
        <f t="shared" si="3"/>
        <v xml:space="preserve"> </v>
      </c>
      <c r="N98" s="38">
        <f>SUM(N91:N97)</f>
        <v>337</v>
      </c>
      <c r="O98" s="40" t="str">
        <f t="shared" si="4"/>
        <v xml:space="preserve"> </v>
      </c>
      <c r="P98" s="38"/>
      <c r="Q98" s="38"/>
      <c r="R98" s="38"/>
      <c r="S98" s="38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ht="28.5" customHeight="1">
      <c r="A99" s="1"/>
      <c r="B99" s="42"/>
      <c r="C99" s="43" t="s">
        <v>35</v>
      </c>
      <c r="D99" s="11" t="s">
        <v>241</v>
      </c>
      <c r="E99" s="12" t="e">
        <f>IF(FB!F99="","",FB!F99+GO!F99)</f>
        <v>#VALUE!</v>
      </c>
      <c r="F99" s="13">
        <f>IF(FB!G99="","",FB!G99+GO!G99)</f>
        <v>182691</v>
      </c>
      <c r="G99" s="13">
        <f>IF(FB!H99="","",FB!H99+GO!H99)</f>
        <v>272913</v>
      </c>
      <c r="H99" s="13">
        <f>IF(FB!I99="","",FB!I99+GO!I99)</f>
        <v>2114</v>
      </c>
      <c r="I99" s="13">
        <f>IF(FB!K99="","",FB!K99+GO!J99)</f>
        <v>129</v>
      </c>
      <c r="J99" s="14" t="str">
        <f t="shared" si="0"/>
        <v xml:space="preserve"> </v>
      </c>
      <c r="K99" s="15" t="str">
        <f t="shared" si="1"/>
        <v xml:space="preserve"> </v>
      </c>
      <c r="L99" s="16">
        <f t="shared" si="2"/>
        <v>1.157145124828262E-2</v>
      </c>
      <c r="M99" s="15" t="str">
        <f t="shared" si="3"/>
        <v xml:space="preserve"> </v>
      </c>
      <c r="N99" s="17">
        <v>134</v>
      </c>
      <c r="O99" s="15" t="str">
        <f t="shared" si="4"/>
        <v xml:space="preserve"> </v>
      </c>
      <c r="P99" s="18">
        <f>FB!S99</f>
        <v>0</v>
      </c>
      <c r="Q99" s="18">
        <f>GO!Q99</f>
        <v>0</v>
      </c>
      <c r="R99" s="19">
        <f>'CF - Enis B.'!P99</f>
        <v>0</v>
      </c>
      <c r="S99" s="20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ht="28.5" customHeight="1">
      <c r="A100" s="1"/>
      <c r="B100" s="42"/>
      <c r="C100" s="43" t="s">
        <v>40</v>
      </c>
      <c r="D100" s="11" t="s">
        <v>242</v>
      </c>
      <c r="E100" s="12" t="e">
        <f>IF(FB!F100="","",FB!F100+GO!F100)</f>
        <v>#VALUE!</v>
      </c>
      <c r="F100" s="13">
        <f>IF(FB!G100="","",FB!G100+GO!G100)</f>
        <v>321918</v>
      </c>
      <c r="G100" s="13">
        <f>IF(FB!H100="","",FB!H100+GO!H100)</f>
        <v>429704</v>
      </c>
      <c r="H100" s="13">
        <f>IF(FB!I100="","",FB!I100+GO!I100)</f>
        <v>2756</v>
      </c>
      <c r="I100" s="13">
        <f>IF(FB!K100="","",FB!K100+GO!J100)</f>
        <v>175</v>
      </c>
      <c r="J100" s="14" t="str">
        <f t="shared" si="0"/>
        <v xml:space="preserve"> </v>
      </c>
      <c r="K100" s="15" t="str">
        <f t="shared" si="1"/>
        <v xml:space="preserve"> </v>
      </c>
      <c r="L100" s="16">
        <f t="shared" si="2"/>
        <v>8.5611863890804486E-3</v>
      </c>
      <c r="M100" s="15" t="str">
        <f t="shared" si="3"/>
        <v xml:space="preserve"> </v>
      </c>
      <c r="N100" s="17">
        <v>181</v>
      </c>
      <c r="O100" s="15" t="str">
        <f t="shared" si="4"/>
        <v xml:space="preserve"> </v>
      </c>
      <c r="P100" s="18">
        <f>FB!S100</f>
        <v>0</v>
      </c>
      <c r="Q100" s="18">
        <f>GO!Q100</f>
        <v>0</v>
      </c>
      <c r="R100" s="19">
        <f>'CF - Enis B.'!P100</f>
        <v>0</v>
      </c>
      <c r="S100" s="20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ht="28.5" customHeight="1">
      <c r="A101" s="1"/>
      <c r="B101" s="42"/>
      <c r="C101" s="43" t="s">
        <v>45</v>
      </c>
      <c r="D101" s="11" t="s">
        <v>243</v>
      </c>
      <c r="E101" s="12">
        <f>IF(FB!F101="","",FB!F101+GO!F101)</f>
        <v>1015.5789257892578</v>
      </c>
      <c r="F101" s="13">
        <f>IF(FB!G101="","",FB!G101+GO!G101)</f>
        <v>341524</v>
      </c>
      <c r="G101" s="13">
        <f>IF(FB!H101="","",FB!H101+GO!H101)</f>
        <v>622015</v>
      </c>
      <c r="H101" s="13">
        <f>IF(FB!I101="","",FB!I101+GO!I101)</f>
        <v>4755</v>
      </c>
      <c r="I101" s="13">
        <f>IF(FB!K101="","",FB!K101+GO!J101)</f>
        <v>129</v>
      </c>
      <c r="J101" s="14">
        <f t="shared" si="0"/>
        <v>1.6327241719078445</v>
      </c>
      <c r="K101" s="15">
        <f t="shared" si="1"/>
        <v>0.21358126725326138</v>
      </c>
      <c r="L101" s="16">
        <f t="shared" si="2"/>
        <v>1.3922886824937633E-2</v>
      </c>
      <c r="M101" s="15">
        <f t="shared" si="3"/>
        <v>7.8727048510795177</v>
      </c>
      <c r="N101" s="17">
        <v>126</v>
      </c>
      <c r="O101" s="15">
        <f t="shared" si="4"/>
        <v>8.0601502046766491</v>
      </c>
      <c r="P101" s="18">
        <f>FB!S101</f>
        <v>0</v>
      </c>
      <c r="Q101" s="18">
        <f>GO!Q101</f>
        <v>0</v>
      </c>
      <c r="R101" s="19">
        <f>'CF - Enis B.'!P101</f>
        <v>0</v>
      </c>
      <c r="S101" s="20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ht="28.5" customHeight="1">
      <c r="A102" s="1"/>
      <c r="B102" s="42"/>
      <c r="C102" s="43" t="s">
        <v>50</v>
      </c>
      <c r="D102" s="11" t="s">
        <v>244</v>
      </c>
      <c r="E102" s="12">
        <f>IF(FB!F102="","",FB!F102+GO!F102)</f>
        <v>678.83071124221567</v>
      </c>
      <c r="F102" s="13">
        <f>IF(FB!G102="","",FB!G102+GO!G102)</f>
        <v>219225</v>
      </c>
      <c r="G102" s="13">
        <f>IF(FB!H102="","",FB!H102+GO!H102)</f>
        <v>529026</v>
      </c>
      <c r="H102" s="13">
        <f>IF(FB!I102="","",FB!I102+GO!I102)</f>
        <v>2535</v>
      </c>
      <c r="I102" s="13">
        <f>IF(FB!K102="","",FB!K102+GO!J102)</f>
        <v>96</v>
      </c>
      <c r="J102" s="14">
        <f t="shared" si="0"/>
        <v>1.2831707916855046</v>
      </c>
      <c r="K102" s="15">
        <f t="shared" si="1"/>
        <v>0.26778331804426653</v>
      </c>
      <c r="L102" s="16">
        <f t="shared" si="2"/>
        <v>1.1563462196373589E-2</v>
      </c>
      <c r="M102" s="15">
        <f t="shared" si="3"/>
        <v>7.0711532421064129</v>
      </c>
      <c r="N102" s="17">
        <v>93</v>
      </c>
      <c r="O102" s="15">
        <f t="shared" si="4"/>
        <v>7.2992549595937168</v>
      </c>
      <c r="P102" s="18">
        <f>FB!S102</f>
        <v>0</v>
      </c>
      <c r="Q102" s="18"/>
      <c r="R102" s="19">
        <f>'CF - Enis B.'!P102</f>
        <v>0</v>
      </c>
      <c r="S102" s="20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28.5" customHeight="1">
      <c r="A103" s="1"/>
      <c r="B103" s="42"/>
      <c r="C103" s="43" t="s">
        <v>56</v>
      </c>
      <c r="D103" s="11" t="s">
        <v>245</v>
      </c>
      <c r="E103" s="12">
        <f>IF(FB!F103="","",FB!F103+GO!F103)</f>
        <v>625.18175002385522</v>
      </c>
      <c r="F103" s="13">
        <f>IF(FB!G103="","",FB!G103+GO!G103)</f>
        <v>167444</v>
      </c>
      <c r="G103" s="13">
        <f>IF(FB!H103="","",FB!H103+GO!H103)</f>
        <v>777702</v>
      </c>
      <c r="H103" s="13">
        <f>IF(FB!I103="","",FB!I103+GO!I103)</f>
        <v>2372</v>
      </c>
      <c r="I103" s="13">
        <f>IF(FB!K103="","",FB!K103+GO!J103)</f>
        <v>107</v>
      </c>
      <c r="J103" s="14">
        <f t="shared" si="0"/>
        <v>0.803883428387551</v>
      </c>
      <c r="K103" s="15">
        <f t="shared" si="1"/>
        <v>0.26356734823939931</v>
      </c>
      <c r="L103" s="16">
        <f t="shared" si="2"/>
        <v>1.4165930102004252E-2</v>
      </c>
      <c r="M103" s="15">
        <f t="shared" si="3"/>
        <v>5.8428200936808903</v>
      </c>
      <c r="N103" s="17">
        <v>114</v>
      </c>
      <c r="O103" s="15">
        <f t="shared" si="4"/>
        <v>5.4840504388057472</v>
      </c>
      <c r="P103" s="18">
        <f>FB!S103</f>
        <v>0</v>
      </c>
      <c r="Q103" s="18">
        <f>GO!Q103</f>
        <v>0</v>
      </c>
      <c r="R103" s="19">
        <f>'CF - Enis B.'!P103</f>
        <v>0</v>
      </c>
      <c r="S103" s="20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28.5" customHeight="1">
      <c r="A104" s="1"/>
      <c r="B104" s="42"/>
      <c r="C104" s="43" t="s">
        <v>61</v>
      </c>
      <c r="D104" s="11" t="s">
        <v>246</v>
      </c>
      <c r="E104" s="12">
        <f>IF(FB!F104="","",FB!F104+GO!F104)</f>
        <v>386.04978257609832</v>
      </c>
      <c r="F104" s="13">
        <f>IF(FB!G104="","",FB!G104+GO!G104)</f>
        <v>124143</v>
      </c>
      <c r="G104" s="13">
        <f>IF(FB!H104="","",FB!H104+GO!H104)</f>
        <v>391803</v>
      </c>
      <c r="H104" s="13">
        <f>IF(FB!I104="","",FB!I104+GO!I104)</f>
        <v>1377</v>
      </c>
      <c r="I104" s="13">
        <f>IF(FB!K104="","",FB!K104+GO!J104)</f>
        <v>57</v>
      </c>
      <c r="J104" s="14">
        <f t="shared" si="0"/>
        <v>0.98531604550271012</v>
      </c>
      <c r="K104" s="15">
        <f t="shared" si="1"/>
        <v>0.2803556881453147</v>
      </c>
      <c r="L104" s="16">
        <f t="shared" si="2"/>
        <v>1.1092047074744447E-2</v>
      </c>
      <c r="M104" s="15">
        <f t="shared" si="3"/>
        <v>6.7728032030894445</v>
      </c>
      <c r="N104" s="17">
        <v>58</v>
      </c>
      <c r="O104" s="15">
        <f t="shared" si="4"/>
        <v>6.6560307340706606</v>
      </c>
      <c r="P104" s="18">
        <f>FB!S104</f>
        <v>0</v>
      </c>
      <c r="Q104" s="18">
        <f>GO!Q104</f>
        <v>0</v>
      </c>
      <c r="R104" s="19">
        <f>'CF - Enis B.'!P104</f>
        <v>0</v>
      </c>
      <c r="S104" s="20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28.5" customHeight="1">
      <c r="A105" s="1"/>
      <c r="B105" s="42"/>
      <c r="C105" s="46" t="s">
        <v>65</v>
      </c>
      <c r="D105" s="11" t="s">
        <v>247</v>
      </c>
      <c r="E105" s="12">
        <f>IF(FB!F105="","",FB!F105+GO!F105)</f>
        <v>633.89315557736609</v>
      </c>
      <c r="F105" s="13">
        <f>IF(FB!G105="","",FB!G105+GO!G105)</f>
        <v>158996</v>
      </c>
      <c r="G105" s="13">
        <f>IF(FB!H105="","",FB!H105+GO!H105)</f>
        <v>917975</v>
      </c>
      <c r="H105" s="13">
        <f>IF(FB!I105="","",FB!I105+GO!I105)</f>
        <v>2488</v>
      </c>
      <c r="I105" s="13">
        <f>IF(FB!K105="","",FB!K105+GO!J105)</f>
        <v>80</v>
      </c>
      <c r="J105" s="14">
        <f t="shared" si="0"/>
        <v>0.69053422541721299</v>
      </c>
      <c r="K105" s="15">
        <f t="shared" si="1"/>
        <v>0.25478020722562944</v>
      </c>
      <c r="L105" s="16">
        <f t="shared" si="2"/>
        <v>1.5648192407356161E-2</v>
      </c>
      <c r="M105" s="15">
        <f t="shared" si="3"/>
        <v>7.9236644447170761</v>
      </c>
      <c r="N105" s="33">
        <v>106</v>
      </c>
      <c r="O105" s="15">
        <f t="shared" si="4"/>
        <v>5.9801241092204345</v>
      </c>
      <c r="P105" s="18">
        <f>FB!S105</f>
        <v>0</v>
      </c>
      <c r="Q105" s="18">
        <f>GO!Q105</f>
        <v>0</v>
      </c>
      <c r="R105" s="19">
        <f>'CF - Enis B.'!P105</f>
        <v>0</v>
      </c>
      <c r="S105" s="34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28.5" customHeight="1">
      <c r="A106" s="1"/>
      <c r="B106" s="35" t="s">
        <v>93</v>
      </c>
      <c r="C106" s="236" t="s">
        <v>161</v>
      </c>
      <c r="D106" s="237"/>
      <c r="E106" s="36" t="e">
        <f t="shared" ref="E106:H106" si="100">SUM(E99:E105)</f>
        <v>#VALUE!</v>
      </c>
      <c r="F106" s="37">
        <f t="shared" si="100"/>
        <v>1515941</v>
      </c>
      <c r="G106" s="37">
        <f t="shared" si="100"/>
        <v>3941138</v>
      </c>
      <c r="H106" s="38">
        <f t="shared" si="100"/>
        <v>18397</v>
      </c>
      <c r="I106" s="38">
        <f>IF(FB!K106="","",FB!K106+GO!J106)</f>
        <v>773</v>
      </c>
      <c r="J106" s="39" t="str">
        <f t="shared" si="0"/>
        <v xml:space="preserve"> </v>
      </c>
      <c r="K106" s="40" t="str">
        <f t="shared" si="1"/>
        <v xml:space="preserve"> </v>
      </c>
      <c r="L106" s="41">
        <f t="shared" si="2"/>
        <v>1.2135696573943181E-2</v>
      </c>
      <c r="M106" s="40" t="str">
        <f t="shared" si="3"/>
        <v xml:space="preserve"> </v>
      </c>
      <c r="N106" s="38">
        <f>SUM(N99:N105)</f>
        <v>812</v>
      </c>
      <c r="O106" s="40" t="str">
        <f t="shared" si="4"/>
        <v xml:space="preserve"> </v>
      </c>
      <c r="P106" s="38"/>
      <c r="Q106" s="38"/>
      <c r="R106" s="38"/>
      <c r="S106" s="38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28.5" customHeight="1">
      <c r="A107" s="1"/>
      <c r="B107" s="42"/>
      <c r="C107" s="43" t="s">
        <v>35</v>
      </c>
      <c r="D107" s="11" t="s">
        <v>248</v>
      </c>
      <c r="E107" s="12">
        <f>IF(FB!F107="","",FB!F107+GO!F107)</f>
        <v>536.02116402116394</v>
      </c>
      <c r="F107" s="13">
        <f>IF(FB!G107="","",FB!G107+GO!G107)</f>
        <v>132903</v>
      </c>
      <c r="G107" s="13">
        <f>IF(FB!H107="","",FB!H107+GO!H107)</f>
        <v>573870</v>
      </c>
      <c r="H107" s="13">
        <f>IF(FB!I107="","",FB!I107+GO!I107)</f>
        <v>1973</v>
      </c>
      <c r="I107" s="13">
        <f>IF(FB!K107="","",FB!K107+GO!J107)</f>
        <v>59</v>
      </c>
      <c r="J107" s="14">
        <f t="shared" si="0"/>
        <v>0.93404632411724597</v>
      </c>
      <c r="K107" s="15">
        <f t="shared" si="1"/>
        <v>0.27167823822664161</v>
      </c>
      <c r="L107" s="16">
        <f t="shared" si="2"/>
        <v>1.4845413572304613E-2</v>
      </c>
      <c r="M107" s="15">
        <f t="shared" si="3"/>
        <v>9.0851044749349814</v>
      </c>
      <c r="N107" s="17">
        <v>79</v>
      </c>
      <c r="O107" s="15">
        <f t="shared" si="4"/>
        <v>6.7850780255843537</v>
      </c>
      <c r="P107" s="18">
        <f>FB!S107</f>
        <v>0</v>
      </c>
      <c r="Q107" s="18">
        <f>GO!Q107</f>
        <v>0</v>
      </c>
      <c r="R107" s="19">
        <f>'CF - Enis B.'!P107</f>
        <v>0</v>
      </c>
      <c r="S107" s="20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28.5" customHeight="1">
      <c r="A108" s="1"/>
      <c r="B108" s="42"/>
      <c r="C108" s="43" t="s">
        <v>40</v>
      </c>
      <c r="D108" s="11" t="s">
        <v>249</v>
      </c>
      <c r="E108" s="12">
        <f>IF(FB!F108="","",FB!F108+GO!F108)</f>
        <v>426.44688644688642</v>
      </c>
      <c r="F108" s="13">
        <f>IF(FB!G108="","",FB!G108+GO!G108)</f>
        <v>96203</v>
      </c>
      <c r="G108" s="13">
        <f>IF(FB!H108="","",FB!H108+GO!H108)</f>
        <v>382349</v>
      </c>
      <c r="H108" s="13">
        <f>IF(FB!I108="","",FB!I108+GO!I108)</f>
        <v>1653</v>
      </c>
      <c r="I108" s="13">
        <f>IF(FB!K108="","",FB!K108+GO!J108)</f>
        <v>61</v>
      </c>
      <c r="J108" s="14">
        <f t="shared" si="0"/>
        <v>1.1153341226128131</v>
      </c>
      <c r="K108" s="15">
        <f t="shared" si="1"/>
        <v>0.25798359736653748</v>
      </c>
      <c r="L108" s="16">
        <f t="shared" si="2"/>
        <v>1.7182416348762511E-2</v>
      </c>
      <c r="M108" s="15">
        <f t="shared" si="3"/>
        <v>6.9909325647030558</v>
      </c>
      <c r="N108" s="17">
        <v>72</v>
      </c>
      <c r="O108" s="15">
        <f t="shared" si="4"/>
        <v>5.9228734228734226</v>
      </c>
      <c r="P108" s="18">
        <f>FB!S108</f>
        <v>0</v>
      </c>
      <c r="Q108" s="18">
        <f>GO!Q108</f>
        <v>0</v>
      </c>
      <c r="R108" s="19">
        <f>'CF - Enis B.'!P108</f>
        <v>0</v>
      </c>
      <c r="S108" s="20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28.5" customHeight="1">
      <c r="A109" s="1"/>
      <c r="B109" s="42"/>
      <c r="C109" s="43" t="s">
        <v>45</v>
      </c>
      <c r="D109" s="11" t="s">
        <v>250</v>
      </c>
      <c r="E109" s="12">
        <f>IF(FB!F109="","",FB!F109+GO!F109)</f>
        <v>443.11649294421636</v>
      </c>
      <c r="F109" s="13">
        <f>IF(FB!G109="","",FB!G109+GO!G109)</f>
        <v>117883</v>
      </c>
      <c r="G109" s="13">
        <f>IF(FB!H109="","",FB!H109+GO!H109)</f>
        <v>414143</v>
      </c>
      <c r="H109" s="13">
        <f>IF(FB!I109="","",FB!I109+GO!I109)</f>
        <v>1609</v>
      </c>
      <c r="I109" s="13">
        <f>IF(FB!K109="","",FB!K109+GO!J109)</f>
        <v>56</v>
      </c>
      <c r="J109" s="14">
        <f t="shared" si="0"/>
        <v>1.0699601175058286</v>
      </c>
      <c r="K109" s="15">
        <f t="shared" si="1"/>
        <v>0.27539869045631843</v>
      </c>
      <c r="L109" s="16">
        <f t="shared" si="2"/>
        <v>1.3649126676450379E-2</v>
      </c>
      <c r="M109" s="15">
        <f t="shared" si="3"/>
        <v>7.9127945168610063</v>
      </c>
      <c r="N109" s="17">
        <v>60</v>
      </c>
      <c r="O109" s="15">
        <f t="shared" si="4"/>
        <v>7.3852748824036061</v>
      </c>
      <c r="P109" s="18">
        <f>FB!S109</f>
        <v>0</v>
      </c>
      <c r="Q109" s="18">
        <f>GO!Q109</f>
        <v>0</v>
      </c>
      <c r="R109" s="19">
        <f>'CF - Enis B.'!P109</f>
        <v>0</v>
      </c>
      <c r="S109" s="20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28.5" customHeight="1">
      <c r="A110" s="1"/>
      <c r="B110" s="42"/>
      <c r="C110" s="43" t="s">
        <v>50</v>
      </c>
      <c r="D110" s="11" t="s">
        <v>251</v>
      </c>
      <c r="E110" s="12">
        <f>IF(FB!F110="","",FB!F110+GO!F110)</f>
        <v>408.66815616869542</v>
      </c>
      <c r="F110" s="13">
        <f>IF(FB!G110="","",FB!G110+GO!G110)</f>
        <v>105238</v>
      </c>
      <c r="G110" s="13">
        <f>IF(FB!H110="","",FB!H110+GO!H110)</f>
        <v>611984</v>
      </c>
      <c r="H110" s="13">
        <f>IF(FB!I110="","",FB!I110+GO!I110)</f>
        <v>1817</v>
      </c>
      <c r="I110" s="13">
        <f>IF(FB!K110="","",FB!K110+GO!J110)</f>
        <v>48</v>
      </c>
      <c r="J110" s="14">
        <f t="shared" si="0"/>
        <v>0.66777588330527493</v>
      </c>
      <c r="K110" s="15">
        <f t="shared" si="1"/>
        <v>0.2249136797846425</v>
      </c>
      <c r="L110" s="16">
        <f t="shared" si="2"/>
        <v>1.7265626484729849E-2</v>
      </c>
      <c r="M110" s="15">
        <f t="shared" si="3"/>
        <v>8.513919920181154</v>
      </c>
      <c r="N110" s="17">
        <v>52</v>
      </c>
      <c r="O110" s="15">
        <f t="shared" si="4"/>
        <v>7.8590030032441422</v>
      </c>
      <c r="P110" s="18">
        <f>FB!S110</f>
        <v>0</v>
      </c>
      <c r="Q110" s="18">
        <f>GO!Q110</f>
        <v>0</v>
      </c>
      <c r="R110" s="19">
        <f>'CF - Enis B.'!P110</f>
        <v>0</v>
      </c>
      <c r="S110" s="20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28.5" customHeight="1">
      <c r="A111" s="1"/>
      <c r="B111" s="42"/>
      <c r="C111" s="43" t="s">
        <v>56</v>
      </c>
      <c r="D111" s="11" t="s">
        <v>252</v>
      </c>
      <c r="E111" s="12">
        <f>IF(FB!F111="","",FB!F111+GO!F111)</f>
        <v>371.51897119100909</v>
      </c>
      <c r="F111" s="13">
        <f>IF(FB!G111="","",FB!G111+GO!G111)</f>
        <v>119939</v>
      </c>
      <c r="G111" s="13">
        <f>IF(FB!H111="","",FB!H111+GO!H111)</f>
        <v>304948</v>
      </c>
      <c r="H111" s="13">
        <f>IF(FB!I111="","",FB!I111+GO!I111)</f>
        <v>1273</v>
      </c>
      <c r="I111" s="13">
        <f>IF(FB!K111="","",FB!K111+GO!J111)</f>
        <v>60</v>
      </c>
      <c r="J111" s="14">
        <f t="shared" si="0"/>
        <v>1.2183026981354497</v>
      </c>
      <c r="K111" s="15">
        <f t="shared" si="1"/>
        <v>0.29184522481618941</v>
      </c>
      <c r="L111" s="16">
        <f t="shared" si="2"/>
        <v>1.0613728645394742E-2</v>
      </c>
      <c r="M111" s="15">
        <f t="shared" si="3"/>
        <v>6.1919828531834851</v>
      </c>
      <c r="N111" s="17">
        <v>82</v>
      </c>
      <c r="O111" s="15">
        <f t="shared" si="4"/>
        <v>4.5307191608659645</v>
      </c>
      <c r="P111" s="18">
        <f>FB!S111</f>
        <v>0</v>
      </c>
      <c r="Q111" s="18">
        <f>GO!Q111</f>
        <v>0</v>
      </c>
      <c r="R111" s="19">
        <f>'CF - Enis B.'!P111</f>
        <v>0</v>
      </c>
      <c r="S111" s="20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28.5" customHeight="1">
      <c r="A112" s="1"/>
      <c r="B112" s="42"/>
      <c r="C112" s="43" t="s">
        <v>61</v>
      </c>
      <c r="D112" s="11" t="s">
        <v>253</v>
      </c>
      <c r="E112" s="12">
        <f>IF(FB!F112="","",FB!F112+GO!F112)</f>
        <v>508.8023721298664</v>
      </c>
      <c r="F112" s="13">
        <f>IF(FB!G112="","",FB!G112+GO!G112)</f>
        <v>199459</v>
      </c>
      <c r="G112" s="13">
        <f>IF(FB!H112="","",FB!H112+GO!H112)</f>
        <v>300119</v>
      </c>
      <c r="H112" s="13">
        <f>IF(FB!I112="","",FB!I112+GO!I112)</f>
        <v>1562</v>
      </c>
      <c r="I112" s="13">
        <f>IF(FB!K112="","",FB!K112+GO!J112)</f>
        <v>33</v>
      </c>
      <c r="J112" s="14">
        <f t="shared" si="0"/>
        <v>1.6953354240480154</v>
      </c>
      <c r="K112" s="15">
        <f t="shared" si="1"/>
        <v>0.32573775424447271</v>
      </c>
      <c r="L112" s="16">
        <f t="shared" si="2"/>
        <v>7.8311833509643585E-3</v>
      </c>
      <c r="M112" s="15">
        <f t="shared" si="3"/>
        <v>15.418253700905042</v>
      </c>
      <c r="N112" s="17">
        <v>50</v>
      </c>
      <c r="O112" s="15">
        <f t="shared" si="4"/>
        <v>10.176047442597328</v>
      </c>
      <c r="P112" s="18">
        <f>FB!S112</f>
        <v>0</v>
      </c>
      <c r="Q112" s="18">
        <f>GO!Q112</f>
        <v>0</v>
      </c>
      <c r="R112" s="19">
        <f>'CF - Enis B.'!P112</f>
        <v>0</v>
      </c>
      <c r="S112" s="20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28.5" customHeight="1">
      <c r="A113" s="1"/>
      <c r="B113" s="42"/>
      <c r="C113" s="46" t="s">
        <v>65</v>
      </c>
      <c r="D113" s="11" t="s">
        <v>254</v>
      </c>
      <c r="E113" s="12">
        <f>IF(FB!F113="","",FB!F113+GO!F113)</f>
        <v>343.19092934115179</v>
      </c>
      <c r="F113" s="13">
        <f>IF(FB!G113="","",FB!G113+GO!G113)</f>
        <v>99408</v>
      </c>
      <c r="G113" s="13">
        <f>IF(FB!H113="","",FB!H113+GO!H113)</f>
        <v>202772</v>
      </c>
      <c r="H113" s="13">
        <f>IF(FB!I113="","",FB!I113+GO!I113)</f>
        <v>1304</v>
      </c>
      <c r="I113" s="13">
        <f>IF(FB!K113="","",FB!K113+GO!J113)</f>
        <v>30</v>
      </c>
      <c r="J113" s="14">
        <f t="shared" si="0"/>
        <v>1.692496643230583</v>
      </c>
      <c r="K113" s="15">
        <f t="shared" si="1"/>
        <v>0.26318322802235566</v>
      </c>
      <c r="L113" s="16">
        <f t="shared" si="2"/>
        <v>1.3117656526637695E-2</v>
      </c>
      <c r="M113" s="15">
        <f t="shared" si="3"/>
        <v>11.43969764470506</v>
      </c>
      <c r="N113" s="33">
        <v>41</v>
      </c>
      <c r="O113" s="15">
        <f t="shared" si="4"/>
        <v>8.3705104717354093</v>
      </c>
      <c r="P113" s="18">
        <f>FB!S113</f>
        <v>0</v>
      </c>
      <c r="Q113" s="18">
        <f>GO!Q113</f>
        <v>0</v>
      </c>
      <c r="R113" s="19">
        <f>'CF - Enis B.'!P113</f>
        <v>0</v>
      </c>
      <c r="S113" s="34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ht="28.5" customHeight="1">
      <c r="A114" s="1"/>
      <c r="B114" s="35" t="s">
        <v>93</v>
      </c>
      <c r="C114" s="236" t="s">
        <v>163</v>
      </c>
      <c r="D114" s="237"/>
      <c r="E114" s="36">
        <f t="shared" ref="E114:H114" si="101">SUM(E107:E113)</f>
        <v>3037.7649722429892</v>
      </c>
      <c r="F114" s="37">
        <f t="shared" si="101"/>
        <v>871033</v>
      </c>
      <c r="G114" s="37">
        <f t="shared" si="101"/>
        <v>2790185</v>
      </c>
      <c r="H114" s="38">
        <f t="shared" si="101"/>
        <v>11191</v>
      </c>
      <c r="I114" s="38">
        <f>IF(FB!K114="","",FB!K114+GO!J114)</f>
        <v>347</v>
      </c>
      <c r="J114" s="39">
        <f t="shared" si="0"/>
        <v>1.088732457612305</v>
      </c>
      <c r="K114" s="40">
        <f t="shared" si="1"/>
        <v>0.2714471425469564</v>
      </c>
      <c r="L114" s="41">
        <f t="shared" si="2"/>
        <v>1.284796328038088E-2</v>
      </c>
      <c r="M114" s="40">
        <f t="shared" si="3"/>
        <v>8.7543659142449251</v>
      </c>
      <c r="N114" s="38">
        <f>SUM(N107:N113)</f>
        <v>436</v>
      </c>
      <c r="O114" s="40">
        <f t="shared" si="4"/>
        <v>6.9673508537683242</v>
      </c>
      <c r="P114" s="38"/>
      <c r="Q114" s="38"/>
      <c r="R114" s="38"/>
      <c r="S114" s="38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ht="28.5" customHeight="1">
      <c r="A115" s="1"/>
      <c r="B115" s="42"/>
      <c r="C115" s="43" t="s">
        <v>35</v>
      </c>
      <c r="D115" s="11" t="s">
        <v>255</v>
      </c>
      <c r="E115" s="12">
        <f>IF(FB!F115="","",FB!F115+GO!F115)</f>
        <v>185.85454545454547</v>
      </c>
      <c r="F115" s="13">
        <f>IF(FB!G115="","",FB!G115+GO!G115)</f>
        <v>64725</v>
      </c>
      <c r="G115" s="13">
        <f>IF(FB!H115="","",FB!H115+GO!H115)</f>
        <v>111312</v>
      </c>
      <c r="H115" s="13">
        <f>IF(FB!I115="","",FB!I115+GO!I115)</f>
        <v>771</v>
      </c>
      <c r="I115" s="13">
        <f>IF(FB!K115="","",FB!K115+GO!J115)</f>
        <v>37</v>
      </c>
      <c r="J115" s="14">
        <f t="shared" si="0"/>
        <v>1.6696721418584293</v>
      </c>
      <c r="K115" s="15">
        <f t="shared" si="1"/>
        <v>0.24105647918877493</v>
      </c>
      <c r="L115" s="16">
        <f t="shared" si="2"/>
        <v>1.1911935110081113E-2</v>
      </c>
      <c r="M115" s="15">
        <f t="shared" si="3"/>
        <v>5.023095823095824</v>
      </c>
      <c r="N115" s="17">
        <v>44</v>
      </c>
      <c r="O115" s="15">
        <f t="shared" si="4"/>
        <v>4.2239669421487607</v>
      </c>
      <c r="P115" s="18">
        <f>FB!S115</f>
        <v>0</v>
      </c>
      <c r="Q115" s="18">
        <f>GO!Q115</f>
        <v>0</v>
      </c>
      <c r="R115" s="19">
        <f>'CF - Enis B.'!P115</f>
        <v>0</v>
      </c>
      <c r="S115" s="20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ht="28.5" customHeight="1">
      <c r="A116" s="1"/>
      <c r="B116" s="42"/>
      <c r="C116" s="43" t="s">
        <v>40</v>
      </c>
      <c r="D116" s="11" t="s">
        <v>256</v>
      </c>
      <c r="E116" s="12">
        <f>IF(FB!F116="","",FB!F116+GO!F116)</f>
        <v>244.8838145520541</v>
      </c>
      <c r="F116" s="13">
        <f>IF(FB!G116="","",FB!G116+GO!G116)</f>
        <v>98788</v>
      </c>
      <c r="G116" s="13">
        <f>IF(FB!H116="","",FB!H116+GO!H116)</f>
        <v>131790</v>
      </c>
      <c r="H116" s="13">
        <f>IF(FB!I116="","",FB!I116+GO!I116)</f>
        <v>856</v>
      </c>
      <c r="I116" s="13">
        <f>IF(FB!K116="","",FB!K116+GO!J116)</f>
        <v>41</v>
      </c>
      <c r="J116" s="14">
        <f t="shared" si="0"/>
        <v>1.8581365395861151</v>
      </c>
      <c r="K116" s="15">
        <f t="shared" si="1"/>
        <v>0.28607922260753982</v>
      </c>
      <c r="L116" s="16">
        <f t="shared" si="2"/>
        <v>8.6650200429201924E-3</v>
      </c>
      <c r="M116" s="15">
        <f t="shared" si="3"/>
        <v>5.9727759646842467</v>
      </c>
      <c r="N116" s="17">
        <v>48</v>
      </c>
      <c r="O116" s="15">
        <f t="shared" si="4"/>
        <v>5.1017461365011272</v>
      </c>
      <c r="P116" s="18">
        <f>FB!S116</f>
        <v>0</v>
      </c>
      <c r="Q116" s="18">
        <f>GO!Q116</f>
        <v>0</v>
      </c>
      <c r="R116" s="19">
        <f>'CF - Enis B.'!P116</f>
        <v>0</v>
      </c>
      <c r="S116" s="20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ht="28.5" customHeight="1">
      <c r="A117" s="1"/>
      <c r="B117" s="42"/>
      <c r="C117" s="43" t="s">
        <v>45</v>
      </c>
      <c r="D117" s="11" t="s">
        <v>257</v>
      </c>
      <c r="E117" s="12">
        <f>IF(FB!F117="","",FB!F117+GO!F117)</f>
        <v>239.8513218496999</v>
      </c>
      <c r="F117" s="13">
        <f>IF(FB!G117="","",FB!G117+GO!G117)</f>
        <v>83175</v>
      </c>
      <c r="G117" s="13">
        <f>IF(FB!H117="","",FB!H117+GO!H117)</f>
        <v>113719</v>
      </c>
      <c r="H117" s="13">
        <f>IF(FB!I117="","",FB!I117+GO!I117)</f>
        <v>724</v>
      </c>
      <c r="I117" s="13">
        <f>IF(FB!K117="","",FB!K117+GO!J117)</f>
        <v>48</v>
      </c>
      <c r="J117" s="14">
        <f t="shared" si="0"/>
        <v>2.1091578526868853</v>
      </c>
      <c r="K117" s="15">
        <f t="shared" si="1"/>
        <v>0.33128635614599433</v>
      </c>
      <c r="L117" s="16">
        <f t="shared" si="2"/>
        <v>8.7045386233844304E-3</v>
      </c>
      <c r="M117" s="15">
        <f t="shared" si="3"/>
        <v>4.9969025385354149</v>
      </c>
      <c r="N117" s="17">
        <v>57</v>
      </c>
      <c r="O117" s="15">
        <f t="shared" si="4"/>
        <v>4.2079179271877178</v>
      </c>
      <c r="P117" s="18">
        <f>FB!S117</f>
        <v>0</v>
      </c>
      <c r="Q117" s="18">
        <f>GO!Q117</f>
        <v>0</v>
      </c>
      <c r="R117" s="19">
        <f>'CF - Enis B.'!P117</f>
        <v>0</v>
      </c>
      <c r="S117" s="20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28.5" customHeight="1">
      <c r="A118" s="1"/>
      <c r="B118" s="42"/>
      <c r="C118" s="43" t="s">
        <v>50</v>
      </c>
      <c r="D118" s="11" t="s">
        <v>258</v>
      </c>
      <c r="E118" s="12">
        <f>IF(FB!F118="","",FB!F118+GO!F118)</f>
        <v>123.49329125388168</v>
      </c>
      <c r="F118" s="13">
        <f>IF(FB!G118="","",FB!G118+GO!G118)</f>
        <v>32697</v>
      </c>
      <c r="G118" s="13">
        <f>IF(FB!H118="","",FB!H118+GO!H118)</f>
        <v>52803</v>
      </c>
      <c r="H118" s="13">
        <f>IF(FB!I118="","",FB!I118+GO!I118)</f>
        <v>387</v>
      </c>
      <c r="I118" s="13">
        <f>IF(FB!K118="","",FB!K118+GO!J118)</f>
        <v>14</v>
      </c>
      <c r="J118" s="14">
        <f t="shared" si="0"/>
        <v>2.3387552081109346</v>
      </c>
      <c r="K118" s="15">
        <f t="shared" si="1"/>
        <v>0.3191041117671361</v>
      </c>
      <c r="L118" s="16">
        <f t="shared" si="2"/>
        <v>1.1835948252133223E-2</v>
      </c>
      <c r="M118" s="15">
        <f t="shared" si="3"/>
        <v>8.8209493752772623</v>
      </c>
      <c r="N118" s="17">
        <v>19</v>
      </c>
      <c r="O118" s="15">
        <f t="shared" si="4"/>
        <v>6.4996469080990353</v>
      </c>
      <c r="P118" s="18">
        <f>FB!S118</f>
        <v>0</v>
      </c>
      <c r="Q118" s="18">
        <f>GO!Q118</f>
        <v>0</v>
      </c>
      <c r="R118" s="19">
        <f>'CF - Enis B.'!P118</f>
        <v>0</v>
      </c>
      <c r="S118" s="20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28.5" customHeight="1">
      <c r="A119" s="1"/>
      <c r="B119" s="42"/>
      <c r="C119" s="43" t="s">
        <v>56</v>
      </c>
      <c r="D119" s="11" t="s">
        <v>259</v>
      </c>
      <c r="E119" s="12">
        <f>IF(FB!F119="","",FB!F119+GO!F119)</f>
        <v>121.99935181948371</v>
      </c>
      <c r="F119" s="13">
        <f>IF(FB!G119="","",FB!G119+GO!G119)</f>
        <v>22583</v>
      </c>
      <c r="G119" s="13">
        <f>IF(FB!H119="","",FB!H119+GO!H119)</f>
        <v>54841</v>
      </c>
      <c r="H119" s="13">
        <f>IF(FB!I119="","",FB!I119+GO!I119)</f>
        <v>370</v>
      </c>
      <c r="I119" s="13">
        <f>IF(FB!K119="","",FB!K119+GO!J119)</f>
        <v>24</v>
      </c>
      <c r="J119" s="14">
        <f t="shared" si="0"/>
        <v>2.2246011527777338</v>
      </c>
      <c r="K119" s="15">
        <f t="shared" si="1"/>
        <v>0.32972797789049652</v>
      </c>
      <c r="L119" s="16">
        <f t="shared" si="2"/>
        <v>1.6384005667980338E-2</v>
      </c>
      <c r="M119" s="15">
        <f t="shared" si="3"/>
        <v>5.0833063258118214</v>
      </c>
      <c r="N119" s="17">
        <v>23</v>
      </c>
      <c r="O119" s="15">
        <f t="shared" si="4"/>
        <v>5.3043196443253784</v>
      </c>
      <c r="P119" s="18">
        <f>FB!S119</f>
        <v>0</v>
      </c>
      <c r="Q119" s="18">
        <f>GO!Q119</f>
        <v>0</v>
      </c>
      <c r="R119" s="19">
        <f>'CF - Enis B.'!P119</f>
        <v>0</v>
      </c>
      <c r="S119" s="20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28.5" customHeight="1">
      <c r="A120" s="1"/>
      <c r="B120" s="42"/>
      <c r="C120" s="43" t="s">
        <v>61</v>
      </c>
      <c r="D120" s="11" t="s">
        <v>260</v>
      </c>
      <c r="E120" s="12">
        <f>IF(FB!F120="","",FB!F120+GO!F120)</f>
        <v>7.6625940893787048</v>
      </c>
      <c r="F120" s="13">
        <f>IF(FB!G120="","",FB!G120+GO!G120)</f>
        <v>187</v>
      </c>
      <c r="G120" s="13">
        <f>IF(FB!H120="","",FB!H120+GO!H120)</f>
        <v>13287</v>
      </c>
      <c r="H120" s="13" t="str">
        <f>IF(FB!I120="","",FB!I120+GO!I120)</f>
        <v/>
      </c>
      <c r="I120" s="13">
        <f>IF(FB!K120="","",FB!K120+GO!J120)</f>
        <v>7</v>
      </c>
      <c r="J120" s="14">
        <f t="shared" si="0"/>
        <v>0.57669858428378895</v>
      </c>
      <c r="K120" s="15" t="str">
        <f t="shared" si="1"/>
        <v xml:space="preserve"> </v>
      </c>
      <c r="L120" s="16" t="str">
        <f t="shared" si="2"/>
        <v/>
      </c>
      <c r="M120" s="15">
        <f t="shared" si="3"/>
        <v>1.0946562984826722</v>
      </c>
      <c r="N120" s="17">
        <v>15</v>
      </c>
      <c r="O120" s="15">
        <f t="shared" si="4"/>
        <v>0.51083960595858036</v>
      </c>
      <c r="P120" s="18" t="str">
        <f>FB!S120</f>
        <v>Domain degisimi nedeniyle kapali</v>
      </c>
      <c r="Q120" s="18">
        <f>GO!Q120</f>
        <v>0</v>
      </c>
      <c r="R120" s="19">
        <f>'CF - Enis B.'!P120</f>
        <v>0</v>
      </c>
      <c r="S120" s="20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28.5" customHeight="1">
      <c r="A121" s="1"/>
      <c r="B121" s="42"/>
      <c r="C121" s="46" t="s">
        <v>65</v>
      </c>
      <c r="D121" s="11" t="s">
        <v>261</v>
      </c>
      <c r="E121" s="12">
        <f>IF(FB!F121="","",FB!F121+GO!F121)</f>
        <v>137.67864365984448</v>
      </c>
      <c r="F121" s="13">
        <f>IF(FB!G121="","",FB!G121+GO!G121)</f>
        <v>42191</v>
      </c>
      <c r="G121" s="13">
        <f>IF(FB!H121="","",FB!H121+GO!H121)</f>
        <v>60635</v>
      </c>
      <c r="H121" s="13">
        <f>IF(FB!I121="","",FB!I121+GO!I121)</f>
        <v>390</v>
      </c>
      <c r="I121" s="13">
        <f>IF(FB!K121="","",FB!K121+GO!J121)</f>
        <v>26</v>
      </c>
      <c r="J121" s="14">
        <f t="shared" si="0"/>
        <v>2.2706134024877462</v>
      </c>
      <c r="K121" s="15">
        <f t="shared" si="1"/>
        <v>0.35302216323037044</v>
      </c>
      <c r="L121" s="16">
        <f t="shared" si="2"/>
        <v>9.2436775615652635E-3</v>
      </c>
      <c r="M121" s="15">
        <f t="shared" si="3"/>
        <v>5.2953324484555573</v>
      </c>
      <c r="N121" s="33">
        <v>37</v>
      </c>
      <c r="O121" s="15">
        <f t="shared" si="4"/>
        <v>3.7210444232390403</v>
      </c>
      <c r="P121" s="18">
        <f>FB!S121</f>
        <v>0</v>
      </c>
      <c r="Q121" s="18">
        <f>GO!Q121</f>
        <v>0</v>
      </c>
      <c r="R121" s="19">
        <f>'CF - Enis B.'!P121</f>
        <v>0</v>
      </c>
      <c r="S121" s="34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28.5" customHeight="1">
      <c r="A122" s="1"/>
      <c r="B122" s="35" t="s">
        <v>93</v>
      </c>
      <c r="C122" s="236" t="s">
        <v>166</v>
      </c>
      <c r="D122" s="237"/>
      <c r="E122" s="36">
        <f t="shared" ref="E122:H122" si="102">SUM(E115:E121)</f>
        <v>1061.4235626788879</v>
      </c>
      <c r="F122" s="37">
        <f t="shared" si="102"/>
        <v>344346</v>
      </c>
      <c r="G122" s="37">
        <f t="shared" si="102"/>
        <v>538387</v>
      </c>
      <c r="H122" s="38">
        <f t="shared" si="102"/>
        <v>3498</v>
      </c>
      <c r="I122" s="38">
        <f>IF(FB!K122="","",FB!K122+GO!J122)</f>
        <v>197</v>
      </c>
      <c r="J122" s="39">
        <f t="shared" si="0"/>
        <v>1.971488098113231</v>
      </c>
      <c r="K122" s="40">
        <f t="shared" si="1"/>
        <v>0.30343726777555402</v>
      </c>
      <c r="L122" s="41">
        <f t="shared" si="2"/>
        <v>1.0158387203568504E-2</v>
      </c>
      <c r="M122" s="40">
        <f t="shared" si="3"/>
        <v>5.3879368663902945</v>
      </c>
      <c r="N122" s="38">
        <f>SUM(N115:N121)</f>
        <v>243</v>
      </c>
      <c r="O122" s="40">
        <f t="shared" si="4"/>
        <v>4.3679982003246414</v>
      </c>
      <c r="P122" s="38"/>
      <c r="Q122" s="38"/>
      <c r="R122" s="38"/>
      <c r="S122" s="38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28.5" customHeight="1">
      <c r="A123" s="1"/>
      <c r="B123" s="42"/>
      <c r="C123" s="43" t="s">
        <v>35</v>
      </c>
      <c r="D123" s="11" t="s">
        <v>262</v>
      </c>
      <c r="E123" s="12" t="e">
        <f>IF(FB!F123="","",FB!F123+GO!F123)</f>
        <v>#VALUE!</v>
      </c>
      <c r="F123" s="13">
        <f>IF(FB!G123="","",FB!G123+GO!G123)</f>
        <v>62750</v>
      </c>
      <c r="G123" s="13">
        <f>IF(FB!H123="","",FB!H123+GO!H123)</f>
        <v>73455</v>
      </c>
      <c r="H123" s="13">
        <f>IF(FB!I123="","",FB!I123+GO!I123)</f>
        <v>477</v>
      </c>
      <c r="I123" s="13">
        <f>IF(FB!K123="","",FB!K123+GO!J123)</f>
        <v>15</v>
      </c>
      <c r="J123" s="14" t="str">
        <f t="shared" si="0"/>
        <v xml:space="preserve"> </v>
      </c>
      <c r="K123" s="15" t="str">
        <f t="shared" si="1"/>
        <v xml:space="preserve"> </v>
      </c>
      <c r="L123" s="16">
        <f t="shared" si="2"/>
        <v>7.6015936254980078E-3</v>
      </c>
      <c r="M123" s="15" t="str">
        <f t="shared" si="3"/>
        <v xml:space="preserve"> </v>
      </c>
      <c r="N123" s="17">
        <v>37</v>
      </c>
      <c r="O123" s="15" t="str">
        <f t="shared" si="4"/>
        <v xml:space="preserve"> </v>
      </c>
      <c r="P123" s="18">
        <f>FB!S123</f>
        <v>0</v>
      </c>
      <c r="Q123" s="18">
        <f>GO!Q123</f>
        <v>0</v>
      </c>
      <c r="R123" s="19">
        <f>'CF - Enis B.'!P123</f>
        <v>0</v>
      </c>
      <c r="S123" s="20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28.5" customHeight="1">
      <c r="A124" s="1"/>
      <c r="B124" s="42"/>
      <c r="C124" s="43" t="s">
        <v>40</v>
      </c>
      <c r="D124" s="11" t="s">
        <v>263</v>
      </c>
      <c r="E124" s="12" t="e">
        <f>IF(FB!F124="","",FB!F124+GO!F124)</f>
        <v>#VALUE!</v>
      </c>
      <c r="F124" s="13">
        <f>IF(FB!G124="","",FB!G124+GO!G124)</f>
        <v>69340</v>
      </c>
      <c r="G124" s="13">
        <f>IF(FB!H124="","",FB!H124+GO!H124)</f>
        <v>76344</v>
      </c>
      <c r="H124" s="13">
        <f>IF(FB!I124="","",FB!I124+GO!I124)</f>
        <v>461</v>
      </c>
      <c r="I124" s="13">
        <f>IF(FB!K124="","",FB!K124+GO!J124)</f>
        <v>33</v>
      </c>
      <c r="J124" s="14" t="str">
        <f t="shared" si="0"/>
        <v xml:space="preserve"> </v>
      </c>
      <c r="K124" s="15" t="str">
        <f t="shared" si="1"/>
        <v xml:space="preserve"> </v>
      </c>
      <c r="L124" s="16">
        <f t="shared" si="2"/>
        <v>6.6483991923853474E-3</v>
      </c>
      <c r="M124" s="15" t="str">
        <f t="shared" si="3"/>
        <v xml:space="preserve"> </v>
      </c>
      <c r="N124" s="17">
        <v>36</v>
      </c>
      <c r="O124" s="15" t="str">
        <f t="shared" si="4"/>
        <v xml:space="preserve"> </v>
      </c>
      <c r="P124" s="18">
        <f>FB!S124</f>
        <v>0</v>
      </c>
      <c r="Q124" s="18">
        <f>GO!Q124</f>
        <v>0</v>
      </c>
      <c r="R124" s="19">
        <f>'CF - Enis B.'!P124</f>
        <v>0</v>
      </c>
      <c r="S124" s="20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28.5" customHeight="1">
      <c r="A125" s="1"/>
      <c r="B125" s="42"/>
      <c r="C125" s="43" t="s">
        <v>45</v>
      </c>
      <c r="D125" s="11" t="s">
        <v>264</v>
      </c>
      <c r="E125" s="12" t="e">
        <f>IF(FB!F125="","",FB!F125+GO!F125)</f>
        <v>#VALUE!</v>
      </c>
      <c r="F125" s="13">
        <f>IF(FB!G125="","",FB!G125+GO!G125)</f>
        <v>110012</v>
      </c>
      <c r="G125" s="13">
        <f>IF(FB!H125="","",FB!H125+GO!H125)</f>
        <v>126167</v>
      </c>
      <c r="H125" s="13">
        <f>IF(FB!I125="","",FB!I125+GO!I125)</f>
        <v>814</v>
      </c>
      <c r="I125" s="13">
        <f>IF(FB!K125="","",FB!K125+GO!J125)</f>
        <v>36</v>
      </c>
      <c r="J125" s="14" t="str">
        <f t="shared" si="0"/>
        <v xml:space="preserve"> </v>
      </c>
      <c r="K125" s="15" t="str">
        <f t="shared" si="1"/>
        <v xml:space="preserve"> </v>
      </c>
      <c r="L125" s="16">
        <f t="shared" si="2"/>
        <v>7.399192815329237E-3</v>
      </c>
      <c r="M125" s="15" t="str">
        <f t="shared" si="3"/>
        <v xml:space="preserve"> </v>
      </c>
      <c r="N125" s="17">
        <v>51</v>
      </c>
      <c r="O125" s="15" t="str">
        <f t="shared" si="4"/>
        <v xml:space="preserve"> </v>
      </c>
      <c r="P125" s="18">
        <f>FB!S125</f>
        <v>0</v>
      </c>
      <c r="Q125" s="18">
        <f>GO!Q125</f>
        <v>0</v>
      </c>
      <c r="R125" s="19">
        <f>'CF - Enis B.'!P125</f>
        <v>0</v>
      </c>
      <c r="S125" s="20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28.5" customHeight="1">
      <c r="A126" s="1"/>
      <c r="B126" s="42"/>
      <c r="C126" s="43" t="s">
        <v>50</v>
      </c>
      <c r="D126" s="11" t="s">
        <v>265</v>
      </c>
      <c r="E126" s="12" t="e">
        <f>IF(FB!F126="","",FB!F126+GO!F126)</f>
        <v>#VALUE!</v>
      </c>
      <c r="F126" s="13">
        <f>IF(FB!G126="","",FB!G126+GO!G126)</f>
        <v>91678</v>
      </c>
      <c r="G126" s="13">
        <f>IF(FB!H126="","",FB!H126+GO!H126)</f>
        <v>114400</v>
      </c>
      <c r="H126" s="13">
        <f>IF(FB!I126="","",FB!I126+GO!I126)</f>
        <v>741</v>
      </c>
      <c r="I126" s="13">
        <f>IF(FB!K126="","",FB!K126+GO!J126)</f>
        <v>39</v>
      </c>
      <c r="J126" s="14" t="str">
        <f t="shared" si="0"/>
        <v xml:space="preserve"> </v>
      </c>
      <c r="K126" s="15" t="str">
        <f t="shared" si="1"/>
        <v xml:space="preserve"> </v>
      </c>
      <c r="L126" s="16">
        <f t="shared" si="2"/>
        <v>8.082637055782195E-3</v>
      </c>
      <c r="M126" s="15" t="str">
        <f t="shared" si="3"/>
        <v xml:space="preserve"> </v>
      </c>
      <c r="N126" s="17">
        <v>45</v>
      </c>
      <c r="O126" s="15" t="str">
        <f t="shared" si="4"/>
        <v xml:space="preserve"> </v>
      </c>
      <c r="P126" s="18">
        <f>FB!S126</f>
        <v>0</v>
      </c>
      <c r="Q126" s="18">
        <f>GO!Q126</f>
        <v>0</v>
      </c>
      <c r="R126" s="19">
        <f>'CF - Enis B.'!P126</f>
        <v>0</v>
      </c>
      <c r="S126" s="20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28.5" customHeight="1">
      <c r="A127" s="1"/>
      <c r="B127" s="42"/>
      <c r="C127" s="43" t="s">
        <v>56</v>
      </c>
      <c r="D127" s="11" t="s">
        <v>266</v>
      </c>
      <c r="E127" s="12" t="e">
        <f>IF(FB!F127="","",FB!F127+GO!F127)</f>
        <v>#VALUE!</v>
      </c>
      <c r="F127" s="13">
        <f>IF(FB!G127="","",FB!G127+GO!G127)</f>
        <v>94923</v>
      </c>
      <c r="G127" s="13">
        <f>IF(FB!H127="","",FB!H127+GO!H127)</f>
        <v>124628</v>
      </c>
      <c r="H127" s="13">
        <f>IF(FB!I127="","",FB!I127+GO!I127)</f>
        <v>808</v>
      </c>
      <c r="I127" s="13">
        <f>IF(FB!K127="","",FB!K127+GO!J127)</f>
        <v>35</v>
      </c>
      <c r="J127" s="14" t="str">
        <f t="shared" si="0"/>
        <v xml:space="preserve"> </v>
      </c>
      <c r="K127" s="15" t="str">
        <f t="shared" si="1"/>
        <v xml:space="preserve"> </v>
      </c>
      <c r="L127" s="16">
        <f t="shared" si="2"/>
        <v>8.5121624895968303E-3</v>
      </c>
      <c r="M127" s="15" t="str">
        <f t="shared" si="3"/>
        <v xml:space="preserve"> </v>
      </c>
      <c r="N127" s="17">
        <v>42</v>
      </c>
      <c r="O127" s="15" t="str">
        <f t="shared" si="4"/>
        <v xml:space="preserve"> </v>
      </c>
      <c r="P127" s="18">
        <f>FB!S127</f>
        <v>0</v>
      </c>
      <c r="Q127" s="18">
        <f>GO!Q127</f>
        <v>0</v>
      </c>
      <c r="R127" s="19">
        <f>'CF - Enis B.'!P127</f>
        <v>0</v>
      </c>
      <c r="S127" s="20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28.5" customHeight="1">
      <c r="A128" s="1"/>
      <c r="B128" s="42"/>
      <c r="C128" s="43" t="s">
        <v>61</v>
      </c>
      <c r="D128" s="11" t="s">
        <v>267</v>
      </c>
      <c r="E128" s="12">
        <f>IF(FB!F128="","",FB!F128+GO!F128)</f>
        <v>290.73115731241722</v>
      </c>
      <c r="F128" s="13">
        <f>IF(FB!G128="","",FB!G128+GO!G128)</f>
        <v>80274</v>
      </c>
      <c r="G128" s="13">
        <f>IF(FB!H128="","",FB!H128+GO!H128)</f>
        <v>109044</v>
      </c>
      <c r="H128" s="13">
        <f>IF(FB!I128="","",FB!I128+GO!I128)</f>
        <v>800</v>
      </c>
      <c r="I128" s="13">
        <f>IF(FB!K128="","",FB!K128+GO!J128)</f>
        <v>24</v>
      </c>
      <c r="J128" s="14">
        <f t="shared" si="0"/>
        <v>2.6661820669859617</v>
      </c>
      <c r="K128" s="15">
        <f t="shared" si="1"/>
        <v>0.36341394664052151</v>
      </c>
      <c r="L128" s="16">
        <f t="shared" si="2"/>
        <v>9.965866905847472E-3</v>
      </c>
      <c r="M128" s="15">
        <f t="shared" si="3"/>
        <v>12.113798221350718</v>
      </c>
      <c r="N128" s="17">
        <v>38</v>
      </c>
      <c r="O128" s="15">
        <f t="shared" si="4"/>
        <v>7.6508199292741379</v>
      </c>
      <c r="P128" s="18">
        <f>FB!S128</f>
        <v>0</v>
      </c>
      <c r="Q128" s="18">
        <f>GO!Q128</f>
        <v>0</v>
      </c>
      <c r="R128" s="19">
        <f>'CF - Enis B.'!P128</f>
        <v>0</v>
      </c>
      <c r="S128" s="20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28.5" customHeight="1">
      <c r="A129" s="1"/>
      <c r="B129" s="42"/>
      <c r="C129" s="46" t="s">
        <v>65</v>
      </c>
      <c r="D129" s="11" t="s">
        <v>268</v>
      </c>
      <c r="E129" s="12">
        <f>IF(FB!F129="","",FB!F129+GO!F129)</f>
        <v>253.13233811428759</v>
      </c>
      <c r="F129" s="13">
        <f>IF(FB!G129="","",FB!G129+GO!G129)</f>
        <v>68477</v>
      </c>
      <c r="G129" s="13">
        <f>IF(FB!H129="","",FB!H129+GO!H129)</f>
        <v>102048</v>
      </c>
      <c r="H129" s="13">
        <f>IF(FB!I129="","",FB!I129+GO!I129)</f>
        <v>780</v>
      </c>
      <c r="I129" s="13">
        <f>IF(FB!K129="","",FB!K129+GO!J129)</f>
        <v>50</v>
      </c>
      <c r="J129" s="14">
        <f t="shared" si="0"/>
        <v>2.4805222847511721</v>
      </c>
      <c r="K129" s="15">
        <f t="shared" si="1"/>
        <v>0.32452863860806103</v>
      </c>
      <c r="L129" s="16">
        <f t="shared" si="2"/>
        <v>1.1390685923740818E-2</v>
      </c>
      <c r="M129" s="15">
        <f t="shared" si="3"/>
        <v>5.0626467622857518</v>
      </c>
      <c r="N129" s="33">
        <v>49</v>
      </c>
      <c r="O129" s="15">
        <f t="shared" si="4"/>
        <v>5.1659660839650527</v>
      </c>
      <c r="P129" s="18">
        <f>FB!S129</f>
        <v>0</v>
      </c>
      <c r="Q129" s="18">
        <f>GO!Q129</f>
        <v>0</v>
      </c>
      <c r="R129" s="19">
        <f>'CF - Enis B.'!P129</f>
        <v>0</v>
      </c>
      <c r="S129" s="34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ht="28.5" customHeight="1">
      <c r="A130" s="1"/>
      <c r="B130" s="35" t="s">
        <v>93</v>
      </c>
      <c r="C130" s="236" t="s">
        <v>169</v>
      </c>
      <c r="D130" s="237"/>
      <c r="E130" s="36" t="e">
        <f t="shared" ref="E130:H130" si="103">SUM(E123:E129)</f>
        <v>#VALUE!</v>
      </c>
      <c r="F130" s="37">
        <f t="shared" si="103"/>
        <v>577454</v>
      </c>
      <c r="G130" s="37">
        <f t="shared" si="103"/>
        <v>726086</v>
      </c>
      <c r="H130" s="38">
        <f t="shared" si="103"/>
        <v>4881</v>
      </c>
      <c r="I130" s="38">
        <f>IF(FB!K130="","",FB!K130+GO!J130)</f>
        <v>232</v>
      </c>
      <c r="J130" s="39" t="str">
        <f t="shared" si="0"/>
        <v xml:space="preserve"> </v>
      </c>
      <c r="K130" s="40" t="str">
        <f t="shared" si="1"/>
        <v xml:space="preserve"> </v>
      </c>
      <c r="L130" s="41">
        <f t="shared" si="2"/>
        <v>8.4526213343400509E-3</v>
      </c>
      <c r="M130" s="40" t="str">
        <f t="shared" si="3"/>
        <v xml:space="preserve"> </v>
      </c>
      <c r="N130" s="38">
        <f>SUM(N123:N129)</f>
        <v>298</v>
      </c>
      <c r="O130" s="40" t="str">
        <f t="shared" si="4"/>
        <v xml:space="preserve"> </v>
      </c>
      <c r="P130" s="38"/>
      <c r="Q130" s="38"/>
      <c r="R130" s="38"/>
      <c r="S130" s="38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28.5" customHeight="1">
      <c r="A131" s="1"/>
      <c r="B131" s="42"/>
      <c r="C131" s="43" t="s">
        <v>35</v>
      </c>
      <c r="D131" s="11" t="s">
        <v>269</v>
      </c>
      <c r="E131" s="12">
        <f>IF(FB!F131="","",FB!F131+GO!F131)</f>
        <v>241.57706093189964</v>
      </c>
      <c r="F131" s="13">
        <f>IF(FB!G131="","",FB!G131+GO!G131)</f>
        <v>58765</v>
      </c>
      <c r="G131" s="13">
        <f>IF(FB!H131="","",FB!H131+GO!H131)</f>
        <v>96869</v>
      </c>
      <c r="H131" s="13">
        <f>IF(FB!I131="","",FB!I131+GO!I131)</f>
        <v>792</v>
      </c>
      <c r="I131" s="13">
        <f>IF(FB!K131="","",FB!K131+GO!J131)</f>
        <v>29</v>
      </c>
      <c r="J131" s="14">
        <f t="shared" si="0"/>
        <v>2.4938531514922175</v>
      </c>
      <c r="K131" s="15">
        <f t="shared" si="1"/>
        <v>0.30502154158068134</v>
      </c>
      <c r="L131" s="16">
        <f t="shared" si="2"/>
        <v>1.3477410022972858E-2</v>
      </c>
      <c r="M131" s="15">
        <f t="shared" si="3"/>
        <v>8.3302434804103331</v>
      </c>
      <c r="N131" s="17">
        <v>25</v>
      </c>
      <c r="O131" s="15">
        <f t="shared" si="4"/>
        <v>9.6630824372759854</v>
      </c>
      <c r="P131" s="18">
        <f>FB!S131</f>
        <v>0</v>
      </c>
      <c r="Q131" s="18">
        <f>GO!Q131</f>
        <v>0</v>
      </c>
      <c r="R131" s="19">
        <f>'CF - Enis B.'!P131</f>
        <v>0</v>
      </c>
      <c r="S131" s="20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28.5" customHeight="1">
      <c r="A132" s="1"/>
      <c r="B132" s="42"/>
      <c r="C132" s="43" t="s">
        <v>40</v>
      </c>
      <c r="D132" s="11" t="s">
        <v>270</v>
      </c>
      <c r="E132" s="12">
        <f>IF(FB!F132="","",FB!F132+GO!F132)</f>
        <v>271.22236170133806</v>
      </c>
      <c r="F132" s="13">
        <f>IF(FB!G132="","",FB!G132+GO!G132)</f>
        <v>68347</v>
      </c>
      <c r="G132" s="13">
        <f>IF(FB!H132="","",FB!H132+GO!H132)</f>
        <v>101423</v>
      </c>
      <c r="H132" s="13">
        <f>IF(FB!I132="","",FB!I132+GO!I132)</f>
        <v>898</v>
      </c>
      <c r="I132" s="13">
        <f>IF(FB!K132="","",FB!K132+GO!J132)</f>
        <v>23</v>
      </c>
      <c r="J132" s="14">
        <f t="shared" si="0"/>
        <v>2.6741701754171938</v>
      </c>
      <c r="K132" s="15">
        <f t="shared" si="1"/>
        <v>0.30202935601485309</v>
      </c>
      <c r="L132" s="16">
        <f t="shared" si="2"/>
        <v>1.3138835647504645E-2</v>
      </c>
      <c r="M132" s="15">
        <f t="shared" si="3"/>
        <v>11.79227659571035</v>
      </c>
      <c r="N132" s="17">
        <v>32</v>
      </c>
      <c r="O132" s="15">
        <f t="shared" si="4"/>
        <v>8.4756988031668143</v>
      </c>
      <c r="P132" s="18">
        <f>FB!S132</f>
        <v>0</v>
      </c>
      <c r="Q132" s="18">
        <f>GO!Q132</f>
        <v>0</v>
      </c>
      <c r="R132" s="19">
        <f>'CF - Enis B.'!P132</f>
        <v>0</v>
      </c>
      <c r="S132" s="20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28.5" customHeight="1">
      <c r="A133" s="1"/>
      <c r="B133" s="42"/>
      <c r="C133" s="43" t="s">
        <v>45</v>
      </c>
      <c r="D133" s="11" t="s">
        <v>271</v>
      </c>
      <c r="E133" s="12">
        <f>IF(FB!F133="","",FB!F133+GO!F133)</f>
        <v>188.46430934164579</v>
      </c>
      <c r="F133" s="13">
        <f>IF(FB!G133="","",FB!G133+GO!G133)</f>
        <v>28717</v>
      </c>
      <c r="G133" s="13">
        <f>IF(FB!H133="","",FB!H133+GO!H133)</f>
        <v>100289</v>
      </c>
      <c r="H133" s="13">
        <f>IF(FB!I133="","",FB!I133+GO!I133)</f>
        <v>628</v>
      </c>
      <c r="I133" s="13">
        <f>IF(FB!K133="","",FB!K133+GO!J133)</f>
        <v>38</v>
      </c>
      <c r="J133" s="14">
        <f t="shared" si="0"/>
        <v>1.8792121702444513</v>
      </c>
      <c r="K133" s="15">
        <f t="shared" si="1"/>
        <v>0.30010240341026401</v>
      </c>
      <c r="L133" s="16">
        <f t="shared" si="2"/>
        <v>2.1868579587004215E-2</v>
      </c>
      <c r="M133" s="15">
        <f t="shared" si="3"/>
        <v>4.959587087938047</v>
      </c>
      <c r="N133" s="17">
        <v>27</v>
      </c>
      <c r="O133" s="15">
        <f t="shared" si="4"/>
        <v>6.9801596052461399</v>
      </c>
      <c r="P133" s="18">
        <f>FB!S133</f>
        <v>0</v>
      </c>
      <c r="Q133" s="18">
        <f>GO!Q133</f>
        <v>0</v>
      </c>
      <c r="R133" s="19">
        <f>'CF - Enis B.'!P133</f>
        <v>0</v>
      </c>
      <c r="S133" s="20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28.5" customHeight="1">
      <c r="A134" s="1"/>
      <c r="B134" s="42"/>
      <c r="C134" s="43" t="s">
        <v>50</v>
      </c>
      <c r="D134" s="11" t="s">
        <v>272</v>
      </c>
      <c r="E134" s="12">
        <f>IF(FB!F134="","",FB!F134+GO!F134)</f>
        <v>399.04858774344854</v>
      </c>
      <c r="F134" s="13">
        <f>IF(FB!G134="","",FB!G134+GO!G134)</f>
        <v>65503</v>
      </c>
      <c r="G134" s="13">
        <f>IF(FB!H134="","",FB!H134+GO!H134)</f>
        <v>153246</v>
      </c>
      <c r="H134" s="13">
        <f>IF(FB!I134="","",FB!I134+GO!I134)</f>
        <v>1149</v>
      </c>
      <c r="I134" s="13">
        <f>IF(FB!K134="","",FB!K134+GO!J134)</f>
        <v>64</v>
      </c>
      <c r="J134" s="14">
        <f t="shared" si="0"/>
        <v>2.6039739226044953</v>
      </c>
      <c r="K134" s="15">
        <f t="shared" si="1"/>
        <v>0.34730077262267062</v>
      </c>
      <c r="L134" s="16">
        <f t="shared" si="2"/>
        <v>1.7541181319939543E-2</v>
      </c>
      <c r="M134" s="15">
        <f t="shared" si="3"/>
        <v>6.2351341834913834</v>
      </c>
      <c r="N134" s="17">
        <v>52</v>
      </c>
      <c r="O134" s="15">
        <f t="shared" si="4"/>
        <v>7.6740113027586254</v>
      </c>
      <c r="P134" s="18">
        <f>FB!S134</f>
        <v>0</v>
      </c>
      <c r="Q134" s="18">
        <f>GO!Q134</f>
        <v>0</v>
      </c>
      <c r="R134" s="19">
        <f>'CF - Enis B.'!P134</f>
        <v>0</v>
      </c>
      <c r="S134" s="20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28.5" customHeight="1">
      <c r="A135" s="1"/>
      <c r="B135" s="42"/>
      <c r="C135" s="43" t="s">
        <v>56</v>
      </c>
      <c r="D135" s="11" t="s">
        <v>273</v>
      </c>
      <c r="E135" s="12">
        <f>IF(FB!F135="","",FB!F135+GO!F135)</f>
        <v>491.3303379965281</v>
      </c>
      <c r="F135" s="13">
        <f>IF(FB!G135="","",FB!G135+GO!G135)</f>
        <v>77574</v>
      </c>
      <c r="G135" s="13">
        <f>IF(FB!H135="","",FB!H135+GO!H135)</f>
        <v>280863</v>
      </c>
      <c r="H135" s="13">
        <f>IF(FB!I135="","",FB!I135+GO!I135)</f>
        <v>1369</v>
      </c>
      <c r="I135" s="13">
        <f>IF(FB!K135="","",FB!K135+GO!J135)</f>
        <v>46</v>
      </c>
      <c r="J135" s="14">
        <f t="shared" si="0"/>
        <v>1.7493594314542253</v>
      </c>
      <c r="K135" s="15">
        <f t="shared" si="1"/>
        <v>0.35889725200622946</v>
      </c>
      <c r="L135" s="16">
        <f t="shared" si="2"/>
        <v>1.7647665454920462E-2</v>
      </c>
      <c r="M135" s="15">
        <f t="shared" si="3"/>
        <v>10.681094304272349</v>
      </c>
      <c r="N135" s="17">
        <v>35</v>
      </c>
      <c r="O135" s="15">
        <f t="shared" si="4"/>
        <v>14.038009657043659</v>
      </c>
      <c r="P135" s="18">
        <f>FB!S135</f>
        <v>0</v>
      </c>
      <c r="Q135" s="18">
        <f>GO!Q135</f>
        <v>0</v>
      </c>
      <c r="R135" s="19">
        <f>'CF - Enis B.'!P135</f>
        <v>0</v>
      </c>
      <c r="S135" s="20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28.5" customHeight="1">
      <c r="A136" s="1"/>
      <c r="B136" s="42"/>
      <c r="C136" s="43" t="s">
        <v>61</v>
      </c>
      <c r="D136" s="11" t="s">
        <v>274</v>
      </c>
      <c r="E136" s="12">
        <f>IF(FB!F136="","",FB!F136+GO!F136)</f>
        <v>493.60861231791466</v>
      </c>
      <c r="F136" s="13">
        <f>IF(FB!G136="","",FB!G136+GO!G136)</f>
        <v>86987</v>
      </c>
      <c r="G136" s="13">
        <f>IF(FB!H136="","",FB!H136+GO!H136)</f>
        <v>254334</v>
      </c>
      <c r="H136" s="13">
        <f>IF(FB!I136="","",FB!I136+GO!I136)</f>
        <v>1590</v>
      </c>
      <c r="I136" s="13">
        <f>IF(FB!K136="","",FB!K136+GO!J136)</f>
        <v>50</v>
      </c>
      <c r="J136" s="14">
        <f t="shared" si="0"/>
        <v>1.940788932340602</v>
      </c>
      <c r="K136" s="15">
        <f t="shared" si="1"/>
        <v>0.31044566812447461</v>
      </c>
      <c r="L136" s="16">
        <f t="shared" si="2"/>
        <v>1.8278593353029764E-2</v>
      </c>
      <c r="M136" s="15">
        <f t="shared" si="3"/>
        <v>9.8721722463582928</v>
      </c>
      <c r="N136" s="17">
        <v>47</v>
      </c>
      <c r="O136" s="15">
        <f t="shared" si="4"/>
        <v>10.502310900381163</v>
      </c>
      <c r="P136" s="18">
        <f>FB!S136</f>
        <v>0</v>
      </c>
      <c r="Q136" s="18">
        <f>GO!Q136</f>
        <v>0</v>
      </c>
      <c r="R136" s="19">
        <f>'CF - Enis B.'!P136</f>
        <v>0</v>
      </c>
      <c r="S136" s="20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ht="28.5" customHeight="1">
      <c r="A137" s="1"/>
      <c r="B137" s="42"/>
      <c r="C137" s="46" t="s">
        <v>65</v>
      </c>
      <c r="D137" s="11" t="s">
        <v>275</v>
      </c>
      <c r="E137" s="12">
        <f>IF(FB!F137="","",FB!F137+GO!F137)</f>
        <v>639.50464731347085</v>
      </c>
      <c r="F137" s="13">
        <f>IF(FB!G137="","",FB!G137+GO!G137)</f>
        <v>161718</v>
      </c>
      <c r="G137" s="13">
        <f>IF(FB!H137="","",FB!H137+GO!H137)</f>
        <v>231764</v>
      </c>
      <c r="H137" s="13">
        <f>IF(FB!I137="","",FB!I137+GO!I137)</f>
        <v>1856</v>
      </c>
      <c r="I137" s="13">
        <f>IF(FB!K137="","",FB!K137+GO!J137)</f>
        <v>68</v>
      </c>
      <c r="J137" s="14">
        <f t="shared" si="0"/>
        <v>2.7592924151873062</v>
      </c>
      <c r="K137" s="15">
        <f t="shared" si="1"/>
        <v>0.34456069359562008</v>
      </c>
      <c r="L137" s="16">
        <f t="shared" si="2"/>
        <v>1.147676820143707E-2</v>
      </c>
      <c r="M137" s="15">
        <f t="shared" si="3"/>
        <v>9.4044801075510414</v>
      </c>
      <c r="N137" s="33">
        <v>70</v>
      </c>
      <c r="O137" s="15">
        <f t="shared" si="4"/>
        <v>9.1357806759067266</v>
      </c>
      <c r="P137" s="18" t="str">
        <f>FB!S137</f>
        <v>EU, Az reklamlari acildi.</v>
      </c>
      <c r="Q137" s="18">
        <f>GO!Q137</f>
        <v>0</v>
      </c>
      <c r="R137" s="19">
        <f>'CF - Enis B.'!P137</f>
        <v>0</v>
      </c>
      <c r="S137" s="34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28.5" customHeight="1">
      <c r="A138" s="1"/>
      <c r="B138" s="35" t="s">
        <v>93</v>
      </c>
      <c r="C138" s="236" t="s">
        <v>172</v>
      </c>
      <c r="D138" s="237"/>
      <c r="E138" s="36">
        <f t="shared" ref="E138:H138" si="104">SUM(E131:E137)</f>
        <v>2724.7559173462455</v>
      </c>
      <c r="F138" s="37">
        <f t="shared" si="104"/>
        <v>547611</v>
      </c>
      <c r="G138" s="37">
        <f t="shared" si="104"/>
        <v>1218788</v>
      </c>
      <c r="H138" s="38">
        <f t="shared" si="104"/>
        <v>8282</v>
      </c>
      <c r="I138" s="38">
        <f>IF(FB!K138="","",FB!K138+GO!J138)</f>
        <v>318</v>
      </c>
      <c r="J138" s="39">
        <f t="shared" si="0"/>
        <v>2.2356274572331247</v>
      </c>
      <c r="K138" s="40">
        <f t="shared" si="1"/>
        <v>0.32899733365687583</v>
      </c>
      <c r="L138" s="41">
        <f t="shared" si="2"/>
        <v>1.5123874429111176E-2</v>
      </c>
      <c r="M138" s="40">
        <f t="shared" si="3"/>
        <v>8.5684148344221551</v>
      </c>
      <c r="N138" s="38">
        <f>SUM(N131:N137)</f>
        <v>288</v>
      </c>
      <c r="O138" s="40">
        <f t="shared" si="4"/>
        <v>9.4609580463411298</v>
      </c>
      <c r="P138" s="38"/>
      <c r="Q138" s="38"/>
      <c r="R138" s="38"/>
      <c r="S138" s="38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ht="28.5" customHeight="1">
      <c r="A139" s="1"/>
      <c r="B139" s="42"/>
      <c r="C139" s="43" t="s">
        <v>35</v>
      </c>
      <c r="D139" s="11" t="s">
        <v>276</v>
      </c>
      <c r="E139" s="12">
        <f>IF(FB!F139="","",FB!F139+GO!F139)</f>
        <v>595.58078624828352</v>
      </c>
      <c r="F139" s="13">
        <f>IF(FB!G139="","",FB!G139+GO!G139)</f>
        <v>122023</v>
      </c>
      <c r="G139" s="13">
        <f>IF(FB!H139="","",FB!H139+GO!H139)</f>
        <v>220074</v>
      </c>
      <c r="H139" s="13">
        <f>IF(FB!I139="","",FB!I139+GO!I139)</f>
        <v>1834</v>
      </c>
      <c r="I139" s="13">
        <f>IF(FB!K139="","",FB!K139+GO!J139)</f>
        <v>108</v>
      </c>
      <c r="J139" s="14">
        <f t="shared" si="0"/>
        <v>2.7062750995041824</v>
      </c>
      <c r="K139" s="15">
        <f t="shared" si="1"/>
        <v>0.32474415825969655</v>
      </c>
      <c r="L139" s="16">
        <f t="shared" si="2"/>
        <v>1.5029953369446744E-2</v>
      </c>
      <c r="M139" s="15">
        <f t="shared" si="3"/>
        <v>5.5146369097063292</v>
      </c>
      <c r="N139" s="17">
        <v>95</v>
      </c>
      <c r="O139" s="15">
        <f t="shared" si="4"/>
        <v>6.2692714341924578</v>
      </c>
      <c r="P139" s="18" t="str">
        <f>FB!S139</f>
        <v>US-Ca reklamlari acildi</v>
      </c>
      <c r="Q139" s="18">
        <f>GO!Q139</f>
        <v>0</v>
      </c>
      <c r="R139" s="19">
        <f>'CF - Enis B.'!P139</f>
        <v>0</v>
      </c>
      <c r="S139" s="20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ht="28.5" customHeight="1">
      <c r="A140" s="1"/>
      <c r="B140" s="42"/>
      <c r="C140" s="43" t="s">
        <v>40</v>
      </c>
      <c r="D140" s="11" t="s">
        <v>277</v>
      </c>
      <c r="E140" s="12">
        <f>IF(FB!F140="","",FB!F140+GO!F140)</f>
        <v>566.72627514732778</v>
      </c>
      <c r="F140" s="13">
        <f>IF(FB!G140="","",FB!G140+GO!G140)</f>
        <v>134152</v>
      </c>
      <c r="G140" s="13">
        <f>IF(FB!H140="","",FB!H140+GO!H140)</f>
        <v>222634</v>
      </c>
      <c r="H140" s="13">
        <f>IF(FB!I140="","",FB!I140+GO!I140)</f>
        <v>1707</v>
      </c>
      <c r="I140" s="13">
        <f>IF(FB!K140="","",FB!K140+GO!J140)</f>
        <v>87</v>
      </c>
      <c r="J140" s="14">
        <f t="shared" si="0"/>
        <v>2.5455513315456213</v>
      </c>
      <c r="K140" s="15">
        <f t="shared" si="1"/>
        <v>0.33200133283381827</v>
      </c>
      <c r="L140" s="16">
        <f t="shared" si="2"/>
        <v>1.2724372353747987E-2</v>
      </c>
      <c r="M140" s="15">
        <f t="shared" si="3"/>
        <v>6.5140951166359518</v>
      </c>
      <c r="N140" s="17">
        <v>84</v>
      </c>
      <c r="O140" s="15">
        <f t="shared" si="4"/>
        <v>6.7467413708015211</v>
      </c>
      <c r="P140" s="18" t="str">
        <f>FB!S140</f>
        <v>tüm yurtdisi reklamlari kapatildi</v>
      </c>
      <c r="Q140" s="18">
        <f>GO!Q140</f>
        <v>0</v>
      </c>
      <c r="R140" s="19">
        <f>'CF - Enis B.'!P140</f>
        <v>0</v>
      </c>
      <c r="S140" s="20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ht="28.5" customHeight="1">
      <c r="A141" s="1"/>
      <c r="B141" s="42"/>
      <c r="C141" s="43" t="s">
        <v>45</v>
      </c>
      <c r="D141" s="11" t="s">
        <v>278</v>
      </c>
      <c r="E141" s="12">
        <f>IF(FB!F141="","",FB!F141+GO!F141)</f>
        <v>235.93079167723928</v>
      </c>
      <c r="F141" s="13">
        <f>IF(FB!G141="","",FB!G141+GO!G141)</f>
        <v>63628</v>
      </c>
      <c r="G141" s="13">
        <f>IF(FB!H141="","",FB!H141+GO!H141)</f>
        <v>88063</v>
      </c>
      <c r="H141" s="13">
        <f>IF(FB!I141="","",FB!I141+GO!I141)</f>
        <v>778</v>
      </c>
      <c r="I141" s="13">
        <f>IF(FB!K141="","",FB!K141+GO!J141)</f>
        <v>25</v>
      </c>
      <c r="J141" s="14">
        <f t="shared" si="0"/>
        <v>2.6791137217360217</v>
      </c>
      <c r="K141" s="15">
        <f t="shared" si="1"/>
        <v>0.30325294560056465</v>
      </c>
      <c r="L141" s="16">
        <f t="shared" si="2"/>
        <v>1.2227321305085812E-2</v>
      </c>
      <c r="M141" s="15">
        <f t="shared" si="3"/>
        <v>9.4372316670895717</v>
      </c>
      <c r="N141" s="17">
        <v>32</v>
      </c>
      <c r="O141" s="15">
        <f t="shared" si="4"/>
        <v>7.3728372399137276</v>
      </c>
      <c r="P141" s="18">
        <f>FB!S141</f>
        <v>0</v>
      </c>
      <c r="Q141" s="18">
        <f>GO!Q141</f>
        <v>0</v>
      </c>
      <c r="R141" s="19">
        <f>'CF - Enis B.'!P141</f>
        <v>0</v>
      </c>
      <c r="S141" s="20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ht="28.5" customHeight="1">
      <c r="A142" s="1"/>
      <c r="B142" s="42"/>
      <c r="C142" s="43" t="s">
        <v>50</v>
      </c>
      <c r="D142" s="11" t="s">
        <v>279</v>
      </c>
      <c r="E142" s="12">
        <f>IF(FB!F142="","",FB!F142+GO!F142)</f>
        <v>313.02374613317102</v>
      </c>
      <c r="F142" s="13">
        <f>IF(FB!G142="","",FB!G142+GO!G142)</f>
        <v>44300</v>
      </c>
      <c r="G142" s="13">
        <f>IF(FB!H142="","",FB!H142+GO!H142)</f>
        <v>141842</v>
      </c>
      <c r="H142" s="13">
        <f>IF(FB!I142="","",FB!I142+GO!I142)</f>
        <v>1112</v>
      </c>
      <c r="I142" s="13">
        <f>IF(FB!K142="","",FB!K142+GO!J142)</f>
        <v>39</v>
      </c>
      <c r="J142" s="14">
        <f t="shared" si="0"/>
        <v>2.206848085427243</v>
      </c>
      <c r="K142" s="15">
        <f t="shared" si="1"/>
        <v>0.28149617458018977</v>
      </c>
      <c r="L142" s="16">
        <f t="shared" si="2"/>
        <v>2.5101580135440182E-2</v>
      </c>
      <c r="M142" s="15">
        <f t="shared" si="3"/>
        <v>8.026249900850539</v>
      </c>
      <c r="N142" s="17">
        <v>44</v>
      </c>
      <c r="O142" s="15">
        <f t="shared" si="4"/>
        <v>7.1141760484811591</v>
      </c>
      <c r="P142" s="18">
        <f>FB!S142</f>
        <v>0</v>
      </c>
      <c r="Q142" s="18">
        <f>GO!Q142</f>
        <v>0</v>
      </c>
      <c r="R142" s="19">
        <f>'CF - Enis B.'!P142</f>
        <v>0</v>
      </c>
      <c r="S142" s="20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ht="28.5" customHeight="1">
      <c r="A143" s="1"/>
      <c r="B143" s="42"/>
      <c r="C143" s="43" t="s">
        <v>56</v>
      </c>
      <c r="D143" s="11" t="s">
        <v>280</v>
      </c>
      <c r="E143" s="12">
        <f>IF(FB!F143="","",FB!F143+GO!F143)</f>
        <v>303.27949916073129</v>
      </c>
      <c r="F143" s="13">
        <f>IF(FB!G143="","",FB!G143+GO!G143)</f>
        <v>55802</v>
      </c>
      <c r="G143" s="13">
        <f>IF(FB!H143="","",FB!H143+GO!H143)</f>
        <v>122915</v>
      </c>
      <c r="H143" s="13">
        <f>IF(FB!I143="","",FB!I143+GO!I143)</f>
        <v>982</v>
      </c>
      <c r="I143" s="13">
        <f>IF(FB!K143="","",FB!K143+GO!J143)</f>
        <v>47</v>
      </c>
      <c r="J143" s="14">
        <f t="shared" si="0"/>
        <v>2.4673920934038258</v>
      </c>
      <c r="K143" s="15">
        <f t="shared" si="1"/>
        <v>0.30883859385003187</v>
      </c>
      <c r="L143" s="16">
        <f t="shared" si="2"/>
        <v>1.7597935557865308E-2</v>
      </c>
      <c r="M143" s="15">
        <f t="shared" si="3"/>
        <v>6.4527553012921555</v>
      </c>
      <c r="N143" s="17">
        <v>44</v>
      </c>
      <c r="O143" s="15">
        <f t="shared" si="4"/>
        <v>6.8927158900166203</v>
      </c>
      <c r="P143" s="18" t="str">
        <f>FB!S143</f>
        <v xml:space="preserve">yeni reklam hesabinda basladik. </v>
      </c>
      <c r="Q143" s="18">
        <f>GO!Q143</f>
        <v>0</v>
      </c>
      <c r="R143" s="19">
        <f>'CF - Enis B.'!P143</f>
        <v>0</v>
      </c>
      <c r="S143" s="20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ht="28.5" customHeight="1">
      <c r="A144" s="1"/>
      <c r="B144" s="42"/>
      <c r="C144" s="43" t="s">
        <v>61</v>
      </c>
      <c r="D144" s="11" t="s">
        <v>281</v>
      </c>
      <c r="E144" s="12">
        <f>IF(FB!F144="","",FB!F144+GO!F144)</f>
        <v>417.31887674091547</v>
      </c>
      <c r="F144" s="13">
        <f>IF(FB!G144="","",FB!G144+GO!G144)</f>
        <v>67963</v>
      </c>
      <c r="G144" s="13">
        <f>IF(FB!H144="","",FB!H144+GO!H144)</f>
        <v>182092</v>
      </c>
      <c r="H144" s="13">
        <f>IF(FB!I144="","",FB!I144+GO!I144)</f>
        <v>1416</v>
      </c>
      <c r="I144" s="13">
        <f>IF(FB!K144="","",FB!K144+GO!J144)</f>
        <v>43</v>
      </c>
      <c r="J144" s="14">
        <f t="shared" si="0"/>
        <v>2.2918023677092649</v>
      </c>
      <c r="K144" s="15">
        <f t="shared" si="1"/>
        <v>0.29471672086222844</v>
      </c>
      <c r="L144" s="16">
        <f t="shared" si="2"/>
        <v>2.0834866030045762E-2</v>
      </c>
      <c r="M144" s="15">
        <f t="shared" si="3"/>
        <v>9.7050901567654755</v>
      </c>
      <c r="N144" s="17">
        <v>37</v>
      </c>
      <c r="O144" s="15">
        <f t="shared" si="4"/>
        <v>11.278888560565283</v>
      </c>
      <c r="P144" s="18">
        <f>FB!S144</f>
        <v>0</v>
      </c>
      <c r="Q144" s="18">
        <f>GO!Q144</f>
        <v>0</v>
      </c>
      <c r="R144" s="19">
        <f>'CF - Enis B.'!P144</f>
        <v>0</v>
      </c>
      <c r="S144" s="20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ht="28.5" customHeight="1">
      <c r="A145" s="1"/>
      <c r="B145" s="42"/>
      <c r="C145" s="46" t="s">
        <v>65</v>
      </c>
      <c r="D145" s="11" t="s">
        <v>282</v>
      </c>
      <c r="E145" s="12">
        <f>IF(FB!F145="","",FB!F145+GO!F145)</f>
        <v>496.16662527251157</v>
      </c>
      <c r="F145" s="13">
        <f>IF(FB!G145="","",FB!G145+GO!G145)</f>
        <v>92692</v>
      </c>
      <c r="G145" s="13">
        <f>IF(FB!H145="","",FB!H145+GO!H145)</f>
        <v>344650</v>
      </c>
      <c r="H145" s="13">
        <f>IF(FB!I145="","",FB!I145+GO!I145)</f>
        <v>2033</v>
      </c>
      <c r="I145" s="13">
        <f>IF(FB!K145="","",FB!K145+GO!J145)</f>
        <v>65</v>
      </c>
      <c r="J145" s="14">
        <f t="shared" si="0"/>
        <v>1.4396246199695679</v>
      </c>
      <c r="K145" s="15">
        <f t="shared" si="1"/>
        <v>0.24405638232784632</v>
      </c>
      <c r="L145" s="16">
        <f t="shared" si="2"/>
        <v>2.1932852889138221E-2</v>
      </c>
      <c r="M145" s="15">
        <f t="shared" si="3"/>
        <v>7.6333326965001778</v>
      </c>
      <c r="N145" s="33">
        <v>50</v>
      </c>
      <c r="O145" s="15">
        <f t="shared" si="4"/>
        <v>9.9233325054502313</v>
      </c>
      <c r="P145" s="18">
        <f>FB!S145</f>
        <v>0</v>
      </c>
      <c r="Q145" s="18">
        <f>GO!Q145</f>
        <v>0</v>
      </c>
      <c r="R145" s="19">
        <f>'CF - Enis B.'!P145</f>
        <v>0</v>
      </c>
      <c r="S145" s="34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ht="28.5" customHeight="1">
      <c r="A146" s="1"/>
      <c r="B146" s="35" t="s">
        <v>93</v>
      </c>
      <c r="C146" s="236" t="s">
        <v>175</v>
      </c>
      <c r="D146" s="237"/>
      <c r="E146" s="36">
        <f t="shared" ref="E146:H146" si="105">SUM(E139:E145)</f>
        <v>2928.0266003801803</v>
      </c>
      <c r="F146" s="37">
        <f t="shared" si="105"/>
        <v>580560</v>
      </c>
      <c r="G146" s="37">
        <f t="shared" si="105"/>
        <v>1322270</v>
      </c>
      <c r="H146" s="38">
        <f t="shared" si="105"/>
        <v>9862</v>
      </c>
      <c r="I146" s="38">
        <f>IF(FB!K146="","",FB!K146+GO!J146)</f>
        <v>414</v>
      </c>
      <c r="J146" s="39">
        <f t="shared" si="0"/>
        <v>2.2143938835337567</v>
      </c>
      <c r="K146" s="40">
        <f t="shared" si="1"/>
        <v>0.29689987835937742</v>
      </c>
      <c r="L146" s="41">
        <f t="shared" si="2"/>
        <v>1.698704698911396E-2</v>
      </c>
      <c r="M146" s="40">
        <f t="shared" si="3"/>
        <v>7.0725280202419816</v>
      </c>
      <c r="N146" s="38">
        <f>SUM(N139:N145)</f>
        <v>386</v>
      </c>
      <c r="O146" s="40">
        <f t="shared" si="4"/>
        <v>7.5855611408812962</v>
      </c>
      <c r="P146" s="38"/>
      <c r="Q146" s="38"/>
      <c r="R146" s="38"/>
      <c r="S146" s="38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ht="28.5" customHeight="1">
      <c r="A147" s="1"/>
      <c r="B147" s="42"/>
      <c r="C147" s="43" t="s">
        <v>35</v>
      </c>
      <c r="D147" s="11" t="s">
        <v>283</v>
      </c>
      <c r="E147" s="12">
        <f>IF(FB!F147="","",FB!F147+GO!F147)</f>
        <v>439.21216887811806</v>
      </c>
      <c r="F147" s="13">
        <f>IF(FB!G147="","",FB!G147+GO!G147)</f>
        <v>63453</v>
      </c>
      <c r="G147" s="13">
        <f>IF(FB!H147="","",FB!H147+GO!H147)</f>
        <v>480023</v>
      </c>
      <c r="H147" s="13">
        <f>IF(FB!I147="","",FB!I147+GO!I147)</f>
        <v>2241</v>
      </c>
      <c r="I147" s="13">
        <f>IF(FB!K147="","",FB!K147+GO!J147)</f>
        <v>49</v>
      </c>
      <c r="J147" s="14">
        <f t="shared" si="0"/>
        <v>0.91498150896544128</v>
      </c>
      <c r="K147" s="15">
        <f t="shared" si="1"/>
        <v>0.19598936585368945</v>
      </c>
      <c r="L147" s="16">
        <f t="shared" si="2"/>
        <v>3.5317479079003358E-2</v>
      </c>
      <c r="M147" s="15">
        <f t="shared" si="3"/>
        <v>8.9635136505738373</v>
      </c>
      <c r="N147" s="17">
        <v>40</v>
      </c>
      <c r="O147" s="15">
        <f t="shared" si="4"/>
        <v>10.980304221952952</v>
      </c>
      <c r="P147" s="18">
        <f>FB!S147</f>
        <v>0</v>
      </c>
      <c r="Q147" s="18">
        <f>GO!Q147</f>
        <v>0</v>
      </c>
      <c r="R147" s="19">
        <f>'CF - Enis B.'!P147</f>
        <v>0</v>
      </c>
      <c r="S147" s="20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ht="28.5" customHeight="1">
      <c r="A148" s="1"/>
      <c r="B148" s="42"/>
      <c r="C148" s="43" t="s">
        <v>40</v>
      </c>
      <c r="D148" s="11" t="s">
        <v>284</v>
      </c>
      <c r="E148" s="12">
        <f>IF(FB!F148="","",FB!F148+GO!F148)</f>
        <v>567.68702433333158</v>
      </c>
      <c r="F148" s="13">
        <f>IF(FB!G148="","",FB!G148+GO!G148)</f>
        <v>129296</v>
      </c>
      <c r="G148" s="13">
        <f>IF(FB!H148="","",FB!H148+GO!H148)</f>
        <v>497313</v>
      </c>
      <c r="H148" s="13">
        <f>IF(FB!I148="","",FB!I148+GO!I148)</f>
        <v>2042</v>
      </c>
      <c r="I148" s="13">
        <f>IF(FB!K148="","",FB!K148+GO!J148)</f>
        <v>78</v>
      </c>
      <c r="J148" s="14">
        <f t="shared" si="0"/>
        <v>1.1415085154285765</v>
      </c>
      <c r="K148" s="15">
        <f t="shared" si="1"/>
        <v>0.27800539879203312</v>
      </c>
      <c r="L148" s="16">
        <f t="shared" si="2"/>
        <v>1.5793218661056801E-2</v>
      </c>
      <c r="M148" s="15">
        <f t="shared" si="3"/>
        <v>7.2780387735042513</v>
      </c>
      <c r="N148" s="17">
        <v>74</v>
      </c>
      <c r="O148" s="15">
        <f t="shared" si="4"/>
        <v>7.6714462747747509</v>
      </c>
      <c r="P148" s="18">
        <f>FB!S148</f>
        <v>0</v>
      </c>
      <c r="Q148" s="18">
        <f>GO!Q148</f>
        <v>0</v>
      </c>
      <c r="R148" s="19">
        <f>'CF - Enis B.'!P148</f>
        <v>0</v>
      </c>
      <c r="S148" s="20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ht="28.5" customHeight="1">
      <c r="A149" s="1"/>
      <c r="B149" s="42"/>
      <c r="C149" s="43" t="s">
        <v>45</v>
      </c>
      <c r="D149" s="11" t="s">
        <v>285</v>
      </c>
      <c r="E149" s="12">
        <f>IF(FB!F149="","",FB!F149+GO!F149)</f>
        <v>712.35439463466287</v>
      </c>
      <c r="F149" s="13">
        <f>IF(FB!G149="","",FB!G149+GO!G149)</f>
        <v>188339</v>
      </c>
      <c r="G149" s="13">
        <f>IF(FB!H149="","",FB!H149+GO!H149)</f>
        <v>1024476</v>
      </c>
      <c r="H149" s="13">
        <f>IF(FB!I149="","",FB!I149+GO!I149)</f>
        <v>2630</v>
      </c>
      <c r="I149" s="13">
        <f>IF(FB!K149="","",FB!K149+GO!J149)</f>
        <v>92</v>
      </c>
      <c r="J149" s="14">
        <f t="shared" si="0"/>
        <v>0.69533536621127556</v>
      </c>
      <c r="K149" s="15">
        <f t="shared" si="1"/>
        <v>0.27085718427173494</v>
      </c>
      <c r="L149" s="16">
        <f t="shared" si="2"/>
        <v>1.396418160869496E-2</v>
      </c>
      <c r="M149" s="15">
        <f t="shared" si="3"/>
        <v>7.7429825503767704</v>
      </c>
      <c r="N149" s="17">
        <v>75</v>
      </c>
      <c r="O149" s="15">
        <f t="shared" si="4"/>
        <v>9.498058595128839</v>
      </c>
      <c r="P149" s="18">
        <f>FB!S149</f>
        <v>0</v>
      </c>
      <c r="Q149" s="18">
        <f>GO!Q149</f>
        <v>0</v>
      </c>
      <c r="R149" s="19">
        <f>'CF - Enis B.'!P149</f>
        <v>0</v>
      </c>
      <c r="S149" s="20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ht="28.5" customHeight="1">
      <c r="A150" s="1"/>
      <c r="B150" s="42"/>
      <c r="C150" s="43" t="s">
        <v>50</v>
      </c>
      <c r="D150" s="11" t="s">
        <v>286</v>
      </c>
      <c r="E150" s="12">
        <f>IF(FB!F150="","",FB!F150+GO!F150)</f>
        <v>633.53546830322125</v>
      </c>
      <c r="F150" s="13">
        <f>IF(FB!G150="","",FB!G150+GO!G150)</f>
        <v>173962</v>
      </c>
      <c r="G150" s="13">
        <f>IF(FB!H150="","",FB!H150+GO!H150)</f>
        <v>659655</v>
      </c>
      <c r="H150" s="13">
        <f>IF(FB!I150="","",FB!I150+GO!I150)</f>
        <v>2029</v>
      </c>
      <c r="I150" s="13">
        <f>IF(FB!K150="","",FB!K150+GO!J150)</f>
        <v>85</v>
      </c>
      <c r="J150" s="14">
        <f t="shared" si="0"/>
        <v>0.96040425419836317</v>
      </c>
      <c r="K150" s="15">
        <f t="shared" si="1"/>
        <v>0.31224025051908388</v>
      </c>
      <c r="L150" s="16">
        <f t="shared" si="2"/>
        <v>1.1663466734114347E-2</v>
      </c>
      <c r="M150" s="15">
        <f t="shared" si="3"/>
        <v>7.4533584506261326</v>
      </c>
      <c r="N150" s="17">
        <v>73</v>
      </c>
      <c r="O150" s="15">
        <f t="shared" si="4"/>
        <v>8.6785680589482368</v>
      </c>
      <c r="P150" s="18">
        <f>FB!S150</f>
        <v>0</v>
      </c>
      <c r="Q150" s="18">
        <f>GO!Q150</f>
        <v>0</v>
      </c>
      <c r="R150" s="19">
        <f>'CF - Enis B.'!P150</f>
        <v>0</v>
      </c>
      <c r="S150" s="20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ht="28.5" customHeight="1">
      <c r="A151" s="1"/>
      <c r="B151" s="42"/>
      <c r="C151" s="43" t="s">
        <v>56</v>
      </c>
      <c r="D151" s="11" t="s">
        <v>287</v>
      </c>
      <c r="E151" s="12">
        <f>IF(FB!F151="","",FB!F151+GO!F151)</f>
        <v>588.01332626299666</v>
      </c>
      <c r="F151" s="13">
        <f>IF(FB!G151="","",FB!G151+GO!G151)</f>
        <v>100873</v>
      </c>
      <c r="G151" s="13">
        <f>IF(FB!H151="","",FB!H151+GO!H151)</f>
        <v>263775</v>
      </c>
      <c r="H151" s="13">
        <f>IF(FB!I151="","",FB!I151+GO!I151)</f>
        <v>1815</v>
      </c>
      <c r="I151" s="13">
        <f>IF(FB!K151="","",FB!K151+GO!J151)</f>
        <v>57</v>
      </c>
      <c r="J151" s="14">
        <f t="shared" si="0"/>
        <v>2.2292231116026793</v>
      </c>
      <c r="K151" s="15">
        <f t="shared" si="1"/>
        <v>0.32397428444242238</v>
      </c>
      <c r="L151" s="16">
        <f t="shared" si="2"/>
        <v>1.7992921792749299E-2</v>
      </c>
      <c r="M151" s="15">
        <f t="shared" si="3"/>
        <v>10.316023267771872</v>
      </c>
      <c r="N151" s="17">
        <v>55</v>
      </c>
      <c r="O151" s="15">
        <f t="shared" si="4"/>
        <v>10.691151386599939</v>
      </c>
      <c r="P151" s="18">
        <f>FB!S151</f>
        <v>0</v>
      </c>
      <c r="Q151" s="18">
        <f>GO!Q151</f>
        <v>0</v>
      </c>
      <c r="R151" s="19">
        <f>'CF - Enis B.'!P151</f>
        <v>0</v>
      </c>
      <c r="S151" s="20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ht="28.5" customHeight="1">
      <c r="A152" s="1"/>
      <c r="B152" s="42"/>
      <c r="C152" s="43" t="s">
        <v>61</v>
      </c>
      <c r="D152" s="11" t="s">
        <v>288</v>
      </c>
      <c r="E152" s="12">
        <f>IF(FB!F152="","",FB!F152+GO!F152)</f>
        <v>781.89021332790537</v>
      </c>
      <c r="F152" s="13">
        <f>IF(FB!G152="","",FB!G152+GO!G152)</f>
        <v>158030</v>
      </c>
      <c r="G152" s="13">
        <f>IF(FB!H152="","",FB!H152+GO!H152)</f>
        <v>387664</v>
      </c>
      <c r="H152" s="13">
        <f>IF(FB!I152="","",FB!I152+GO!I152)</f>
        <v>2764</v>
      </c>
      <c r="I152" s="13">
        <f>IF(FB!K152="","",FB!K152+GO!J152)</f>
        <v>111</v>
      </c>
      <c r="J152" s="14">
        <f t="shared" si="0"/>
        <v>2.0169275798833666</v>
      </c>
      <c r="K152" s="15">
        <f t="shared" si="1"/>
        <v>0.28288357935163</v>
      </c>
      <c r="L152" s="16">
        <f t="shared" si="2"/>
        <v>1.7490349933556918E-2</v>
      </c>
      <c r="M152" s="15">
        <f t="shared" si="3"/>
        <v>7.0440559759270753</v>
      </c>
      <c r="N152" s="17">
        <v>75</v>
      </c>
      <c r="O152" s="15">
        <f t="shared" si="4"/>
        <v>10.425202844372071</v>
      </c>
      <c r="P152" s="18">
        <f>FB!S152</f>
        <v>0</v>
      </c>
      <c r="Q152" s="18">
        <f>GO!Q152</f>
        <v>0</v>
      </c>
      <c r="R152" s="19">
        <f>'CF - Enis B.'!P152</f>
        <v>0</v>
      </c>
      <c r="S152" s="20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ht="28.5" customHeight="1">
      <c r="A153" s="1"/>
      <c r="B153" s="42"/>
      <c r="C153" s="46" t="s">
        <v>65</v>
      </c>
      <c r="D153" s="11" t="s">
        <v>289</v>
      </c>
      <c r="E153" s="12">
        <f>IF(FB!F153="","",FB!F153+GO!F153)</f>
        <v>1034.1843074662283</v>
      </c>
      <c r="F153" s="13">
        <f>IF(FB!G153="","",FB!G153+GO!G153)</f>
        <v>257381</v>
      </c>
      <c r="G153" s="13">
        <f>IF(FB!H153="","",FB!H153+GO!H153)</f>
        <v>725194</v>
      </c>
      <c r="H153" s="13">
        <f>IF(FB!I153="","",FB!I153+GO!I153)</f>
        <v>4243</v>
      </c>
      <c r="I153" s="13">
        <f>IF(FB!K153="","",FB!K153+GO!J153)</f>
        <v>105</v>
      </c>
      <c r="J153" s="14">
        <f t="shared" si="0"/>
        <v>1.4260795145384937</v>
      </c>
      <c r="K153" s="15">
        <f t="shared" si="1"/>
        <v>0.24373893647566069</v>
      </c>
      <c r="L153" s="16">
        <f t="shared" si="2"/>
        <v>1.6485288346847669E-2</v>
      </c>
      <c r="M153" s="15">
        <f t="shared" si="3"/>
        <v>9.8493743568212224</v>
      </c>
      <c r="N153" s="33">
        <v>74</v>
      </c>
      <c r="O153" s="15">
        <f t="shared" si="4"/>
        <v>13.975463614408492</v>
      </c>
      <c r="P153" s="18">
        <f>FB!S153</f>
        <v>0</v>
      </c>
      <c r="Q153" s="18">
        <f>GO!Q153</f>
        <v>0</v>
      </c>
      <c r="R153" s="19">
        <f>'CF - Enis B.'!P153</f>
        <v>0</v>
      </c>
      <c r="S153" s="34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ht="28.5" customHeight="1">
      <c r="A154" s="1"/>
      <c r="B154" s="35" t="s">
        <v>93</v>
      </c>
      <c r="C154" s="236" t="s">
        <v>178</v>
      </c>
      <c r="D154" s="237"/>
      <c r="E154" s="36">
        <f t="shared" ref="E154:H154" si="106">SUM(E147:E153)</f>
        <v>4756.8769032064647</v>
      </c>
      <c r="F154" s="37">
        <f t="shared" si="106"/>
        <v>1071334</v>
      </c>
      <c r="G154" s="37">
        <f t="shared" si="106"/>
        <v>4038100</v>
      </c>
      <c r="H154" s="38">
        <f t="shared" si="106"/>
        <v>17764</v>
      </c>
      <c r="I154" s="38">
        <f>IF(FB!K154="","",FB!K154+GO!J154)</f>
        <v>577</v>
      </c>
      <c r="J154" s="39">
        <f t="shared" si="0"/>
        <v>1.1779987873520876</v>
      </c>
      <c r="K154" s="40">
        <f t="shared" si="1"/>
        <v>0.26778185674434052</v>
      </c>
      <c r="L154" s="41">
        <f t="shared" si="2"/>
        <v>1.6581196900313067E-2</v>
      </c>
      <c r="M154" s="40">
        <f t="shared" si="3"/>
        <v>8.2441540783474263</v>
      </c>
      <c r="N154" s="38">
        <f>SUM(N147:N153)</f>
        <v>466</v>
      </c>
      <c r="O154" s="40">
        <f t="shared" si="4"/>
        <v>10.207890350228466</v>
      </c>
      <c r="P154" s="38"/>
      <c r="Q154" s="38"/>
      <c r="R154" s="38"/>
      <c r="S154" s="38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ht="28.5" customHeight="1">
      <c r="A155" s="1"/>
      <c r="B155" s="42"/>
      <c r="C155" s="43" t="s">
        <v>35</v>
      </c>
      <c r="D155" s="11" t="s">
        <v>290</v>
      </c>
      <c r="E155" s="12">
        <f>IF(FB!F155="","",FB!F155+GO!F155)</f>
        <v>895.92611811218194</v>
      </c>
      <c r="F155" s="13">
        <f>IF(FB!G155="","",FB!G155+GO!G155)</f>
        <v>180710</v>
      </c>
      <c r="G155" s="13">
        <f>IF(FB!H155="","",FB!H155+GO!H155)</f>
        <v>928252</v>
      </c>
      <c r="H155" s="13">
        <f>IF(FB!I155="","",FB!I155+GO!I155)</f>
        <v>4397</v>
      </c>
      <c r="I155" s="13">
        <f>IF(FB!K155="","",FB!K155+GO!J155)</f>
        <v>126</v>
      </c>
      <c r="J155" s="14">
        <f t="shared" si="0"/>
        <v>0.96517553219619456</v>
      </c>
      <c r="K155" s="15">
        <f t="shared" si="1"/>
        <v>0.20375849854723266</v>
      </c>
      <c r="L155" s="16">
        <f t="shared" si="2"/>
        <v>2.4331802335233247E-2</v>
      </c>
      <c r="M155" s="15">
        <f t="shared" si="3"/>
        <v>7.1105247469220787</v>
      </c>
      <c r="N155" s="17">
        <v>82</v>
      </c>
      <c r="O155" s="15">
        <f t="shared" si="4"/>
        <v>10.925928269660755</v>
      </c>
      <c r="P155" s="18">
        <f>FB!S155</f>
        <v>0</v>
      </c>
      <c r="Q155" s="18">
        <f>GO!Q155</f>
        <v>0</v>
      </c>
      <c r="R155" s="19">
        <f>'CF - Enis B.'!P155</f>
        <v>0</v>
      </c>
      <c r="S155" s="20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ht="28.5" customHeight="1">
      <c r="A156" s="1"/>
      <c r="B156" s="42"/>
      <c r="C156" s="43" t="s">
        <v>40</v>
      </c>
      <c r="D156" s="11" t="s">
        <v>291</v>
      </c>
      <c r="E156" s="12">
        <f>IF(FB!F156="","",FB!F156+GO!F156)</f>
        <v>623.19705955028417</v>
      </c>
      <c r="F156" s="13">
        <f>IF(FB!G156="","",FB!G156+GO!G156)</f>
        <v>131902</v>
      </c>
      <c r="G156" s="13">
        <f>IF(FB!H156="","",FB!H156+GO!H156)</f>
        <v>342503</v>
      </c>
      <c r="H156" s="13">
        <f>IF(FB!I156="","",FB!I156+GO!I156)</f>
        <v>2109</v>
      </c>
      <c r="I156" s="13">
        <f>IF(FB!K156="","",FB!K156+GO!J156)</f>
        <v>75</v>
      </c>
      <c r="J156" s="14">
        <f t="shared" si="0"/>
        <v>1.8195375209860474</v>
      </c>
      <c r="K156" s="15">
        <f t="shared" si="1"/>
        <v>0.29549410125665443</v>
      </c>
      <c r="L156" s="16">
        <f t="shared" si="2"/>
        <v>1.5989143454989311E-2</v>
      </c>
      <c r="M156" s="15">
        <f t="shared" si="3"/>
        <v>8.3092941273371217</v>
      </c>
      <c r="N156" s="17">
        <v>60</v>
      </c>
      <c r="O156" s="15">
        <f t="shared" si="4"/>
        <v>10.386617659171403</v>
      </c>
      <c r="P156" s="18">
        <f>FB!S156</f>
        <v>0</v>
      </c>
      <c r="Q156" s="18">
        <f>GO!Q156</f>
        <v>0</v>
      </c>
      <c r="R156" s="19">
        <f>'CF - Enis B.'!P156</f>
        <v>0</v>
      </c>
      <c r="S156" s="20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ht="28.5" customHeight="1">
      <c r="A157" s="1"/>
      <c r="B157" s="42"/>
      <c r="C157" s="43" t="s">
        <v>45</v>
      </c>
      <c r="D157" s="11" t="s">
        <v>292</v>
      </c>
      <c r="E157" s="12">
        <f>IF(FB!F157="","",FB!F157+GO!F157)</f>
        <v>703.98246471468133</v>
      </c>
      <c r="F157" s="13">
        <f>IF(FB!G157="","",FB!G157+GO!G157)</f>
        <v>116330</v>
      </c>
      <c r="G157" s="13">
        <f>IF(FB!H157="","",FB!H157+GO!H157)</f>
        <v>309500</v>
      </c>
      <c r="H157" s="13">
        <f>IF(FB!I157="","",FB!I157+GO!I157)</f>
        <v>2207</v>
      </c>
      <c r="I157" s="13">
        <f>IF(FB!K157="","",FB!K157+GO!J157)</f>
        <v>76</v>
      </c>
      <c r="J157" s="14">
        <f t="shared" si="0"/>
        <v>2.2745798536823307</v>
      </c>
      <c r="K157" s="15">
        <f t="shared" si="1"/>
        <v>0.31897710227217096</v>
      </c>
      <c r="L157" s="16">
        <f t="shared" si="2"/>
        <v>1.8971890312043323E-2</v>
      </c>
      <c r="M157" s="15">
        <f t="shared" si="3"/>
        <v>9.2629271672984377</v>
      </c>
      <c r="N157" s="17">
        <v>84</v>
      </c>
      <c r="O157" s="15">
        <f t="shared" si="4"/>
        <v>8.3807436275557308</v>
      </c>
      <c r="P157" s="18">
        <f>FB!S157</f>
        <v>0</v>
      </c>
      <c r="Q157" s="18" t="str">
        <f>GO!Q157</f>
        <v>Reklamlar sınırlandı</v>
      </c>
      <c r="R157" s="19">
        <f>'CF - Enis B.'!P157</f>
        <v>0</v>
      </c>
      <c r="S157" s="20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ht="28.5" customHeight="1">
      <c r="A158" s="1"/>
      <c r="B158" s="42"/>
      <c r="C158" s="43" t="s">
        <v>50</v>
      </c>
      <c r="D158" s="11" t="s">
        <v>293</v>
      </c>
      <c r="E158" s="12">
        <f>IF(FB!F158="","",FB!F158+GO!F158)</f>
        <v>605.90207914151574</v>
      </c>
      <c r="F158" s="13">
        <f>IF(FB!G158="","",FB!G158+GO!G158)</f>
        <v>88135</v>
      </c>
      <c r="G158" s="13">
        <f>IF(FB!H158="","",FB!H158+GO!H158)</f>
        <v>219809</v>
      </c>
      <c r="H158" s="13">
        <f>IF(FB!I158="","",FB!I158+GO!I158)</f>
        <v>1667</v>
      </c>
      <c r="I158" s="13">
        <f>IF(FB!K158="","",FB!K158+GO!J158)</f>
        <v>45</v>
      </c>
      <c r="J158" s="14">
        <f t="shared" si="0"/>
        <v>2.7564934972704291</v>
      </c>
      <c r="K158" s="15">
        <f t="shared" si="1"/>
        <v>0.3634685537741546</v>
      </c>
      <c r="L158" s="16">
        <f t="shared" si="2"/>
        <v>1.891416576842344E-2</v>
      </c>
      <c r="M158" s="15">
        <f t="shared" si="3"/>
        <v>13.464490647589239</v>
      </c>
      <c r="N158" s="17">
        <v>46</v>
      </c>
      <c r="O158" s="15">
        <f t="shared" si="4"/>
        <v>13.171784329163385</v>
      </c>
      <c r="P158" s="18">
        <f>FB!S158</f>
        <v>0</v>
      </c>
      <c r="Q158" s="18">
        <f>GO!Q158</f>
        <v>0</v>
      </c>
      <c r="R158" s="19">
        <f>'CF - Enis B.'!P158</f>
        <v>0</v>
      </c>
      <c r="S158" s="20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ht="28.5" customHeight="1">
      <c r="A159" s="1"/>
      <c r="B159" s="42"/>
      <c r="C159" s="43" t="s">
        <v>56</v>
      </c>
      <c r="D159" s="11" t="s">
        <v>294</v>
      </c>
      <c r="E159" s="12">
        <f>IF(FB!F159="","",FB!F159+GO!F159)</f>
        <v>353.96595257821446</v>
      </c>
      <c r="F159" s="13">
        <f>IF(FB!G159="","",FB!G159+GO!G159)</f>
        <v>59746</v>
      </c>
      <c r="G159" s="13">
        <f>IF(FB!H159="","",FB!H159+GO!H159)</f>
        <v>119600</v>
      </c>
      <c r="H159" s="13">
        <f>IF(FB!I159="","",FB!I159+GO!I159)</f>
        <v>982</v>
      </c>
      <c r="I159" s="13">
        <f>IF(FB!K159="","",FB!K159+GO!J159)</f>
        <v>36</v>
      </c>
      <c r="J159" s="14">
        <f t="shared" si="0"/>
        <v>2.9595815432961077</v>
      </c>
      <c r="K159" s="15">
        <f t="shared" si="1"/>
        <v>0.36045412686172551</v>
      </c>
      <c r="L159" s="16">
        <f t="shared" si="2"/>
        <v>1.6436246778026981E-2</v>
      </c>
      <c r="M159" s="15">
        <f t="shared" si="3"/>
        <v>9.832387571617069</v>
      </c>
      <c r="N159" s="17">
        <v>41</v>
      </c>
      <c r="O159" s="15">
        <f t="shared" si="4"/>
        <v>8.6333159165418163</v>
      </c>
      <c r="P159" s="18">
        <f>FB!S159</f>
        <v>0</v>
      </c>
      <c r="Q159" s="18">
        <f>GO!Q159</f>
        <v>0</v>
      </c>
      <c r="R159" s="19">
        <f>'CF - Enis B.'!P159</f>
        <v>0</v>
      </c>
      <c r="S159" s="20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ht="28.5" customHeight="1">
      <c r="A160" s="1"/>
      <c r="B160" s="42"/>
      <c r="C160" s="43" t="s">
        <v>61</v>
      </c>
      <c r="D160" s="11" t="s">
        <v>295</v>
      </c>
      <c r="E160" s="12">
        <f>IF(FB!F160="","",FB!F160+GO!F160)</f>
        <v>181.30725529648478</v>
      </c>
      <c r="F160" s="13">
        <f>IF(FB!G160="","",FB!G160+GO!G160)</f>
        <v>26111</v>
      </c>
      <c r="G160" s="13">
        <f>IF(FB!H160="","",FB!H160+GO!H160)</f>
        <v>38747</v>
      </c>
      <c r="H160" s="13">
        <f>IF(FB!I160="","",FB!I160+GO!I160)</f>
        <v>241</v>
      </c>
      <c r="I160" s="13">
        <f>IF(FB!K160="","",FB!K160+GO!J160)</f>
        <v>24</v>
      </c>
      <c r="J160" s="14">
        <f t="shared" si="0"/>
        <v>4.6792591761035638</v>
      </c>
      <c r="K160" s="15">
        <f t="shared" si="1"/>
        <v>0.75231226264101569</v>
      </c>
      <c r="L160" s="16">
        <f t="shared" si="2"/>
        <v>9.2298265099000423E-3</v>
      </c>
      <c r="M160" s="15">
        <f t="shared" si="3"/>
        <v>7.554468970686866</v>
      </c>
      <c r="N160" s="17">
        <v>28</v>
      </c>
      <c r="O160" s="15">
        <f t="shared" si="4"/>
        <v>6.475259117731599</v>
      </c>
      <c r="P160" s="18">
        <f>FB!S160</f>
        <v>0</v>
      </c>
      <c r="Q160" s="18">
        <f>GO!Q160</f>
        <v>0</v>
      </c>
      <c r="R160" s="19">
        <f>'CF - Enis B.'!P160</f>
        <v>0</v>
      </c>
      <c r="S160" s="20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ht="28.5" customHeight="1">
      <c r="A161" s="1"/>
      <c r="B161" s="42"/>
      <c r="C161" s="46" t="s">
        <v>65</v>
      </c>
      <c r="D161" s="11" t="s">
        <v>296</v>
      </c>
      <c r="E161" s="12">
        <f>IF(FB!F161="","",FB!F161+GO!F161)</f>
        <v>454.70314534264412</v>
      </c>
      <c r="F161" s="13">
        <f>IF(FB!G161="","",FB!G161+GO!G161)</f>
        <v>60590</v>
      </c>
      <c r="G161" s="13">
        <f>IF(FB!H161="","",FB!H161+GO!H161)</f>
        <v>194563</v>
      </c>
      <c r="H161" s="13">
        <f>IF(FB!I161="","",FB!I161+GO!I161)</f>
        <v>1513</v>
      </c>
      <c r="I161" s="13">
        <f>IF(FB!K161="","",FB!K161+GO!J161)</f>
        <v>59</v>
      </c>
      <c r="J161" s="14">
        <f t="shared" si="0"/>
        <v>2.3370483871169965</v>
      </c>
      <c r="K161" s="15">
        <f t="shared" si="1"/>
        <v>0.30053082970432526</v>
      </c>
      <c r="L161" s="16">
        <f t="shared" si="2"/>
        <v>2.4971117346096715E-2</v>
      </c>
      <c r="M161" s="15">
        <f t="shared" si="3"/>
        <v>7.7068329719092228</v>
      </c>
      <c r="N161" s="33">
        <v>42</v>
      </c>
      <c r="O161" s="15">
        <f t="shared" si="4"/>
        <v>10.826265365301051</v>
      </c>
      <c r="P161" s="18">
        <f>FB!S161</f>
        <v>0</v>
      </c>
      <c r="Q161" s="18">
        <f>GO!Q161</f>
        <v>0</v>
      </c>
      <c r="R161" s="19">
        <f>'CF - Enis B.'!P161</f>
        <v>0</v>
      </c>
      <c r="S161" s="34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ht="28.5" customHeight="1">
      <c r="A162" s="1"/>
      <c r="B162" s="35" t="s">
        <v>93</v>
      </c>
      <c r="C162" s="236" t="s">
        <v>181</v>
      </c>
      <c r="D162" s="237"/>
      <c r="E162" s="36">
        <f t="shared" ref="E162:H162" si="107">SUM(E155:E161)</f>
        <v>3818.9840747360067</v>
      </c>
      <c r="F162" s="37">
        <f t="shared" si="107"/>
        <v>663524</v>
      </c>
      <c r="G162" s="37">
        <f t="shared" si="107"/>
        <v>2152974</v>
      </c>
      <c r="H162" s="38">
        <f t="shared" si="107"/>
        <v>13116</v>
      </c>
      <c r="I162" s="38">
        <f>IF(FB!K162="","",FB!K162+GO!J162)</f>
        <v>441</v>
      </c>
      <c r="J162" s="39">
        <f t="shared" si="0"/>
        <v>1.7738180185808126</v>
      </c>
      <c r="K162" s="40">
        <f t="shared" si="1"/>
        <v>0.29116987456053728</v>
      </c>
      <c r="L162" s="41">
        <f t="shared" si="2"/>
        <v>1.9767182498296971E-2</v>
      </c>
      <c r="M162" s="40">
        <f t="shared" si="3"/>
        <v>8.659827833868496</v>
      </c>
      <c r="N162" s="38">
        <f>SUM(N155:N161)</f>
        <v>383</v>
      </c>
      <c r="O162" s="40">
        <f t="shared" si="4"/>
        <v>9.9712377930444038</v>
      </c>
      <c r="P162" s="38"/>
      <c r="Q162" s="38"/>
      <c r="R162" s="38"/>
      <c r="S162" s="38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ht="28.5" customHeight="1">
      <c r="A163" s="1"/>
      <c r="B163" s="42"/>
      <c r="C163" s="43" t="s">
        <v>35</v>
      </c>
      <c r="D163" s="11" t="s">
        <v>297</v>
      </c>
      <c r="E163" s="12">
        <f>IF(FB!F163="","",FB!F163+GO!F163)</f>
        <v>341.18413276863981</v>
      </c>
      <c r="F163" s="13">
        <f>IF(FB!G163="","",FB!G163+GO!G163)</f>
        <v>41043</v>
      </c>
      <c r="G163" s="13">
        <f>IF(FB!H163="","",FB!H163+GO!H163)</f>
        <v>121984</v>
      </c>
      <c r="H163" s="13">
        <f>IF(FB!I163="","",FB!I163+GO!I163)</f>
        <v>1006</v>
      </c>
      <c r="I163" s="13">
        <f>IF(FB!K163="","",FB!K163+GO!J163)</f>
        <v>33</v>
      </c>
      <c r="J163" s="14">
        <f t="shared" si="0"/>
        <v>2.796958066374605</v>
      </c>
      <c r="K163" s="15">
        <f t="shared" si="1"/>
        <v>0.33914923734457236</v>
      </c>
      <c r="L163" s="16">
        <f t="shared" si="2"/>
        <v>2.4510878834393197E-2</v>
      </c>
      <c r="M163" s="15">
        <f t="shared" si="3"/>
        <v>10.338913114201207</v>
      </c>
      <c r="N163" s="17">
        <v>32</v>
      </c>
      <c r="O163" s="15">
        <f t="shared" si="4"/>
        <v>10.662004149019994</v>
      </c>
      <c r="P163" s="18">
        <f>FB!S163</f>
        <v>0</v>
      </c>
      <c r="Q163" s="18">
        <f>GO!Q163</f>
        <v>0</v>
      </c>
      <c r="R163" s="19">
        <f>'CF - Enis B.'!P163</f>
        <v>0</v>
      </c>
      <c r="S163" s="20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ht="28.5" customHeight="1">
      <c r="A164" s="1"/>
      <c r="B164" s="42"/>
      <c r="C164" s="43" t="s">
        <v>40</v>
      </c>
      <c r="D164" s="11" t="s">
        <v>298</v>
      </c>
      <c r="E164" s="12" t="str">
        <f>IF(FB!F164="","",FB!F164+GO!F164)</f>
        <v/>
      </c>
      <c r="F164" s="13" t="str">
        <f>IF(FB!G164="","",FB!G164+GO!G164)</f>
        <v/>
      </c>
      <c r="G164" s="13" t="str">
        <f>IF(FB!H164="","",FB!H164+GO!H164)</f>
        <v/>
      </c>
      <c r="H164" s="13" t="str">
        <f>IF(FB!I164="","",FB!I164+GO!I164)</f>
        <v/>
      </c>
      <c r="I164" s="13" t="str">
        <f>IF(FB!K164="","",FB!K164+GO!J164)</f>
        <v/>
      </c>
      <c r="J164" s="14" t="str">
        <f t="shared" si="0"/>
        <v/>
      </c>
      <c r="K164" s="15" t="str">
        <f t="shared" si="1"/>
        <v/>
      </c>
      <c r="L164" s="16" t="str">
        <f t="shared" si="2"/>
        <v/>
      </c>
      <c r="M164" s="15" t="str">
        <f t="shared" si="3"/>
        <v/>
      </c>
      <c r="N164" s="17"/>
      <c r="O164" s="15" t="str">
        <f t="shared" si="4"/>
        <v/>
      </c>
      <c r="P164" s="18">
        <f>FB!S164</f>
        <v>0</v>
      </c>
      <c r="Q164" s="18">
        <f>GO!Q164</f>
        <v>0</v>
      </c>
      <c r="R164" s="19">
        <f>'CF - Enis B.'!P164</f>
        <v>0</v>
      </c>
      <c r="S164" s="20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ht="28.5" customHeight="1">
      <c r="A165" s="1"/>
      <c r="B165" s="42"/>
      <c r="C165" s="43" t="s">
        <v>45</v>
      </c>
      <c r="D165" s="11" t="s">
        <v>299</v>
      </c>
      <c r="E165" s="12" t="str">
        <f>IF(FB!F165="","",FB!F165+GO!F165)</f>
        <v/>
      </c>
      <c r="F165" s="13" t="str">
        <f>IF(FB!G165="","",FB!G165+GO!G165)</f>
        <v/>
      </c>
      <c r="G165" s="13" t="str">
        <f>IF(FB!H165="","",FB!H165+GO!H165)</f>
        <v/>
      </c>
      <c r="H165" s="13" t="str">
        <f>IF(FB!I165="","",FB!I165+GO!I165)</f>
        <v/>
      </c>
      <c r="I165" s="13" t="str">
        <f>IF(FB!K165="","",FB!K165+GO!J165)</f>
        <v/>
      </c>
      <c r="J165" s="14" t="str">
        <f t="shared" si="0"/>
        <v/>
      </c>
      <c r="K165" s="15" t="str">
        <f t="shared" si="1"/>
        <v/>
      </c>
      <c r="L165" s="16" t="str">
        <f t="shared" si="2"/>
        <v/>
      </c>
      <c r="M165" s="15" t="str">
        <f t="shared" si="3"/>
        <v/>
      </c>
      <c r="N165" s="17"/>
      <c r="O165" s="15" t="str">
        <f t="shared" si="4"/>
        <v/>
      </c>
      <c r="P165" s="18">
        <f>FB!S165</f>
        <v>0</v>
      </c>
      <c r="Q165" s="18">
        <f>GO!Q165</f>
        <v>0</v>
      </c>
      <c r="R165" s="19">
        <f>'CF - Enis B.'!P165</f>
        <v>0</v>
      </c>
      <c r="S165" s="20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ht="28.5" customHeight="1">
      <c r="A166" s="1"/>
      <c r="B166" s="42"/>
      <c r="C166" s="43" t="s">
        <v>50</v>
      </c>
      <c r="D166" s="11" t="s">
        <v>300</v>
      </c>
      <c r="E166" s="12" t="str">
        <f>IF(FB!F166="","",FB!F166+GO!F166)</f>
        <v/>
      </c>
      <c r="F166" s="13" t="str">
        <f>IF(FB!G166="","",FB!G166+GO!G166)</f>
        <v/>
      </c>
      <c r="G166" s="13" t="str">
        <f>IF(FB!H166="","",FB!H166+GO!H166)</f>
        <v/>
      </c>
      <c r="H166" s="13" t="str">
        <f>IF(FB!I166="","",FB!I166+GO!I166)</f>
        <v/>
      </c>
      <c r="I166" s="13" t="str">
        <f>IF(FB!K166="","",FB!K166+GO!J166)</f>
        <v/>
      </c>
      <c r="J166" s="14" t="str">
        <f t="shared" si="0"/>
        <v/>
      </c>
      <c r="K166" s="15" t="str">
        <f t="shared" si="1"/>
        <v/>
      </c>
      <c r="L166" s="16" t="str">
        <f t="shared" si="2"/>
        <v/>
      </c>
      <c r="M166" s="15" t="str">
        <f t="shared" si="3"/>
        <v/>
      </c>
      <c r="N166" s="17"/>
      <c r="O166" s="15" t="str">
        <f t="shared" si="4"/>
        <v/>
      </c>
      <c r="P166" s="18">
        <f>FB!S166</f>
        <v>0</v>
      </c>
      <c r="Q166" s="18">
        <f>GO!Q166</f>
        <v>0</v>
      </c>
      <c r="R166" s="19">
        <f>'CF - Enis B.'!P166</f>
        <v>0</v>
      </c>
      <c r="S166" s="20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ht="28.5" customHeight="1">
      <c r="A167" s="1"/>
      <c r="B167" s="42"/>
      <c r="C167" s="43" t="s">
        <v>56</v>
      </c>
      <c r="D167" s="11" t="s">
        <v>301</v>
      </c>
      <c r="E167" s="12" t="str">
        <f>IF(FB!F167="","",FB!F167+GO!F167)</f>
        <v/>
      </c>
      <c r="F167" s="13" t="str">
        <f>IF(FB!G167="","",FB!G167+GO!G167)</f>
        <v/>
      </c>
      <c r="G167" s="13" t="str">
        <f>IF(FB!H167="","",FB!H167+GO!H167)</f>
        <v/>
      </c>
      <c r="H167" s="13" t="str">
        <f>IF(FB!I167="","",FB!I167+GO!I167)</f>
        <v/>
      </c>
      <c r="I167" s="13" t="str">
        <f>IF(FB!K167="","",FB!K167+GO!J167)</f>
        <v/>
      </c>
      <c r="J167" s="14" t="str">
        <f t="shared" si="0"/>
        <v/>
      </c>
      <c r="K167" s="15" t="str">
        <f t="shared" si="1"/>
        <v/>
      </c>
      <c r="L167" s="16" t="str">
        <f t="shared" si="2"/>
        <v/>
      </c>
      <c r="M167" s="15" t="str">
        <f t="shared" si="3"/>
        <v/>
      </c>
      <c r="N167" s="17"/>
      <c r="O167" s="15" t="str">
        <f t="shared" si="4"/>
        <v/>
      </c>
      <c r="P167" s="18">
        <f>FB!S167</f>
        <v>0</v>
      </c>
      <c r="Q167" s="18">
        <f>GO!Q167</f>
        <v>0</v>
      </c>
      <c r="R167" s="19">
        <f>'CF - Enis B.'!P167</f>
        <v>0</v>
      </c>
      <c r="S167" s="20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ht="28.5" customHeight="1">
      <c r="A168" s="1"/>
      <c r="B168" s="42"/>
      <c r="C168" s="43" t="s">
        <v>61</v>
      </c>
      <c r="D168" s="11" t="s">
        <v>302</v>
      </c>
      <c r="E168" s="12" t="str">
        <f>IF(FB!F168="","",FB!F168+GO!F168)</f>
        <v/>
      </c>
      <c r="F168" s="13" t="str">
        <f>IF(FB!G168="","",FB!G168+GO!G168)</f>
        <v/>
      </c>
      <c r="G168" s="13" t="str">
        <f>IF(FB!H168="","",FB!H168+GO!H168)</f>
        <v/>
      </c>
      <c r="H168" s="13" t="str">
        <f>IF(FB!I168="","",FB!I168+GO!I168)</f>
        <v/>
      </c>
      <c r="I168" s="13" t="str">
        <f>IF(FB!K168="","",FB!K168+GO!J168)</f>
        <v/>
      </c>
      <c r="J168" s="14" t="str">
        <f t="shared" si="0"/>
        <v/>
      </c>
      <c r="K168" s="15" t="str">
        <f t="shared" si="1"/>
        <v/>
      </c>
      <c r="L168" s="16" t="str">
        <f t="shared" si="2"/>
        <v/>
      </c>
      <c r="M168" s="15" t="str">
        <f t="shared" si="3"/>
        <v/>
      </c>
      <c r="N168" s="17"/>
      <c r="O168" s="15" t="str">
        <f t="shared" si="4"/>
        <v/>
      </c>
      <c r="P168" s="18">
        <f>FB!S168</f>
        <v>0</v>
      </c>
      <c r="Q168" s="18">
        <f>GO!Q168</f>
        <v>0</v>
      </c>
      <c r="R168" s="19">
        <f>'CF - Enis B.'!P168</f>
        <v>0</v>
      </c>
      <c r="S168" s="20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ht="28.5" customHeight="1">
      <c r="A169" s="1"/>
      <c r="B169" s="42"/>
      <c r="C169" s="46" t="s">
        <v>65</v>
      </c>
      <c r="D169" s="11" t="s">
        <v>303</v>
      </c>
      <c r="E169" s="12" t="str">
        <f>IF(FB!F169="","",FB!F169+GO!F169)</f>
        <v/>
      </c>
      <c r="F169" s="13" t="str">
        <f>IF(FB!G169="","",FB!G169+GO!G169)</f>
        <v/>
      </c>
      <c r="G169" s="13" t="str">
        <f>IF(FB!H169="","",FB!H169+GO!H169)</f>
        <v/>
      </c>
      <c r="H169" s="13" t="str">
        <f>IF(FB!I169="","",FB!I169+GO!I169)</f>
        <v/>
      </c>
      <c r="I169" s="13" t="str">
        <f>IF(FB!K169="","",FB!K169+GO!J169)</f>
        <v/>
      </c>
      <c r="J169" s="14" t="str">
        <f t="shared" si="0"/>
        <v/>
      </c>
      <c r="K169" s="15" t="str">
        <f t="shared" si="1"/>
        <v/>
      </c>
      <c r="L169" s="16" t="str">
        <f t="shared" si="2"/>
        <v/>
      </c>
      <c r="M169" s="15" t="str">
        <f t="shared" si="3"/>
        <v/>
      </c>
      <c r="N169" s="33"/>
      <c r="O169" s="15" t="str">
        <f t="shared" si="4"/>
        <v/>
      </c>
      <c r="P169" s="18">
        <f>FB!S169</f>
        <v>0</v>
      </c>
      <c r="Q169" s="18">
        <f>GO!Q169</f>
        <v>0</v>
      </c>
      <c r="R169" s="19">
        <f>'CF - Enis B.'!P169</f>
        <v>0</v>
      </c>
      <c r="S169" s="34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ht="28.5" customHeight="1">
      <c r="A170" s="1"/>
      <c r="B170" s="35" t="s">
        <v>93</v>
      </c>
      <c r="C170" s="236" t="s">
        <v>184</v>
      </c>
      <c r="D170" s="237"/>
      <c r="E170" s="36">
        <f t="shared" ref="E170:H170" si="108">SUM(E163:E169)</f>
        <v>341.18413276863981</v>
      </c>
      <c r="F170" s="37">
        <f t="shared" si="108"/>
        <v>41043</v>
      </c>
      <c r="G170" s="37">
        <f t="shared" si="108"/>
        <v>121984</v>
      </c>
      <c r="H170" s="38">
        <f t="shared" si="108"/>
        <v>1006</v>
      </c>
      <c r="I170" s="38">
        <f>IF(FB!K170="","",FB!K170+GO!J170)</f>
        <v>50</v>
      </c>
      <c r="J170" s="39">
        <f t="shared" si="0"/>
        <v>2.796958066374605</v>
      </c>
      <c r="K170" s="40">
        <f t="shared" si="1"/>
        <v>0.33914923734457236</v>
      </c>
      <c r="L170" s="41">
        <f t="shared" si="2"/>
        <v>2.4510878834393197E-2</v>
      </c>
      <c r="M170" s="40">
        <f t="shared" si="3"/>
        <v>6.8236826553727958</v>
      </c>
      <c r="N170" s="38">
        <f>SUM(N163:N169)</f>
        <v>32</v>
      </c>
      <c r="O170" s="40">
        <f t="shared" si="4"/>
        <v>10.662004149019994</v>
      </c>
      <c r="P170" s="38"/>
      <c r="Q170" s="38"/>
      <c r="R170" s="38"/>
      <c r="S170" s="38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ht="28.5" customHeight="1">
      <c r="A171" s="1"/>
      <c r="B171" s="42"/>
      <c r="C171" s="43" t="s">
        <v>35</v>
      </c>
      <c r="D171" s="11" t="s">
        <v>304</v>
      </c>
      <c r="E171" s="12" t="str">
        <f>IF(FB!F171="","",FB!F171+GO!F171)</f>
        <v/>
      </c>
      <c r="F171" s="13" t="str">
        <f>IF(FB!G171="","",FB!G171+GO!G171)</f>
        <v/>
      </c>
      <c r="G171" s="13" t="str">
        <f>IF(FB!H171="","",FB!H171+GO!H171)</f>
        <v/>
      </c>
      <c r="H171" s="13" t="str">
        <f>IF(FB!I171="","",FB!I171+GO!I171)</f>
        <v/>
      </c>
      <c r="I171" s="13" t="str">
        <f>IF(FB!K171="","",FB!K171+GO!J171)</f>
        <v/>
      </c>
      <c r="J171" s="14" t="str">
        <f t="shared" si="0"/>
        <v/>
      </c>
      <c r="K171" s="15" t="str">
        <f t="shared" si="1"/>
        <v/>
      </c>
      <c r="L171" s="16" t="str">
        <f t="shared" si="2"/>
        <v/>
      </c>
      <c r="M171" s="15" t="str">
        <f t="shared" si="3"/>
        <v/>
      </c>
      <c r="N171" s="17"/>
      <c r="O171" s="15" t="str">
        <f t="shared" si="4"/>
        <v/>
      </c>
      <c r="P171" s="18">
        <f>FB!S171</f>
        <v>0</v>
      </c>
      <c r="Q171" s="18">
        <f>GO!Q171</f>
        <v>0</v>
      </c>
      <c r="R171" s="19">
        <f>'CF - Enis B.'!P171</f>
        <v>0</v>
      </c>
      <c r="S171" s="20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ht="28.5" customHeight="1">
      <c r="A172" s="1"/>
      <c r="B172" s="42"/>
      <c r="C172" s="43" t="s">
        <v>40</v>
      </c>
      <c r="D172" s="11" t="s">
        <v>305</v>
      </c>
      <c r="E172" s="12" t="str">
        <f>IF(FB!F172="","",FB!F172+GO!F172)</f>
        <v/>
      </c>
      <c r="F172" s="13" t="str">
        <f>IF(FB!G172="","",FB!G172+GO!G172)</f>
        <v/>
      </c>
      <c r="G172" s="13" t="str">
        <f>IF(FB!H172="","",FB!H172+GO!H172)</f>
        <v/>
      </c>
      <c r="H172" s="13" t="str">
        <f>IF(FB!I172="","",FB!I172+GO!I172)</f>
        <v/>
      </c>
      <c r="I172" s="13" t="str">
        <f>IF(FB!K172="","",FB!K172+GO!J172)</f>
        <v/>
      </c>
      <c r="J172" s="14" t="str">
        <f t="shared" si="0"/>
        <v/>
      </c>
      <c r="K172" s="15" t="str">
        <f t="shared" si="1"/>
        <v/>
      </c>
      <c r="L172" s="16" t="str">
        <f t="shared" si="2"/>
        <v/>
      </c>
      <c r="M172" s="15" t="str">
        <f t="shared" si="3"/>
        <v/>
      </c>
      <c r="N172" s="17"/>
      <c r="O172" s="15" t="str">
        <f t="shared" si="4"/>
        <v/>
      </c>
      <c r="P172" s="18">
        <f>FB!S172</f>
        <v>0</v>
      </c>
      <c r="Q172" s="18">
        <f>GO!Q172</f>
        <v>0</v>
      </c>
      <c r="R172" s="19">
        <f>'CF - Enis B.'!P172</f>
        <v>0</v>
      </c>
      <c r="S172" s="20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ht="28.5" customHeight="1">
      <c r="A173" s="1"/>
      <c r="B173" s="42"/>
      <c r="C173" s="43" t="s">
        <v>45</v>
      </c>
      <c r="D173" s="11" t="s">
        <v>306</v>
      </c>
      <c r="E173" s="12" t="str">
        <f>IF(FB!F173="","",FB!F173+GO!F173)</f>
        <v/>
      </c>
      <c r="F173" s="13" t="str">
        <f>IF(FB!G173="","",FB!G173+GO!G173)</f>
        <v/>
      </c>
      <c r="G173" s="13" t="str">
        <f>IF(FB!H173="","",FB!H173+GO!H173)</f>
        <v/>
      </c>
      <c r="H173" s="13" t="str">
        <f>IF(FB!I173="","",FB!I173+GO!I173)</f>
        <v/>
      </c>
      <c r="I173" s="13" t="str">
        <f>IF(FB!K173="","",FB!K173+GO!J173)</f>
        <v/>
      </c>
      <c r="J173" s="14" t="str">
        <f t="shared" si="0"/>
        <v/>
      </c>
      <c r="K173" s="15" t="str">
        <f t="shared" si="1"/>
        <v/>
      </c>
      <c r="L173" s="16" t="str">
        <f t="shared" si="2"/>
        <v/>
      </c>
      <c r="M173" s="15" t="str">
        <f t="shared" si="3"/>
        <v/>
      </c>
      <c r="N173" s="17"/>
      <c r="O173" s="15" t="str">
        <f t="shared" si="4"/>
        <v/>
      </c>
      <c r="P173" s="18">
        <f>FB!S173</f>
        <v>0</v>
      </c>
      <c r="Q173" s="18">
        <f>GO!Q173</f>
        <v>0</v>
      </c>
      <c r="R173" s="19">
        <f>'CF - Enis B.'!P173</f>
        <v>0</v>
      </c>
      <c r="S173" s="20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ht="28.5" customHeight="1">
      <c r="A174" s="1"/>
      <c r="B174" s="42"/>
      <c r="C174" s="43" t="s">
        <v>50</v>
      </c>
      <c r="D174" s="11" t="s">
        <v>307</v>
      </c>
      <c r="E174" s="12" t="str">
        <f>IF(FB!F174="","",FB!F174+GO!F174)</f>
        <v/>
      </c>
      <c r="F174" s="13" t="str">
        <f>IF(FB!G174="","",FB!G174+GO!G174)</f>
        <v/>
      </c>
      <c r="G174" s="13" t="str">
        <f>IF(FB!H174="","",FB!H174+GO!H174)</f>
        <v/>
      </c>
      <c r="H174" s="13" t="str">
        <f>IF(FB!I174="","",FB!I174+GO!I174)</f>
        <v/>
      </c>
      <c r="I174" s="13" t="str">
        <f>IF(FB!K174="","",FB!K174+GO!J174)</f>
        <v/>
      </c>
      <c r="J174" s="14" t="str">
        <f t="shared" si="0"/>
        <v/>
      </c>
      <c r="K174" s="15" t="str">
        <f t="shared" si="1"/>
        <v/>
      </c>
      <c r="L174" s="16" t="str">
        <f t="shared" si="2"/>
        <v/>
      </c>
      <c r="M174" s="15" t="str">
        <f t="shared" si="3"/>
        <v/>
      </c>
      <c r="N174" s="17"/>
      <c r="O174" s="15" t="str">
        <f t="shared" si="4"/>
        <v/>
      </c>
      <c r="P174" s="18">
        <f>FB!S174</f>
        <v>0</v>
      </c>
      <c r="Q174" s="18">
        <f>GO!Q174</f>
        <v>0</v>
      </c>
      <c r="R174" s="19">
        <f>'CF - Enis B.'!P174</f>
        <v>0</v>
      </c>
      <c r="S174" s="20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ht="28.5" customHeight="1">
      <c r="A175" s="1"/>
      <c r="B175" s="42"/>
      <c r="C175" s="43" t="s">
        <v>56</v>
      </c>
      <c r="D175" s="11" t="s">
        <v>308</v>
      </c>
      <c r="E175" s="12" t="str">
        <f>IF(FB!F175="","",FB!F175+GO!F175)</f>
        <v/>
      </c>
      <c r="F175" s="13" t="str">
        <f>IF(FB!G175="","",FB!G175+GO!G175)</f>
        <v/>
      </c>
      <c r="G175" s="13" t="str">
        <f>IF(FB!H175="","",FB!H175+GO!H175)</f>
        <v/>
      </c>
      <c r="H175" s="13" t="str">
        <f>IF(FB!I175="","",FB!I175+GO!I175)</f>
        <v/>
      </c>
      <c r="I175" s="13" t="str">
        <f>IF(FB!K175="","",FB!K175+GO!J175)</f>
        <v/>
      </c>
      <c r="J175" s="14" t="str">
        <f t="shared" si="0"/>
        <v/>
      </c>
      <c r="K175" s="15" t="str">
        <f t="shared" si="1"/>
        <v/>
      </c>
      <c r="L175" s="16" t="str">
        <f t="shared" si="2"/>
        <v/>
      </c>
      <c r="M175" s="15" t="str">
        <f t="shared" si="3"/>
        <v/>
      </c>
      <c r="N175" s="17"/>
      <c r="O175" s="15" t="str">
        <f t="shared" si="4"/>
        <v/>
      </c>
      <c r="P175" s="18">
        <f>FB!S175</f>
        <v>0</v>
      </c>
      <c r="Q175" s="18">
        <f>GO!Q175</f>
        <v>0</v>
      </c>
      <c r="R175" s="19">
        <f>'CF - Enis B.'!P175</f>
        <v>0</v>
      </c>
      <c r="S175" s="20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ht="28.5" customHeight="1">
      <c r="A176" s="1"/>
      <c r="B176" s="42"/>
      <c r="C176" s="43" t="s">
        <v>61</v>
      </c>
      <c r="D176" s="11" t="s">
        <v>309</v>
      </c>
      <c r="E176" s="12" t="str">
        <f>IF(FB!F176="","",FB!F176+GO!F176)</f>
        <v/>
      </c>
      <c r="F176" s="13" t="str">
        <f>IF(FB!G176="","",FB!G176+GO!G176)</f>
        <v/>
      </c>
      <c r="G176" s="13" t="str">
        <f>IF(FB!H176="","",FB!H176+GO!H176)</f>
        <v/>
      </c>
      <c r="H176" s="13" t="str">
        <f>IF(FB!I176="","",FB!I176+GO!I176)</f>
        <v/>
      </c>
      <c r="I176" s="13" t="str">
        <f>IF(FB!K176="","",FB!K176+GO!J176)</f>
        <v/>
      </c>
      <c r="J176" s="14" t="str">
        <f t="shared" si="0"/>
        <v/>
      </c>
      <c r="K176" s="15" t="str">
        <f t="shared" si="1"/>
        <v/>
      </c>
      <c r="L176" s="16" t="str">
        <f t="shared" si="2"/>
        <v/>
      </c>
      <c r="M176" s="15" t="str">
        <f t="shared" si="3"/>
        <v/>
      </c>
      <c r="N176" s="17"/>
      <c r="O176" s="15" t="str">
        <f t="shared" si="4"/>
        <v/>
      </c>
      <c r="P176" s="18">
        <f>FB!S176</f>
        <v>0</v>
      </c>
      <c r="Q176" s="18">
        <f>GO!Q176</f>
        <v>0</v>
      </c>
      <c r="R176" s="19">
        <f>'CF - Enis B.'!P176</f>
        <v>0</v>
      </c>
      <c r="S176" s="20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ht="28.5" customHeight="1">
      <c r="A177" s="1"/>
      <c r="B177" s="42"/>
      <c r="C177" s="46" t="s">
        <v>65</v>
      </c>
      <c r="D177" s="11" t="s">
        <v>310</v>
      </c>
      <c r="E177" s="12" t="str">
        <f>IF(FB!F177="","",FB!F177+GO!F177)</f>
        <v/>
      </c>
      <c r="F177" s="13" t="str">
        <f>IF(FB!G177="","",FB!G177+GO!G177)</f>
        <v/>
      </c>
      <c r="G177" s="13" t="str">
        <f>IF(FB!H177="","",FB!H177+GO!H177)</f>
        <v/>
      </c>
      <c r="H177" s="13" t="str">
        <f>IF(FB!I177="","",FB!I177+GO!I177)</f>
        <v/>
      </c>
      <c r="I177" s="13" t="str">
        <f>IF(FB!K177="","",FB!K177+GO!J177)</f>
        <v/>
      </c>
      <c r="J177" s="14" t="str">
        <f t="shared" si="0"/>
        <v/>
      </c>
      <c r="K177" s="15" t="str">
        <f t="shared" si="1"/>
        <v/>
      </c>
      <c r="L177" s="16" t="str">
        <f t="shared" si="2"/>
        <v/>
      </c>
      <c r="M177" s="15" t="str">
        <f t="shared" si="3"/>
        <v/>
      </c>
      <c r="N177" s="33"/>
      <c r="O177" s="15" t="str">
        <f t="shared" si="4"/>
        <v/>
      </c>
      <c r="P177" s="18">
        <f>FB!S177</f>
        <v>0</v>
      </c>
      <c r="Q177" s="18">
        <f>GO!Q177</f>
        <v>0</v>
      </c>
      <c r="R177" s="19">
        <f>'CF - Enis B.'!P177</f>
        <v>0</v>
      </c>
      <c r="S177" s="34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ht="28.5" customHeight="1">
      <c r="A178" s="1"/>
      <c r="B178" s="35" t="s">
        <v>93</v>
      </c>
      <c r="C178" s="236" t="s">
        <v>186</v>
      </c>
      <c r="D178" s="237"/>
      <c r="E178" s="36">
        <f t="shared" ref="E178:H178" si="109">SUM(E171:E177)</f>
        <v>0</v>
      </c>
      <c r="F178" s="37">
        <f t="shared" si="109"/>
        <v>0</v>
      </c>
      <c r="G178" s="37">
        <f t="shared" si="109"/>
        <v>0</v>
      </c>
      <c r="H178" s="38">
        <f t="shared" si="109"/>
        <v>0</v>
      </c>
      <c r="I178" s="38">
        <f>IF(FB!K178="","",FB!K178+GO!J178)</f>
        <v>0</v>
      </c>
      <c r="J178" s="39" t="str">
        <f t="shared" si="0"/>
        <v xml:space="preserve"> </v>
      </c>
      <c r="K178" s="40" t="str">
        <f t="shared" si="1"/>
        <v xml:space="preserve"> </v>
      </c>
      <c r="L178" s="41" t="str">
        <f t="shared" si="2"/>
        <v xml:space="preserve"> </v>
      </c>
      <c r="M178" s="40" t="str">
        <f t="shared" si="3"/>
        <v xml:space="preserve"> </v>
      </c>
      <c r="N178" s="38">
        <f>SUM(N171:N177)</f>
        <v>0</v>
      </c>
      <c r="O178" s="40" t="str">
        <f t="shared" si="4"/>
        <v xml:space="preserve"> </v>
      </c>
      <c r="P178" s="38"/>
      <c r="Q178" s="38"/>
      <c r="R178" s="38"/>
      <c r="S178" s="38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ht="28.5" customHeight="1">
      <c r="A179" s="1"/>
      <c r="B179" s="42"/>
      <c r="C179" s="43" t="s">
        <v>35</v>
      </c>
      <c r="D179" s="11" t="s">
        <v>311</v>
      </c>
      <c r="E179" s="12" t="str">
        <f>IF(FB!F179="","",FB!F179+GO!F179)</f>
        <v/>
      </c>
      <c r="F179" s="13" t="str">
        <f>IF(FB!G179="","",FB!G179+GO!G179)</f>
        <v/>
      </c>
      <c r="G179" s="13" t="str">
        <f>IF(FB!H179="","",FB!H179+GO!H179)</f>
        <v/>
      </c>
      <c r="H179" s="13" t="str">
        <f>IF(FB!I179="","",FB!I179+GO!I179)</f>
        <v/>
      </c>
      <c r="I179" s="13" t="str">
        <f>IF(FB!K179="","",FB!K179+GO!J179)</f>
        <v/>
      </c>
      <c r="J179" s="14" t="str">
        <f t="shared" si="0"/>
        <v/>
      </c>
      <c r="K179" s="15" t="str">
        <f t="shared" si="1"/>
        <v/>
      </c>
      <c r="L179" s="16" t="str">
        <f t="shared" si="2"/>
        <v/>
      </c>
      <c r="M179" s="15" t="str">
        <f t="shared" si="3"/>
        <v/>
      </c>
      <c r="N179" s="17"/>
      <c r="O179" s="15" t="str">
        <f t="shared" si="4"/>
        <v/>
      </c>
      <c r="P179" s="18">
        <f>FB!S179</f>
        <v>0</v>
      </c>
      <c r="Q179" s="18">
        <f>GO!Q179</f>
        <v>0</v>
      </c>
      <c r="R179" s="19">
        <f>'CF - Enis B.'!P179</f>
        <v>0</v>
      </c>
      <c r="S179" s="20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ht="28.5" customHeight="1">
      <c r="A180" s="1"/>
      <c r="B180" s="42"/>
      <c r="C180" s="43" t="s">
        <v>40</v>
      </c>
      <c r="D180" s="11" t="s">
        <v>312</v>
      </c>
      <c r="E180" s="12" t="str">
        <f>IF(FB!F180="","",FB!F180+GO!F180)</f>
        <v/>
      </c>
      <c r="F180" s="13" t="str">
        <f>IF(FB!G180="","",FB!G180+GO!G180)</f>
        <v/>
      </c>
      <c r="G180" s="13" t="str">
        <f>IF(FB!H180="","",FB!H180+GO!H180)</f>
        <v/>
      </c>
      <c r="H180" s="13" t="str">
        <f>IF(FB!I180="","",FB!I180+GO!I180)</f>
        <v/>
      </c>
      <c r="I180" s="13" t="str">
        <f>IF(FB!K180="","",FB!K180+GO!J180)</f>
        <v/>
      </c>
      <c r="J180" s="14" t="str">
        <f t="shared" si="0"/>
        <v/>
      </c>
      <c r="K180" s="15" t="str">
        <f t="shared" si="1"/>
        <v/>
      </c>
      <c r="L180" s="16" t="str">
        <f t="shared" si="2"/>
        <v/>
      </c>
      <c r="M180" s="15" t="str">
        <f t="shared" si="3"/>
        <v/>
      </c>
      <c r="N180" s="17"/>
      <c r="O180" s="15" t="str">
        <f t="shared" si="4"/>
        <v/>
      </c>
      <c r="P180" s="18">
        <f>FB!S180</f>
        <v>0</v>
      </c>
      <c r="Q180" s="18">
        <f>GO!Q180</f>
        <v>0</v>
      </c>
      <c r="R180" s="19">
        <f>'CF - Enis B.'!P180</f>
        <v>0</v>
      </c>
      <c r="S180" s="20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ht="28.5" customHeight="1">
      <c r="A181" s="1"/>
      <c r="B181" s="42"/>
      <c r="C181" s="43" t="s">
        <v>45</v>
      </c>
      <c r="D181" s="11" t="s">
        <v>313</v>
      </c>
      <c r="E181" s="12" t="str">
        <f>IF(FB!F181="","",FB!F181+GO!F181)</f>
        <v/>
      </c>
      <c r="F181" s="13" t="str">
        <f>IF(FB!G181="","",FB!G181+GO!G181)</f>
        <v/>
      </c>
      <c r="G181" s="13" t="str">
        <f>IF(FB!H181="","",FB!H181+GO!H181)</f>
        <v/>
      </c>
      <c r="H181" s="13" t="str">
        <f>IF(FB!I181="","",FB!I181+GO!I181)</f>
        <v/>
      </c>
      <c r="I181" s="13" t="str">
        <f>IF(FB!K181="","",FB!K181+GO!J181)</f>
        <v/>
      </c>
      <c r="J181" s="14" t="str">
        <f t="shared" si="0"/>
        <v/>
      </c>
      <c r="K181" s="15" t="str">
        <f t="shared" si="1"/>
        <v/>
      </c>
      <c r="L181" s="16" t="str">
        <f t="shared" si="2"/>
        <v/>
      </c>
      <c r="M181" s="15" t="str">
        <f t="shared" si="3"/>
        <v/>
      </c>
      <c r="N181" s="17"/>
      <c r="O181" s="15" t="str">
        <f t="shared" si="4"/>
        <v/>
      </c>
      <c r="P181" s="18">
        <f>FB!S181</f>
        <v>0</v>
      </c>
      <c r="Q181" s="18">
        <f>GO!Q181</f>
        <v>0</v>
      </c>
      <c r="R181" s="19">
        <f>'CF - Enis B.'!P181</f>
        <v>0</v>
      </c>
      <c r="S181" s="20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ht="28.5" customHeight="1">
      <c r="A182" s="1"/>
      <c r="B182" s="42"/>
      <c r="C182" s="43" t="s">
        <v>50</v>
      </c>
      <c r="D182" s="11" t="s">
        <v>314</v>
      </c>
      <c r="E182" s="12" t="str">
        <f>IF(FB!F182="","",FB!F182+GO!F182)</f>
        <v/>
      </c>
      <c r="F182" s="13" t="str">
        <f>IF(FB!G182="","",FB!G182+GO!G182)</f>
        <v/>
      </c>
      <c r="G182" s="13" t="str">
        <f>IF(FB!H182="","",FB!H182+GO!H182)</f>
        <v/>
      </c>
      <c r="H182" s="13" t="str">
        <f>IF(FB!I182="","",FB!I182+GO!I182)</f>
        <v/>
      </c>
      <c r="I182" s="13" t="str">
        <f>IF(FB!K182="","",FB!K182+GO!J182)</f>
        <v/>
      </c>
      <c r="J182" s="14" t="str">
        <f t="shared" si="0"/>
        <v/>
      </c>
      <c r="K182" s="15" t="str">
        <f t="shared" si="1"/>
        <v/>
      </c>
      <c r="L182" s="16" t="str">
        <f t="shared" si="2"/>
        <v/>
      </c>
      <c r="M182" s="15" t="str">
        <f t="shared" si="3"/>
        <v/>
      </c>
      <c r="N182" s="17"/>
      <c r="O182" s="15" t="str">
        <f t="shared" si="4"/>
        <v/>
      </c>
      <c r="P182" s="18">
        <f>FB!S182</f>
        <v>0</v>
      </c>
      <c r="Q182" s="18">
        <f>GO!Q182</f>
        <v>0</v>
      </c>
      <c r="R182" s="19">
        <f>'CF - Enis B.'!P182</f>
        <v>0</v>
      </c>
      <c r="S182" s="20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ht="28.5" customHeight="1">
      <c r="A183" s="1"/>
      <c r="B183" s="42"/>
      <c r="C183" s="43" t="s">
        <v>56</v>
      </c>
      <c r="D183" s="11" t="s">
        <v>315</v>
      </c>
      <c r="E183" s="12" t="str">
        <f>IF(FB!F183="","",FB!F183+GO!F183)</f>
        <v/>
      </c>
      <c r="F183" s="13" t="str">
        <f>IF(FB!G183="","",FB!G183+GO!G183)</f>
        <v/>
      </c>
      <c r="G183" s="13" t="str">
        <f>IF(FB!H183="","",FB!H183+GO!H183)</f>
        <v/>
      </c>
      <c r="H183" s="13" t="str">
        <f>IF(FB!I183="","",FB!I183+GO!I183)</f>
        <v/>
      </c>
      <c r="I183" s="13" t="str">
        <f>IF(FB!K183="","",FB!K183+GO!J183)</f>
        <v/>
      </c>
      <c r="J183" s="14" t="str">
        <f t="shared" si="0"/>
        <v/>
      </c>
      <c r="K183" s="15" t="str">
        <f t="shared" si="1"/>
        <v/>
      </c>
      <c r="L183" s="16" t="str">
        <f t="shared" si="2"/>
        <v/>
      </c>
      <c r="M183" s="15" t="str">
        <f t="shared" si="3"/>
        <v/>
      </c>
      <c r="N183" s="17"/>
      <c r="O183" s="15" t="str">
        <f t="shared" si="4"/>
        <v/>
      </c>
      <c r="P183" s="18">
        <f>FB!S183</f>
        <v>0</v>
      </c>
      <c r="Q183" s="18">
        <f>GO!Q183</f>
        <v>0</v>
      </c>
      <c r="R183" s="19">
        <f>'CF - Enis B.'!P183</f>
        <v>0</v>
      </c>
      <c r="S183" s="20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ht="28.5" customHeight="1">
      <c r="A184" s="1"/>
      <c r="B184" s="42"/>
      <c r="C184" s="43" t="s">
        <v>61</v>
      </c>
      <c r="D184" s="11" t="s">
        <v>316</v>
      </c>
      <c r="E184" s="12" t="str">
        <f>IF(FB!F184="","",FB!F184+GO!F184)</f>
        <v/>
      </c>
      <c r="F184" s="13" t="str">
        <f>IF(FB!G184="","",FB!G184+GO!G184)</f>
        <v/>
      </c>
      <c r="G184" s="13" t="str">
        <f>IF(FB!H184="","",FB!H184+GO!H184)</f>
        <v/>
      </c>
      <c r="H184" s="13" t="str">
        <f>IF(FB!I184="","",FB!I184+GO!I184)</f>
        <v/>
      </c>
      <c r="I184" s="13" t="str">
        <f>IF(FB!K184="","",FB!K184+GO!J184)</f>
        <v/>
      </c>
      <c r="J184" s="14" t="str">
        <f t="shared" si="0"/>
        <v/>
      </c>
      <c r="K184" s="15" t="str">
        <f t="shared" si="1"/>
        <v/>
      </c>
      <c r="L184" s="16" t="str">
        <f t="shared" si="2"/>
        <v/>
      </c>
      <c r="M184" s="15" t="str">
        <f t="shared" si="3"/>
        <v/>
      </c>
      <c r="N184" s="17"/>
      <c r="O184" s="15" t="str">
        <f t="shared" si="4"/>
        <v/>
      </c>
      <c r="P184" s="18">
        <f>FB!S184</f>
        <v>0</v>
      </c>
      <c r="Q184" s="18">
        <f>GO!Q184</f>
        <v>0</v>
      </c>
      <c r="R184" s="19">
        <f>'CF - Enis B.'!P184</f>
        <v>0</v>
      </c>
      <c r="S184" s="20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ht="28.5" customHeight="1">
      <c r="A185" s="1"/>
      <c r="B185" s="42"/>
      <c r="C185" s="46" t="s">
        <v>65</v>
      </c>
      <c r="D185" s="11" t="s">
        <v>317</v>
      </c>
      <c r="E185" s="12" t="str">
        <f>IF(FB!F185="","",FB!F185+GO!F185)</f>
        <v/>
      </c>
      <c r="F185" s="13" t="str">
        <f>IF(FB!G185="","",FB!G185+GO!G185)</f>
        <v/>
      </c>
      <c r="G185" s="13" t="str">
        <f>IF(FB!H185="","",FB!H185+GO!H185)</f>
        <v/>
      </c>
      <c r="H185" s="13" t="str">
        <f>IF(FB!I185="","",FB!I185+GO!I185)</f>
        <v/>
      </c>
      <c r="I185" s="13" t="str">
        <f>IF(FB!K185="","",FB!K185+GO!J185)</f>
        <v/>
      </c>
      <c r="J185" s="14" t="str">
        <f t="shared" si="0"/>
        <v/>
      </c>
      <c r="K185" s="15" t="str">
        <f t="shared" si="1"/>
        <v/>
      </c>
      <c r="L185" s="16" t="str">
        <f t="shared" si="2"/>
        <v/>
      </c>
      <c r="M185" s="15" t="str">
        <f t="shared" si="3"/>
        <v/>
      </c>
      <c r="N185" s="33"/>
      <c r="O185" s="15" t="str">
        <f t="shared" si="4"/>
        <v/>
      </c>
      <c r="P185" s="18">
        <f>FB!S185</f>
        <v>0</v>
      </c>
      <c r="Q185" s="18">
        <f>GO!Q185</f>
        <v>0</v>
      </c>
      <c r="R185" s="19">
        <f>'CF - Enis B.'!P185</f>
        <v>0</v>
      </c>
      <c r="S185" s="34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ht="28.5" customHeight="1">
      <c r="A186" s="1"/>
      <c r="B186" s="35" t="s">
        <v>93</v>
      </c>
      <c r="C186" s="236" t="s">
        <v>189</v>
      </c>
      <c r="D186" s="237"/>
      <c r="E186" s="36">
        <f t="shared" ref="E186:H186" si="110">SUM(E179:E185)</f>
        <v>0</v>
      </c>
      <c r="F186" s="37">
        <f t="shared" si="110"/>
        <v>0</v>
      </c>
      <c r="G186" s="37">
        <f t="shared" si="110"/>
        <v>0</v>
      </c>
      <c r="H186" s="38">
        <f t="shared" si="110"/>
        <v>0</v>
      </c>
      <c r="I186" s="38">
        <f>IF(FB!K186="","",FB!K186+GO!J186)</f>
        <v>0</v>
      </c>
      <c r="J186" s="39" t="str">
        <f t="shared" si="0"/>
        <v xml:space="preserve"> </v>
      </c>
      <c r="K186" s="40" t="str">
        <f t="shared" si="1"/>
        <v xml:space="preserve"> </v>
      </c>
      <c r="L186" s="41" t="str">
        <f t="shared" si="2"/>
        <v xml:space="preserve"> </v>
      </c>
      <c r="M186" s="40" t="str">
        <f t="shared" si="3"/>
        <v xml:space="preserve"> </v>
      </c>
      <c r="N186" s="38">
        <f>SUM(N179:N185)</f>
        <v>0</v>
      </c>
      <c r="O186" s="40" t="str">
        <f t="shared" si="4"/>
        <v xml:space="preserve"> </v>
      </c>
      <c r="P186" s="38"/>
      <c r="Q186" s="38"/>
      <c r="R186" s="38"/>
      <c r="S186" s="38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ht="28.5" customHeight="1">
      <c r="A187" s="1"/>
      <c r="B187" s="42"/>
      <c r="C187" s="43" t="s">
        <v>35</v>
      </c>
      <c r="D187" s="11" t="s">
        <v>318</v>
      </c>
      <c r="E187" s="12" t="str">
        <f>IF(FB!F187="","",FB!F187+GO!F187)</f>
        <v/>
      </c>
      <c r="F187" s="13" t="str">
        <f>IF(FB!G187="","",FB!G187+GO!G187)</f>
        <v/>
      </c>
      <c r="G187" s="13" t="str">
        <f>IF(FB!H187="","",FB!H187+GO!H187)</f>
        <v/>
      </c>
      <c r="H187" s="13" t="str">
        <f>IF(FB!I187="","",FB!I187+GO!I187)</f>
        <v/>
      </c>
      <c r="I187" s="13" t="str">
        <f>IF(FB!K187="","",FB!K187+GO!J187)</f>
        <v/>
      </c>
      <c r="J187" s="14" t="str">
        <f t="shared" si="0"/>
        <v/>
      </c>
      <c r="K187" s="15" t="str">
        <f t="shared" si="1"/>
        <v/>
      </c>
      <c r="L187" s="16" t="str">
        <f t="shared" si="2"/>
        <v/>
      </c>
      <c r="M187" s="15" t="str">
        <f t="shared" si="3"/>
        <v/>
      </c>
      <c r="N187" s="17"/>
      <c r="O187" s="15" t="str">
        <f t="shared" si="4"/>
        <v/>
      </c>
      <c r="P187" s="18">
        <f>FB!S187</f>
        <v>0</v>
      </c>
      <c r="Q187" s="18">
        <f>GO!Q187</f>
        <v>0</v>
      </c>
      <c r="R187" s="19">
        <f>'CF - Enis B.'!P187</f>
        <v>0</v>
      </c>
      <c r="S187" s="20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ht="28.5" customHeight="1">
      <c r="A188" s="1"/>
      <c r="B188" s="42"/>
      <c r="C188" s="43" t="s">
        <v>40</v>
      </c>
      <c r="D188" s="11" t="s">
        <v>319</v>
      </c>
      <c r="E188" s="12" t="str">
        <f>IF(FB!F188="","",FB!F188+GO!F188)</f>
        <v/>
      </c>
      <c r="F188" s="13" t="str">
        <f>IF(FB!G188="","",FB!G188+GO!G188)</f>
        <v/>
      </c>
      <c r="G188" s="13" t="str">
        <f>IF(FB!H188="","",FB!H188+GO!H188)</f>
        <v/>
      </c>
      <c r="H188" s="13" t="str">
        <f>IF(FB!I188="","",FB!I188+GO!I188)</f>
        <v/>
      </c>
      <c r="I188" s="13" t="str">
        <f>IF(FB!K188="","",FB!K188+GO!J188)</f>
        <v/>
      </c>
      <c r="J188" s="14" t="str">
        <f t="shared" si="0"/>
        <v/>
      </c>
      <c r="K188" s="15" t="str">
        <f t="shared" si="1"/>
        <v/>
      </c>
      <c r="L188" s="16" t="str">
        <f t="shared" si="2"/>
        <v/>
      </c>
      <c r="M188" s="15" t="str">
        <f t="shared" si="3"/>
        <v/>
      </c>
      <c r="N188" s="17"/>
      <c r="O188" s="15" t="str">
        <f t="shared" si="4"/>
        <v/>
      </c>
      <c r="P188" s="18">
        <f>FB!S188</f>
        <v>0</v>
      </c>
      <c r="Q188" s="18">
        <f>GO!Q188</f>
        <v>0</v>
      </c>
      <c r="R188" s="19">
        <f>'CF - Enis B.'!P188</f>
        <v>0</v>
      </c>
      <c r="S188" s="20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ht="28.5" customHeight="1">
      <c r="A189" s="1"/>
      <c r="B189" s="42"/>
      <c r="C189" s="43" t="s">
        <v>45</v>
      </c>
      <c r="D189" s="11" t="s">
        <v>320</v>
      </c>
      <c r="E189" s="12" t="str">
        <f>IF(FB!F189="","",FB!F189+GO!F189)</f>
        <v/>
      </c>
      <c r="F189" s="13" t="str">
        <f>IF(FB!G189="","",FB!G189+GO!G189)</f>
        <v/>
      </c>
      <c r="G189" s="13" t="str">
        <f>IF(FB!H189="","",FB!H189+GO!H189)</f>
        <v/>
      </c>
      <c r="H189" s="13" t="str">
        <f>IF(FB!I189="","",FB!I189+GO!I189)</f>
        <v/>
      </c>
      <c r="I189" s="13" t="str">
        <f>IF(FB!K189="","",FB!K189+GO!J189)</f>
        <v/>
      </c>
      <c r="J189" s="14" t="str">
        <f t="shared" si="0"/>
        <v/>
      </c>
      <c r="K189" s="15" t="str">
        <f t="shared" si="1"/>
        <v/>
      </c>
      <c r="L189" s="16" t="str">
        <f t="shared" si="2"/>
        <v/>
      </c>
      <c r="M189" s="15" t="str">
        <f t="shared" si="3"/>
        <v/>
      </c>
      <c r="N189" s="17"/>
      <c r="O189" s="15" t="str">
        <f t="shared" si="4"/>
        <v/>
      </c>
      <c r="P189" s="18">
        <f>FB!S189</f>
        <v>0</v>
      </c>
      <c r="Q189" s="18">
        <f>GO!Q189</f>
        <v>0</v>
      </c>
      <c r="R189" s="19">
        <f>'CF - Enis B.'!P189</f>
        <v>0</v>
      </c>
      <c r="S189" s="20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ht="28.5" customHeight="1">
      <c r="A190" s="1"/>
      <c r="B190" s="42"/>
      <c r="C190" s="43" t="s">
        <v>50</v>
      </c>
      <c r="D190" s="11" t="s">
        <v>321</v>
      </c>
      <c r="E190" s="12" t="str">
        <f>IF(FB!F190="","",FB!F190+GO!F190)</f>
        <v/>
      </c>
      <c r="F190" s="13" t="str">
        <f>IF(FB!G190="","",FB!G190+GO!G190)</f>
        <v/>
      </c>
      <c r="G190" s="13" t="str">
        <f>IF(FB!H190="","",FB!H190+GO!H190)</f>
        <v/>
      </c>
      <c r="H190" s="13" t="str">
        <f>IF(FB!I190="","",FB!I190+GO!I190)</f>
        <v/>
      </c>
      <c r="I190" s="13" t="str">
        <f>IF(FB!K190="","",FB!K190+GO!J190)</f>
        <v/>
      </c>
      <c r="J190" s="14" t="str">
        <f t="shared" si="0"/>
        <v/>
      </c>
      <c r="K190" s="15" t="str">
        <f t="shared" si="1"/>
        <v/>
      </c>
      <c r="L190" s="16" t="str">
        <f t="shared" si="2"/>
        <v/>
      </c>
      <c r="M190" s="15" t="str">
        <f t="shared" si="3"/>
        <v/>
      </c>
      <c r="N190" s="17"/>
      <c r="O190" s="15" t="str">
        <f t="shared" si="4"/>
        <v/>
      </c>
      <c r="P190" s="18">
        <f>FB!S190</f>
        <v>0</v>
      </c>
      <c r="Q190" s="18">
        <f>GO!Q190</f>
        <v>0</v>
      </c>
      <c r="R190" s="19">
        <f>'CF - Enis B.'!P190</f>
        <v>0</v>
      </c>
      <c r="S190" s="20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ht="28.5" customHeight="1">
      <c r="A191" s="1"/>
      <c r="B191" s="42"/>
      <c r="C191" s="43" t="s">
        <v>56</v>
      </c>
      <c r="D191" s="11" t="s">
        <v>322</v>
      </c>
      <c r="E191" s="12" t="str">
        <f>IF(FB!F191="","",FB!F191+GO!F191)</f>
        <v/>
      </c>
      <c r="F191" s="13" t="str">
        <f>IF(FB!G191="","",FB!G191+GO!G191)</f>
        <v/>
      </c>
      <c r="G191" s="13" t="str">
        <f>IF(FB!H191="","",FB!H191+GO!H191)</f>
        <v/>
      </c>
      <c r="H191" s="13" t="str">
        <f>IF(FB!I191="","",FB!I191+GO!I191)</f>
        <v/>
      </c>
      <c r="I191" s="13" t="str">
        <f>IF(FB!K191="","",FB!K191+GO!J191)</f>
        <v/>
      </c>
      <c r="J191" s="14" t="str">
        <f t="shared" si="0"/>
        <v/>
      </c>
      <c r="K191" s="15" t="str">
        <f t="shared" si="1"/>
        <v/>
      </c>
      <c r="L191" s="16" t="str">
        <f t="shared" si="2"/>
        <v/>
      </c>
      <c r="M191" s="15" t="str">
        <f t="shared" si="3"/>
        <v/>
      </c>
      <c r="N191" s="17"/>
      <c r="O191" s="15" t="str">
        <f t="shared" si="4"/>
        <v/>
      </c>
      <c r="P191" s="18">
        <f>FB!S191</f>
        <v>0</v>
      </c>
      <c r="Q191" s="18">
        <f>GO!Q191</f>
        <v>0</v>
      </c>
      <c r="R191" s="19">
        <f>'CF - Enis B.'!P191</f>
        <v>0</v>
      </c>
      <c r="S191" s="20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ht="28.5" customHeight="1">
      <c r="A192" s="1"/>
      <c r="B192" s="42"/>
      <c r="C192" s="43" t="s">
        <v>61</v>
      </c>
      <c r="D192" s="11" t="s">
        <v>323</v>
      </c>
      <c r="E192" s="12" t="str">
        <f>IF(FB!F192="","",FB!F192+GO!F192)</f>
        <v/>
      </c>
      <c r="F192" s="13" t="str">
        <f>IF(FB!G192="","",FB!G192+GO!G192)</f>
        <v/>
      </c>
      <c r="G192" s="13" t="str">
        <f>IF(FB!H192="","",FB!H192+GO!H192)</f>
        <v/>
      </c>
      <c r="H192" s="13" t="str">
        <f>IF(FB!I192="","",FB!I192+GO!I192)</f>
        <v/>
      </c>
      <c r="I192" s="13" t="str">
        <f>IF(FB!K192="","",FB!K192+GO!J192)</f>
        <v/>
      </c>
      <c r="J192" s="14" t="str">
        <f t="shared" si="0"/>
        <v/>
      </c>
      <c r="K192" s="15" t="str">
        <f t="shared" si="1"/>
        <v/>
      </c>
      <c r="L192" s="16" t="str">
        <f t="shared" si="2"/>
        <v/>
      </c>
      <c r="M192" s="15" t="str">
        <f t="shared" si="3"/>
        <v/>
      </c>
      <c r="N192" s="17"/>
      <c r="O192" s="15" t="str">
        <f t="shared" si="4"/>
        <v/>
      </c>
      <c r="P192" s="18">
        <f>FB!S192</f>
        <v>0</v>
      </c>
      <c r="Q192" s="18">
        <f>GO!Q192</f>
        <v>0</v>
      </c>
      <c r="R192" s="19">
        <f>'CF - Enis B.'!P192</f>
        <v>0</v>
      </c>
      <c r="S192" s="20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ht="28.5" customHeight="1">
      <c r="A193" s="1"/>
      <c r="B193" s="42"/>
      <c r="C193" s="46" t="s">
        <v>65</v>
      </c>
      <c r="D193" s="11" t="s">
        <v>324</v>
      </c>
      <c r="E193" s="12" t="str">
        <f>IF(FB!F193="","",FB!F193+GO!F193)</f>
        <v/>
      </c>
      <c r="F193" s="13" t="str">
        <f>IF(FB!G193="","",FB!G193+GO!G193)</f>
        <v/>
      </c>
      <c r="G193" s="13" t="str">
        <f>IF(FB!H193="","",FB!H193+GO!H193)</f>
        <v/>
      </c>
      <c r="H193" s="13" t="str">
        <f>IF(FB!I193="","",FB!I193+GO!I193)</f>
        <v/>
      </c>
      <c r="I193" s="13" t="str">
        <f>IF(FB!K193="","",FB!K193+GO!J193)</f>
        <v/>
      </c>
      <c r="J193" s="14" t="str">
        <f t="shared" si="0"/>
        <v/>
      </c>
      <c r="K193" s="15" t="str">
        <f t="shared" si="1"/>
        <v/>
      </c>
      <c r="L193" s="16" t="str">
        <f t="shared" si="2"/>
        <v/>
      </c>
      <c r="M193" s="15" t="str">
        <f t="shared" si="3"/>
        <v/>
      </c>
      <c r="N193" s="33"/>
      <c r="O193" s="15" t="str">
        <f t="shared" si="4"/>
        <v/>
      </c>
      <c r="P193" s="18">
        <f>FB!S193</f>
        <v>0</v>
      </c>
      <c r="Q193" s="18">
        <f>GO!Q193</f>
        <v>0</v>
      </c>
      <c r="R193" s="19">
        <f>'CF - Enis B.'!P193</f>
        <v>0</v>
      </c>
      <c r="S193" s="34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ht="28.5" customHeight="1">
      <c r="A194" s="1"/>
      <c r="B194" s="35" t="s">
        <v>93</v>
      </c>
      <c r="C194" s="236" t="s">
        <v>192</v>
      </c>
      <c r="D194" s="237"/>
      <c r="E194" s="36">
        <f t="shared" ref="E194:H194" si="111">SUM(E187:E193)</f>
        <v>0</v>
      </c>
      <c r="F194" s="37">
        <f t="shared" si="111"/>
        <v>0</v>
      </c>
      <c r="G194" s="37">
        <f t="shared" si="111"/>
        <v>0</v>
      </c>
      <c r="H194" s="38">
        <f t="shared" si="111"/>
        <v>0</v>
      </c>
      <c r="I194" s="38">
        <f>IF(FB!K194="","",FB!K194+GO!J194)</f>
        <v>0</v>
      </c>
      <c r="J194" s="39" t="str">
        <f t="shared" si="0"/>
        <v xml:space="preserve"> </v>
      </c>
      <c r="K194" s="40" t="str">
        <f t="shared" si="1"/>
        <v xml:space="preserve"> </v>
      </c>
      <c r="L194" s="41" t="str">
        <f t="shared" si="2"/>
        <v xml:space="preserve"> </v>
      </c>
      <c r="M194" s="40" t="str">
        <f t="shared" si="3"/>
        <v xml:space="preserve"> </v>
      </c>
      <c r="N194" s="38">
        <f>SUM(N187:N193)</f>
        <v>0</v>
      </c>
      <c r="O194" s="40" t="str">
        <f t="shared" si="4"/>
        <v xml:space="preserve"> </v>
      </c>
      <c r="P194" s="38"/>
      <c r="Q194" s="38"/>
      <c r="R194" s="38"/>
      <c r="S194" s="38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ht="28.5" customHeight="1">
      <c r="A195" s="1"/>
      <c r="B195" s="42"/>
      <c r="C195" s="43" t="s">
        <v>35</v>
      </c>
      <c r="D195" s="11" t="s">
        <v>325</v>
      </c>
      <c r="E195" s="12" t="str">
        <f>IF(FB!F195="","",FB!F195+GO!F195)</f>
        <v/>
      </c>
      <c r="F195" s="13" t="str">
        <f>IF(FB!G195="","",FB!G195+GO!G195)</f>
        <v/>
      </c>
      <c r="G195" s="13" t="str">
        <f>IF(FB!H195="","",FB!H195+GO!H195)</f>
        <v/>
      </c>
      <c r="H195" s="13" t="str">
        <f>IF(FB!I195="","",FB!I195+GO!I195)</f>
        <v/>
      </c>
      <c r="I195" s="13" t="str">
        <f>IF(FB!K195="","",FB!K195+GO!J195)</f>
        <v/>
      </c>
      <c r="J195" s="14" t="str">
        <f t="shared" si="0"/>
        <v/>
      </c>
      <c r="K195" s="15" t="str">
        <f t="shared" si="1"/>
        <v/>
      </c>
      <c r="L195" s="16" t="str">
        <f t="shared" si="2"/>
        <v/>
      </c>
      <c r="M195" s="15" t="str">
        <f t="shared" si="3"/>
        <v/>
      </c>
      <c r="N195" s="17"/>
      <c r="O195" s="15" t="str">
        <f t="shared" si="4"/>
        <v/>
      </c>
      <c r="P195" s="18">
        <f>FB!S195</f>
        <v>0</v>
      </c>
      <c r="Q195" s="18">
        <f>GO!Q195</f>
        <v>0</v>
      </c>
      <c r="R195" s="19">
        <f>'CF - Enis B.'!P195</f>
        <v>0</v>
      </c>
      <c r="S195" s="20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ht="28.5" customHeight="1">
      <c r="A196" s="1"/>
      <c r="B196" s="42"/>
      <c r="C196" s="43" t="s">
        <v>40</v>
      </c>
      <c r="D196" s="11" t="s">
        <v>326</v>
      </c>
      <c r="E196" s="12" t="str">
        <f>IF(FB!F196="","",FB!F196+GO!F196)</f>
        <v/>
      </c>
      <c r="F196" s="13" t="str">
        <f>IF(FB!G196="","",FB!G196+GO!G196)</f>
        <v/>
      </c>
      <c r="G196" s="13" t="str">
        <f>IF(FB!H196="","",FB!H196+GO!H196)</f>
        <v/>
      </c>
      <c r="H196" s="13" t="str">
        <f>IF(FB!I196="","",FB!I196+GO!I196)</f>
        <v/>
      </c>
      <c r="I196" s="13" t="str">
        <f>IF(FB!K196="","",FB!K196+GO!J196)</f>
        <v/>
      </c>
      <c r="J196" s="14" t="str">
        <f t="shared" si="0"/>
        <v/>
      </c>
      <c r="K196" s="15" t="str">
        <f t="shared" si="1"/>
        <v/>
      </c>
      <c r="L196" s="16" t="str">
        <f t="shared" si="2"/>
        <v/>
      </c>
      <c r="M196" s="15" t="str">
        <f t="shared" si="3"/>
        <v/>
      </c>
      <c r="N196" s="17"/>
      <c r="O196" s="15" t="str">
        <f t="shared" si="4"/>
        <v/>
      </c>
      <c r="P196" s="18">
        <f>FB!S196</f>
        <v>0</v>
      </c>
      <c r="Q196" s="18">
        <f>GO!Q196</f>
        <v>0</v>
      </c>
      <c r="R196" s="19">
        <f>'CF - Enis B.'!P196</f>
        <v>0</v>
      </c>
      <c r="S196" s="20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ht="28.5" customHeight="1">
      <c r="A197" s="1"/>
      <c r="B197" s="42"/>
      <c r="C197" s="43" t="s">
        <v>45</v>
      </c>
      <c r="D197" s="11" t="s">
        <v>327</v>
      </c>
      <c r="E197" s="12" t="str">
        <f>IF(FB!F197="","",FB!F197+GO!F197)</f>
        <v/>
      </c>
      <c r="F197" s="13" t="str">
        <f>IF(FB!G197="","",FB!G197+GO!G197)</f>
        <v/>
      </c>
      <c r="G197" s="13" t="str">
        <f>IF(FB!H197="","",FB!H197+GO!H197)</f>
        <v/>
      </c>
      <c r="H197" s="13" t="str">
        <f>IF(FB!I197="","",FB!I197+GO!I197)</f>
        <v/>
      </c>
      <c r="I197" s="13" t="str">
        <f>IF(FB!K197="","",FB!K197+GO!J197)</f>
        <v/>
      </c>
      <c r="J197" s="14" t="str">
        <f t="shared" si="0"/>
        <v/>
      </c>
      <c r="K197" s="15" t="str">
        <f t="shared" si="1"/>
        <v/>
      </c>
      <c r="L197" s="16" t="str">
        <f t="shared" si="2"/>
        <v/>
      </c>
      <c r="M197" s="15" t="str">
        <f t="shared" si="3"/>
        <v/>
      </c>
      <c r="N197" s="17"/>
      <c r="O197" s="15" t="str">
        <f t="shared" si="4"/>
        <v/>
      </c>
      <c r="P197" s="18">
        <f>FB!S197</f>
        <v>0</v>
      </c>
      <c r="Q197" s="18">
        <f>GO!Q197</f>
        <v>0</v>
      </c>
      <c r="R197" s="19">
        <f>'CF - Enis B.'!P197</f>
        <v>0</v>
      </c>
      <c r="S197" s="20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ht="28.5" customHeight="1">
      <c r="A198" s="1"/>
      <c r="B198" s="42"/>
      <c r="C198" s="43" t="s">
        <v>50</v>
      </c>
      <c r="D198" s="11" t="s">
        <v>328</v>
      </c>
      <c r="E198" s="12" t="str">
        <f>IF(FB!F198="","",FB!F198+GO!F198)</f>
        <v/>
      </c>
      <c r="F198" s="13" t="str">
        <f>IF(FB!G198="","",FB!G198+GO!G198)</f>
        <v/>
      </c>
      <c r="G198" s="13" t="str">
        <f>IF(FB!H198="","",FB!H198+GO!H198)</f>
        <v/>
      </c>
      <c r="H198" s="13" t="str">
        <f>IF(FB!I198="","",FB!I198+GO!I198)</f>
        <v/>
      </c>
      <c r="I198" s="13" t="str">
        <f>IF(FB!K198="","",FB!K198+GO!J198)</f>
        <v/>
      </c>
      <c r="J198" s="14" t="str">
        <f t="shared" si="0"/>
        <v/>
      </c>
      <c r="K198" s="15" t="str">
        <f t="shared" si="1"/>
        <v/>
      </c>
      <c r="L198" s="16" t="str">
        <f t="shared" si="2"/>
        <v/>
      </c>
      <c r="M198" s="15" t="str">
        <f t="shared" si="3"/>
        <v/>
      </c>
      <c r="N198" s="17"/>
      <c r="O198" s="15" t="str">
        <f t="shared" si="4"/>
        <v/>
      </c>
      <c r="P198" s="18">
        <f>FB!S198</f>
        <v>0</v>
      </c>
      <c r="Q198" s="18">
        <f>GO!Q198</f>
        <v>0</v>
      </c>
      <c r="R198" s="19">
        <f>'CF - Enis B.'!P198</f>
        <v>0</v>
      </c>
      <c r="S198" s="20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ht="28.5" customHeight="1">
      <c r="A199" s="1"/>
      <c r="B199" s="42"/>
      <c r="C199" s="43" t="s">
        <v>56</v>
      </c>
      <c r="D199" s="11" t="s">
        <v>329</v>
      </c>
      <c r="E199" s="12" t="str">
        <f>IF(FB!F199="","",FB!F199+GO!F199)</f>
        <v/>
      </c>
      <c r="F199" s="13" t="str">
        <f>IF(FB!G199="","",FB!G199+GO!G199)</f>
        <v/>
      </c>
      <c r="G199" s="13" t="str">
        <f>IF(FB!H199="","",FB!H199+GO!H199)</f>
        <v/>
      </c>
      <c r="H199" s="13" t="str">
        <f>IF(FB!I199="","",FB!I199+GO!I199)</f>
        <v/>
      </c>
      <c r="I199" s="13" t="str">
        <f>IF(FB!K199="","",FB!K199+GO!J199)</f>
        <v/>
      </c>
      <c r="J199" s="14" t="str">
        <f t="shared" si="0"/>
        <v/>
      </c>
      <c r="K199" s="15" t="str">
        <f t="shared" si="1"/>
        <v/>
      </c>
      <c r="L199" s="16" t="str">
        <f t="shared" si="2"/>
        <v/>
      </c>
      <c r="M199" s="15" t="str">
        <f t="shared" si="3"/>
        <v/>
      </c>
      <c r="N199" s="17"/>
      <c r="O199" s="15" t="str">
        <f t="shared" si="4"/>
        <v/>
      </c>
      <c r="P199" s="18">
        <f>FB!S199</f>
        <v>0</v>
      </c>
      <c r="Q199" s="18">
        <f>GO!Q199</f>
        <v>0</v>
      </c>
      <c r="R199" s="19">
        <f>'CF - Enis B.'!P199</f>
        <v>0</v>
      </c>
      <c r="S199" s="20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ht="28.5" customHeight="1">
      <c r="A200" s="1"/>
      <c r="B200" s="42"/>
      <c r="C200" s="43" t="s">
        <v>61</v>
      </c>
      <c r="D200" s="11" t="s">
        <v>330</v>
      </c>
      <c r="E200" s="12" t="str">
        <f>IF(FB!F200="","",FB!F200+GO!F200)</f>
        <v/>
      </c>
      <c r="F200" s="13" t="str">
        <f>IF(FB!G200="","",FB!G200+GO!G200)</f>
        <v/>
      </c>
      <c r="G200" s="13" t="str">
        <f>IF(FB!H200="","",FB!H200+GO!H200)</f>
        <v/>
      </c>
      <c r="H200" s="13" t="str">
        <f>IF(FB!I200="","",FB!I200+GO!I200)</f>
        <v/>
      </c>
      <c r="I200" s="13" t="str">
        <f>IF(FB!K200="","",FB!K200+GO!J200)</f>
        <v/>
      </c>
      <c r="J200" s="14" t="str">
        <f t="shared" si="0"/>
        <v/>
      </c>
      <c r="K200" s="15" t="str">
        <f t="shared" si="1"/>
        <v/>
      </c>
      <c r="L200" s="16" t="str">
        <f t="shared" si="2"/>
        <v/>
      </c>
      <c r="M200" s="15" t="str">
        <f t="shared" si="3"/>
        <v/>
      </c>
      <c r="N200" s="17"/>
      <c r="O200" s="15" t="str">
        <f t="shared" si="4"/>
        <v/>
      </c>
      <c r="P200" s="18">
        <f>FB!S200</f>
        <v>0</v>
      </c>
      <c r="Q200" s="18">
        <f>GO!Q200</f>
        <v>0</v>
      </c>
      <c r="R200" s="19">
        <f>'CF - Enis B.'!P200</f>
        <v>0</v>
      </c>
      <c r="S200" s="20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ht="28.5" customHeight="1">
      <c r="A201" s="1"/>
      <c r="B201" s="42"/>
      <c r="C201" s="46" t="s">
        <v>65</v>
      </c>
      <c r="D201" s="11" t="s">
        <v>331</v>
      </c>
      <c r="E201" s="12" t="str">
        <f>IF(FB!F201="","",FB!F201+GO!F201)</f>
        <v/>
      </c>
      <c r="F201" s="13" t="str">
        <f>IF(FB!G201="","",FB!G201+GO!G201)</f>
        <v/>
      </c>
      <c r="G201" s="13" t="str">
        <f>IF(FB!H201="","",FB!H201+GO!H201)</f>
        <v/>
      </c>
      <c r="H201" s="13" t="str">
        <f>IF(FB!I201="","",FB!I201+GO!I201)</f>
        <v/>
      </c>
      <c r="I201" s="13" t="str">
        <f>IF(FB!K201="","",FB!K201+GO!J201)</f>
        <v/>
      </c>
      <c r="J201" s="14" t="str">
        <f t="shared" si="0"/>
        <v/>
      </c>
      <c r="K201" s="15" t="str">
        <f t="shared" si="1"/>
        <v/>
      </c>
      <c r="L201" s="16" t="str">
        <f t="shared" si="2"/>
        <v/>
      </c>
      <c r="M201" s="15" t="str">
        <f t="shared" si="3"/>
        <v/>
      </c>
      <c r="N201" s="33"/>
      <c r="O201" s="15" t="str">
        <f t="shared" si="4"/>
        <v/>
      </c>
      <c r="P201" s="18">
        <f>FB!S201</f>
        <v>0</v>
      </c>
      <c r="Q201" s="18">
        <f>GO!Q201</f>
        <v>0</v>
      </c>
      <c r="R201" s="19">
        <f>'CF - Enis B.'!P201</f>
        <v>0</v>
      </c>
      <c r="S201" s="34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ht="28.5" customHeight="1">
      <c r="A202" s="1"/>
      <c r="B202" s="35" t="s">
        <v>93</v>
      </c>
      <c r="C202" s="236" t="s">
        <v>195</v>
      </c>
      <c r="D202" s="237"/>
      <c r="E202" s="36">
        <f t="shared" ref="E202:H202" si="112">SUM(E195:E201)</f>
        <v>0</v>
      </c>
      <c r="F202" s="37">
        <f t="shared" si="112"/>
        <v>0</v>
      </c>
      <c r="G202" s="37">
        <f t="shared" si="112"/>
        <v>0</v>
      </c>
      <c r="H202" s="38">
        <f t="shared" si="112"/>
        <v>0</v>
      </c>
      <c r="I202" s="38">
        <f>IF(FB!K202="","",FB!K202+GO!J202)</f>
        <v>0</v>
      </c>
      <c r="J202" s="39" t="str">
        <f t="shared" si="0"/>
        <v xml:space="preserve"> </v>
      </c>
      <c r="K202" s="40" t="str">
        <f t="shared" si="1"/>
        <v xml:space="preserve"> </v>
      </c>
      <c r="L202" s="41" t="str">
        <f t="shared" si="2"/>
        <v xml:space="preserve"> </v>
      </c>
      <c r="M202" s="40" t="str">
        <f t="shared" si="3"/>
        <v xml:space="preserve"> </v>
      </c>
      <c r="N202" s="38">
        <f>SUM(N195:N201)</f>
        <v>0</v>
      </c>
      <c r="O202" s="40" t="str">
        <f t="shared" si="4"/>
        <v xml:space="preserve"> </v>
      </c>
      <c r="P202" s="38"/>
      <c r="Q202" s="38"/>
      <c r="R202" s="38"/>
      <c r="S202" s="38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ht="28.5" customHeight="1">
      <c r="A203" s="1"/>
      <c r="B203" s="42"/>
      <c r="C203" s="43" t="s">
        <v>35</v>
      </c>
      <c r="D203" s="11" t="s">
        <v>332</v>
      </c>
      <c r="E203" s="12" t="str">
        <f>IF(FB!F203="","",FB!F203+GO!F203)</f>
        <v/>
      </c>
      <c r="F203" s="13" t="str">
        <f>IF(FB!G203="","",FB!G203+GO!G203)</f>
        <v/>
      </c>
      <c r="G203" s="13" t="str">
        <f>IF(FB!H203="","",FB!H203+GO!H203)</f>
        <v/>
      </c>
      <c r="H203" s="13" t="str">
        <f>IF(FB!I203="","",FB!I203+GO!I203)</f>
        <v/>
      </c>
      <c r="I203" s="13" t="str">
        <f>IF(FB!K203="","",FB!K203+GO!J203)</f>
        <v/>
      </c>
      <c r="J203" s="14" t="str">
        <f t="shared" si="0"/>
        <v/>
      </c>
      <c r="K203" s="15" t="str">
        <f t="shared" si="1"/>
        <v/>
      </c>
      <c r="L203" s="16" t="str">
        <f t="shared" si="2"/>
        <v/>
      </c>
      <c r="M203" s="15" t="str">
        <f t="shared" si="3"/>
        <v/>
      </c>
      <c r="N203" s="17"/>
      <c r="O203" s="15" t="str">
        <f t="shared" si="4"/>
        <v/>
      </c>
      <c r="P203" s="18">
        <f>FB!S203</f>
        <v>0</v>
      </c>
      <c r="Q203" s="18">
        <f>GO!Q203</f>
        <v>0</v>
      </c>
      <c r="R203" s="19">
        <f>'CF - Enis B.'!P203</f>
        <v>0</v>
      </c>
      <c r="S203" s="20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ht="28.5" customHeight="1">
      <c r="A204" s="1"/>
      <c r="B204" s="42"/>
      <c r="C204" s="43" t="s">
        <v>40</v>
      </c>
      <c r="D204" s="11" t="s">
        <v>333</v>
      </c>
      <c r="E204" s="12" t="str">
        <f>IF(FB!F204="","",FB!F204+GO!F204)</f>
        <v/>
      </c>
      <c r="F204" s="13" t="str">
        <f>IF(FB!G204="","",FB!G204+GO!G204)</f>
        <v/>
      </c>
      <c r="G204" s="13" t="str">
        <f>IF(FB!H204="","",FB!H204+GO!H204)</f>
        <v/>
      </c>
      <c r="H204" s="13" t="str">
        <f>IF(FB!I204="","",FB!I204+GO!I204)</f>
        <v/>
      </c>
      <c r="I204" s="13" t="str">
        <f>IF(FB!K204="","",FB!K204+GO!J204)</f>
        <v/>
      </c>
      <c r="J204" s="14" t="str">
        <f t="shared" si="0"/>
        <v/>
      </c>
      <c r="K204" s="15" t="str">
        <f t="shared" si="1"/>
        <v/>
      </c>
      <c r="L204" s="16" t="str">
        <f t="shared" si="2"/>
        <v/>
      </c>
      <c r="M204" s="15" t="str">
        <f t="shared" si="3"/>
        <v/>
      </c>
      <c r="N204" s="17"/>
      <c r="O204" s="15" t="str">
        <f t="shared" si="4"/>
        <v/>
      </c>
      <c r="P204" s="18">
        <f>FB!S204</f>
        <v>0</v>
      </c>
      <c r="Q204" s="18">
        <f>GO!Q204</f>
        <v>0</v>
      </c>
      <c r="R204" s="19">
        <f>'CF - Enis B.'!P204</f>
        <v>0</v>
      </c>
      <c r="S204" s="20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ht="28.5" customHeight="1">
      <c r="A205" s="1"/>
      <c r="B205" s="42"/>
      <c r="C205" s="43" t="s">
        <v>45</v>
      </c>
      <c r="D205" s="11" t="s">
        <v>334</v>
      </c>
      <c r="E205" s="12" t="str">
        <f>IF(FB!F205="","",FB!F205+GO!F205)</f>
        <v/>
      </c>
      <c r="F205" s="13" t="str">
        <f>IF(FB!G205="","",FB!G205+GO!G205)</f>
        <v/>
      </c>
      <c r="G205" s="13" t="str">
        <f>IF(FB!H205="","",FB!H205+GO!H205)</f>
        <v/>
      </c>
      <c r="H205" s="13" t="str">
        <f>IF(FB!I205="","",FB!I205+GO!I205)</f>
        <v/>
      </c>
      <c r="I205" s="13" t="str">
        <f>IF(FB!K205="","",FB!K205+GO!J205)</f>
        <v/>
      </c>
      <c r="J205" s="14" t="str">
        <f t="shared" si="0"/>
        <v/>
      </c>
      <c r="K205" s="15" t="str">
        <f t="shared" si="1"/>
        <v/>
      </c>
      <c r="L205" s="16" t="str">
        <f t="shared" si="2"/>
        <v/>
      </c>
      <c r="M205" s="15" t="str">
        <f t="shared" si="3"/>
        <v/>
      </c>
      <c r="N205" s="17"/>
      <c r="O205" s="15" t="str">
        <f t="shared" si="4"/>
        <v/>
      </c>
      <c r="P205" s="18">
        <f>FB!S205</f>
        <v>0</v>
      </c>
      <c r="Q205" s="18">
        <f>GO!Q205</f>
        <v>0</v>
      </c>
      <c r="R205" s="19">
        <f>'CF - Enis B.'!P205</f>
        <v>0</v>
      </c>
      <c r="S205" s="20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ht="28.5" customHeight="1">
      <c r="A206" s="1"/>
      <c r="B206" s="42"/>
      <c r="C206" s="43" t="s">
        <v>50</v>
      </c>
      <c r="D206" s="11" t="s">
        <v>335</v>
      </c>
      <c r="E206" s="12" t="str">
        <f>IF(FB!F206="","",FB!F206+GO!F206)</f>
        <v/>
      </c>
      <c r="F206" s="13" t="str">
        <f>IF(FB!G206="","",FB!G206+GO!G206)</f>
        <v/>
      </c>
      <c r="G206" s="13" t="str">
        <f>IF(FB!H206="","",FB!H206+GO!H206)</f>
        <v/>
      </c>
      <c r="H206" s="13" t="str">
        <f>IF(FB!I206="","",FB!I206+GO!I206)</f>
        <v/>
      </c>
      <c r="I206" s="13" t="str">
        <f>IF(FB!K206="","",FB!K206+GO!J206)</f>
        <v/>
      </c>
      <c r="J206" s="14" t="str">
        <f t="shared" si="0"/>
        <v/>
      </c>
      <c r="K206" s="15" t="str">
        <f t="shared" si="1"/>
        <v/>
      </c>
      <c r="L206" s="16" t="str">
        <f t="shared" si="2"/>
        <v/>
      </c>
      <c r="M206" s="15" t="str">
        <f t="shared" si="3"/>
        <v/>
      </c>
      <c r="N206" s="17"/>
      <c r="O206" s="15" t="str">
        <f t="shared" si="4"/>
        <v/>
      </c>
      <c r="P206" s="18">
        <f>FB!S206</f>
        <v>0</v>
      </c>
      <c r="Q206" s="18">
        <f>GO!Q206</f>
        <v>0</v>
      </c>
      <c r="R206" s="19">
        <f>'CF - Enis B.'!P206</f>
        <v>0</v>
      </c>
      <c r="S206" s="20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ht="28.5" customHeight="1">
      <c r="A207" s="1"/>
      <c r="B207" s="42"/>
      <c r="C207" s="43" t="s">
        <v>56</v>
      </c>
      <c r="D207" s="11" t="s">
        <v>336</v>
      </c>
      <c r="E207" s="12" t="str">
        <f>IF(FB!F207="","",FB!F207+GO!F207)</f>
        <v/>
      </c>
      <c r="F207" s="13" t="str">
        <f>IF(FB!G207="","",FB!G207+GO!G207)</f>
        <v/>
      </c>
      <c r="G207" s="13" t="str">
        <f>IF(FB!H207="","",FB!H207+GO!H207)</f>
        <v/>
      </c>
      <c r="H207" s="13" t="str">
        <f>IF(FB!I207="","",FB!I207+GO!I207)</f>
        <v/>
      </c>
      <c r="I207" s="13" t="str">
        <f>IF(FB!K207="","",FB!K207+GO!J207)</f>
        <v/>
      </c>
      <c r="J207" s="14" t="str">
        <f t="shared" si="0"/>
        <v/>
      </c>
      <c r="K207" s="15" t="str">
        <f t="shared" si="1"/>
        <v/>
      </c>
      <c r="L207" s="16" t="str">
        <f t="shared" si="2"/>
        <v/>
      </c>
      <c r="M207" s="15" t="str">
        <f t="shared" si="3"/>
        <v/>
      </c>
      <c r="N207" s="17"/>
      <c r="O207" s="15" t="str">
        <f t="shared" si="4"/>
        <v/>
      </c>
      <c r="P207" s="18">
        <f>FB!S207</f>
        <v>0</v>
      </c>
      <c r="Q207" s="18">
        <f>GO!Q207</f>
        <v>0</v>
      </c>
      <c r="R207" s="19">
        <f>'CF - Enis B.'!P207</f>
        <v>0</v>
      </c>
      <c r="S207" s="20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ht="28.5" customHeight="1">
      <c r="A208" s="1"/>
      <c r="B208" s="42"/>
      <c r="C208" s="43" t="s">
        <v>61</v>
      </c>
      <c r="D208" s="11" t="s">
        <v>337</v>
      </c>
      <c r="E208" s="12" t="str">
        <f>IF(FB!F208="","",FB!F208+GO!F208)</f>
        <v/>
      </c>
      <c r="F208" s="13" t="str">
        <f>IF(FB!G208="","",FB!G208+GO!G208)</f>
        <v/>
      </c>
      <c r="G208" s="13" t="str">
        <f>IF(FB!H208="","",FB!H208+GO!H208)</f>
        <v/>
      </c>
      <c r="H208" s="13" t="str">
        <f>IF(FB!I208="","",FB!I208+GO!I208)</f>
        <v/>
      </c>
      <c r="I208" s="13" t="str">
        <f>IF(FB!K208="","",FB!K208+GO!J208)</f>
        <v/>
      </c>
      <c r="J208" s="14" t="str">
        <f t="shared" si="0"/>
        <v/>
      </c>
      <c r="K208" s="15" t="str">
        <f t="shared" si="1"/>
        <v/>
      </c>
      <c r="L208" s="16" t="str">
        <f t="shared" si="2"/>
        <v/>
      </c>
      <c r="M208" s="15" t="str">
        <f t="shared" si="3"/>
        <v/>
      </c>
      <c r="N208" s="17"/>
      <c r="O208" s="15" t="str">
        <f t="shared" si="4"/>
        <v/>
      </c>
      <c r="P208" s="18">
        <f>FB!S208</f>
        <v>0</v>
      </c>
      <c r="Q208" s="18">
        <f>GO!Q208</f>
        <v>0</v>
      </c>
      <c r="R208" s="19">
        <f>'CF - Enis B.'!P208</f>
        <v>0</v>
      </c>
      <c r="S208" s="20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ht="28.5" customHeight="1">
      <c r="A209" s="1"/>
      <c r="B209" s="42"/>
      <c r="C209" s="46" t="s">
        <v>65</v>
      </c>
      <c r="D209" s="11" t="s">
        <v>338</v>
      </c>
      <c r="E209" s="12" t="str">
        <f>IF(FB!F209="","",FB!F209+GO!F209)</f>
        <v/>
      </c>
      <c r="F209" s="13" t="str">
        <f>IF(FB!G209="","",FB!G209+GO!G209)</f>
        <v/>
      </c>
      <c r="G209" s="13" t="str">
        <f>IF(FB!H209="","",FB!H209+GO!H209)</f>
        <v/>
      </c>
      <c r="H209" s="13" t="str">
        <f>IF(FB!I209="","",FB!I209+GO!I209)</f>
        <v/>
      </c>
      <c r="I209" s="13" t="str">
        <f>IF(FB!K209="","",FB!K209+GO!J209)</f>
        <v/>
      </c>
      <c r="J209" s="14" t="str">
        <f t="shared" si="0"/>
        <v/>
      </c>
      <c r="K209" s="15" t="str">
        <f t="shared" si="1"/>
        <v/>
      </c>
      <c r="L209" s="16" t="str">
        <f t="shared" si="2"/>
        <v/>
      </c>
      <c r="M209" s="15" t="str">
        <f t="shared" si="3"/>
        <v/>
      </c>
      <c r="N209" s="33"/>
      <c r="O209" s="15" t="str">
        <f t="shared" si="4"/>
        <v/>
      </c>
      <c r="P209" s="18">
        <f>FB!S209</f>
        <v>0</v>
      </c>
      <c r="Q209" s="18">
        <f>GO!Q209</f>
        <v>0</v>
      </c>
      <c r="R209" s="19">
        <f>'CF - Enis B.'!P209</f>
        <v>0</v>
      </c>
      <c r="S209" s="34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ht="28.5" customHeight="1">
      <c r="A210" s="1"/>
      <c r="B210" s="35" t="s">
        <v>93</v>
      </c>
      <c r="C210" s="236" t="s">
        <v>198</v>
      </c>
      <c r="D210" s="237"/>
      <c r="E210" s="36">
        <f t="shared" ref="E210:H210" si="113">SUM(E203:E209)</f>
        <v>0</v>
      </c>
      <c r="F210" s="37">
        <f t="shared" si="113"/>
        <v>0</v>
      </c>
      <c r="G210" s="37">
        <f t="shared" si="113"/>
        <v>0</v>
      </c>
      <c r="H210" s="38">
        <f t="shared" si="113"/>
        <v>0</v>
      </c>
      <c r="I210" s="38">
        <f>IF(FB!K210="","",FB!K210+GO!J210)</f>
        <v>0</v>
      </c>
      <c r="J210" s="39" t="str">
        <f t="shared" si="0"/>
        <v xml:space="preserve"> </v>
      </c>
      <c r="K210" s="40" t="str">
        <f t="shared" si="1"/>
        <v xml:space="preserve"> </v>
      </c>
      <c r="L210" s="41" t="str">
        <f t="shared" si="2"/>
        <v xml:space="preserve"> </v>
      </c>
      <c r="M210" s="40" t="str">
        <f t="shared" si="3"/>
        <v xml:space="preserve"> </v>
      </c>
      <c r="N210" s="38">
        <f>SUM(N203:N209)</f>
        <v>0</v>
      </c>
      <c r="O210" s="40" t="str">
        <f t="shared" si="4"/>
        <v xml:space="preserve"> </v>
      </c>
      <c r="P210" s="38"/>
      <c r="Q210" s="38"/>
      <c r="R210" s="38"/>
      <c r="S210" s="38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ht="28.5" customHeight="1">
      <c r="A211" s="1"/>
      <c r="B211" s="42"/>
      <c r="C211" s="43" t="s">
        <v>35</v>
      </c>
      <c r="D211" s="11" t="s">
        <v>339</v>
      </c>
      <c r="E211" s="12" t="str">
        <f>IF(FB!F211="","",FB!F211+GO!F211)</f>
        <v/>
      </c>
      <c r="F211" s="13" t="str">
        <f>IF(FB!G211="","",FB!G211+GO!G211)</f>
        <v/>
      </c>
      <c r="G211" s="13" t="str">
        <f>IF(FB!H211="","",FB!H211+GO!H211)</f>
        <v/>
      </c>
      <c r="H211" s="13" t="str">
        <f>IF(FB!I211="","",FB!I211+GO!I211)</f>
        <v/>
      </c>
      <c r="I211" s="13" t="str">
        <f>IF(FB!K211="","",FB!K211+GO!J211)</f>
        <v/>
      </c>
      <c r="J211" s="14" t="str">
        <f t="shared" si="0"/>
        <v/>
      </c>
      <c r="K211" s="15" t="str">
        <f t="shared" si="1"/>
        <v/>
      </c>
      <c r="L211" s="16" t="str">
        <f t="shared" si="2"/>
        <v/>
      </c>
      <c r="M211" s="15" t="str">
        <f t="shared" si="3"/>
        <v/>
      </c>
      <c r="N211" s="17"/>
      <c r="O211" s="15" t="str">
        <f t="shared" si="4"/>
        <v/>
      </c>
      <c r="P211" s="18">
        <f>FB!S211</f>
        <v>0</v>
      </c>
      <c r="Q211" s="18">
        <f>GO!Q211</f>
        <v>0</v>
      </c>
      <c r="R211" s="19">
        <f>'CF - Enis B.'!P211</f>
        <v>0</v>
      </c>
      <c r="S211" s="20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ht="28.5" customHeight="1">
      <c r="A212" s="1"/>
      <c r="B212" s="42"/>
      <c r="C212" s="43" t="s">
        <v>40</v>
      </c>
      <c r="D212" s="11" t="s">
        <v>340</v>
      </c>
      <c r="E212" s="12" t="str">
        <f>IF(FB!F212="","",FB!F212+GO!F212)</f>
        <v/>
      </c>
      <c r="F212" s="13" t="str">
        <f>IF(FB!G212="","",FB!G212+GO!G212)</f>
        <v/>
      </c>
      <c r="G212" s="13" t="str">
        <f>IF(FB!H212="","",FB!H212+GO!H212)</f>
        <v/>
      </c>
      <c r="H212" s="13" t="str">
        <f>IF(FB!I212="","",FB!I212+GO!I212)</f>
        <v/>
      </c>
      <c r="I212" s="13" t="str">
        <f>IF(FB!K212="","",FB!K212+GO!J212)</f>
        <v/>
      </c>
      <c r="J212" s="14" t="str">
        <f t="shared" si="0"/>
        <v/>
      </c>
      <c r="K212" s="15" t="str">
        <f t="shared" si="1"/>
        <v/>
      </c>
      <c r="L212" s="16" t="str">
        <f t="shared" si="2"/>
        <v/>
      </c>
      <c r="M212" s="15" t="str">
        <f t="shared" si="3"/>
        <v/>
      </c>
      <c r="N212" s="17"/>
      <c r="O212" s="15" t="str">
        <f t="shared" si="4"/>
        <v/>
      </c>
      <c r="P212" s="18">
        <f>FB!S212</f>
        <v>0</v>
      </c>
      <c r="Q212" s="18">
        <f>GO!Q212</f>
        <v>0</v>
      </c>
      <c r="R212" s="19">
        <f>'CF - Enis B.'!P212</f>
        <v>0</v>
      </c>
      <c r="S212" s="20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ht="28.5" customHeight="1">
      <c r="A213" s="1"/>
      <c r="B213" s="42"/>
      <c r="C213" s="43" t="s">
        <v>45</v>
      </c>
      <c r="D213" s="11" t="s">
        <v>341</v>
      </c>
      <c r="E213" s="12" t="str">
        <f>IF(FB!F213="","",FB!F213+GO!F213)</f>
        <v/>
      </c>
      <c r="F213" s="13" t="str">
        <f>IF(FB!G213="","",FB!G213+GO!G213)</f>
        <v/>
      </c>
      <c r="G213" s="13" t="str">
        <f>IF(FB!H213="","",FB!H213+GO!H213)</f>
        <v/>
      </c>
      <c r="H213" s="13" t="str">
        <f>IF(FB!I213="","",FB!I213+GO!I213)</f>
        <v/>
      </c>
      <c r="I213" s="13" t="str">
        <f>IF(FB!K213="","",FB!K213+GO!J213)</f>
        <v/>
      </c>
      <c r="J213" s="14" t="str">
        <f t="shared" si="0"/>
        <v/>
      </c>
      <c r="K213" s="15" t="str">
        <f t="shared" si="1"/>
        <v/>
      </c>
      <c r="L213" s="16" t="str">
        <f t="shared" si="2"/>
        <v/>
      </c>
      <c r="M213" s="15" t="str">
        <f t="shared" si="3"/>
        <v/>
      </c>
      <c r="N213" s="17"/>
      <c r="O213" s="15" t="str">
        <f t="shared" si="4"/>
        <v/>
      </c>
      <c r="P213" s="18">
        <f>FB!S213</f>
        <v>0</v>
      </c>
      <c r="Q213" s="18">
        <f>GO!Q213</f>
        <v>0</v>
      </c>
      <c r="R213" s="19">
        <f>'CF - Enis B.'!P213</f>
        <v>0</v>
      </c>
      <c r="S213" s="20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ht="28.5" customHeight="1">
      <c r="A214" s="1"/>
      <c r="B214" s="42"/>
      <c r="C214" s="43" t="s">
        <v>50</v>
      </c>
      <c r="D214" s="11" t="s">
        <v>342</v>
      </c>
      <c r="E214" s="12" t="str">
        <f>IF(FB!F214="","",FB!F214+GO!F214)</f>
        <v/>
      </c>
      <c r="F214" s="13" t="str">
        <f>IF(FB!G214="","",FB!G214+GO!G214)</f>
        <v/>
      </c>
      <c r="G214" s="13" t="str">
        <f>IF(FB!H214="","",FB!H214+GO!H214)</f>
        <v/>
      </c>
      <c r="H214" s="13" t="str">
        <f>IF(FB!I214="","",FB!I214+GO!I214)</f>
        <v/>
      </c>
      <c r="I214" s="13" t="str">
        <f>IF(FB!K214="","",FB!K214+GO!J214)</f>
        <v/>
      </c>
      <c r="J214" s="14" t="str">
        <f t="shared" si="0"/>
        <v/>
      </c>
      <c r="K214" s="15" t="str">
        <f t="shared" si="1"/>
        <v/>
      </c>
      <c r="L214" s="16" t="str">
        <f t="shared" si="2"/>
        <v/>
      </c>
      <c r="M214" s="15" t="str">
        <f t="shared" si="3"/>
        <v/>
      </c>
      <c r="N214" s="17"/>
      <c r="O214" s="15" t="str">
        <f t="shared" si="4"/>
        <v/>
      </c>
      <c r="P214" s="18">
        <f>FB!S214</f>
        <v>0</v>
      </c>
      <c r="Q214" s="18">
        <f>GO!Q214</f>
        <v>0</v>
      </c>
      <c r="R214" s="19">
        <f>'CF - Enis B.'!P214</f>
        <v>0</v>
      </c>
      <c r="S214" s="20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ht="28.5" customHeight="1">
      <c r="A215" s="1"/>
      <c r="B215" s="42"/>
      <c r="C215" s="43" t="s">
        <v>56</v>
      </c>
      <c r="D215" s="11" t="s">
        <v>343</v>
      </c>
      <c r="E215" s="12" t="str">
        <f>IF(FB!F215="","",FB!F215+GO!F215)</f>
        <v/>
      </c>
      <c r="F215" s="13" t="str">
        <f>IF(FB!G215="","",FB!G215+GO!G215)</f>
        <v/>
      </c>
      <c r="G215" s="13" t="str">
        <f>IF(FB!H215="","",FB!H215+GO!H215)</f>
        <v/>
      </c>
      <c r="H215" s="13" t="str">
        <f>IF(FB!I215="","",FB!I215+GO!I215)</f>
        <v/>
      </c>
      <c r="I215" s="13" t="str">
        <f>IF(FB!K215="","",FB!K215+GO!J215)</f>
        <v/>
      </c>
      <c r="J215" s="14" t="str">
        <f t="shared" si="0"/>
        <v/>
      </c>
      <c r="K215" s="15" t="str">
        <f t="shared" si="1"/>
        <v/>
      </c>
      <c r="L215" s="16" t="str">
        <f t="shared" si="2"/>
        <v/>
      </c>
      <c r="M215" s="15" t="str">
        <f t="shared" si="3"/>
        <v/>
      </c>
      <c r="N215" s="17"/>
      <c r="O215" s="15" t="str">
        <f t="shared" si="4"/>
        <v/>
      </c>
      <c r="P215" s="18">
        <f>FB!S215</f>
        <v>0</v>
      </c>
      <c r="Q215" s="18">
        <f>GO!Q215</f>
        <v>0</v>
      </c>
      <c r="R215" s="19">
        <f>'CF - Enis B.'!P215</f>
        <v>0</v>
      </c>
      <c r="S215" s="20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ht="28.5" customHeight="1">
      <c r="A216" s="1"/>
      <c r="B216" s="42"/>
      <c r="C216" s="43" t="s">
        <v>61</v>
      </c>
      <c r="D216" s="11" t="s">
        <v>344</v>
      </c>
      <c r="E216" s="12" t="str">
        <f>IF(FB!F216="","",FB!F216+GO!F216)</f>
        <v/>
      </c>
      <c r="F216" s="13" t="str">
        <f>IF(FB!G216="","",FB!G216+GO!G216)</f>
        <v/>
      </c>
      <c r="G216" s="13" t="str">
        <f>IF(FB!H216="","",FB!H216+GO!H216)</f>
        <v/>
      </c>
      <c r="H216" s="13" t="str">
        <f>IF(FB!I216="","",FB!I216+GO!I216)</f>
        <v/>
      </c>
      <c r="I216" s="13" t="str">
        <f>IF(FB!K216="","",FB!K216+GO!J216)</f>
        <v/>
      </c>
      <c r="J216" s="14" t="str">
        <f t="shared" si="0"/>
        <v/>
      </c>
      <c r="K216" s="15" t="str">
        <f t="shared" si="1"/>
        <v/>
      </c>
      <c r="L216" s="16" t="str">
        <f t="shared" si="2"/>
        <v/>
      </c>
      <c r="M216" s="15" t="str">
        <f t="shared" si="3"/>
        <v/>
      </c>
      <c r="N216" s="17"/>
      <c r="O216" s="15" t="str">
        <f t="shared" si="4"/>
        <v/>
      </c>
      <c r="P216" s="18">
        <f>FB!S216</f>
        <v>0</v>
      </c>
      <c r="Q216" s="18">
        <f>GO!Q216</f>
        <v>0</v>
      </c>
      <c r="R216" s="19">
        <f>'CF - Enis B.'!P216</f>
        <v>0</v>
      </c>
      <c r="S216" s="20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ht="28.5" customHeight="1">
      <c r="A217" s="1"/>
      <c r="B217" s="42"/>
      <c r="C217" s="46" t="s">
        <v>65</v>
      </c>
      <c r="D217" s="11" t="s">
        <v>345</v>
      </c>
      <c r="E217" s="12" t="str">
        <f>IF(FB!F217="","",FB!F217+GO!F217)</f>
        <v/>
      </c>
      <c r="F217" s="13" t="str">
        <f>IF(FB!G217="","",FB!G217+GO!G217)</f>
        <v/>
      </c>
      <c r="G217" s="13" t="str">
        <f>IF(FB!H217="","",FB!H217+GO!H217)</f>
        <v/>
      </c>
      <c r="H217" s="13" t="str">
        <f>IF(FB!I217="","",FB!I217+GO!I217)</f>
        <v/>
      </c>
      <c r="I217" s="13" t="str">
        <f>IF(FB!K217="","",FB!K217+GO!J217)</f>
        <v/>
      </c>
      <c r="J217" s="14" t="str">
        <f t="shared" si="0"/>
        <v/>
      </c>
      <c r="K217" s="15" t="str">
        <f t="shared" si="1"/>
        <v/>
      </c>
      <c r="L217" s="16" t="str">
        <f t="shared" si="2"/>
        <v/>
      </c>
      <c r="M217" s="15" t="str">
        <f t="shared" si="3"/>
        <v/>
      </c>
      <c r="N217" s="33"/>
      <c r="O217" s="15" t="str">
        <f t="shared" si="4"/>
        <v/>
      </c>
      <c r="P217" s="18">
        <f>FB!S217</f>
        <v>0</v>
      </c>
      <c r="Q217" s="18">
        <f>GO!Q217</f>
        <v>0</v>
      </c>
      <c r="R217" s="19">
        <f>'CF - Enis B.'!P217</f>
        <v>0</v>
      </c>
      <c r="S217" s="34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ht="28.5" customHeight="1">
      <c r="A218" s="1"/>
      <c r="B218" s="35" t="s">
        <v>93</v>
      </c>
      <c r="C218" s="238" t="s">
        <v>201</v>
      </c>
      <c r="D218" s="239"/>
      <c r="E218" s="36">
        <f t="shared" ref="E218:H218" si="114">SUM(E211:E217)</f>
        <v>0</v>
      </c>
      <c r="F218" s="37">
        <f t="shared" si="114"/>
        <v>0</v>
      </c>
      <c r="G218" s="37">
        <f t="shared" si="114"/>
        <v>0</v>
      </c>
      <c r="H218" s="38">
        <f t="shared" si="114"/>
        <v>0</v>
      </c>
      <c r="I218" s="38">
        <f>IF(FB!K218="","",FB!K218+GO!J218)</f>
        <v>0</v>
      </c>
      <c r="J218" s="39" t="str">
        <f t="shared" si="0"/>
        <v xml:space="preserve"> </v>
      </c>
      <c r="K218" s="40" t="str">
        <f t="shared" si="1"/>
        <v xml:space="preserve"> </v>
      </c>
      <c r="L218" s="41" t="str">
        <f t="shared" si="2"/>
        <v xml:space="preserve"> </v>
      </c>
      <c r="M218" s="40" t="str">
        <f t="shared" si="3"/>
        <v xml:space="preserve"> </v>
      </c>
      <c r="N218" s="38">
        <f>SUM(N211:N217)</f>
        <v>0</v>
      </c>
      <c r="O218" s="40" t="str">
        <f t="shared" si="4"/>
        <v xml:space="preserve"> </v>
      </c>
      <c r="P218" s="38"/>
      <c r="Q218" s="38"/>
      <c r="R218" s="38"/>
      <c r="S218" s="38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ht="33.75" customHeight="1">
      <c r="A219" s="1"/>
      <c r="B219" s="1"/>
      <c r="C219" s="47"/>
      <c r="D219" s="4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</sheetData>
  <mergeCells count="29">
    <mergeCell ref="B1:S1"/>
    <mergeCell ref="W2:X2"/>
    <mergeCell ref="C10:D10"/>
    <mergeCell ref="C18:D18"/>
    <mergeCell ref="C26:D26"/>
    <mergeCell ref="C34:D34"/>
    <mergeCell ref="C42:D42"/>
    <mergeCell ref="C50:D50"/>
    <mergeCell ref="C58:D58"/>
    <mergeCell ref="C66:D66"/>
    <mergeCell ref="C74:D74"/>
    <mergeCell ref="C82:D82"/>
    <mergeCell ref="C90:D90"/>
    <mergeCell ref="C98:D98"/>
    <mergeCell ref="C162:D162"/>
    <mergeCell ref="C210:D210"/>
    <mergeCell ref="C218:D218"/>
    <mergeCell ref="C106:D106"/>
    <mergeCell ref="C114:D114"/>
    <mergeCell ref="C122:D122"/>
    <mergeCell ref="C130:D130"/>
    <mergeCell ref="C138:D138"/>
    <mergeCell ref="C146:D146"/>
    <mergeCell ref="C154:D154"/>
    <mergeCell ref="C170:D170"/>
    <mergeCell ref="C178:D178"/>
    <mergeCell ref="C186:D186"/>
    <mergeCell ref="C194:D194"/>
    <mergeCell ref="C202:D202"/>
  </mergeCells>
  <conditionalFormatting sqref="Y3:AP55">
    <cfRule type="cellIs" dxfId="2" priority="1" operator="greaterThan">
      <formula>0</formula>
    </cfRule>
  </conditionalFormatting>
  <hyperlinks>
    <hyperlink ref="B3" location="SCALE!B26" display="Temmuz" xr:uid="{00000000-0004-0000-0000-000000000000}"/>
    <hyperlink ref="B4" location="SCALE!B58" display="Ağustos" xr:uid="{00000000-0004-0000-0000-000001000000}"/>
    <hyperlink ref="B5" location="SCALE!B90" display="Eylül" xr:uid="{00000000-0004-0000-0000-000002000000}"/>
    <hyperlink ref="B6" location="SCALE!B130" display="Ekim" xr:uid="{00000000-0004-0000-0000-000003000000}"/>
    <hyperlink ref="B7" location="SCALE!B162" display="Kasım" xr:uid="{00000000-0004-0000-0000-000004000000}"/>
    <hyperlink ref="B8" location="SCALE!B202" display="Aralık" xr:uid="{00000000-0004-0000-0000-000005000000}"/>
    <hyperlink ref="B18" location="SCALE!B2" display="&lt;|&gt;" xr:uid="{00000000-0004-0000-0000-000006000000}"/>
    <hyperlink ref="B26" location="SCALE!B2" display="&lt;|&gt;" xr:uid="{00000000-0004-0000-0000-000007000000}"/>
    <hyperlink ref="B34" location="SCALE!B2" display="&lt;|&gt;" xr:uid="{00000000-0004-0000-0000-000008000000}"/>
    <hyperlink ref="B42" location="SCALE!B2" display="&lt;|&gt;" xr:uid="{00000000-0004-0000-0000-000009000000}"/>
    <hyperlink ref="B50" location="SCALE!B2" display="&lt;|&gt;" xr:uid="{00000000-0004-0000-0000-00000A000000}"/>
    <hyperlink ref="B58" location="SCALE!B2" display="&lt;|&gt;" xr:uid="{00000000-0004-0000-0000-00000B000000}"/>
    <hyperlink ref="B66" location="SCALE!B2" display="&lt;|&gt;" xr:uid="{00000000-0004-0000-0000-00000C000000}"/>
    <hyperlink ref="B74" location="SCALE!B2" display="&lt;|&gt;" xr:uid="{00000000-0004-0000-0000-00000D000000}"/>
    <hyperlink ref="B82" location="SCALE!B2" display="&lt;|&gt;" xr:uid="{00000000-0004-0000-0000-00000E000000}"/>
    <hyperlink ref="B90" location="SCALE!B2" display="&lt;|&gt;" xr:uid="{00000000-0004-0000-0000-00000F000000}"/>
    <hyperlink ref="B98" location="SCALE!B2" display="&lt;|&gt;" xr:uid="{00000000-0004-0000-0000-000010000000}"/>
    <hyperlink ref="B106" location="SCALE!B2" display="&lt;|&gt;" xr:uid="{00000000-0004-0000-0000-000011000000}"/>
    <hyperlink ref="B114" location="SCALE!B2" display="&lt;|&gt;" xr:uid="{00000000-0004-0000-0000-000012000000}"/>
    <hyperlink ref="B122" location="SCALE!B2" display="&lt;|&gt;" xr:uid="{00000000-0004-0000-0000-000013000000}"/>
    <hyperlink ref="B130" location="SCALE!B2" display="&lt;|&gt;" xr:uid="{00000000-0004-0000-0000-000014000000}"/>
    <hyperlink ref="B138" location="SCALE!B2" display="&lt;|&gt;" xr:uid="{00000000-0004-0000-0000-000015000000}"/>
    <hyperlink ref="B146" location="SCALE!B2" display="&lt;|&gt;" xr:uid="{00000000-0004-0000-0000-000016000000}"/>
    <hyperlink ref="B154" location="SCALE!B2" display="&lt;|&gt;" xr:uid="{00000000-0004-0000-0000-000017000000}"/>
    <hyperlink ref="B162" location="SCALE!B2" display="&lt;|&gt;" xr:uid="{00000000-0004-0000-0000-000018000000}"/>
    <hyperlink ref="B170" location="SCALE!B2" display="&lt;|&gt;" xr:uid="{00000000-0004-0000-0000-000019000000}"/>
    <hyperlink ref="B178" location="SCALE!B2" display="&lt;|&gt;" xr:uid="{00000000-0004-0000-0000-00001A000000}"/>
    <hyperlink ref="B186" location="SCALE!B2" display="&lt;|&gt;" xr:uid="{00000000-0004-0000-0000-00001B000000}"/>
    <hyperlink ref="B194" location="SCALE!B2" display="&lt;|&gt;" xr:uid="{00000000-0004-0000-0000-00001C000000}"/>
    <hyperlink ref="B202" location="SCALE!B2" display="&lt;|&gt;" xr:uid="{00000000-0004-0000-0000-00001D000000}"/>
    <hyperlink ref="B210" location="SCALE!B2" display="&lt;|&gt;" xr:uid="{00000000-0004-0000-0000-00001E000000}"/>
    <hyperlink ref="B218" location="SCALE!B2" display="&lt;|&gt;" xr:uid="{00000000-0004-0000-0000-00001F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L221"/>
  <sheetViews>
    <sheetView topLeftCell="D1" workbookViewId="0">
      <pane ySplit="2" topLeftCell="A31" activePane="bottomLeft" state="frozen"/>
      <selection pane="bottomLeft" activeCell="Q32" sqref="Q32"/>
    </sheetView>
  </sheetViews>
  <sheetFormatPr defaultColWidth="12.6328125" defaultRowHeight="15" customHeight="1"/>
  <cols>
    <col min="1" max="1" width="5.26953125" customWidth="1"/>
    <col min="2" max="2" width="14.7265625" customWidth="1"/>
    <col min="3" max="3" width="7.6328125" customWidth="1"/>
    <col min="4" max="10" width="12.26953125" customWidth="1"/>
    <col min="11" max="11" width="13.54296875" customWidth="1"/>
    <col min="12" max="13" width="12.26953125" customWidth="1"/>
    <col min="14" max="14" width="14.08984375" customWidth="1"/>
    <col min="15" max="15" width="15" customWidth="1"/>
    <col min="16" max="16" width="14.08984375" customWidth="1"/>
    <col min="17" max="17" width="12.26953125" customWidth="1"/>
    <col min="18" max="19" width="12.6328125" customWidth="1"/>
    <col min="20" max="20" width="11.7265625" customWidth="1"/>
    <col min="21" max="23" width="10.90625" customWidth="1"/>
    <col min="24" max="24" width="11.453125" customWidth="1"/>
    <col min="25" max="25" width="16.453125" customWidth="1"/>
    <col min="26" max="38" width="10.90625" customWidth="1"/>
  </cols>
  <sheetData>
    <row r="1" spans="1:38" ht="57" customHeight="1">
      <c r="A1" s="48"/>
      <c r="B1" s="49"/>
      <c r="C1" s="244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ht="82.5" customHeight="1">
      <c r="A2" s="48"/>
      <c r="B2" s="50" t="s">
        <v>0</v>
      </c>
      <c r="C2" s="51" t="s">
        <v>346</v>
      </c>
      <c r="D2" s="51" t="s">
        <v>347</v>
      </c>
      <c r="E2" s="51" t="s">
        <v>348</v>
      </c>
      <c r="F2" s="51" t="s">
        <v>349</v>
      </c>
      <c r="G2" s="51" t="s">
        <v>350</v>
      </c>
      <c r="H2" s="51" t="s">
        <v>351</v>
      </c>
      <c r="I2" s="51" t="s">
        <v>352</v>
      </c>
      <c r="J2" s="51" t="s">
        <v>353</v>
      </c>
      <c r="K2" s="51" t="s">
        <v>354</v>
      </c>
      <c r="L2" s="51" t="s">
        <v>355</v>
      </c>
      <c r="M2" s="51" t="s">
        <v>356</v>
      </c>
      <c r="N2" s="205" t="s">
        <v>543</v>
      </c>
      <c r="O2" s="51" t="s">
        <v>357</v>
      </c>
      <c r="P2" s="51" t="s">
        <v>358</v>
      </c>
      <c r="Q2" s="51" t="s">
        <v>359</v>
      </c>
      <c r="R2" s="51"/>
      <c r="S2" s="51" t="s">
        <v>360</v>
      </c>
      <c r="T2" s="52" t="s">
        <v>361</v>
      </c>
      <c r="U2" s="53"/>
      <c r="V2" s="48"/>
      <c r="W2" s="48"/>
      <c r="X2" s="245" t="s">
        <v>362</v>
      </c>
      <c r="Y2" s="246"/>
      <c r="Z2" s="51" t="s">
        <v>363</v>
      </c>
      <c r="AA2" s="51" t="s">
        <v>364</v>
      </c>
      <c r="AB2" s="51" t="s">
        <v>365</v>
      </c>
      <c r="AC2" s="51" t="s">
        <v>366</v>
      </c>
      <c r="AD2" s="51" t="s">
        <v>367</v>
      </c>
      <c r="AE2" s="51" t="s">
        <v>354</v>
      </c>
      <c r="AF2" s="51" t="s">
        <v>368</v>
      </c>
      <c r="AG2" s="51" t="s">
        <v>369</v>
      </c>
      <c r="AH2" s="51" t="s">
        <v>370</v>
      </c>
      <c r="AI2" s="51" t="s">
        <v>371</v>
      </c>
      <c r="AJ2" s="51" t="s">
        <v>372</v>
      </c>
      <c r="AK2" s="51" t="s">
        <v>359</v>
      </c>
      <c r="AL2" s="54"/>
    </row>
    <row r="3" spans="1:38" ht="27" customHeight="1">
      <c r="A3" s="48"/>
      <c r="B3" s="55" t="s">
        <v>34</v>
      </c>
      <c r="C3" s="10" t="s">
        <v>35</v>
      </c>
      <c r="D3" s="11" t="s">
        <v>36</v>
      </c>
      <c r="E3" s="56"/>
      <c r="F3" s="57" t="str">
        <f t="shared" ref="F3:F9" si="0">IF(T3="","",E3/T3)</f>
        <v/>
      </c>
      <c r="G3" s="58"/>
      <c r="H3" s="58"/>
      <c r="I3" s="59"/>
      <c r="J3" s="59"/>
      <c r="K3" s="59"/>
      <c r="L3" s="60" t="str">
        <f t="shared" ref="L3:L218" si="1">IFERROR(IF(H3="","",SUM(F3)/(H3/1000))," ")</f>
        <v/>
      </c>
      <c r="M3" s="61" t="str">
        <f t="shared" ref="M3:M218" si="2">IFERROR(IF(I3="","",F3/I3)," ")</f>
        <v/>
      </c>
      <c r="N3" s="61" t="str">
        <f t="shared" ref="N3:N218" si="3">IFERROR(IF(J3="","",SUM(F3/J3))," ")</f>
        <v/>
      </c>
      <c r="O3" s="62" t="str">
        <f t="shared" ref="O3:O218" si="4">IFERROR(IF(I3="","",SUM(I3/G3))," ")</f>
        <v/>
      </c>
      <c r="P3" s="62" t="str">
        <f t="shared" ref="P3:P218" si="5">IFERROR(IF(J3="","",SUM(J3/I3))," ")</f>
        <v/>
      </c>
      <c r="Q3" s="61" t="str">
        <f t="shared" ref="Q3:Q218" si="6">IFERROR(IF(K3="","",SUM(F3/K3))," ")</f>
        <v/>
      </c>
      <c r="R3" s="63"/>
      <c r="S3" s="63"/>
      <c r="T3" s="63"/>
      <c r="U3" s="64"/>
      <c r="V3" s="48"/>
      <c r="W3" s="48"/>
      <c r="X3" s="247" t="s">
        <v>373</v>
      </c>
      <c r="Y3" s="241"/>
      <c r="Z3" s="65">
        <f t="shared" ref="Z3:AE3" si="7">SUM(Z31:Z56)</f>
        <v>47260.642016682781</v>
      </c>
      <c r="AA3" s="66">
        <f t="shared" si="7"/>
        <v>14011045</v>
      </c>
      <c r="AB3" s="66">
        <f t="shared" si="7"/>
        <v>18061601</v>
      </c>
      <c r="AC3" s="67">
        <f t="shared" si="7"/>
        <v>118515</v>
      </c>
      <c r="AD3" s="67">
        <f t="shared" si="7"/>
        <v>22491</v>
      </c>
      <c r="AE3" s="67">
        <f t="shared" si="7"/>
        <v>6088</v>
      </c>
      <c r="AF3" s="68">
        <f>IFERROR(IF(AB3="","",SUM(Z3)/(AB3/1000))," ")</f>
        <v>2.6166363666589016</v>
      </c>
      <c r="AG3" s="69">
        <f>IFERROR(IF(AC3="","",Z3/AC3)," ")</f>
        <v>0.3987735056042086</v>
      </c>
      <c r="AH3" s="69">
        <f>IFERROR(IF(AD3="","",SUM(Z3/AD3))," ")</f>
        <v>2.1013135039208031</v>
      </c>
      <c r="AI3" s="70">
        <f>IFERROR(IF(AC3="","",SUM(AC3/AA3))," ")</f>
        <v>8.4586838454947504E-3</v>
      </c>
      <c r="AJ3" s="70">
        <f>IFERROR(IF(AD3="","",SUM(AD3/AC3))," ")</f>
        <v>0.18977344639918997</v>
      </c>
      <c r="AK3" s="69">
        <f>IFERROR(IF(AE3="","",SUM(Z3/AE3))," ")</f>
        <v>7.7629175454472374</v>
      </c>
      <c r="AL3" s="48"/>
    </row>
    <row r="4" spans="1:38" ht="27" customHeight="1">
      <c r="A4" s="48"/>
      <c r="B4" s="55" t="s">
        <v>39</v>
      </c>
      <c r="C4" s="10" t="s">
        <v>40</v>
      </c>
      <c r="D4" s="11" t="s">
        <v>41</v>
      </c>
      <c r="E4" s="56"/>
      <c r="F4" s="57" t="str">
        <f t="shared" si="0"/>
        <v/>
      </c>
      <c r="G4" s="58"/>
      <c r="H4" s="58"/>
      <c r="I4" s="59"/>
      <c r="J4" s="59"/>
      <c r="K4" s="59"/>
      <c r="L4" s="60" t="str">
        <f t="shared" si="1"/>
        <v/>
      </c>
      <c r="M4" s="61" t="str">
        <f t="shared" si="2"/>
        <v/>
      </c>
      <c r="N4" s="61" t="str">
        <f t="shared" si="3"/>
        <v/>
      </c>
      <c r="O4" s="62" t="str">
        <f t="shared" si="4"/>
        <v/>
      </c>
      <c r="P4" s="62" t="str">
        <f t="shared" si="5"/>
        <v/>
      </c>
      <c r="Q4" s="61" t="str">
        <f t="shared" si="6"/>
        <v/>
      </c>
      <c r="R4" s="63"/>
      <c r="S4" s="63"/>
      <c r="T4" s="63"/>
      <c r="U4" s="64"/>
      <c r="V4" s="48"/>
      <c r="W4" s="48"/>
      <c r="X4" s="71" t="s">
        <v>37</v>
      </c>
      <c r="Y4" s="72" t="s">
        <v>38</v>
      </c>
      <c r="Z4" s="73">
        <v>1232</v>
      </c>
      <c r="AA4" s="74">
        <v>802370</v>
      </c>
      <c r="AB4" s="74">
        <v>876466</v>
      </c>
      <c r="AC4" s="75">
        <v>3174</v>
      </c>
      <c r="AD4" s="75">
        <v>764</v>
      </c>
      <c r="AE4" s="75"/>
      <c r="AF4" s="76">
        <v>1.4</v>
      </c>
      <c r="AG4" s="77">
        <v>0.39</v>
      </c>
      <c r="AH4" s="77">
        <v>1.61</v>
      </c>
      <c r="AI4" s="78">
        <v>4.0000000000000001E-3</v>
      </c>
      <c r="AJ4" s="79">
        <v>0.2407</v>
      </c>
      <c r="AK4" s="48"/>
      <c r="AL4" s="48"/>
    </row>
    <row r="5" spans="1:38" ht="27" customHeight="1">
      <c r="A5" s="48"/>
      <c r="B5" s="55" t="s">
        <v>44</v>
      </c>
      <c r="C5" s="10" t="s">
        <v>45</v>
      </c>
      <c r="D5" s="11" t="s">
        <v>46</v>
      </c>
      <c r="E5" s="56"/>
      <c r="F5" s="57" t="str">
        <f t="shared" si="0"/>
        <v/>
      </c>
      <c r="G5" s="58"/>
      <c r="H5" s="58"/>
      <c r="I5" s="59"/>
      <c r="J5" s="59"/>
      <c r="K5" s="59"/>
      <c r="L5" s="60" t="str">
        <f t="shared" si="1"/>
        <v/>
      </c>
      <c r="M5" s="61" t="str">
        <f t="shared" si="2"/>
        <v/>
      </c>
      <c r="N5" s="61" t="str">
        <f t="shared" si="3"/>
        <v/>
      </c>
      <c r="O5" s="62" t="str">
        <f t="shared" si="4"/>
        <v/>
      </c>
      <c r="P5" s="62" t="str">
        <f t="shared" si="5"/>
        <v/>
      </c>
      <c r="Q5" s="61" t="str">
        <f t="shared" si="6"/>
        <v/>
      </c>
      <c r="R5" s="63"/>
      <c r="S5" s="63"/>
      <c r="T5" s="63"/>
      <c r="U5" s="64"/>
      <c r="V5" s="48"/>
      <c r="W5" s="48"/>
      <c r="X5" s="71" t="s">
        <v>42</v>
      </c>
      <c r="Y5" s="72" t="s">
        <v>43</v>
      </c>
      <c r="Z5" s="73">
        <v>1758</v>
      </c>
      <c r="AA5" s="74">
        <v>1250530</v>
      </c>
      <c r="AB5" s="74">
        <v>1406990</v>
      </c>
      <c r="AC5" s="75">
        <v>4568</v>
      </c>
      <c r="AD5" s="75">
        <v>1120</v>
      </c>
      <c r="AE5" s="75"/>
      <c r="AF5" s="76">
        <v>1.2</v>
      </c>
      <c r="AG5" s="77">
        <v>0.38</v>
      </c>
      <c r="AH5" s="77">
        <v>1.57</v>
      </c>
      <c r="AI5" s="78">
        <v>3.7000000000000002E-3</v>
      </c>
      <c r="AJ5" s="79">
        <v>0.2452</v>
      </c>
      <c r="AK5" s="48"/>
      <c r="AL5" s="48"/>
    </row>
    <row r="6" spans="1:38" ht="27" customHeight="1">
      <c r="A6" s="48"/>
      <c r="B6" s="55" t="s">
        <v>49</v>
      </c>
      <c r="C6" s="10" t="s">
        <v>50</v>
      </c>
      <c r="D6" s="11" t="s">
        <v>51</v>
      </c>
      <c r="E6" s="56"/>
      <c r="F6" s="57" t="str">
        <f t="shared" si="0"/>
        <v/>
      </c>
      <c r="G6" s="58"/>
      <c r="H6" s="58"/>
      <c r="I6" s="59"/>
      <c r="J6" s="59"/>
      <c r="K6" s="59"/>
      <c r="L6" s="60" t="str">
        <f t="shared" si="1"/>
        <v/>
      </c>
      <c r="M6" s="61" t="str">
        <f t="shared" si="2"/>
        <v/>
      </c>
      <c r="N6" s="61" t="str">
        <f t="shared" si="3"/>
        <v/>
      </c>
      <c r="O6" s="62" t="str">
        <f t="shared" si="4"/>
        <v/>
      </c>
      <c r="P6" s="62" t="str">
        <f t="shared" si="5"/>
        <v/>
      </c>
      <c r="Q6" s="61" t="str">
        <f t="shared" si="6"/>
        <v/>
      </c>
      <c r="R6" s="63"/>
      <c r="S6" s="63"/>
      <c r="T6" s="63"/>
      <c r="U6" s="64"/>
      <c r="V6" s="48"/>
      <c r="W6" s="48"/>
      <c r="X6" s="71" t="s">
        <v>47</v>
      </c>
      <c r="Y6" s="72" t="s">
        <v>48</v>
      </c>
      <c r="Z6" s="73">
        <v>380</v>
      </c>
      <c r="AA6" s="74">
        <v>182633</v>
      </c>
      <c r="AB6" s="74">
        <v>212135</v>
      </c>
      <c r="AC6" s="75">
        <v>863</v>
      </c>
      <c r="AD6" s="75">
        <v>219</v>
      </c>
      <c r="AE6" s="75"/>
      <c r="AF6" s="76">
        <v>1.8</v>
      </c>
      <c r="AG6" s="77">
        <v>0.44</v>
      </c>
      <c r="AH6" s="77">
        <v>1.74</v>
      </c>
      <c r="AI6" s="78">
        <v>4.7000000000000002E-3</v>
      </c>
      <c r="AJ6" s="79">
        <v>0.25380000000000003</v>
      </c>
      <c r="AK6" s="48"/>
      <c r="AL6" s="48"/>
    </row>
    <row r="7" spans="1:38" ht="27" customHeight="1">
      <c r="A7" s="48"/>
      <c r="B7" s="55" t="s">
        <v>55</v>
      </c>
      <c r="C7" s="10" t="s">
        <v>56</v>
      </c>
      <c r="D7" s="11" t="s">
        <v>57</v>
      </c>
      <c r="E7" s="56"/>
      <c r="F7" s="57" t="str">
        <f t="shared" si="0"/>
        <v/>
      </c>
      <c r="G7" s="58"/>
      <c r="H7" s="58"/>
      <c r="I7" s="59"/>
      <c r="J7" s="59"/>
      <c r="K7" s="59"/>
      <c r="L7" s="60" t="str">
        <f t="shared" si="1"/>
        <v/>
      </c>
      <c r="M7" s="61" t="str">
        <f t="shared" si="2"/>
        <v/>
      </c>
      <c r="N7" s="61" t="str">
        <f t="shared" si="3"/>
        <v/>
      </c>
      <c r="O7" s="62" t="str">
        <f t="shared" si="4"/>
        <v/>
      </c>
      <c r="P7" s="62" t="str">
        <f t="shared" si="5"/>
        <v/>
      </c>
      <c r="Q7" s="61" t="str">
        <f t="shared" si="6"/>
        <v/>
      </c>
      <c r="R7" s="63"/>
      <c r="S7" s="63"/>
      <c r="T7" s="63"/>
      <c r="U7" s="64"/>
      <c r="V7" s="48"/>
      <c r="W7" s="48"/>
      <c r="X7" s="71" t="s">
        <v>53</v>
      </c>
      <c r="Y7" s="72" t="s">
        <v>54</v>
      </c>
      <c r="Z7" s="73">
        <v>1276</v>
      </c>
      <c r="AA7" s="74">
        <v>687623</v>
      </c>
      <c r="AB7" s="74">
        <v>779899</v>
      </c>
      <c r="AC7" s="75">
        <v>2893</v>
      </c>
      <c r="AD7" s="75">
        <v>913</v>
      </c>
      <c r="AE7" s="75"/>
      <c r="AF7" s="76">
        <v>1.6</v>
      </c>
      <c r="AG7" s="77">
        <v>0.44</v>
      </c>
      <c r="AH7" s="77">
        <v>1.4</v>
      </c>
      <c r="AI7" s="78">
        <v>4.1999999999999997E-3</v>
      </c>
      <c r="AJ7" s="79">
        <v>0.31559999999999999</v>
      </c>
      <c r="AK7" s="48"/>
      <c r="AL7" s="48"/>
    </row>
    <row r="8" spans="1:38" ht="27" customHeight="1">
      <c r="A8" s="48"/>
      <c r="B8" s="55" t="s">
        <v>60</v>
      </c>
      <c r="C8" s="10" t="s">
        <v>61</v>
      </c>
      <c r="D8" s="11" t="s">
        <v>62</v>
      </c>
      <c r="E8" s="56"/>
      <c r="F8" s="57" t="str">
        <f t="shared" si="0"/>
        <v/>
      </c>
      <c r="G8" s="58"/>
      <c r="H8" s="58"/>
      <c r="I8" s="59"/>
      <c r="J8" s="59"/>
      <c r="K8" s="59"/>
      <c r="L8" s="60" t="str">
        <f t="shared" si="1"/>
        <v/>
      </c>
      <c r="M8" s="61" t="str">
        <f t="shared" si="2"/>
        <v/>
      </c>
      <c r="N8" s="61" t="str">
        <f t="shared" si="3"/>
        <v/>
      </c>
      <c r="O8" s="62" t="str">
        <f t="shared" si="4"/>
        <v/>
      </c>
      <c r="P8" s="62" t="str">
        <f t="shared" si="5"/>
        <v/>
      </c>
      <c r="Q8" s="61" t="str">
        <f t="shared" si="6"/>
        <v/>
      </c>
      <c r="R8" s="63"/>
      <c r="S8" s="63"/>
      <c r="T8" s="63"/>
      <c r="U8" s="64"/>
      <c r="V8" s="48"/>
      <c r="W8" s="48"/>
      <c r="X8" s="71" t="s">
        <v>58</v>
      </c>
      <c r="Y8" s="72" t="s">
        <v>59</v>
      </c>
      <c r="Z8" s="73">
        <v>2218</v>
      </c>
      <c r="AA8" s="74">
        <v>1246087</v>
      </c>
      <c r="AB8" s="74">
        <v>1394101</v>
      </c>
      <c r="AC8" s="75">
        <v>5379</v>
      </c>
      <c r="AD8" s="75">
        <v>1561</v>
      </c>
      <c r="AE8" s="75"/>
      <c r="AF8" s="76">
        <v>1.6</v>
      </c>
      <c r="AG8" s="77">
        <v>0.41</v>
      </c>
      <c r="AH8" s="77">
        <v>1.42</v>
      </c>
      <c r="AI8" s="78">
        <v>4.3E-3</v>
      </c>
      <c r="AJ8" s="79">
        <v>0.29020000000000001</v>
      </c>
      <c r="AK8" s="48"/>
      <c r="AL8" s="48"/>
    </row>
    <row r="9" spans="1:38" ht="27" customHeight="1">
      <c r="A9" s="48"/>
      <c r="B9" s="80"/>
      <c r="C9" s="10" t="s">
        <v>65</v>
      </c>
      <c r="D9" s="30" t="s">
        <v>66</v>
      </c>
      <c r="E9" s="56"/>
      <c r="F9" s="57" t="str">
        <f t="shared" si="0"/>
        <v/>
      </c>
      <c r="G9" s="58"/>
      <c r="H9" s="58"/>
      <c r="I9" s="59"/>
      <c r="J9" s="59"/>
      <c r="K9" s="59"/>
      <c r="L9" s="60" t="str">
        <f t="shared" si="1"/>
        <v/>
      </c>
      <c r="M9" s="61" t="str">
        <f t="shared" si="2"/>
        <v/>
      </c>
      <c r="N9" s="61" t="str">
        <f t="shared" si="3"/>
        <v/>
      </c>
      <c r="O9" s="62" t="str">
        <f t="shared" si="4"/>
        <v/>
      </c>
      <c r="P9" s="62" t="str">
        <f t="shared" si="5"/>
        <v/>
      </c>
      <c r="Q9" s="61" t="str">
        <f t="shared" si="6"/>
        <v/>
      </c>
      <c r="R9" s="63"/>
      <c r="S9" s="63"/>
      <c r="T9" s="63"/>
      <c r="U9" s="64"/>
      <c r="V9" s="48"/>
      <c r="W9" s="48"/>
      <c r="X9" s="71" t="s">
        <v>63</v>
      </c>
      <c r="Y9" s="72" t="s">
        <v>64</v>
      </c>
      <c r="Z9" s="73">
        <v>2864</v>
      </c>
      <c r="AA9" s="74">
        <v>1956046</v>
      </c>
      <c r="AB9" s="74">
        <v>2139244</v>
      </c>
      <c r="AC9" s="75">
        <v>9966</v>
      </c>
      <c r="AD9" s="75">
        <v>1950</v>
      </c>
      <c r="AE9" s="75"/>
      <c r="AF9" s="76">
        <v>1.3</v>
      </c>
      <c r="AG9" s="77">
        <v>0.28999999999999998</v>
      </c>
      <c r="AH9" s="77">
        <v>1.47</v>
      </c>
      <c r="AI9" s="78">
        <v>5.1000000000000004E-3</v>
      </c>
      <c r="AJ9" s="79">
        <v>0.19570000000000001</v>
      </c>
      <c r="AK9" s="48"/>
      <c r="AL9" s="48"/>
    </row>
    <row r="10" spans="1:38" ht="27" customHeight="1">
      <c r="A10" s="48"/>
      <c r="B10" s="81"/>
      <c r="C10" s="236" t="s">
        <v>69</v>
      </c>
      <c r="D10" s="237"/>
      <c r="E10" s="82">
        <f t="shared" ref="E10:K10" si="8">SUM(E3:E9)</f>
        <v>0</v>
      </c>
      <c r="F10" s="83">
        <f t="shared" si="8"/>
        <v>0</v>
      </c>
      <c r="G10" s="84">
        <f t="shared" si="8"/>
        <v>0</v>
      </c>
      <c r="H10" s="84">
        <f t="shared" si="8"/>
        <v>0</v>
      </c>
      <c r="I10" s="85">
        <f t="shared" si="8"/>
        <v>0</v>
      </c>
      <c r="J10" s="85">
        <f t="shared" si="8"/>
        <v>0</v>
      </c>
      <c r="K10" s="85">
        <f t="shared" si="8"/>
        <v>0</v>
      </c>
      <c r="L10" s="86" t="str">
        <f t="shared" si="1"/>
        <v xml:space="preserve"> </v>
      </c>
      <c r="M10" s="87" t="str">
        <f t="shared" si="2"/>
        <v xml:space="preserve"> </v>
      </c>
      <c r="N10" s="87" t="str">
        <f t="shared" si="3"/>
        <v xml:space="preserve"> </v>
      </c>
      <c r="O10" s="88" t="str">
        <f t="shared" si="4"/>
        <v xml:space="preserve"> </v>
      </c>
      <c r="P10" s="88" t="str">
        <f t="shared" si="5"/>
        <v xml:space="preserve"> </v>
      </c>
      <c r="Q10" s="87" t="str">
        <f t="shared" si="6"/>
        <v xml:space="preserve"> </v>
      </c>
      <c r="R10" s="88"/>
      <c r="S10" s="88"/>
      <c r="T10" s="89" t="str">
        <f>IF(T3="","",AVERAGE(T3:T9))</f>
        <v/>
      </c>
      <c r="U10" s="64"/>
      <c r="V10" s="48"/>
      <c r="W10" s="48"/>
      <c r="X10" s="71" t="s">
        <v>67</v>
      </c>
      <c r="Y10" s="72" t="s">
        <v>68</v>
      </c>
      <c r="Z10" s="73">
        <v>308</v>
      </c>
      <c r="AA10" s="74">
        <v>360185</v>
      </c>
      <c r="AB10" s="74">
        <v>383159</v>
      </c>
      <c r="AC10" s="75">
        <v>1922</v>
      </c>
      <c r="AD10" s="75">
        <v>282</v>
      </c>
      <c r="AE10" s="75"/>
      <c r="AF10" s="76">
        <v>0.8</v>
      </c>
      <c r="AG10" s="77">
        <v>0.16</v>
      </c>
      <c r="AH10" s="77">
        <v>1.0900000000000001</v>
      </c>
      <c r="AI10" s="78">
        <v>5.3E-3</v>
      </c>
      <c r="AJ10" s="79">
        <v>0.1467</v>
      </c>
      <c r="AK10" s="48"/>
      <c r="AL10" s="48"/>
    </row>
    <row r="11" spans="1:38" ht="27" customHeight="1">
      <c r="A11" s="48"/>
      <c r="B11" s="81"/>
      <c r="C11" s="43" t="s">
        <v>35</v>
      </c>
      <c r="D11" s="30" t="s">
        <v>72</v>
      </c>
      <c r="E11" s="56"/>
      <c r="F11" s="57" t="str">
        <f t="shared" ref="F11:F17" si="9">IF(T11="","",E11/T11)</f>
        <v/>
      </c>
      <c r="G11" s="58"/>
      <c r="H11" s="58"/>
      <c r="I11" s="59"/>
      <c r="J11" s="59"/>
      <c r="K11" s="59"/>
      <c r="L11" s="60" t="str">
        <f t="shared" si="1"/>
        <v/>
      </c>
      <c r="M11" s="61" t="str">
        <f t="shared" si="2"/>
        <v/>
      </c>
      <c r="N11" s="61" t="str">
        <f t="shared" si="3"/>
        <v/>
      </c>
      <c r="O11" s="62" t="str">
        <f t="shared" si="4"/>
        <v/>
      </c>
      <c r="P11" s="62" t="str">
        <f t="shared" si="5"/>
        <v/>
      </c>
      <c r="Q11" s="61" t="str">
        <f t="shared" si="6"/>
        <v/>
      </c>
      <c r="R11" s="63"/>
      <c r="S11" s="63"/>
      <c r="T11" s="63"/>
      <c r="U11" s="64"/>
      <c r="V11" s="48"/>
      <c r="W11" s="48"/>
      <c r="X11" s="71" t="s">
        <v>70</v>
      </c>
      <c r="Y11" s="72" t="s">
        <v>71</v>
      </c>
      <c r="Z11" s="73">
        <v>1427</v>
      </c>
      <c r="AA11" s="74">
        <v>1639123</v>
      </c>
      <c r="AB11" s="74">
        <v>1886589</v>
      </c>
      <c r="AC11" s="75">
        <v>7514</v>
      </c>
      <c r="AD11" s="75">
        <v>1351</v>
      </c>
      <c r="AE11" s="75"/>
      <c r="AF11" s="76">
        <v>0.8</v>
      </c>
      <c r="AG11" s="77">
        <v>0.19</v>
      </c>
      <c r="AH11" s="77">
        <v>1.06</v>
      </c>
      <c r="AI11" s="78">
        <v>4.5999999999999999E-3</v>
      </c>
      <c r="AJ11" s="79">
        <v>0.17979999999999999</v>
      </c>
      <c r="AK11" s="48"/>
      <c r="AL11" s="48"/>
    </row>
    <row r="12" spans="1:38" ht="27" customHeight="1">
      <c r="A12" s="48"/>
      <c r="B12" s="81"/>
      <c r="C12" s="43" t="s">
        <v>40</v>
      </c>
      <c r="D12" s="30" t="s">
        <v>75</v>
      </c>
      <c r="E12" s="56"/>
      <c r="F12" s="57" t="str">
        <f t="shared" si="9"/>
        <v/>
      </c>
      <c r="G12" s="58"/>
      <c r="H12" s="58"/>
      <c r="I12" s="59"/>
      <c r="J12" s="59"/>
      <c r="K12" s="59"/>
      <c r="L12" s="60" t="str">
        <f t="shared" si="1"/>
        <v/>
      </c>
      <c r="M12" s="61" t="str">
        <f t="shared" si="2"/>
        <v/>
      </c>
      <c r="N12" s="61" t="str">
        <f t="shared" si="3"/>
        <v/>
      </c>
      <c r="O12" s="62" t="str">
        <f t="shared" si="4"/>
        <v/>
      </c>
      <c r="P12" s="62" t="str">
        <f t="shared" si="5"/>
        <v/>
      </c>
      <c r="Q12" s="61" t="str">
        <f t="shared" si="6"/>
        <v/>
      </c>
      <c r="R12" s="63"/>
      <c r="S12" s="63"/>
      <c r="T12" s="63"/>
      <c r="U12" s="64"/>
      <c r="V12" s="48"/>
      <c r="W12" s="48"/>
      <c r="X12" s="71" t="s">
        <v>73</v>
      </c>
      <c r="Y12" s="72" t="s">
        <v>74</v>
      </c>
      <c r="Z12" s="73">
        <v>2571</v>
      </c>
      <c r="AA12" s="74">
        <v>2906269</v>
      </c>
      <c r="AB12" s="74">
        <v>3085085</v>
      </c>
      <c r="AC12" s="75">
        <v>8219</v>
      </c>
      <c r="AD12" s="75">
        <v>2261</v>
      </c>
      <c r="AE12" s="75"/>
      <c r="AF12" s="76">
        <v>0.8</v>
      </c>
      <c r="AG12" s="77">
        <v>0.31</v>
      </c>
      <c r="AH12" s="77">
        <v>1.1399999999999999</v>
      </c>
      <c r="AI12" s="78">
        <v>2.8E-3</v>
      </c>
      <c r="AJ12" s="79">
        <v>0.27510000000000001</v>
      </c>
      <c r="AK12" s="48"/>
      <c r="AL12" s="48"/>
    </row>
    <row r="13" spans="1:38" ht="27" customHeight="1">
      <c r="A13" s="48"/>
      <c r="B13" s="81"/>
      <c r="C13" s="43" t="s">
        <v>45</v>
      </c>
      <c r="D13" s="30" t="s">
        <v>78</v>
      </c>
      <c r="E13" s="56"/>
      <c r="F13" s="57" t="str">
        <f t="shared" si="9"/>
        <v/>
      </c>
      <c r="G13" s="58"/>
      <c r="H13" s="58"/>
      <c r="I13" s="59"/>
      <c r="J13" s="59"/>
      <c r="K13" s="59"/>
      <c r="L13" s="60" t="str">
        <f t="shared" si="1"/>
        <v/>
      </c>
      <c r="M13" s="61" t="str">
        <f t="shared" si="2"/>
        <v/>
      </c>
      <c r="N13" s="61" t="str">
        <f t="shared" si="3"/>
        <v/>
      </c>
      <c r="O13" s="62" t="str">
        <f t="shared" si="4"/>
        <v/>
      </c>
      <c r="P13" s="62" t="str">
        <f t="shared" si="5"/>
        <v/>
      </c>
      <c r="Q13" s="61" t="str">
        <f t="shared" si="6"/>
        <v/>
      </c>
      <c r="R13" s="63"/>
      <c r="S13" s="63"/>
      <c r="T13" s="63"/>
      <c r="U13" s="64"/>
      <c r="V13" s="48"/>
      <c r="W13" s="48"/>
      <c r="X13" s="71" t="s">
        <v>76</v>
      </c>
      <c r="Y13" s="72" t="s">
        <v>77</v>
      </c>
      <c r="Z13" s="73">
        <v>1905</v>
      </c>
      <c r="AA13" s="74">
        <v>1910100</v>
      </c>
      <c r="AB13" s="74">
        <v>2092359</v>
      </c>
      <c r="AC13" s="75">
        <v>5607</v>
      </c>
      <c r="AD13" s="75">
        <v>1462</v>
      </c>
      <c r="AE13" s="75"/>
      <c r="AF13" s="76">
        <v>0.9</v>
      </c>
      <c r="AG13" s="77">
        <v>0.34</v>
      </c>
      <c r="AH13" s="77">
        <v>1.3</v>
      </c>
      <c r="AI13" s="78">
        <v>2.8999999999999998E-3</v>
      </c>
      <c r="AJ13" s="79">
        <v>0.26069999999999999</v>
      </c>
      <c r="AK13" s="48"/>
      <c r="AL13" s="48"/>
    </row>
    <row r="14" spans="1:38" ht="27" customHeight="1">
      <c r="A14" s="48"/>
      <c r="B14" s="81"/>
      <c r="C14" s="43" t="s">
        <v>50</v>
      </c>
      <c r="D14" s="30" t="s">
        <v>81</v>
      </c>
      <c r="E14" s="56"/>
      <c r="F14" s="57" t="str">
        <f t="shared" si="9"/>
        <v/>
      </c>
      <c r="G14" s="58"/>
      <c r="H14" s="58"/>
      <c r="I14" s="59"/>
      <c r="J14" s="59"/>
      <c r="K14" s="59"/>
      <c r="L14" s="60" t="str">
        <f t="shared" si="1"/>
        <v/>
      </c>
      <c r="M14" s="61" t="str">
        <f t="shared" si="2"/>
        <v/>
      </c>
      <c r="N14" s="61" t="str">
        <f t="shared" si="3"/>
        <v/>
      </c>
      <c r="O14" s="62" t="str">
        <f t="shared" si="4"/>
        <v/>
      </c>
      <c r="P14" s="62" t="str">
        <f t="shared" si="5"/>
        <v/>
      </c>
      <c r="Q14" s="61" t="str">
        <f t="shared" si="6"/>
        <v/>
      </c>
      <c r="R14" s="63"/>
      <c r="S14" s="63"/>
      <c r="T14" s="63"/>
      <c r="U14" s="64"/>
      <c r="V14" s="48"/>
      <c r="W14" s="48"/>
      <c r="X14" s="71" t="s">
        <v>79</v>
      </c>
      <c r="Y14" s="72" t="s">
        <v>80</v>
      </c>
      <c r="Z14" s="73">
        <v>2341</v>
      </c>
      <c r="AA14" s="74">
        <v>2069840</v>
      </c>
      <c r="AB14" s="74">
        <v>2205626</v>
      </c>
      <c r="AC14" s="75">
        <v>6351</v>
      </c>
      <c r="AD14" s="75">
        <v>1770</v>
      </c>
      <c r="AE14" s="75"/>
      <c r="AF14" s="76">
        <v>1.1000000000000001</v>
      </c>
      <c r="AG14" s="77">
        <v>0.37</v>
      </c>
      <c r="AH14" s="77">
        <v>1.32</v>
      </c>
      <c r="AI14" s="78">
        <v>3.0999999999999999E-3</v>
      </c>
      <c r="AJ14" s="79">
        <v>0.2787</v>
      </c>
      <c r="AK14" s="48"/>
      <c r="AL14" s="48"/>
    </row>
    <row r="15" spans="1:38" ht="27" customHeight="1">
      <c r="A15" s="48"/>
      <c r="B15" s="81"/>
      <c r="C15" s="43" t="s">
        <v>56</v>
      </c>
      <c r="D15" s="30" t="s">
        <v>84</v>
      </c>
      <c r="E15" s="56"/>
      <c r="F15" s="57" t="str">
        <f t="shared" si="9"/>
        <v/>
      </c>
      <c r="G15" s="58"/>
      <c r="H15" s="58"/>
      <c r="I15" s="59"/>
      <c r="J15" s="59"/>
      <c r="K15" s="59"/>
      <c r="L15" s="60" t="str">
        <f t="shared" si="1"/>
        <v/>
      </c>
      <c r="M15" s="61" t="str">
        <f t="shared" si="2"/>
        <v/>
      </c>
      <c r="N15" s="61" t="str">
        <f t="shared" si="3"/>
        <v/>
      </c>
      <c r="O15" s="62" t="str">
        <f t="shared" si="4"/>
        <v/>
      </c>
      <c r="P15" s="62" t="str">
        <f t="shared" si="5"/>
        <v/>
      </c>
      <c r="Q15" s="61" t="str">
        <f t="shared" si="6"/>
        <v/>
      </c>
      <c r="R15" s="63"/>
      <c r="S15" s="63"/>
      <c r="T15" s="63"/>
      <c r="U15" s="64"/>
      <c r="V15" s="48"/>
      <c r="W15" s="48"/>
      <c r="X15" s="71" t="s">
        <v>82</v>
      </c>
      <c r="Y15" s="72" t="s">
        <v>83</v>
      </c>
      <c r="Z15" s="73">
        <v>2648</v>
      </c>
      <c r="AA15" s="74">
        <v>2810385</v>
      </c>
      <c r="AB15" s="74">
        <v>2969968</v>
      </c>
      <c r="AC15" s="75">
        <v>6489</v>
      </c>
      <c r="AD15" s="75">
        <v>1855</v>
      </c>
      <c r="AE15" s="75"/>
      <c r="AF15" s="76">
        <v>0.9</v>
      </c>
      <c r="AG15" s="77">
        <v>0.41</v>
      </c>
      <c r="AH15" s="77">
        <v>1.43</v>
      </c>
      <c r="AI15" s="78">
        <v>2.3E-3</v>
      </c>
      <c r="AJ15" s="79">
        <v>0.28589999999999999</v>
      </c>
      <c r="AK15" s="48"/>
      <c r="AL15" s="48"/>
    </row>
    <row r="16" spans="1:38" ht="27" customHeight="1">
      <c r="A16" s="48"/>
      <c r="B16" s="81"/>
      <c r="C16" s="43" t="s">
        <v>61</v>
      </c>
      <c r="D16" s="30" t="s">
        <v>87</v>
      </c>
      <c r="E16" s="56"/>
      <c r="F16" s="57" t="str">
        <f t="shared" si="9"/>
        <v/>
      </c>
      <c r="G16" s="58"/>
      <c r="H16" s="58"/>
      <c r="I16" s="59"/>
      <c r="J16" s="59"/>
      <c r="K16" s="59"/>
      <c r="L16" s="60" t="str">
        <f t="shared" si="1"/>
        <v/>
      </c>
      <c r="M16" s="61" t="str">
        <f t="shared" si="2"/>
        <v/>
      </c>
      <c r="N16" s="61" t="str">
        <f t="shared" si="3"/>
        <v/>
      </c>
      <c r="O16" s="62" t="str">
        <f t="shared" si="4"/>
        <v/>
      </c>
      <c r="P16" s="62" t="str">
        <f t="shared" si="5"/>
        <v/>
      </c>
      <c r="Q16" s="61" t="str">
        <f t="shared" si="6"/>
        <v/>
      </c>
      <c r="R16" s="63"/>
      <c r="S16" s="63"/>
      <c r="T16" s="63"/>
      <c r="U16" s="64"/>
      <c r="V16" s="48"/>
      <c r="W16" s="48"/>
      <c r="X16" s="71" t="s">
        <v>85</v>
      </c>
      <c r="Y16" s="72" t="s">
        <v>86</v>
      </c>
      <c r="Z16" s="73">
        <v>2602</v>
      </c>
      <c r="AA16" s="74">
        <v>1945166</v>
      </c>
      <c r="AB16" s="74">
        <v>2096328</v>
      </c>
      <c r="AC16" s="75">
        <v>5543</v>
      </c>
      <c r="AD16" s="75">
        <v>1408</v>
      </c>
      <c r="AE16" s="75"/>
      <c r="AF16" s="76">
        <v>1.2</v>
      </c>
      <c r="AG16" s="77">
        <v>0.47</v>
      </c>
      <c r="AH16" s="77">
        <v>1.85</v>
      </c>
      <c r="AI16" s="78">
        <v>2.8E-3</v>
      </c>
      <c r="AJ16" s="79">
        <v>0.254</v>
      </c>
      <c r="AK16" s="48"/>
      <c r="AL16" s="48"/>
    </row>
    <row r="17" spans="1:38" ht="27" customHeight="1">
      <c r="A17" s="48"/>
      <c r="B17" s="81"/>
      <c r="C17" s="46" t="s">
        <v>65</v>
      </c>
      <c r="D17" s="30" t="s">
        <v>90</v>
      </c>
      <c r="E17" s="56"/>
      <c r="F17" s="57" t="str">
        <f t="shared" si="9"/>
        <v/>
      </c>
      <c r="G17" s="58"/>
      <c r="H17" s="58"/>
      <c r="I17" s="59"/>
      <c r="J17" s="59"/>
      <c r="K17" s="59"/>
      <c r="L17" s="60" t="str">
        <f t="shared" si="1"/>
        <v/>
      </c>
      <c r="M17" s="61" t="str">
        <f t="shared" si="2"/>
        <v/>
      </c>
      <c r="N17" s="61" t="str">
        <f t="shared" si="3"/>
        <v/>
      </c>
      <c r="O17" s="62" t="str">
        <f t="shared" si="4"/>
        <v/>
      </c>
      <c r="P17" s="62" t="str">
        <f t="shared" si="5"/>
        <v/>
      </c>
      <c r="Q17" s="61" t="str">
        <f t="shared" si="6"/>
        <v/>
      </c>
      <c r="R17" s="63"/>
      <c r="S17" s="63"/>
      <c r="T17" s="63"/>
      <c r="U17" s="64"/>
      <c r="V17" s="48"/>
      <c r="W17" s="48"/>
      <c r="X17" s="71" t="s">
        <v>88</v>
      </c>
      <c r="Y17" s="72" t="s">
        <v>89</v>
      </c>
      <c r="Z17" s="73">
        <v>3166</v>
      </c>
      <c r="AA17" s="74">
        <v>2066157</v>
      </c>
      <c r="AB17" s="74">
        <v>2302801</v>
      </c>
      <c r="AC17" s="75">
        <v>7557</v>
      </c>
      <c r="AD17" s="75">
        <v>1878</v>
      </c>
      <c r="AE17" s="75"/>
      <c r="AF17" s="76">
        <v>1.4</v>
      </c>
      <c r="AG17" s="77">
        <v>0.42</v>
      </c>
      <c r="AH17" s="77">
        <v>1.69</v>
      </c>
      <c r="AI17" s="78">
        <v>3.7000000000000002E-3</v>
      </c>
      <c r="AJ17" s="79">
        <v>0.2485</v>
      </c>
      <c r="AK17" s="48"/>
      <c r="AL17" s="48"/>
    </row>
    <row r="18" spans="1:38" ht="27" customHeight="1">
      <c r="A18" s="48"/>
      <c r="B18" s="90" t="s">
        <v>93</v>
      </c>
      <c r="C18" s="236" t="s">
        <v>94</v>
      </c>
      <c r="D18" s="237"/>
      <c r="E18" s="82">
        <f t="shared" ref="E18:K18" si="10">SUM(E11:E17)</f>
        <v>0</v>
      </c>
      <c r="F18" s="83">
        <f t="shared" si="10"/>
        <v>0</v>
      </c>
      <c r="G18" s="84">
        <f t="shared" si="10"/>
        <v>0</v>
      </c>
      <c r="H18" s="84">
        <f t="shared" si="10"/>
        <v>0</v>
      </c>
      <c r="I18" s="85">
        <f t="shared" si="10"/>
        <v>0</v>
      </c>
      <c r="J18" s="85">
        <f t="shared" si="10"/>
        <v>0</v>
      </c>
      <c r="K18" s="85">
        <f t="shared" si="10"/>
        <v>0</v>
      </c>
      <c r="L18" s="86" t="str">
        <f t="shared" si="1"/>
        <v xml:space="preserve"> </v>
      </c>
      <c r="M18" s="87" t="str">
        <f t="shared" si="2"/>
        <v xml:space="preserve"> </v>
      </c>
      <c r="N18" s="87" t="str">
        <f t="shared" si="3"/>
        <v xml:space="preserve"> </v>
      </c>
      <c r="O18" s="88" t="str">
        <f t="shared" si="4"/>
        <v xml:space="preserve"> </v>
      </c>
      <c r="P18" s="88" t="str">
        <f t="shared" si="5"/>
        <v xml:space="preserve"> </v>
      </c>
      <c r="Q18" s="87" t="str">
        <f t="shared" si="6"/>
        <v xml:space="preserve"> </v>
      </c>
      <c r="R18" s="88"/>
      <c r="S18" s="88"/>
      <c r="T18" s="89" t="str">
        <f>IF(T11="","",AVERAGE(T11:T17))</f>
        <v/>
      </c>
      <c r="U18" s="64"/>
      <c r="V18" s="48"/>
      <c r="W18" s="48"/>
      <c r="X18" s="71" t="s">
        <v>91</v>
      </c>
      <c r="Y18" s="72" t="s">
        <v>92</v>
      </c>
      <c r="Z18" s="73">
        <v>5339</v>
      </c>
      <c r="AA18" s="74">
        <v>3019522</v>
      </c>
      <c r="AB18" s="74">
        <v>3378937</v>
      </c>
      <c r="AC18" s="75">
        <v>15435</v>
      </c>
      <c r="AD18" s="75">
        <v>4018</v>
      </c>
      <c r="AE18" s="75"/>
      <c r="AF18" s="76">
        <v>1.6</v>
      </c>
      <c r="AG18" s="77">
        <v>0.35</v>
      </c>
      <c r="AH18" s="77">
        <v>1.33</v>
      </c>
      <c r="AI18" s="78">
        <v>5.1000000000000004E-3</v>
      </c>
      <c r="AJ18" s="79">
        <v>0.26029999999999998</v>
      </c>
      <c r="AK18" s="48"/>
      <c r="AL18" s="48"/>
    </row>
    <row r="19" spans="1:38" ht="27" customHeight="1">
      <c r="A19" s="48"/>
      <c r="B19" s="81"/>
      <c r="C19" s="43" t="s">
        <v>35</v>
      </c>
      <c r="D19" s="11" t="s">
        <v>97</v>
      </c>
      <c r="E19" s="56"/>
      <c r="F19" s="57" t="str">
        <f t="shared" ref="F19:F25" si="11">IF(T19="","",E19/T19)</f>
        <v/>
      </c>
      <c r="G19" s="58"/>
      <c r="H19" s="58"/>
      <c r="I19" s="59"/>
      <c r="J19" s="59"/>
      <c r="K19" s="59"/>
      <c r="L19" s="60" t="str">
        <f t="shared" si="1"/>
        <v/>
      </c>
      <c r="M19" s="61" t="str">
        <f t="shared" si="2"/>
        <v/>
      </c>
      <c r="N19" s="61" t="str">
        <f t="shared" si="3"/>
        <v/>
      </c>
      <c r="O19" s="62" t="str">
        <f t="shared" si="4"/>
        <v/>
      </c>
      <c r="P19" s="62" t="str">
        <f t="shared" si="5"/>
        <v/>
      </c>
      <c r="Q19" s="61" t="str">
        <f t="shared" si="6"/>
        <v/>
      </c>
      <c r="R19" s="63"/>
      <c r="S19" s="63"/>
      <c r="T19" s="63"/>
      <c r="U19" s="64"/>
      <c r="V19" s="48"/>
      <c r="W19" s="48"/>
      <c r="X19" s="71" t="s">
        <v>95</v>
      </c>
      <c r="Y19" s="72" t="s">
        <v>96</v>
      </c>
      <c r="Z19" s="73">
        <v>4875</v>
      </c>
      <c r="AA19" s="74">
        <v>2740075</v>
      </c>
      <c r="AB19" s="74">
        <v>3009317</v>
      </c>
      <c r="AC19" s="75">
        <v>14478</v>
      </c>
      <c r="AD19" s="75">
        <v>3345</v>
      </c>
      <c r="AE19" s="75"/>
      <c r="AF19" s="76">
        <v>1.6</v>
      </c>
      <c r="AG19" s="77">
        <v>0.34</v>
      </c>
      <c r="AH19" s="77">
        <v>1.46</v>
      </c>
      <c r="AI19" s="78">
        <v>5.3E-3</v>
      </c>
      <c r="AJ19" s="79">
        <v>0.23100000000000001</v>
      </c>
      <c r="AK19" s="48"/>
      <c r="AL19" s="48"/>
    </row>
    <row r="20" spans="1:38" ht="27" customHeight="1">
      <c r="A20" s="48"/>
      <c r="B20" s="81"/>
      <c r="C20" s="43" t="s">
        <v>40</v>
      </c>
      <c r="D20" s="11" t="s">
        <v>100</v>
      </c>
      <c r="E20" s="56"/>
      <c r="F20" s="57" t="str">
        <f t="shared" si="11"/>
        <v/>
      </c>
      <c r="G20" s="58"/>
      <c r="H20" s="58"/>
      <c r="I20" s="59"/>
      <c r="J20" s="59"/>
      <c r="K20" s="59"/>
      <c r="L20" s="60" t="str">
        <f t="shared" si="1"/>
        <v/>
      </c>
      <c r="M20" s="61" t="str">
        <f t="shared" si="2"/>
        <v/>
      </c>
      <c r="N20" s="61" t="str">
        <f t="shared" si="3"/>
        <v/>
      </c>
      <c r="O20" s="62" t="str">
        <f t="shared" si="4"/>
        <v/>
      </c>
      <c r="P20" s="62" t="str">
        <f t="shared" si="5"/>
        <v/>
      </c>
      <c r="Q20" s="61" t="str">
        <f t="shared" si="6"/>
        <v/>
      </c>
      <c r="R20" s="63"/>
      <c r="S20" s="63"/>
      <c r="T20" s="63"/>
      <c r="U20" s="64"/>
      <c r="V20" s="48"/>
      <c r="W20" s="48"/>
      <c r="X20" s="71" t="s">
        <v>98</v>
      </c>
      <c r="Y20" s="72" t="s">
        <v>99</v>
      </c>
      <c r="Z20" s="73">
        <v>2250</v>
      </c>
      <c r="AA20" s="74">
        <v>1534097</v>
      </c>
      <c r="AB20" s="74">
        <v>1652707</v>
      </c>
      <c r="AC20" s="75">
        <v>7368</v>
      </c>
      <c r="AD20" s="75">
        <v>1862</v>
      </c>
      <c r="AE20" s="75"/>
      <c r="AF20" s="76">
        <v>1.4</v>
      </c>
      <c r="AG20" s="77">
        <v>0.31</v>
      </c>
      <c r="AH20" s="77">
        <v>1.21</v>
      </c>
      <c r="AI20" s="78">
        <v>4.7999999999999996E-3</v>
      </c>
      <c r="AJ20" s="79">
        <v>0.25269999999999998</v>
      </c>
      <c r="AK20" s="48"/>
      <c r="AL20" s="48"/>
    </row>
    <row r="21" spans="1:38" ht="27" customHeight="1">
      <c r="A21" s="48"/>
      <c r="B21" s="81"/>
      <c r="C21" s="43" t="s">
        <v>45</v>
      </c>
      <c r="D21" s="11" t="s">
        <v>103</v>
      </c>
      <c r="E21" s="56"/>
      <c r="F21" s="57" t="str">
        <f t="shared" si="11"/>
        <v/>
      </c>
      <c r="G21" s="58"/>
      <c r="H21" s="58"/>
      <c r="I21" s="59"/>
      <c r="J21" s="59"/>
      <c r="K21" s="59"/>
      <c r="L21" s="60" t="str">
        <f t="shared" si="1"/>
        <v/>
      </c>
      <c r="M21" s="61" t="str">
        <f t="shared" si="2"/>
        <v/>
      </c>
      <c r="N21" s="61" t="str">
        <f t="shared" si="3"/>
        <v/>
      </c>
      <c r="O21" s="62" t="str">
        <f t="shared" si="4"/>
        <v/>
      </c>
      <c r="P21" s="62" t="str">
        <f t="shared" si="5"/>
        <v/>
      </c>
      <c r="Q21" s="61" t="str">
        <f t="shared" si="6"/>
        <v/>
      </c>
      <c r="R21" s="63"/>
      <c r="S21" s="63"/>
      <c r="T21" s="63"/>
      <c r="U21" s="64"/>
      <c r="V21" s="48"/>
      <c r="W21" s="48"/>
      <c r="X21" s="71" t="s">
        <v>101</v>
      </c>
      <c r="Y21" s="72" t="s">
        <v>102</v>
      </c>
      <c r="Z21" s="73">
        <v>3349</v>
      </c>
      <c r="AA21" s="74">
        <v>2279036</v>
      </c>
      <c r="AB21" s="74">
        <v>2514861</v>
      </c>
      <c r="AC21" s="75">
        <v>8823</v>
      </c>
      <c r="AD21" s="75">
        <v>2024</v>
      </c>
      <c r="AE21" s="75"/>
      <c r="AF21" s="76">
        <v>1.3</v>
      </c>
      <c r="AG21" s="77">
        <v>0.38</v>
      </c>
      <c r="AH21" s="77">
        <v>1.65</v>
      </c>
      <c r="AI21" s="78">
        <v>3.8999999999999998E-3</v>
      </c>
      <c r="AJ21" s="79">
        <v>0.22939999999999999</v>
      </c>
      <c r="AK21" s="48"/>
      <c r="AL21" s="48"/>
    </row>
    <row r="22" spans="1:38" ht="27" customHeight="1">
      <c r="A22" s="48"/>
      <c r="B22" s="81"/>
      <c r="C22" s="43" t="s">
        <v>50</v>
      </c>
      <c r="D22" s="11" t="s">
        <v>106</v>
      </c>
      <c r="E22" s="56"/>
      <c r="F22" s="57" t="str">
        <f t="shared" si="11"/>
        <v/>
      </c>
      <c r="G22" s="58"/>
      <c r="H22" s="58"/>
      <c r="I22" s="59"/>
      <c r="J22" s="59"/>
      <c r="K22" s="59"/>
      <c r="L22" s="60" t="str">
        <f t="shared" si="1"/>
        <v/>
      </c>
      <c r="M22" s="61" t="str">
        <f t="shared" si="2"/>
        <v/>
      </c>
      <c r="N22" s="61" t="str">
        <f t="shared" si="3"/>
        <v/>
      </c>
      <c r="O22" s="62" t="str">
        <f t="shared" si="4"/>
        <v/>
      </c>
      <c r="P22" s="62" t="str">
        <f t="shared" si="5"/>
        <v/>
      </c>
      <c r="Q22" s="61" t="str">
        <f t="shared" si="6"/>
        <v/>
      </c>
      <c r="R22" s="63"/>
      <c r="S22" s="63"/>
      <c r="T22" s="63"/>
      <c r="U22" s="64"/>
      <c r="V22" s="48"/>
      <c r="W22" s="48"/>
      <c r="X22" s="71" t="s">
        <v>104</v>
      </c>
      <c r="Y22" s="72" t="s">
        <v>105</v>
      </c>
      <c r="Z22" s="73">
        <v>2233</v>
      </c>
      <c r="AA22" s="74">
        <v>1160641</v>
      </c>
      <c r="AB22" s="74">
        <v>1497294</v>
      </c>
      <c r="AC22" s="75">
        <v>5239</v>
      </c>
      <c r="AD22" s="75">
        <v>1389</v>
      </c>
      <c r="AE22" s="75"/>
      <c r="AF22" s="76">
        <v>1.5</v>
      </c>
      <c r="AG22" s="77">
        <v>0.43</v>
      </c>
      <c r="AH22" s="77">
        <v>1.61</v>
      </c>
      <c r="AI22" s="78">
        <v>4.4999999999999997E-3</v>
      </c>
      <c r="AJ22" s="79">
        <v>0.2651</v>
      </c>
      <c r="AK22" s="48"/>
      <c r="AL22" s="48"/>
    </row>
    <row r="23" spans="1:38" ht="27" customHeight="1">
      <c r="A23" s="48"/>
      <c r="B23" s="81"/>
      <c r="C23" s="43" t="s">
        <v>56</v>
      </c>
      <c r="D23" s="11" t="s">
        <v>109</v>
      </c>
      <c r="E23" s="56"/>
      <c r="F23" s="57" t="str">
        <f t="shared" si="11"/>
        <v/>
      </c>
      <c r="G23" s="58"/>
      <c r="H23" s="58"/>
      <c r="I23" s="59"/>
      <c r="J23" s="59"/>
      <c r="K23" s="59"/>
      <c r="L23" s="60" t="str">
        <f t="shared" si="1"/>
        <v/>
      </c>
      <c r="M23" s="61" t="str">
        <f t="shared" si="2"/>
        <v/>
      </c>
      <c r="N23" s="61" t="str">
        <f t="shared" si="3"/>
        <v/>
      </c>
      <c r="O23" s="62" t="str">
        <f t="shared" si="4"/>
        <v/>
      </c>
      <c r="P23" s="62" t="str">
        <f t="shared" si="5"/>
        <v/>
      </c>
      <c r="Q23" s="61" t="str">
        <f t="shared" si="6"/>
        <v/>
      </c>
      <c r="R23" s="63"/>
      <c r="S23" s="63"/>
      <c r="T23" s="63"/>
      <c r="U23" s="64"/>
      <c r="V23" s="48"/>
      <c r="W23" s="48"/>
      <c r="X23" s="71" t="s">
        <v>107</v>
      </c>
      <c r="Y23" s="72" t="s">
        <v>108</v>
      </c>
      <c r="Z23" s="73">
        <v>3408</v>
      </c>
      <c r="AA23" s="74">
        <v>1924616</v>
      </c>
      <c r="AB23" s="74">
        <v>2102969</v>
      </c>
      <c r="AC23" s="75">
        <v>8759</v>
      </c>
      <c r="AD23" s="75">
        <v>2555</v>
      </c>
      <c r="AE23" s="75"/>
      <c r="AF23" s="76">
        <v>1.6</v>
      </c>
      <c r="AG23" s="77">
        <v>0.39</v>
      </c>
      <c r="AH23" s="77">
        <v>1.33</v>
      </c>
      <c r="AI23" s="78">
        <v>4.5999999999999999E-3</v>
      </c>
      <c r="AJ23" s="79">
        <v>0.29170000000000001</v>
      </c>
      <c r="AK23" s="48"/>
      <c r="AL23" s="48"/>
    </row>
    <row r="24" spans="1:38" ht="27" customHeight="1">
      <c r="A24" s="48"/>
      <c r="B24" s="81"/>
      <c r="C24" s="43" t="s">
        <v>61</v>
      </c>
      <c r="D24" s="11" t="s">
        <v>112</v>
      </c>
      <c r="E24" s="56"/>
      <c r="F24" s="57" t="str">
        <f t="shared" si="11"/>
        <v/>
      </c>
      <c r="G24" s="58"/>
      <c r="H24" s="58"/>
      <c r="I24" s="59"/>
      <c r="J24" s="59"/>
      <c r="K24" s="59"/>
      <c r="L24" s="60" t="str">
        <f t="shared" si="1"/>
        <v/>
      </c>
      <c r="M24" s="61" t="str">
        <f t="shared" si="2"/>
        <v/>
      </c>
      <c r="N24" s="61" t="str">
        <f t="shared" si="3"/>
        <v/>
      </c>
      <c r="O24" s="62" t="str">
        <f t="shared" si="4"/>
        <v/>
      </c>
      <c r="P24" s="62" t="str">
        <f t="shared" si="5"/>
        <v/>
      </c>
      <c r="Q24" s="61" t="str">
        <f t="shared" si="6"/>
        <v/>
      </c>
      <c r="R24" s="63"/>
      <c r="S24" s="63"/>
      <c r="T24" s="63"/>
      <c r="U24" s="64"/>
      <c r="V24" s="48"/>
      <c r="W24" s="48"/>
      <c r="X24" s="71" t="s">
        <v>110</v>
      </c>
      <c r="Y24" s="72" t="s">
        <v>111</v>
      </c>
      <c r="Z24" s="73">
        <v>3794</v>
      </c>
      <c r="AA24" s="74">
        <v>1863543</v>
      </c>
      <c r="AB24" s="74">
        <v>1985922</v>
      </c>
      <c r="AC24" s="75">
        <v>20466</v>
      </c>
      <c r="AD24" s="75">
        <v>2348</v>
      </c>
      <c r="AE24" s="75"/>
      <c r="AF24" s="76">
        <v>1.9</v>
      </c>
      <c r="AG24" s="77">
        <v>0.19</v>
      </c>
      <c r="AH24" s="77">
        <v>1.62</v>
      </c>
      <c r="AI24" s="78">
        <v>1.0999999999999999E-2</v>
      </c>
      <c r="AJ24" s="79">
        <v>0.1147</v>
      </c>
      <c r="AK24" s="48"/>
      <c r="AL24" s="48"/>
    </row>
    <row r="25" spans="1:38" ht="27" customHeight="1">
      <c r="A25" s="48"/>
      <c r="B25" s="81"/>
      <c r="C25" s="46" t="s">
        <v>65</v>
      </c>
      <c r="D25" s="11" t="s">
        <v>115</v>
      </c>
      <c r="E25" s="56"/>
      <c r="F25" s="57" t="str">
        <f t="shared" si="11"/>
        <v/>
      </c>
      <c r="G25" s="58"/>
      <c r="H25" s="58"/>
      <c r="I25" s="59"/>
      <c r="J25" s="59"/>
      <c r="K25" s="59"/>
      <c r="L25" s="60" t="str">
        <f t="shared" si="1"/>
        <v/>
      </c>
      <c r="M25" s="61" t="str">
        <f t="shared" si="2"/>
        <v/>
      </c>
      <c r="N25" s="61" t="str">
        <f t="shared" si="3"/>
        <v/>
      </c>
      <c r="O25" s="62" t="str">
        <f t="shared" si="4"/>
        <v/>
      </c>
      <c r="P25" s="62" t="str">
        <f t="shared" si="5"/>
        <v/>
      </c>
      <c r="Q25" s="61" t="str">
        <f t="shared" si="6"/>
        <v/>
      </c>
      <c r="R25" s="63"/>
      <c r="S25" s="63"/>
      <c r="T25" s="63"/>
      <c r="U25" s="64"/>
      <c r="V25" s="48"/>
      <c r="W25" s="48"/>
      <c r="X25" s="71" t="s">
        <v>113</v>
      </c>
      <c r="Y25" s="72" t="s">
        <v>114</v>
      </c>
      <c r="Z25" s="73">
        <v>2236</v>
      </c>
      <c r="AA25" s="74">
        <v>900302</v>
      </c>
      <c r="AB25" s="74">
        <v>1007460</v>
      </c>
      <c r="AC25" s="75">
        <v>5992</v>
      </c>
      <c r="AD25" s="75">
        <v>1076</v>
      </c>
      <c r="AE25" s="75"/>
      <c r="AF25" s="76">
        <v>2.2000000000000002</v>
      </c>
      <c r="AG25" s="77">
        <v>0.37</v>
      </c>
      <c r="AH25" s="77">
        <v>2.08</v>
      </c>
      <c r="AI25" s="78">
        <v>6.7000000000000002E-3</v>
      </c>
      <c r="AJ25" s="79">
        <v>0.17960000000000001</v>
      </c>
      <c r="AK25" s="48"/>
      <c r="AL25" s="48"/>
    </row>
    <row r="26" spans="1:38" ht="27" customHeight="1">
      <c r="A26" s="48"/>
      <c r="B26" s="90" t="s">
        <v>93</v>
      </c>
      <c r="C26" s="236" t="s">
        <v>118</v>
      </c>
      <c r="D26" s="237"/>
      <c r="E26" s="82">
        <f t="shared" ref="E26:K26" si="12">SUM(E19:E25)</f>
        <v>0</v>
      </c>
      <c r="F26" s="83">
        <f t="shared" si="12"/>
        <v>0</v>
      </c>
      <c r="G26" s="84">
        <f t="shared" si="12"/>
        <v>0</v>
      </c>
      <c r="H26" s="84">
        <f t="shared" si="12"/>
        <v>0</v>
      </c>
      <c r="I26" s="85">
        <f t="shared" si="12"/>
        <v>0</v>
      </c>
      <c r="J26" s="85">
        <f t="shared" si="12"/>
        <v>0</v>
      </c>
      <c r="K26" s="85">
        <f t="shared" si="12"/>
        <v>0</v>
      </c>
      <c r="L26" s="86" t="str">
        <f t="shared" si="1"/>
        <v xml:space="preserve"> </v>
      </c>
      <c r="M26" s="87" t="str">
        <f t="shared" si="2"/>
        <v xml:space="preserve"> </v>
      </c>
      <c r="N26" s="87" t="str">
        <f t="shared" si="3"/>
        <v xml:space="preserve"> </v>
      </c>
      <c r="O26" s="88" t="str">
        <f t="shared" si="4"/>
        <v xml:space="preserve"> </v>
      </c>
      <c r="P26" s="88" t="str">
        <f t="shared" si="5"/>
        <v xml:space="preserve"> </v>
      </c>
      <c r="Q26" s="87" t="str">
        <f t="shared" si="6"/>
        <v xml:space="preserve"> </v>
      </c>
      <c r="R26" s="88"/>
      <c r="S26" s="88"/>
      <c r="T26" s="89" t="str">
        <f>IF(T19="","",AVERAGE(T19:T25))</f>
        <v/>
      </c>
      <c r="U26" s="64"/>
      <c r="V26" s="48"/>
      <c r="W26" s="48"/>
      <c r="X26" s="71" t="s">
        <v>116</v>
      </c>
      <c r="Y26" s="72" t="s">
        <v>117</v>
      </c>
      <c r="Z26" s="73">
        <v>4981</v>
      </c>
      <c r="AA26" s="74">
        <v>2722924</v>
      </c>
      <c r="AB26" s="74">
        <v>3041926</v>
      </c>
      <c r="AC26" s="75">
        <v>14036</v>
      </c>
      <c r="AD26" s="75">
        <v>3266</v>
      </c>
      <c r="AE26" s="75"/>
      <c r="AF26" s="76">
        <v>1.6</v>
      </c>
      <c r="AG26" s="77">
        <v>0.35</v>
      </c>
      <c r="AH26" s="77">
        <v>1.53</v>
      </c>
      <c r="AI26" s="78">
        <v>5.1999999999999998E-3</v>
      </c>
      <c r="AJ26" s="79">
        <v>0.23269999999999999</v>
      </c>
      <c r="AK26" s="48"/>
      <c r="AL26" s="48"/>
    </row>
    <row r="27" spans="1:38" ht="27" customHeight="1">
      <c r="A27" s="48"/>
      <c r="B27" s="81"/>
      <c r="C27" s="43" t="s">
        <v>35</v>
      </c>
      <c r="D27" s="11" t="s">
        <v>121</v>
      </c>
      <c r="E27" s="56"/>
      <c r="F27" s="57" t="str">
        <f t="shared" ref="F27:F33" si="13">IF(T27="","",E27/T27)</f>
        <v/>
      </c>
      <c r="G27" s="58"/>
      <c r="H27" s="58"/>
      <c r="I27" s="59"/>
      <c r="J27" s="59"/>
      <c r="K27" s="59"/>
      <c r="L27" s="60" t="str">
        <f t="shared" si="1"/>
        <v/>
      </c>
      <c r="M27" s="61" t="str">
        <f t="shared" si="2"/>
        <v/>
      </c>
      <c r="N27" s="61" t="str">
        <f t="shared" si="3"/>
        <v/>
      </c>
      <c r="O27" s="62" t="str">
        <f t="shared" si="4"/>
        <v/>
      </c>
      <c r="P27" s="62" t="str">
        <f t="shared" si="5"/>
        <v/>
      </c>
      <c r="Q27" s="61" t="str">
        <f t="shared" si="6"/>
        <v/>
      </c>
      <c r="R27" s="63"/>
      <c r="S27" s="63"/>
      <c r="T27" s="63"/>
      <c r="U27" s="64"/>
      <c r="V27" s="48"/>
      <c r="W27" s="48"/>
      <c r="X27" s="71" t="s">
        <v>119</v>
      </c>
      <c r="Y27" s="72" t="s">
        <v>120</v>
      </c>
      <c r="Z27" s="73">
        <v>4541</v>
      </c>
      <c r="AA27" s="74">
        <v>2992804</v>
      </c>
      <c r="AB27" s="74">
        <v>3223249</v>
      </c>
      <c r="AC27" s="75">
        <v>12980</v>
      </c>
      <c r="AD27" s="75">
        <v>3049</v>
      </c>
      <c r="AE27" s="75"/>
      <c r="AF27" s="76">
        <v>1.4</v>
      </c>
      <c r="AG27" s="77">
        <v>0.35</v>
      </c>
      <c r="AH27" s="77">
        <v>1.49</v>
      </c>
      <c r="AI27" s="78">
        <v>4.3E-3</v>
      </c>
      <c r="AJ27" s="79">
        <v>0.2349</v>
      </c>
      <c r="AK27" s="48"/>
      <c r="AL27" s="48"/>
    </row>
    <row r="28" spans="1:38" ht="27" customHeight="1">
      <c r="A28" s="48"/>
      <c r="B28" s="81"/>
      <c r="C28" s="43" t="s">
        <v>40</v>
      </c>
      <c r="D28" s="11" t="s">
        <v>124</v>
      </c>
      <c r="E28" s="56"/>
      <c r="F28" s="57" t="str">
        <f t="shared" si="13"/>
        <v/>
      </c>
      <c r="G28" s="58"/>
      <c r="H28" s="58"/>
      <c r="I28" s="59"/>
      <c r="J28" s="59"/>
      <c r="K28" s="59"/>
      <c r="L28" s="60" t="str">
        <f t="shared" si="1"/>
        <v/>
      </c>
      <c r="M28" s="61" t="str">
        <f t="shared" si="2"/>
        <v/>
      </c>
      <c r="N28" s="61" t="str">
        <f t="shared" si="3"/>
        <v/>
      </c>
      <c r="O28" s="62" t="str">
        <f t="shared" si="4"/>
        <v/>
      </c>
      <c r="P28" s="62" t="str">
        <f t="shared" si="5"/>
        <v/>
      </c>
      <c r="Q28" s="61" t="str">
        <f t="shared" si="6"/>
        <v/>
      </c>
      <c r="R28" s="63"/>
      <c r="S28" s="63"/>
      <c r="T28" s="63"/>
      <c r="U28" s="64"/>
      <c r="V28" s="48"/>
      <c r="W28" s="48"/>
      <c r="X28" s="71" t="s">
        <v>122</v>
      </c>
      <c r="Y28" s="72" t="s">
        <v>123</v>
      </c>
      <c r="Z28" s="73">
        <v>6014</v>
      </c>
      <c r="AA28" s="74">
        <v>3698151</v>
      </c>
      <c r="AB28" s="74">
        <v>3958016</v>
      </c>
      <c r="AC28" s="75">
        <v>17935</v>
      </c>
      <c r="AD28" s="75">
        <v>3921</v>
      </c>
      <c r="AE28" s="75"/>
      <c r="AF28" s="76">
        <v>1.5</v>
      </c>
      <c r="AG28" s="77">
        <v>0.34</v>
      </c>
      <c r="AH28" s="77">
        <v>1.53</v>
      </c>
      <c r="AI28" s="78">
        <v>4.7999999999999996E-3</v>
      </c>
      <c r="AJ28" s="79">
        <v>0.21859999999999999</v>
      </c>
      <c r="AK28" s="48"/>
      <c r="AL28" s="48"/>
    </row>
    <row r="29" spans="1:38" ht="27" customHeight="1">
      <c r="A29" s="48"/>
      <c r="B29" s="81"/>
      <c r="C29" s="43" t="s">
        <v>45</v>
      </c>
      <c r="D29" s="11" t="s">
        <v>127</v>
      </c>
      <c r="E29" s="56"/>
      <c r="F29" s="57" t="str">
        <f t="shared" si="13"/>
        <v/>
      </c>
      <c r="G29" s="58"/>
      <c r="H29" s="58"/>
      <c r="I29" s="59"/>
      <c r="J29" s="59"/>
      <c r="K29" s="59"/>
      <c r="L29" s="60" t="str">
        <f t="shared" si="1"/>
        <v/>
      </c>
      <c r="M29" s="61" t="str">
        <f t="shared" si="2"/>
        <v/>
      </c>
      <c r="N29" s="61" t="str">
        <f t="shared" si="3"/>
        <v/>
      </c>
      <c r="O29" s="62" t="str">
        <f t="shared" si="4"/>
        <v/>
      </c>
      <c r="P29" s="62" t="str">
        <f t="shared" si="5"/>
        <v/>
      </c>
      <c r="Q29" s="61" t="str">
        <f t="shared" si="6"/>
        <v/>
      </c>
      <c r="R29" s="63"/>
      <c r="S29" s="63"/>
      <c r="T29" s="63"/>
      <c r="U29" s="64"/>
      <c r="V29" s="48"/>
      <c r="W29" s="48"/>
      <c r="X29" s="71" t="s">
        <v>125</v>
      </c>
      <c r="Y29" s="72" t="s">
        <v>126</v>
      </c>
      <c r="Z29" s="73">
        <v>7218</v>
      </c>
      <c r="AA29" s="74">
        <v>4437575</v>
      </c>
      <c r="AB29" s="74">
        <v>4751218</v>
      </c>
      <c r="AC29" s="75">
        <v>25556</v>
      </c>
      <c r="AD29" s="75">
        <v>4743</v>
      </c>
      <c r="AE29" s="75"/>
      <c r="AF29" s="76">
        <v>1.5</v>
      </c>
      <c r="AG29" s="77">
        <v>0.28000000000000003</v>
      </c>
      <c r="AH29" s="77">
        <v>1.52</v>
      </c>
      <c r="AI29" s="78">
        <v>5.7999999999999996E-3</v>
      </c>
      <c r="AJ29" s="79">
        <v>0.18559999999999999</v>
      </c>
      <c r="AK29" s="48"/>
      <c r="AL29" s="48"/>
    </row>
    <row r="30" spans="1:38" ht="27" customHeight="1">
      <c r="A30" s="48"/>
      <c r="B30" s="81"/>
      <c r="C30" s="43" t="s">
        <v>50</v>
      </c>
      <c r="D30" s="11" t="s">
        <v>129</v>
      </c>
      <c r="E30" s="56"/>
      <c r="F30" s="57" t="str">
        <f t="shared" si="13"/>
        <v/>
      </c>
      <c r="G30" s="58"/>
      <c r="H30" s="58"/>
      <c r="I30" s="59"/>
      <c r="J30" s="59"/>
      <c r="K30" s="59"/>
      <c r="L30" s="60" t="str">
        <f t="shared" si="1"/>
        <v/>
      </c>
      <c r="M30" s="61" t="str">
        <f t="shared" si="2"/>
        <v/>
      </c>
      <c r="N30" s="61" t="str">
        <f t="shared" si="3"/>
        <v/>
      </c>
      <c r="O30" s="62" t="str">
        <f t="shared" si="4"/>
        <v/>
      </c>
      <c r="P30" s="62" t="str">
        <f t="shared" si="5"/>
        <v/>
      </c>
      <c r="Q30" s="61" t="str">
        <f t="shared" si="6"/>
        <v/>
      </c>
      <c r="R30" s="63"/>
      <c r="S30" s="63"/>
      <c r="T30" s="63"/>
      <c r="U30" s="64"/>
      <c r="V30" s="48"/>
      <c r="W30" s="48"/>
      <c r="X30" s="71" t="s">
        <v>128</v>
      </c>
      <c r="Y30" s="72" t="str">
        <f>C10</f>
        <v>Temmuz 0. Hafta</v>
      </c>
      <c r="Z30" s="73">
        <f t="shared" ref="Z30:AD30" si="14">F10</f>
        <v>0</v>
      </c>
      <c r="AA30" s="91">
        <f t="shared" si="14"/>
        <v>0</v>
      </c>
      <c r="AB30" s="91">
        <f t="shared" si="14"/>
        <v>0</v>
      </c>
      <c r="AC30" s="75">
        <f t="shared" si="14"/>
        <v>0</v>
      </c>
      <c r="AD30" s="75">
        <f t="shared" si="14"/>
        <v>0</v>
      </c>
      <c r="AE30" s="75"/>
      <c r="AF30" s="92" t="str">
        <f t="shared" ref="AF30:AJ30" si="15">L10</f>
        <v xml:space="preserve"> </v>
      </c>
      <c r="AG30" s="93" t="str">
        <f t="shared" si="15"/>
        <v xml:space="preserve"> </v>
      </c>
      <c r="AH30" s="93" t="str">
        <f t="shared" si="15"/>
        <v xml:space="preserve"> </v>
      </c>
      <c r="AI30" s="94" t="str">
        <f t="shared" si="15"/>
        <v xml:space="preserve"> </v>
      </c>
      <c r="AJ30" s="95" t="str">
        <f t="shared" si="15"/>
        <v xml:space="preserve"> </v>
      </c>
      <c r="AK30" s="48"/>
      <c r="AL30" s="48"/>
    </row>
    <row r="31" spans="1:38" ht="27" customHeight="1">
      <c r="A31" s="48"/>
      <c r="B31" s="81"/>
      <c r="C31" s="43" t="s">
        <v>56</v>
      </c>
      <c r="D31" s="11" t="s">
        <v>131</v>
      </c>
      <c r="E31" s="56"/>
      <c r="F31" s="57" t="str">
        <f t="shared" si="13"/>
        <v/>
      </c>
      <c r="G31" s="58"/>
      <c r="H31" s="58"/>
      <c r="I31" s="59"/>
      <c r="J31" s="59"/>
      <c r="K31" s="59"/>
      <c r="L31" s="60" t="str">
        <f t="shared" si="1"/>
        <v/>
      </c>
      <c r="M31" s="61" t="str">
        <f t="shared" si="2"/>
        <v/>
      </c>
      <c r="N31" s="61" t="str">
        <f t="shared" si="3"/>
        <v/>
      </c>
      <c r="O31" s="62" t="str">
        <f t="shared" si="4"/>
        <v/>
      </c>
      <c r="P31" s="62" t="str">
        <f t="shared" si="5"/>
        <v/>
      </c>
      <c r="Q31" s="61" t="str">
        <f t="shared" si="6"/>
        <v/>
      </c>
      <c r="R31" s="63"/>
      <c r="S31" s="63"/>
      <c r="T31" s="63"/>
      <c r="U31" s="64"/>
      <c r="V31" s="48"/>
      <c r="W31" s="48"/>
      <c r="X31" s="71" t="s">
        <v>130</v>
      </c>
      <c r="Y31" s="72" t="str">
        <f>C18</f>
        <v>Temmuz 1. Hafta</v>
      </c>
      <c r="Z31" s="73">
        <f t="shared" ref="Z31:AD31" si="16">F18</f>
        <v>0</v>
      </c>
      <c r="AA31" s="91">
        <f t="shared" si="16"/>
        <v>0</v>
      </c>
      <c r="AB31" s="91">
        <f t="shared" si="16"/>
        <v>0</v>
      </c>
      <c r="AC31" s="75">
        <f t="shared" si="16"/>
        <v>0</v>
      </c>
      <c r="AD31" s="75">
        <f t="shared" si="16"/>
        <v>0</v>
      </c>
      <c r="AE31" s="75"/>
      <c r="AF31" s="92" t="str">
        <f t="shared" ref="AF31:AJ31" si="17">L18</f>
        <v xml:space="preserve"> </v>
      </c>
      <c r="AG31" s="93" t="str">
        <f t="shared" si="17"/>
        <v xml:space="preserve"> </v>
      </c>
      <c r="AH31" s="93" t="str">
        <f t="shared" si="17"/>
        <v xml:space="preserve"> </v>
      </c>
      <c r="AI31" s="94" t="str">
        <f t="shared" si="17"/>
        <v xml:space="preserve"> </v>
      </c>
      <c r="AJ31" s="95" t="str">
        <f t="shared" si="17"/>
        <v xml:space="preserve"> </v>
      </c>
      <c r="AK31" s="48"/>
      <c r="AL31" s="48"/>
    </row>
    <row r="32" spans="1:38" ht="27" customHeight="1">
      <c r="A32" s="48"/>
      <c r="B32" s="81"/>
      <c r="C32" s="43" t="s">
        <v>61</v>
      </c>
      <c r="D32" s="11" t="s">
        <v>133</v>
      </c>
      <c r="E32" s="56">
        <v>2379</v>
      </c>
      <c r="F32" s="57">
        <f t="shared" si="13"/>
        <v>88.340141106572602</v>
      </c>
      <c r="G32" s="58">
        <v>19372</v>
      </c>
      <c r="H32" s="58">
        <v>22179</v>
      </c>
      <c r="I32" s="59">
        <v>450</v>
      </c>
      <c r="J32" s="59">
        <v>170</v>
      </c>
      <c r="K32" s="59">
        <v>33</v>
      </c>
      <c r="L32" s="60">
        <f t="shared" si="1"/>
        <v>3.9830533886366655</v>
      </c>
      <c r="M32" s="61">
        <f t="shared" si="2"/>
        <v>0.19631142468127244</v>
      </c>
      <c r="N32" s="61">
        <f t="shared" si="3"/>
        <v>0.51964788886219182</v>
      </c>
      <c r="O32" s="62">
        <f t="shared" si="4"/>
        <v>2.3229403262440634E-2</v>
      </c>
      <c r="P32" s="62">
        <f t="shared" si="5"/>
        <v>0.37777777777777777</v>
      </c>
      <c r="Q32" s="61">
        <f t="shared" si="6"/>
        <v>2.6769739729264423</v>
      </c>
      <c r="R32" s="63"/>
      <c r="S32" s="63"/>
      <c r="T32" s="63">
        <v>26.93</v>
      </c>
      <c r="U32" s="64"/>
      <c r="V32" s="48"/>
      <c r="W32" s="48"/>
      <c r="X32" s="71" t="s">
        <v>132</v>
      </c>
      <c r="Y32" s="72" t="str">
        <f>C26</f>
        <v>Temmuz 2. Hafta</v>
      </c>
      <c r="Z32" s="73">
        <f t="shared" ref="Z32:AD32" si="18">F26</f>
        <v>0</v>
      </c>
      <c r="AA32" s="91">
        <f t="shared" si="18"/>
        <v>0</v>
      </c>
      <c r="AB32" s="91">
        <f t="shared" si="18"/>
        <v>0</v>
      </c>
      <c r="AC32" s="75">
        <f t="shared" si="18"/>
        <v>0</v>
      </c>
      <c r="AD32" s="75">
        <f t="shared" si="18"/>
        <v>0</v>
      </c>
      <c r="AE32" s="75"/>
      <c r="AF32" s="92" t="str">
        <f t="shared" ref="AF32:AJ32" si="19">L26</f>
        <v xml:space="preserve"> </v>
      </c>
      <c r="AG32" s="93" t="str">
        <f t="shared" si="19"/>
        <v xml:space="preserve"> </v>
      </c>
      <c r="AH32" s="93" t="str">
        <f t="shared" si="19"/>
        <v xml:space="preserve"> </v>
      </c>
      <c r="AI32" s="94" t="str">
        <f t="shared" si="19"/>
        <v xml:space="preserve"> </v>
      </c>
      <c r="AJ32" s="95" t="str">
        <f t="shared" si="19"/>
        <v xml:space="preserve"> </v>
      </c>
      <c r="AK32" s="48"/>
      <c r="AL32" s="48"/>
    </row>
    <row r="33" spans="1:38" ht="27" customHeight="1">
      <c r="A33" s="48"/>
      <c r="B33" s="81"/>
      <c r="C33" s="46" t="s">
        <v>65</v>
      </c>
      <c r="D33" s="11" t="s">
        <v>136</v>
      </c>
      <c r="E33" s="56">
        <v>2886</v>
      </c>
      <c r="F33" s="57">
        <f t="shared" si="13"/>
        <v>107.1667285555143</v>
      </c>
      <c r="G33" s="58">
        <v>40753</v>
      </c>
      <c r="H33" s="58">
        <v>45610</v>
      </c>
      <c r="I33" s="59">
        <v>572</v>
      </c>
      <c r="J33" s="59">
        <v>211</v>
      </c>
      <c r="K33" s="59">
        <v>59</v>
      </c>
      <c r="L33" s="60">
        <f t="shared" si="1"/>
        <v>2.3496322858038652</v>
      </c>
      <c r="M33" s="61">
        <f t="shared" si="2"/>
        <v>0.18735442055159843</v>
      </c>
      <c r="N33" s="61">
        <f t="shared" si="3"/>
        <v>0.50789918746689244</v>
      </c>
      <c r="O33" s="62">
        <f t="shared" si="4"/>
        <v>1.4035776507251E-2</v>
      </c>
      <c r="P33" s="62">
        <f t="shared" si="5"/>
        <v>0.36888111888111891</v>
      </c>
      <c r="Q33" s="61">
        <f t="shared" si="6"/>
        <v>1.8163852297544796</v>
      </c>
      <c r="R33" s="63"/>
      <c r="S33" s="63"/>
      <c r="T33" s="63">
        <v>26.93</v>
      </c>
      <c r="U33" s="64"/>
      <c r="V33" s="48"/>
      <c r="W33" s="48"/>
      <c r="X33" s="71" t="s">
        <v>134</v>
      </c>
      <c r="Y33" s="72" t="str">
        <f>C34</f>
        <v>Temmuz 3. Hafta</v>
      </c>
      <c r="Z33" s="73">
        <f t="shared" ref="Z33:AK33" si="20">F34</f>
        <v>195.5068696620869</v>
      </c>
      <c r="AA33" s="91">
        <f t="shared" si="20"/>
        <v>60125</v>
      </c>
      <c r="AB33" s="91">
        <f t="shared" si="20"/>
        <v>67789</v>
      </c>
      <c r="AC33" s="75">
        <f t="shared" si="20"/>
        <v>1022</v>
      </c>
      <c r="AD33" s="75">
        <f t="shared" si="20"/>
        <v>381</v>
      </c>
      <c r="AE33" s="75">
        <f t="shared" si="20"/>
        <v>92</v>
      </c>
      <c r="AF33" s="92">
        <f t="shared" si="20"/>
        <v>2.8840500621352563</v>
      </c>
      <c r="AG33" s="93">
        <f t="shared" si="20"/>
        <v>0.19129830691006547</v>
      </c>
      <c r="AH33" s="93">
        <f t="shared" si="20"/>
        <v>0.51314139018920446</v>
      </c>
      <c r="AI33" s="94">
        <f t="shared" si="20"/>
        <v>1.6997920997920999E-2</v>
      </c>
      <c r="AJ33" s="95">
        <f t="shared" si="20"/>
        <v>0.37279843444227007</v>
      </c>
      <c r="AK33" s="93">
        <f t="shared" si="20"/>
        <v>2.1250746702400751</v>
      </c>
      <c r="AL33" s="96"/>
    </row>
    <row r="34" spans="1:38" ht="27" customHeight="1">
      <c r="A34" s="48"/>
      <c r="B34" s="90" t="s">
        <v>93</v>
      </c>
      <c r="C34" s="236" t="s">
        <v>135</v>
      </c>
      <c r="D34" s="237"/>
      <c r="E34" s="82">
        <f t="shared" ref="E34:K34" si="21">SUM(E27:E33)</f>
        <v>5265</v>
      </c>
      <c r="F34" s="83">
        <f t="shared" si="21"/>
        <v>195.5068696620869</v>
      </c>
      <c r="G34" s="84">
        <f t="shared" si="21"/>
        <v>60125</v>
      </c>
      <c r="H34" s="84">
        <f t="shared" si="21"/>
        <v>67789</v>
      </c>
      <c r="I34" s="85">
        <f t="shared" si="21"/>
        <v>1022</v>
      </c>
      <c r="J34" s="85">
        <f t="shared" si="21"/>
        <v>381</v>
      </c>
      <c r="K34" s="85">
        <f t="shared" si="21"/>
        <v>92</v>
      </c>
      <c r="L34" s="86">
        <f t="shared" si="1"/>
        <v>2.8840500621352563</v>
      </c>
      <c r="M34" s="87">
        <f t="shared" si="2"/>
        <v>0.19129830691006547</v>
      </c>
      <c r="N34" s="87">
        <f t="shared" si="3"/>
        <v>0.51314139018920446</v>
      </c>
      <c r="O34" s="88">
        <f t="shared" si="4"/>
        <v>1.6997920997920999E-2</v>
      </c>
      <c r="P34" s="88">
        <f t="shared" si="5"/>
        <v>0.37279843444227007</v>
      </c>
      <c r="Q34" s="87">
        <f t="shared" si="6"/>
        <v>2.1250746702400751</v>
      </c>
      <c r="R34" s="88"/>
      <c r="S34" s="88"/>
      <c r="T34" s="89" t="str">
        <f>IF(T27="","",AVERAGE(T27:T33))</f>
        <v/>
      </c>
      <c r="U34" s="64"/>
      <c r="V34" s="48"/>
      <c r="W34" s="48"/>
      <c r="X34" s="71" t="s">
        <v>137</v>
      </c>
      <c r="Y34" s="72" t="str">
        <f>C42</f>
        <v>Temmuz 4. Hafta</v>
      </c>
      <c r="Z34" s="73">
        <f t="shared" ref="Z34:AK34" si="22">F42</f>
        <v>1695.7489314214793</v>
      </c>
      <c r="AA34" s="91">
        <f t="shared" si="22"/>
        <v>538556</v>
      </c>
      <c r="AB34" s="91">
        <f t="shared" si="22"/>
        <v>647305</v>
      </c>
      <c r="AC34" s="75">
        <f t="shared" si="22"/>
        <v>4898</v>
      </c>
      <c r="AD34" s="75">
        <f t="shared" si="22"/>
        <v>1633</v>
      </c>
      <c r="AE34" s="75">
        <f t="shared" si="22"/>
        <v>491</v>
      </c>
      <c r="AF34" s="92">
        <f t="shared" si="22"/>
        <v>2.6197062148778079</v>
      </c>
      <c r="AG34" s="93">
        <f t="shared" si="22"/>
        <v>0.34621252172753764</v>
      </c>
      <c r="AH34" s="93">
        <f t="shared" si="22"/>
        <v>1.0384255550652046</v>
      </c>
      <c r="AI34" s="94">
        <f t="shared" si="22"/>
        <v>9.0946902457683144E-3</v>
      </c>
      <c r="AJ34" s="95">
        <f t="shared" si="22"/>
        <v>0.33340138832176397</v>
      </c>
      <c r="AK34" s="93">
        <f t="shared" si="22"/>
        <v>3.4536638114490414</v>
      </c>
      <c r="AL34" s="96"/>
    </row>
    <row r="35" spans="1:38" ht="27" customHeight="1">
      <c r="A35" s="48"/>
      <c r="B35" s="81"/>
      <c r="C35" s="43" t="s">
        <v>35</v>
      </c>
      <c r="D35" s="11" t="s">
        <v>141</v>
      </c>
      <c r="E35" s="56">
        <v>4610</v>
      </c>
      <c r="F35" s="57">
        <f t="shared" ref="F35:F41" si="23">IF(T35="","",E35/T35)</f>
        <v>170.99406528189911</v>
      </c>
      <c r="G35" s="58">
        <v>61952</v>
      </c>
      <c r="H35" s="58">
        <v>72861</v>
      </c>
      <c r="I35" s="59">
        <v>641</v>
      </c>
      <c r="J35" s="59">
        <v>214</v>
      </c>
      <c r="K35" s="59">
        <v>64</v>
      </c>
      <c r="L35" s="60">
        <f t="shared" si="1"/>
        <v>2.346853121449048</v>
      </c>
      <c r="M35" s="61">
        <f t="shared" si="2"/>
        <v>0.26676141229625444</v>
      </c>
      <c r="N35" s="61">
        <f t="shared" si="3"/>
        <v>0.79903768823317345</v>
      </c>
      <c r="O35" s="62">
        <f t="shared" si="4"/>
        <v>1.0346720041322314E-2</v>
      </c>
      <c r="P35" s="62">
        <f t="shared" si="5"/>
        <v>0.33385335413416539</v>
      </c>
      <c r="Q35" s="61">
        <f t="shared" si="6"/>
        <v>2.6717822700296736</v>
      </c>
      <c r="R35" s="63"/>
      <c r="S35" s="63"/>
      <c r="T35" s="63">
        <v>26.96</v>
      </c>
      <c r="U35" s="64"/>
      <c r="V35" s="48"/>
      <c r="W35" s="48"/>
      <c r="X35" s="71" t="s">
        <v>139</v>
      </c>
      <c r="Y35" s="72" t="str">
        <f>C50</f>
        <v>Ağustos 1. Hafta</v>
      </c>
      <c r="Z35" s="73">
        <f t="shared" ref="Z35:AK35" si="24">F50</f>
        <v>1392.7833482482749</v>
      </c>
      <c r="AA35" s="91">
        <f t="shared" si="24"/>
        <v>399140</v>
      </c>
      <c r="AB35" s="91">
        <f t="shared" si="24"/>
        <v>486909</v>
      </c>
      <c r="AC35" s="75">
        <f t="shared" si="24"/>
        <v>3203</v>
      </c>
      <c r="AD35" s="75">
        <f t="shared" si="24"/>
        <v>1091</v>
      </c>
      <c r="AE35" s="75">
        <f t="shared" si="24"/>
        <v>296</v>
      </c>
      <c r="AF35" s="92">
        <f t="shared" si="24"/>
        <v>2.8604592403267857</v>
      </c>
      <c r="AG35" s="93">
        <f t="shared" si="24"/>
        <v>0.43483713651210582</v>
      </c>
      <c r="AH35" s="93">
        <f t="shared" si="24"/>
        <v>1.2766116849205087</v>
      </c>
      <c r="AI35" s="94">
        <f t="shared" si="24"/>
        <v>8.0247532194217576E-3</v>
      </c>
      <c r="AJ35" s="95">
        <f t="shared" si="24"/>
        <v>0.34061817046518889</v>
      </c>
      <c r="AK35" s="93">
        <f t="shared" si="24"/>
        <v>4.7053491494874153</v>
      </c>
      <c r="AL35" s="96"/>
    </row>
    <row r="36" spans="1:38" ht="27" customHeight="1">
      <c r="A36" s="48"/>
      <c r="B36" s="81"/>
      <c r="C36" s="43" t="s">
        <v>40</v>
      </c>
      <c r="D36" s="11" t="s">
        <v>144</v>
      </c>
      <c r="E36" s="56">
        <v>7280.6</v>
      </c>
      <c r="F36" s="57">
        <f t="shared" si="23"/>
        <v>270.05192878338278</v>
      </c>
      <c r="G36" s="58">
        <v>88832</v>
      </c>
      <c r="H36" s="58">
        <v>107181</v>
      </c>
      <c r="I36" s="59">
        <v>740</v>
      </c>
      <c r="J36" s="59">
        <v>247</v>
      </c>
      <c r="K36" s="59">
        <v>73</v>
      </c>
      <c r="L36" s="60">
        <f t="shared" si="1"/>
        <v>2.5195876954253347</v>
      </c>
      <c r="M36" s="61">
        <f t="shared" si="2"/>
        <v>0.36493503889646323</v>
      </c>
      <c r="N36" s="61">
        <f t="shared" si="3"/>
        <v>1.0933276468962865</v>
      </c>
      <c r="O36" s="62">
        <f t="shared" si="4"/>
        <v>8.3303314121037468E-3</v>
      </c>
      <c r="P36" s="62">
        <f t="shared" si="5"/>
        <v>0.33378378378378376</v>
      </c>
      <c r="Q36" s="61">
        <f t="shared" si="6"/>
        <v>3.6993414901833259</v>
      </c>
      <c r="R36" s="63"/>
      <c r="S36" s="63"/>
      <c r="T36" s="63">
        <v>26.96</v>
      </c>
      <c r="U36" s="64"/>
      <c r="V36" s="48"/>
      <c r="W36" s="48"/>
      <c r="X36" s="71" t="s">
        <v>142</v>
      </c>
      <c r="Y36" s="72" t="str">
        <f>C58</f>
        <v>Ağustos 2. Hafta</v>
      </c>
      <c r="Z36" s="73">
        <f t="shared" ref="Z36:AK36" si="25">F58</f>
        <v>2278.8167041673623</v>
      </c>
      <c r="AA36" s="91">
        <f t="shared" si="25"/>
        <v>596436</v>
      </c>
      <c r="AB36" s="91">
        <f t="shared" si="25"/>
        <v>758448</v>
      </c>
      <c r="AC36" s="75">
        <f t="shared" si="25"/>
        <v>5180</v>
      </c>
      <c r="AD36" s="75">
        <f t="shared" si="25"/>
        <v>1361</v>
      </c>
      <c r="AE36" s="75">
        <f t="shared" si="25"/>
        <v>336</v>
      </c>
      <c r="AF36" s="92">
        <f t="shared" si="25"/>
        <v>3.0045786977714521</v>
      </c>
      <c r="AG36" s="93">
        <f t="shared" si="25"/>
        <v>0.43992600466551396</v>
      </c>
      <c r="AH36" s="93">
        <f t="shared" si="25"/>
        <v>1.6743693638261297</v>
      </c>
      <c r="AI36" s="94">
        <f t="shared" si="25"/>
        <v>8.6849217686390499E-3</v>
      </c>
      <c r="AJ36" s="95">
        <f t="shared" si="25"/>
        <v>0.26274131274131274</v>
      </c>
      <c r="AK36" s="93">
        <f t="shared" si="25"/>
        <v>6.7821925719266734</v>
      </c>
      <c r="AL36" s="96"/>
    </row>
    <row r="37" spans="1:38" ht="27" customHeight="1">
      <c r="A37" s="48"/>
      <c r="B37" s="81"/>
      <c r="C37" s="43" t="s">
        <v>45</v>
      </c>
      <c r="D37" s="11" t="s">
        <v>147</v>
      </c>
      <c r="E37" s="56">
        <v>5425</v>
      </c>
      <c r="F37" s="57">
        <f t="shared" si="23"/>
        <v>201.22403560830861</v>
      </c>
      <c r="G37" s="58">
        <v>70685</v>
      </c>
      <c r="H37" s="58">
        <v>82744</v>
      </c>
      <c r="I37" s="59">
        <v>630</v>
      </c>
      <c r="J37" s="59">
        <v>179</v>
      </c>
      <c r="K37" s="59">
        <v>53</v>
      </c>
      <c r="L37" s="60">
        <f t="shared" si="1"/>
        <v>2.4318867302560743</v>
      </c>
      <c r="M37" s="61">
        <f t="shared" si="2"/>
        <v>0.31940323112429936</v>
      </c>
      <c r="N37" s="61">
        <f t="shared" si="3"/>
        <v>1.1241566235101039</v>
      </c>
      <c r="O37" s="62">
        <f t="shared" si="4"/>
        <v>8.9127820612576927E-3</v>
      </c>
      <c r="P37" s="62">
        <f t="shared" si="5"/>
        <v>0.28412698412698412</v>
      </c>
      <c r="Q37" s="61">
        <f t="shared" si="6"/>
        <v>3.7966799171378982</v>
      </c>
      <c r="R37" s="63"/>
      <c r="S37" s="63"/>
      <c r="T37" s="63">
        <v>26.96</v>
      </c>
      <c r="U37" s="64"/>
      <c r="V37" s="48"/>
      <c r="W37" s="48"/>
      <c r="X37" s="71" t="s">
        <v>145</v>
      </c>
      <c r="Y37" s="72" t="str">
        <f>C66</f>
        <v>Ağustos 3. Hafta</v>
      </c>
      <c r="Z37" s="73">
        <f t="shared" ref="Z37:AK37" si="26">F66</f>
        <v>3640.0702168303219</v>
      </c>
      <c r="AA37" s="91">
        <f t="shared" si="26"/>
        <v>866541</v>
      </c>
      <c r="AB37" s="91">
        <f t="shared" si="26"/>
        <v>1159358</v>
      </c>
      <c r="AC37" s="75">
        <f t="shared" si="26"/>
        <v>10440</v>
      </c>
      <c r="AD37" s="75">
        <f t="shared" si="26"/>
        <v>2158</v>
      </c>
      <c r="AE37" s="75">
        <f t="shared" si="26"/>
        <v>505</v>
      </c>
      <c r="AF37" s="92">
        <f t="shared" si="26"/>
        <v>3.1397292439697853</v>
      </c>
      <c r="AG37" s="93">
        <f t="shared" si="26"/>
        <v>0.34866572958144848</v>
      </c>
      <c r="AH37" s="93">
        <f t="shared" si="26"/>
        <v>1.6867795258713263</v>
      </c>
      <c r="AI37" s="94">
        <f t="shared" si="26"/>
        <v>1.2047900791768653E-2</v>
      </c>
      <c r="AJ37" s="95">
        <f t="shared" si="26"/>
        <v>0.20670498084291189</v>
      </c>
      <c r="AK37" s="93">
        <f t="shared" si="26"/>
        <v>7.2080598353075684</v>
      </c>
      <c r="AL37" s="96"/>
    </row>
    <row r="38" spans="1:38" ht="27" customHeight="1">
      <c r="A38" s="48"/>
      <c r="B38" s="81"/>
      <c r="C38" s="43" t="s">
        <v>50</v>
      </c>
      <c r="D38" s="11" t="s">
        <v>150</v>
      </c>
      <c r="E38" s="56">
        <v>6451</v>
      </c>
      <c r="F38" s="57">
        <f t="shared" si="23"/>
        <v>239.28041543026706</v>
      </c>
      <c r="G38" s="58">
        <v>92824</v>
      </c>
      <c r="H38" s="58">
        <v>108208</v>
      </c>
      <c r="I38" s="59">
        <v>841</v>
      </c>
      <c r="J38" s="59">
        <v>276</v>
      </c>
      <c r="K38" s="59">
        <v>78</v>
      </c>
      <c r="L38" s="60">
        <f t="shared" si="1"/>
        <v>2.2113006009746696</v>
      </c>
      <c r="M38" s="61">
        <f t="shared" si="2"/>
        <v>0.28451892441173254</v>
      </c>
      <c r="N38" s="61">
        <f t="shared" si="3"/>
        <v>0.86695802692125745</v>
      </c>
      <c r="O38" s="62">
        <f t="shared" si="4"/>
        <v>9.0601568559855218E-3</v>
      </c>
      <c r="P38" s="62">
        <f t="shared" si="5"/>
        <v>0.32818073721759811</v>
      </c>
      <c r="Q38" s="61">
        <f t="shared" si="6"/>
        <v>3.0676976337213726</v>
      </c>
      <c r="R38" s="63"/>
      <c r="S38" s="63"/>
      <c r="T38" s="63">
        <v>26.96</v>
      </c>
      <c r="U38" s="64"/>
      <c r="V38" s="48"/>
      <c r="W38" s="48"/>
      <c r="X38" s="71" t="s">
        <v>148</v>
      </c>
      <c r="Y38" s="72" t="str">
        <f>C74</f>
        <v>Ağustos 4. Hafta</v>
      </c>
      <c r="Z38" s="73">
        <f t="shared" ref="Z38:AK38" si="27">F74</f>
        <v>5643.4195702991983</v>
      </c>
      <c r="AA38" s="91">
        <f t="shared" si="27"/>
        <v>1839614</v>
      </c>
      <c r="AB38" s="91">
        <f t="shared" si="27"/>
        <v>2498653</v>
      </c>
      <c r="AC38" s="75">
        <f t="shared" si="27"/>
        <v>16495</v>
      </c>
      <c r="AD38" s="75">
        <f t="shared" si="27"/>
        <v>2301</v>
      </c>
      <c r="AE38" s="75">
        <f t="shared" si="27"/>
        <v>633</v>
      </c>
      <c r="AF38" s="92">
        <f t="shared" si="27"/>
        <v>2.2585847535849108</v>
      </c>
      <c r="AG38" s="93">
        <f t="shared" si="27"/>
        <v>0.34212910398903901</v>
      </c>
      <c r="AH38" s="93">
        <f t="shared" si="27"/>
        <v>2.4525943373747059</v>
      </c>
      <c r="AI38" s="94">
        <f t="shared" si="27"/>
        <v>8.9665549403298728E-3</v>
      </c>
      <c r="AJ38" s="95">
        <f t="shared" si="27"/>
        <v>0.13949681721733859</v>
      </c>
      <c r="AK38" s="93">
        <f t="shared" si="27"/>
        <v>8.9153547714047363</v>
      </c>
      <c r="AL38" s="96"/>
    </row>
    <row r="39" spans="1:38" ht="27" customHeight="1">
      <c r="A39" s="48"/>
      <c r="B39" s="81"/>
      <c r="C39" s="43" t="s">
        <v>56</v>
      </c>
      <c r="D39" s="11" t="s">
        <v>153</v>
      </c>
      <c r="E39" s="56">
        <v>10152</v>
      </c>
      <c r="F39" s="57">
        <f t="shared" si="23"/>
        <v>376.837416481069</v>
      </c>
      <c r="G39" s="58">
        <v>114444</v>
      </c>
      <c r="H39" s="58">
        <v>138774</v>
      </c>
      <c r="I39" s="59">
        <v>972</v>
      </c>
      <c r="J39" s="59">
        <v>322</v>
      </c>
      <c r="K39" s="59">
        <v>86</v>
      </c>
      <c r="L39" s="60">
        <f t="shared" si="1"/>
        <v>2.7154756401131985</v>
      </c>
      <c r="M39" s="61">
        <f t="shared" si="2"/>
        <v>0.38769281530974176</v>
      </c>
      <c r="N39" s="61">
        <f t="shared" si="3"/>
        <v>1.1703025356554937</v>
      </c>
      <c r="O39" s="62">
        <f t="shared" si="4"/>
        <v>8.4932368669392889E-3</v>
      </c>
      <c r="P39" s="62">
        <f t="shared" si="5"/>
        <v>0.33127572016460904</v>
      </c>
      <c r="Q39" s="61">
        <f t="shared" si="6"/>
        <v>4.3818304241984771</v>
      </c>
      <c r="R39" s="63"/>
      <c r="S39" s="63"/>
      <c r="T39" s="63">
        <v>26.94</v>
      </c>
      <c r="U39" s="64"/>
      <c r="V39" s="48"/>
      <c r="W39" s="48"/>
      <c r="X39" s="71" t="s">
        <v>151</v>
      </c>
      <c r="Y39" s="72" t="str">
        <f>C82</f>
        <v>Eylül 0. Hafta</v>
      </c>
      <c r="Z39" s="73">
        <f t="shared" ref="Z39:AK39" si="28">F82</f>
        <v>6639.3169524448822</v>
      </c>
      <c r="AA39" s="91">
        <f t="shared" si="28"/>
        <v>2041939</v>
      </c>
      <c r="AB39" s="91">
        <f t="shared" si="28"/>
        <v>2779486</v>
      </c>
      <c r="AC39" s="75">
        <f t="shared" si="28"/>
        <v>13845</v>
      </c>
      <c r="AD39" s="75">
        <f t="shared" si="28"/>
        <v>2265</v>
      </c>
      <c r="AE39" s="75">
        <f t="shared" si="28"/>
        <v>576</v>
      </c>
      <c r="AF39" s="92">
        <f t="shared" si="28"/>
        <v>2.3886851570559746</v>
      </c>
      <c r="AG39" s="93">
        <f t="shared" si="28"/>
        <v>0.47954618652545195</v>
      </c>
      <c r="AH39" s="93">
        <f t="shared" si="28"/>
        <v>2.9312657626688221</v>
      </c>
      <c r="AI39" s="94">
        <f t="shared" si="28"/>
        <v>6.7803200781218244E-3</v>
      </c>
      <c r="AJ39" s="95">
        <f t="shared" si="28"/>
        <v>0.16359696641386781</v>
      </c>
      <c r="AK39" s="93">
        <f t="shared" si="28"/>
        <v>11.526591931327921</v>
      </c>
      <c r="AL39" s="96"/>
    </row>
    <row r="40" spans="1:38" ht="27" customHeight="1">
      <c r="A40" s="48"/>
      <c r="B40" s="81"/>
      <c r="C40" s="43" t="s">
        <v>61</v>
      </c>
      <c r="D40" s="11" t="s">
        <v>156</v>
      </c>
      <c r="E40" s="56">
        <v>5750.76</v>
      </c>
      <c r="F40" s="57">
        <f t="shared" si="23"/>
        <v>213.62407132243683</v>
      </c>
      <c r="G40" s="58">
        <v>52613</v>
      </c>
      <c r="H40" s="58">
        <v>63103</v>
      </c>
      <c r="I40" s="59">
        <v>556</v>
      </c>
      <c r="J40" s="59">
        <v>190</v>
      </c>
      <c r="K40" s="59">
        <v>69</v>
      </c>
      <c r="L40" s="60">
        <f t="shared" si="1"/>
        <v>3.3853235396484611</v>
      </c>
      <c r="M40" s="61">
        <f t="shared" si="2"/>
        <v>0.38421595561589361</v>
      </c>
      <c r="N40" s="61">
        <f t="shared" si="3"/>
        <v>1.1243372174865096</v>
      </c>
      <c r="O40" s="62">
        <f t="shared" si="4"/>
        <v>1.0567730408834318E-2</v>
      </c>
      <c r="P40" s="62">
        <f t="shared" si="5"/>
        <v>0.34172661870503596</v>
      </c>
      <c r="Q40" s="61">
        <f t="shared" si="6"/>
        <v>3.0960010336585047</v>
      </c>
      <c r="R40" s="63"/>
      <c r="S40" s="63"/>
      <c r="T40" s="63">
        <v>26.92</v>
      </c>
      <c r="U40" s="64"/>
      <c r="V40" s="48"/>
      <c r="W40" s="48"/>
      <c r="X40" s="71" t="s">
        <v>154</v>
      </c>
      <c r="Y40" s="72" t="str">
        <f>C90</f>
        <v>Eylül 1. Hafta</v>
      </c>
      <c r="Z40" s="73">
        <f t="shared" ref="Z40:AK40" si="29">F90</f>
        <v>4403.7735137115005</v>
      </c>
      <c r="AA40" s="91">
        <f t="shared" si="29"/>
        <v>1276296</v>
      </c>
      <c r="AB40" s="91">
        <f t="shared" si="29"/>
        <v>1765374</v>
      </c>
      <c r="AC40" s="75">
        <f t="shared" si="29"/>
        <v>10275</v>
      </c>
      <c r="AD40" s="75">
        <f t="shared" si="29"/>
        <v>1207</v>
      </c>
      <c r="AE40" s="75">
        <f t="shared" si="29"/>
        <v>345</v>
      </c>
      <c r="AF40" s="92">
        <f t="shared" si="29"/>
        <v>2.4945272297606627</v>
      </c>
      <c r="AG40" s="93">
        <f t="shared" si="29"/>
        <v>0.42859109622496355</v>
      </c>
      <c r="AH40" s="93">
        <f t="shared" si="29"/>
        <v>3.6485281803740683</v>
      </c>
      <c r="AI40" s="94">
        <f t="shared" si="29"/>
        <v>8.0506402903401716E-3</v>
      </c>
      <c r="AJ40" s="95">
        <f t="shared" si="29"/>
        <v>0.11746958637469586</v>
      </c>
      <c r="AK40" s="93">
        <f t="shared" si="29"/>
        <v>12.764560909308697</v>
      </c>
      <c r="AL40" s="96"/>
    </row>
    <row r="41" spans="1:38" ht="27" customHeight="1">
      <c r="A41" s="48"/>
      <c r="B41" s="81"/>
      <c r="C41" s="46" t="s">
        <v>65</v>
      </c>
      <c r="D41" s="11" t="s">
        <v>159</v>
      </c>
      <c r="E41" s="56">
        <v>6023</v>
      </c>
      <c r="F41" s="57">
        <f t="shared" si="23"/>
        <v>223.7369985141159</v>
      </c>
      <c r="G41" s="58">
        <v>57206</v>
      </c>
      <c r="H41" s="58">
        <v>74434</v>
      </c>
      <c r="I41" s="59">
        <v>518</v>
      </c>
      <c r="J41" s="59">
        <v>205</v>
      </c>
      <c r="K41" s="59">
        <v>68</v>
      </c>
      <c r="L41" s="60">
        <f t="shared" si="1"/>
        <v>3.0058440835386504</v>
      </c>
      <c r="M41" s="61">
        <f t="shared" si="2"/>
        <v>0.43192470755620832</v>
      </c>
      <c r="N41" s="61">
        <f t="shared" si="3"/>
        <v>1.0913999927517848</v>
      </c>
      <c r="O41" s="62">
        <f t="shared" si="4"/>
        <v>9.0549942313743314E-3</v>
      </c>
      <c r="P41" s="62">
        <f t="shared" si="5"/>
        <v>0.39575289575289574</v>
      </c>
      <c r="Q41" s="61">
        <f t="shared" si="6"/>
        <v>3.2902499781487631</v>
      </c>
      <c r="R41" s="63"/>
      <c r="S41" s="63"/>
      <c r="T41" s="63">
        <v>26.92</v>
      </c>
      <c r="U41" s="64"/>
      <c r="V41" s="48"/>
      <c r="W41" s="48"/>
      <c r="X41" s="71" t="s">
        <v>157</v>
      </c>
      <c r="Y41" s="72" t="str">
        <f>C98</f>
        <v>Eylül 2. Hafta</v>
      </c>
      <c r="Z41" s="73">
        <f t="shared" ref="Z41:AK41" si="30">F98</f>
        <v>2065.6615010689743</v>
      </c>
      <c r="AA41" s="91">
        <f t="shared" si="30"/>
        <v>551030</v>
      </c>
      <c r="AB41" s="91">
        <f t="shared" si="30"/>
        <v>686750</v>
      </c>
      <c r="AC41" s="75">
        <f t="shared" si="30"/>
        <v>4453</v>
      </c>
      <c r="AD41" s="75">
        <f t="shared" si="30"/>
        <v>998</v>
      </c>
      <c r="AE41" s="75">
        <f t="shared" si="30"/>
        <v>283</v>
      </c>
      <c r="AF41" s="92">
        <f t="shared" si="30"/>
        <v>3.0078798705045129</v>
      </c>
      <c r="AG41" s="93">
        <f t="shared" si="30"/>
        <v>0.46388086707140674</v>
      </c>
      <c r="AH41" s="93">
        <f t="shared" si="30"/>
        <v>2.0698011032755255</v>
      </c>
      <c r="AI41" s="94">
        <f t="shared" si="30"/>
        <v>8.0812296971126806E-3</v>
      </c>
      <c r="AJ41" s="95">
        <f t="shared" si="30"/>
        <v>0.22411857174938243</v>
      </c>
      <c r="AK41" s="93">
        <f t="shared" si="30"/>
        <v>7.2991572475935484</v>
      </c>
      <c r="AL41" s="96"/>
    </row>
    <row r="42" spans="1:38" ht="27" customHeight="1">
      <c r="A42" s="48"/>
      <c r="B42" s="90" t="s">
        <v>93</v>
      </c>
      <c r="C42" s="236" t="s">
        <v>138</v>
      </c>
      <c r="D42" s="237"/>
      <c r="E42" s="82">
        <f t="shared" ref="E42:K42" si="31">SUM(E35:E41)</f>
        <v>45692.36</v>
      </c>
      <c r="F42" s="83">
        <f t="shared" si="31"/>
        <v>1695.7489314214793</v>
      </c>
      <c r="G42" s="84">
        <f t="shared" si="31"/>
        <v>538556</v>
      </c>
      <c r="H42" s="84">
        <f t="shared" si="31"/>
        <v>647305</v>
      </c>
      <c r="I42" s="85">
        <f t="shared" si="31"/>
        <v>4898</v>
      </c>
      <c r="J42" s="85">
        <f t="shared" si="31"/>
        <v>1633</v>
      </c>
      <c r="K42" s="85">
        <f t="shared" si="31"/>
        <v>491</v>
      </c>
      <c r="L42" s="86">
        <f t="shared" si="1"/>
        <v>2.6197062148778079</v>
      </c>
      <c r="M42" s="87">
        <f t="shared" si="2"/>
        <v>0.34621252172753764</v>
      </c>
      <c r="N42" s="87">
        <f t="shared" si="3"/>
        <v>1.0384255550652046</v>
      </c>
      <c r="O42" s="88">
        <f t="shared" si="4"/>
        <v>9.0946902457683144E-3</v>
      </c>
      <c r="P42" s="88">
        <f t="shared" si="5"/>
        <v>0.33340138832176397</v>
      </c>
      <c r="Q42" s="87">
        <f t="shared" si="6"/>
        <v>3.4536638114490414</v>
      </c>
      <c r="R42" s="88"/>
      <c r="S42" s="88"/>
      <c r="T42" s="89">
        <f>IF(T35="","",AVERAGE(T35:T41))</f>
        <v>26.945714285714285</v>
      </c>
      <c r="U42" s="64"/>
      <c r="V42" s="48"/>
      <c r="W42" s="48"/>
      <c r="X42" s="71" t="s">
        <v>160</v>
      </c>
      <c r="Y42" s="72" t="str">
        <f>C106</f>
        <v xml:space="preserve">Eylül 3. Hafta        </v>
      </c>
      <c r="Z42" s="73">
        <f t="shared" ref="Z42:AK42" si="32">F106</f>
        <v>4283.6379064270732</v>
      </c>
      <c r="AA42" s="91">
        <f t="shared" si="32"/>
        <v>1442277</v>
      </c>
      <c r="AB42" s="91">
        <f t="shared" si="32"/>
        <v>1802574</v>
      </c>
      <c r="AC42" s="75">
        <f t="shared" si="32"/>
        <v>11137</v>
      </c>
      <c r="AD42" s="75">
        <f t="shared" si="32"/>
        <v>2398</v>
      </c>
      <c r="AE42" s="75">
        <f t="shared" si="32"/>
        <v>648</v>
      </c>
      <c r="AF42" s="92">
        <f t="shared" si="32"/>
        <v>2.376400584068711</v>
      </c>
      <c r="AG42" s="93">
        <f t="shared" si="32"/>
        <v>0.38463122083389362</v>
      </c>
      <c r="AH42" s="93">
        <f t="shared" si="32"/>
        <v>1.7863377424633333</v>
      </c>
      <c r="AI42" s="94">
        <f t="shared" si="32"/>
        <v>7.721817653613002E-3</v>
      </c>
      <c r="AJ42" s="95">
        <f t="shared" si="32"/>
        <v>0.21531830834156415</v>
      </c>
      <c r="AK42" s="93">
        <f t="shared" si="32"/>
        <v>6.6105523247331375</v>
      </c>
      <c r="AL42" s="96"/>
    </row>
    <row r="43" spans="1:38" ht="27" customHeight="1">
      <c r="A43" s="48"/>
      <c r="B43" s="81"/>
      <c r="C43" s="43" t="s">
        <v>35</v>
      </c>
      <c r="D43" s="11" t="s">
        <v>164</v>
      </c>
      <c r="E43" s="56">
        <v>5720</v>
      </c>
      <c r="F43" s="57">
        <f t="shared" ref="F43:F49" si="33">IF(T43="","",E43/T43)</f>
        <v>212.16617210682492</v>
      </c>
      <c r="G43" s="58">
        <v>61413</v>
      </c>
      <c r="H43" s="58">
        <v>75976</v>
      </c>
      <c r="I43" s="59">
        <v>502</v>
      </c>
      <c r="J43" s="59">
        <v>194</v>
      </c>
      <c r="K43" s="59">
        <v>68</v>
      </c>
      <c r="L43" s="60">
        <f t="shared" si="1"/>
        <v>2.7925420146733826</v>
      </c>
      <c r="M43" s="61">
        <f t="shared" si="2"/>
        <v>0.42264177710522893</v>
      </c>
      <c r="N43" s="61">
        <f t="shared" si="3"/>
        <v>1.0936400624063141</v>
      </c>
      <c r="O43" s="62">
        <f t="shared" si="4"/>
        <v>8.1741650790549229E-3</v>
      </c>
      <c r="P43" s="62">
        <f t="shared" si="5"/>
        <v>0.38645418326693226</v>
      </c>
      <c r="Q43" s="61">
        <f t="shared" si="6"/>
        <v>3.1200907662768369</v>
      </c>
      <c r="R43" s="63"/>
      <c r="S43" s="63"/>
      <c r="T43" s="63">
        <v>26.96</v>
      </c>
      <c r="U43" s="64"/>
      <c r="V43" s="48"/>
      <c r="W43" s="48"/>
      <c r="X43" s="71" t="s">
        <v>162</v>
      </c>
      <c r="Y43" s="72" t="str">
        <f>C114</f>
        <v>Eylül 4. Hafta</v>
      </c>
      <c r="Z43" s="73">
        <f t="shared" ref="Z43:AK43" si="34">F114</f>
        <v>2186.301975115759</v>
      </c>
      <c r="AA43" s="91">
        <f t="shared" si="34"/>
        <v>816491</v>
      </c>
      <c r="AB43" s="91">
        <f t="shared" si="34"/>
        <v>949103</v>
      </c>
      <c r="AC43" s="75">
        <f t="shared" si="34"/>
        <v>5399</v>
      </c>
      <c r="AD43" s="75">
        <f t="shared" si="34"/>
        <v>1107</v>
      </c>
      <c r="AE43" s="75">
        <f t="shared" si="34"/>
        <v>262</v>
      </c>
      <c r="AF43" s="92">
        <f t="shared" si="34"/>
        <v>2.3035455320610714</v>
      </c>
      <c r="AG43" s="93">
        <f t="shared" si="34"/>
        <v>0.40494572608182239</v>
      </c>
      <c r="AH43" s="93">
        <f t="shared" si="34"/>
        <v>1.9749792006465754</v>
      </c>
      <c r="AI43" s="94">
        <f t="shared" si="34"/>
        <v>6.6124427580953127E-3</v>
      </c>
      <c r="AJ43" s="95">
        <f t="shared" si="34"/>
        <v>0.2050379699944434</v>
      </c>
      <c r="AK43" s="93">
        <f t="shared" si="34"/>
        <v>8.3446640271593857</v>
      </c>
      <c r="AL43" s="96"/>
    </row>
    <row r="44" spans="1:38" ht="27" customHeight="1">
      <c r="A44" s="48"/>
      <c r="B44" s="81"/>
      <c r="C44" s="43" t="s">
        <v>40</v>
      </c>
      <c r="D44" s="11" t="s">
        <v>167</v>
      </c>
      <c r="E44" s="56">
        <v>6472</v>
      </c>
      <c r="F44" s="57">
        <f t="shared" si="33"/>
        <v>239.88139362490733</v>
      </c>
      <c r="G44" s="58">
        <v>64823</v>
      </c>
      <c r="H44" s="58">
        <v>83904</v>
      </c>
      <c r="I44" s="59">
        <v>534</v>
      </c>
      <c r="J44" s="59">
        <v>237</v>
      </c>
      <c r="K44" s="59">
        <v>62</v>
      </c>
      <c r="L44" s="60">
        <f t="shared" si="1"/>
        <v>2.8589983031191282</v>
      </c>
      <c r="M44" s="61">
        <f t="shared" si="2"/>
        <v>0.4492160929305381</v>
      </c>
      <c r="N44" s="61">
        <f t="shared" si="3"/>
        <v>1.0121577790080478</v>
      </c>
      <c r="O44" s="62">
        <f t="shared" si="4"/>
        <v>8.237816824275334E-3</v>
      </c>
      <c r="P44" s="62">
        <f t="shared" si="5"/>
        <v>0.4438202247191011</v>
      </c>
      <c r="Q44" s="61">
        <f t="shared" si="6"/>
        <v>3.869054735885602</v>
      </c>
      <c r="R44" s="63"/>
      <c r="S44" s="63"/>
      <c r="T44" s="63">
        <v>26.98</v>
      </c>
      <c r="U44" s="64"/>
      <c r="V44" s="48"/>
      <c r="W44" s="48"/>
      <c r="X44" s="71" t="s">
        <v>165</v>
      </c>
      <c r="Y44" s="72" t="str">
        <f>C122</f>
        <v>Ekim 1. Hafta</v>
      </c>
      <c r="Z44" s="73">
        <f t="shared" ref="Z44:AK44" si="35">F122</f>
        <v>979.46836763816532</v>
      </c>
      <c r="AA44" s="91">
        <f t="shared" si="35"/>
        <v>342365</v>
      </c>
      <c r="AB44" s="91">
        <f t="shared" si="35"/>
        <v>411175</v>
      </c>
      <c r="AC44" s="75">
        <f t="shared" si="35"/>
        <v>2675</v>
      </c>
      <c r="AD44" s="75">
        <f t="shared" si="35"/>
        <v>584</v>
      </c>
      <c r="AE44" s="75">
        <f t="shared" si="35"/>
        <v>171</v>
      </c>
      <c r="AF44" s="92">
        <f t="shared" si="35"/>
        <v>2.3821204295936407</v>
      </c>
      <c r="AG44" s="93">
        <f t="shared" si="35"/>
        <v>0.36615639911707115</v>
      </c>
      <c r="AH44" s="93">
        <f t="shared" si="35"/>
        <v>1.6771718623941188</v>
      </c>
      <c r="AI44" s="94">
        <f t="shared" si="35"/>
        <v>7.813298672469441E-3</v>
      </c>
      <c r="AJ44" s="95">
        <f t="shared" si="35"/>
        <v>0.2183177570093458</v>
      </c>
      <c r="AK44" s="93">
        <f t="shared" si="35"/>
        <v>5.7278851908664636</v>
      </c>
      <c r="AL44" s="96"/>
    </row>
    <row r="45" spans="1:38" ht="27" customHeight="1">
      <c r="A45" s="48"/>
      <c r="B45" s="81"/>
      <c r="C45" s="43" t="s">
        <v>45</v>
      </c>
      <c r="D45" s="11" t="s">
        <v>170</v>
      </c>
      <c r="E45" s="56">
        <v>5440</v>
      </c>
      <c r="F45" s="57">
        <f t="shared" si="33"/>
        <v>201.70559881349649</v>
      </c>
      <c r="G45" s="58">
        <v>53944</v>
      </c>
      <c r="H45" s="58">
        <v>65571</v>
      </c>
      <c r="I45" s="59">
        <v>465</v>
      </c>
      <c r="J45" s="59">
        <v>165</v>
      </c>
      <c r="K45" s="59">
        <v>34</v>
      </c>
      <c r="L45" s="60">
        <f t="shared" si="1"/>
        <v>3.0761403488355601</v>
      </c>
      <c r="M45" s="61">
        <f t="shared" si="2"/>
        <v>0.43377548131934729</v>
      </c>
      <c r="N45" s="61">
        <f t="shared" si="3"/>
        <v>1.2224581746272514</v>
      </c>
      <c r="O45" s="62">
        <f t="shared" si="4"/>
        <v>8.6200504226605374E-3</v>
      </c>
      <c r="P45" s="62">
        <f t="shared" si="5"/>
        <v>0.35483870967741937</v>
      </c>
      <c r="Q45" s="61">
        <f t="shared" si="6"/>
        <v>5.9325176121616616</v>
      </c>
      <c r="R45" s="63"/>
      <c r="S45" s="63"/>
      <c r="T45" s="63">
        <v>26.97</v>
      </c>
      <c r="U45" s="64"/>
      <c r="V45" s="48"/>
      <c r="W45" s="48"/>
      <c r="X45" s="71" t="s">
        <v>168</v>
      </c>
      <c r="Y45" s="72" t="str">
        <f>C130</f>
        <v>Ekim 2. Hafta</v>
      </c>
      <c r="Z45" s="73">
        <f t="shared" ref="Z45:AK45" si="36">F130</f>
        <v>1792.3097921968772</v>
      </c>
      <c r="AA45" s="91">
        <f t="shared" si="36"/>
        <v>577151</v>
      </c>
      <c r="AB45" s="91">
        <f t="shared" si="36"/>
        <v>699611</v>
      </c>
      <c r="AC45" s="75">
        <f t="shared" si="36"/>
        <v>4671</v>
      </c>
      <c r="AD45" s="75">
        <f t="shared" si="36"/>
        <v>850</v>
      </c>
      <c r="AE45" s="75">
        <f t="shared" si="36"/>
        <v>230</v>
      </c>
      <c r="AF45" s="92">
        <f t="shared" si="36"/>
        <v>2.5618662259410976</v>
      </c>
      <c r="AG45" s="93">
        <f t="shared" si="36"/>
        <v>0.38371008182335198</v>
      </c>
      <c r="AH45" s="93">
        <f t="shared" si="36"/>
        <v>2.1085997555257379</v>
      </c>
      <c r="AI45" s="94">
        <f t="shared" si="36"/>
        <v>8.0932026454082207E-3</v>
      </c>
      <c r="AJ45" s="95">
        <f t="shared" si="36"/>
        <v>0.18197388139584672</v>
      </c>
      <c r="AK45" s="93">
        <f t="shared" si="36"/>
        <v>7.7926512704212056</v>
      </c>
      <c r="AL45" s="96"/>
    </row>
    <row r="46" spans="1:38" ht="27" customHeight="1">
      <c r="A46" s="48"/>
      <c r="B46" s="81"/>
      <c r="C46" s="43" t="s">
        <v>50</v>
      </c>
      <c r="D46" s="11" t="s">
        <v>173</v>
      </c>
      <c r="E46" s="56">
        <v>3217</v>
      </c>
      <c r="F46" s="57">
        <f t="shared" si="33"/>
        <v>118.53352984524686</v>
      </c>
      <c r="G46" s="58">
        <v>38024</v>
      </c>
      <c r="H46" s="58">
        <v>44432</v>
      </c>
      <c r="I46" s="59">
        <v>270</v>
      </c>
      <c r="J46" s="59">
        <v>79</v>
      </c>
      <c r="K46" s="59">
        <v>28</v>
      </c>
      <c r="L46" s="60">
        <f t="shared" si="1"/>
        <v>2.6677513919077884</v>
      </c>
      <c r="M46" s="61">
        <f t="shared" si="2"/>
        <v>0.43901307350091429</v>
      </c>
      <c r="N46" s="61">
        <f t="shared" si="3"/>
        <v>1.5004244284208463</v>
      </c>
      <c r="O46" s="62">
        <f t="shared" si="4"/>
        <v>7.1007784557121818E-3</v>
      </c>
      <c r="P46" s="62">
        <f t="shared" si="5"/>
        <v>0.29259259259259257</v>
      </c>
      <c r="Q46" s="61">
        <f t="shared" si="6"/>
        <v>4.2333403516159596</v>
      </c>
      <c r="R46" s="63"/>
      <c r="S46" s="63"/>
      <c r="T46" s="63">
        <v>27.14</v>
      </c>
      <c r="U46" s="64"/>
      <c r="V46" s="48"/>
      <c r="W46" s="48"/>
      <c r="X46" s="71" t="s">
        <v>171</v>
      </c>
      <c r="Y46" s="72" t="str">
        <f>C138</f>
        <v>Ekim 3. Hafta</v>
      </c>
      <c r="Z46" s="73">
        <f t="shared" ref="Z46:AK46" si="37">F138</f>
        <v>2292.429112430731</v>
      </c>
      <c r="AA46" s="91">
        <f t="shared" si="37"/>
        <v>525672</v>
      </c>
      <c r="AB46" s="91">
        <f t="shared" si="37"/>
        <v>656090</v>
      </c>
      <c r="AC46" s="75">
        <f t="shared" si="37"/>
        <v>5529</v>
      </c>
      <c r="AD46" s="75">
        <f t="shared" si="37"/>
        <v>871</v>
      </c>
      <c r="AE46" s="75">
        <f t="shared" si="37"/>
        <v>264</v>
      </c>
      <c r="AF46" s="92">
        <f t="shared" si="37"/>
        <v>3.4940772034792955</v>
      </c>
      <c r="AG46" s="93">
        <f t="shared" si="37"/>
        <v>0.41461911962935993</v>
      </c>
      <c r="AH46" s="93">
        <f t="shared" si="37"/>
        <v>2.6319507605404491</v>
      </c>
      <c r="AI46" s="94">
        <f t="shared" si="37"/>
        <v>1.0517965575491941E-2</v>
      </c>
      <c r="AJ46" s="95">
        <f t="shared" si="37"/>
        <v>0.15753300777717488</v>
      </c>
      <c r="AK46" s="93">
        <f t="shared" si="37"/>
        <v>8.6834436076921637</v>
      </c>
      <c r="AL46" s="96"/>
    </row>
    <row r="47" spans="1:38" ht="27" customHeight="1">
      <c r="A47" s="48"/>
      <c r="B47" s="81"/>
      <c r="C47" s="43" t="s">
        <v>56</v>
      </c>
      <c r="D47" s="11" t="s">
        <v>176</v>
      </c>
      <c r="E47" s="56">
        <v>2790</v>
      </c>
      <c r="F47" s="57">
        <f t="shared" si="33"/>
        <v>103.56347438752783</v>
      </c>
      <c r="G47" s="58">
        <v>26008</v>
      </c>
      <c r="H47" s="58">
        <v>32072</v>
      </c>
      <c r="I47" s="59">
        <v>203</v>
      </c>
      <c r="J47" s="59">
        <v>65</v>
      </c>
      <c r="K47" s="59">
        <v>17</v>
      </c>
      <c r="L47" s="60">
        <f t="shared" si="1"/>
        <v>3.2290931151012665</v>
      </c>
      <c r="M47" s="61">
        <f t="shared" si="2"/>
        <v>0.51016489846072821</v>
      </c>
      <c r="N47" s="61">
        <f t="shared" si="3"/>
        <v>1.5932842213465821</v>
      </c>
      <c r="O47" s="62">
        <f t="shared" si="4"/>
        <v>7.8052906797908333E-3</v>
      </c>
      <c r="P47" s="62">
        <f t="shared" si="5"/>
        <v>0.32019704433497537</v>
      </c>
      <c r="Q47" s="61">
        <f t="shared" si="6"/>
        <v>6.0919690816192844</v>
      </c>
      <c r="R47" s="63"/>
      <c r="S47" s="63"/>
      <c r="T47" s="63">
        <v>26.94</v>
      </c>
      <c r="U47" s="64"/>
      <c r="V47" s="48"/>
      <c r="W47" s="48"/>
      <c r="X47" s="71" t="s">
        <v>174</v>
      </c>
      <c r="Y47" s="72" t="str">
        <f>C146</f>
        <v>Ekim 4. Hafta</v>
      </c>
      <c r="Z47" s="73">
        <f t="shared" ref="Z47:AK47" si="38">F146</f>
        <v>2069.2768536729864</v>
      </c>
      <c r="AA47" s="91">
        <f t="shared" si="38"/>
        <v>554276</v>
      </c>
      <c r="AB47" s="91">
        <f t="shared" si="38"/>
        <v>686704</v>
      </c>
      <c r="AC47" s="75">
        <f t="shared" si="38"/>
        <v>5549</v>
      </c>
      <c r="AD47" s="75">
        <f t="shared" si="38"/>
        <v>1002</v>
      </c>
      <c r="AE47" s="75">
        <f t="shared" si="38"/>
        <v>297</v>
      </c>
      <c r="AF47" s="92">
        <f t="shared" si="38"/>
        <v>3.0133461486651987</v>
      </c>
      <c r="AG47" s="93">
        <f t="shared" si="38"/>
        <v>0.37290986730455694</v>
      </c>
      <c r="AH47" s="93">
        <f t="shared" si="38"/>
        <v>2.0651465605518826</v>
      </c>
      <c r="AI47" s="94">
        <f t="shared" si="38"/>
        <v>1.0011257929262678E-2</v>
      </c>
      <c r="AJ47" s="95">
        <f t="shared" si="38"/>
        <v>0.18057307622995133</v>
      </c>
      <c r="AK47" s="93">
        <f t="shared" si="38"/>
        <v>6.9672621335790783</v>
      </c>
      <c r="AL47" s="96"/>
    </row>
    <row r="48" spans="1:38" ht="27" customHeight="1">
      <c r="A48" s="48"/>
      <c r="B48" s="81"/>
      <c r="C48" s="43" t="s">
        <v>61</v>
      </c>
      <c r="D48" s="11" t="s">
        <v>179</v>
      </c>
      <c r="E48" s="56">
        <v>8220</v>
      </c>
      <c r="F48" s="57">
        <f t="shared" si="33"/>
        <v>304.89614243323439</v>
      </c>
      <c r="G48" s="58">
        <v>92032</v>
      </c>
      <c r="H48" s="58">
        <v>111696</v>
      </c>
      <c r="I48" s="59">
        <v>690</v>
      </c>
      <c r="J48" s="59">
        <v>198</v>
      </c>
      <c r="K48" s="59">
        <v>51</v>
      </c>
      <c r="L48" s="60">
        <f t="shared" si="1"/>
        <v>2.7296961613059949</v>
      </c>
      <c r="M48" s="61">
        <f t="shared" si="2"/>
        <v>0.44187846729454261</v>
      </c>
      <c r="N48" s="61">
        <f t="shared" si="3"/>
        <v>1.5398795072385576</v>
      </c>
      <c r="O48" s="62">
        <f t="shared" si="4"/>
        <v>7.4973922114047291E-3</v>
      </c>
      <c r="P48" s="62">
        <f t="shared" si="5"/>
        <v>0.28695652173913044</v>
      </c>
      <c r="Q48" s="61">
        <f t="shared" si="6"/>
        <v>5.978355733984988</v>
      </c>
      <c r="R48" s="63"/>
      <c r="S48" s="63"/>
      <c r="T48" s="63">
        <v>26.96</v>
      </c>
      <c r="U48" s="64"/>
      <c r="V48" s="48"/>
      <c r="W48" s="48"/>
      <c r="X48" s="71" t="s">
        <v>177</v>
      </c>
      <c r="Y48" s="72" t="str">
        <f>C154</f>
        <v xml:space="preserve"> Kasım 1. Hafta</v>
      </c>
      <c r="Z48" s="73">
        <f t="shared" ref="Z48:AK48" si="39">F154</f>
        <v>3130.1916304621836</v>
      </c>
      <c r="AA48" s="91">
        <f t="shared" si="39"/>
        <v>978755</v>
      </c>
      <c r="AB48" s="91">
        <f t="shared" si="39"/>
        <v>1219878</v>
      </c>
      <c r="AC48" s="75">
        <f t="shared" si="39"/>
        <v>8418</v>
      </c>
      <c r="AD48" s="75">
        <f t="shared" si="39"/>
        <v>1306</v>
      </c>
      <c r="AE48" s="75">
        <f t="shared" si="39"/>
        <v>371</v>
      </c>
      <c r="AF48" s="92">
        <f t="shared" si="39"/>
        <v>2.565987443385473</v>
      </c>
      <c r="AG48" s="93">
        <f t="shared" si="39"/>
        <v>0.37184504994799045</v>
      </c>
      <c r="AH48" s="93">
        <f t="shared" si="39"/>
        <v>2.3967776649787012</v>
      </c>
      <c r="AI48" s="94">
        <f t="shared" si="39"/>
        <v>8.600722346245997E-3</v>
      </c>
      <c r="AJ48" s="95">
        <f t="shared" si="39"/>
        <v>0.15514373960560704</v>
      </c>
      <c r="AK48" s="93">
        <f t="shared" si="39"/>
        <v>8.4371742060975308</v>
      </c>
      <c r="AL48" s="96"/>
    </row>
    <row r="49" spans="1:38" ht="27" customHeight="1">
      <c r="A49" s="48"/>
      <c r="B49" s="81"/>
      <c r="C49" s="46" t="s">
        <v>65</v>
      </c>
      <c r="D49" s="11" t="s">
        <v>182</v>
      </c>
      <c r="E49" s="56">
        <v>5725</v>
      </c>
      <c r="F49" s="57">
        <f t="shared" si="33"/>
        <v>212.03703703703704</v>
      </c>
      <c r="G49" s="58">
        <v>62896</v>
      </c>
      <c r="H49" s="58">
        <v>73258</v>
      </c>
      <c r="I49" s="59">
        <v>539</v>
      </c>
      <c r="J49" s="59">
        <v>153</v>
      </c>
      <c r="K49" s="59">
        <v>36</v>
      </c>
      <c r="L49" s="60">
        <f t="shared" si="1"/>
        <v>2.8943874667208638</v>
      </c>
      <c r="M49" s="61">
        <f t="shared" si="2"/>
        <v>0.39338967910396483</v>
      </c>
      <c r="N49" s="61">
        <f t="shared" si="3"/>
        <v>1.3858629871701766</v>
      </c>
      <c r="O49" s="62">
        <f t="shared" si="4"/>
        <v>8.5697023658102261E-3</v>
      </c>
      <c r="P49" s="62">
        <f t="shared" si="5"/>
        <v>0.28385899814471244</v>
      </c>
      <c r="Q49" s="61">
        <f t="shared" si="6"/>
        <v>5.8899176954732511</v>
      </c>
      <c r="R49" s="63"/>
      <c r="S49" s="63"/>
      <c r="T49" s="63">
        <v>27</v>
      </c>
      <c r="U49" s="64"/>
      <c r="V49" s="48"/>
      <c r="W49" s="48"/>
      <c r="X49" s="71" t="s">
        <v>180</v>
      </c>
      <c r="Y49" s="72" t="str">
        <f>C162</f>
        <v xml:space="preserve"> Kasım 2. Hafta</v>
      </c>
      <c r="Z49" s="73">
        <f t="shared" ref="Z49:AK49" si="40">F162</f>
        <v>2390.075624031781</v>
      </c>
      <c r="AA49" s="91">
        <f t="shared" si="40"/>
        <v>570005</v>
      </c>
      <c r="AB49" s="91">
        <f t="shared" si="40"/>
        <v>738689</v>
      </c>
      <c r="AC49" s="75">
        <f t="shared" si="40"/>
        <v>5052</v>
      </c>
      <c r="AD49" s="75">
        <f t="shared" si="40"/>
        <v>908</v>
      </c>
      <c r="AE49" s="75">
        <f t="shared" si="40"/>
        <v>268</v>
      </c>
      <c r="AF49" s="92">
        <f t="shared" si="40"/>
        <v>3.2355641197199105</v>
      </c>
      <c r="AG49" s="93">
        <f t="shared" si="40"/>
        <v>0.47309493745680542</v>
      </c>
      <c r="AH49" s="93">
        <f t="shared" si="40"/>
        <v>2.6322418766869835</v>
      </c>
      <c r="AI49" s="94">
        <f t="shared" si="40"/>
        <v>8.8630801484197511E-3</v>
      </c>
      <c r="AJ49" s="95">
        <f t="shared" si="40"/>
        <v>0.17973079968329375</v>
      </c>
      <c r="AK49" s="93">
        <f t="shared" si="40"/>
        <v>8.9181926269842577</v>
      </c>
      <c r="AL49" s="96"/>
    </row>
    <row r="50" spans="1:38" ht="27" customHeight="1">
      <c r="A50" s="48"/>
      <c r="B50" s="90" t="s">
        <v>93</v>
      </c>
      <c r="C50" s="236" t="s">
        <v>140</v>
      </c>
      <c r="D50" s="237"/>
      <c r="E50" s="82">
        <f t="shared" ref="E50:K50" si="41">SUM(E43:E49)</f>
        <v>37584</v>
      </c>
      <c r="F50" s="83">
        <f t="shared" si="41"/>
        <v>1392.7833482482749</v>
      </c>
      <c r="G50" s="84">
        <f t="shared" si="41"/>
        <v>399140</v>
      </c>
      <c r="H50" s="84">
        <f t="shared" si="41"/>
        <v>486909</v>
      </c>
      <c r="I50" s="85">
        <f t="shared" si="41"/>
        <v>3203</v>
      </c>
      <c r="J50" s="85">
        <f t="shared" si="41"/>
        <v>1091</v>
      </c>
      <c r="K50" s="85">
        <f t="shared" si="41"/>
        <v>296</v>
      </c>
      <c r="L50" s="86">
        <f t="shared" si="1"/>
        <v>2.8604592403267857</v>
      </c>
      <c r="M50" s="87">
        <f t="shared" si="2"/>
        <v>0.43483713651210582</v>
      </c>
      <c r="N50" s="87">
        <f t="shared" si="3"/>
        <v>1.2766116849205087</v>
      </c>
      <c r="O50" s="88">
        <f t="shared" si="4"/>
        <v>8.0247532194217576E-3</v>
      </c>
      <c r="P50" s="88">
        <f t="shared" si="5"/>
        <v>0.34061817046518889</v>
      </c>
      <c r="Q50" s="87">
        <f t="shared" si="6"/>
        <v>4.7053491494874153</v>
      </c>
      <c r="R50" s="88"/>
      <c r="S50" s="88"/>
      <c r="T50" s="89">
        <f>IF(T43="","",AVERAGE(T43:T49))</f>
        <v>26.992857142857144</v>
      </c>
      <c r="U50" s="64"/>
      <c r="V50" s="48"/>
      <c r="W50" s="48"/>
      <c r="X50" s="71" t="s">
        <v>183</v>
      </c>
      <c r="Y50" s="72" t="str">
        <f>C170</f>
        <v xml:space="preserve"> Kasım 3. Hafta</v>
      </c>
      <c r="Z50" s="73">
        <f t="shared" ref="Z50:AK50" si="42">F170</f>
        <v>181.85314685314685</v>
      </c>
      <c r="AA50" s="91">
        <f t="shared" si="42"/>
        <v>34376</v>
      </c>
      <c r="AB50" s="91">
        <f t="shared" si="42"/>
        <v>47705</v>
      </c>
      <c r="AC50" s="75">
        <f t="shared" si="42"/>
        <v>274</v>
      </c>
      <c r="AD50" s="75">
        <f t="shared" si="42"/>
        <v>70</v>
      </c>
      <c r="AE50" s="75">
        <f t="shared" si="42"/>
        <v>20</v>
      </c>
      <c r="AF50" s="92">
        <f t="shared" si="42"/>
        <v>3.8120353600911194</v>
      </c>
      <c r="AG50" s="93">
        <f t="shared" si="42"/>
        <v>0.66369761625236079</v>
      </c>
      <c r="AH50" s="93">
        <f t="shared" si="42"/>
        <v>2.5979020979020979</v>
      </c>
      <c r="AI50" s="94">
        <f t="shared" si="42"/>
        <v>7.9706772166627873E-3</v>
      </c>
      <c r="AJ50" s="95">
        <f t="shared" si="42"/>
        <v>0.25547445255474455</v>
      </c>
      <c r="AK50" s="93">
        <f t="shared" si="42"/>
        <v>9.0926573426573434</v>
      </c>
      <c r="AL50" s="96"/>
    </row>
    <row r="51" spans="1:38" ht="27" customHeight="1">
      <c r="A51" s="48"/>
      <c r="B51" s="81"/>
      <c r="C51" s="43" t="s">
        <v>35</v>
      </c>
      <c r="D51" s="11" t="s">
        <v>187</v>
      </c>
      <c r="E51" s="56">
        <v>5102.63</v>
      </c>
      <c r="F51" s="57">
        <f t="shared" ref="F51:F57" si="43">IF(T51="","",E51/T51)</f>
        <v>188.9163272861903</v>
      </c>
      <c r="G51" s="58">
        <v>59170</v>
      </c>
      <c r="H51" s="58">
        <v>74001</v>
      </c>
      <c r="I51" s="59">
        <v>473</v>
      </c>
      <c r="J51" s="59">
        <v>172</v>
      </c>
      <c r="K51" s="59">
        <v>46</v>
      </c>
      <c r="L51" s="60">
        <f t="shared" si="1"/>
        <v>2.5528888432073931</v>
      </c>
      <c r="M51" s="61">
        <f t="shared" si="2"/>
        <v>0.3994002691039964</v>
      </c>
      <c r="N51" s="61">
        <f t="shared" si="3"/>
        <v>1.09835074003599</v>
      </c>
      <c r="O51" s="62">
        <f t="shared" si="4"/>
        <v>7.9939158357275643E-3</v>
      </c>
      <c r="P51" s="62">
        <f t="shared" si="5"/>
        <v>0.36363636363636365</v>
      </c>
      <c r="Q51" s="61">
        <f t="shared" si="6"/>
        <v>4.1068766801345715</v>
      </c>
      <c r="R51" s="63"/>
      <c r="S51" s="63"/>
      <c r="T51" s="63">
        <v>27.01</v>
      </c>
      <c r="U51" s="64"/>
      <c r="V51" s="48"/>
      <c r="W51" s="48"/>
      <c r="X51" s="71" t="s">
        <v>185</v>
      </c>
      <c r="Y51" s="72" t="str">
        <f>C178</f>
        <v xml:space="preserve"> Kasım 4. Hafta</v>
      </c>
      <c r="Z51" s="73">
        <f t="shared" ref="Z51:AK51" si="44">F178</f>
        <v>0</v>
      </c>
      <c r="AA51" s="91">
        <f t="shared" si="44"/>
        <v>0</v>
      </c>
      <c r="AB51" s="91">
        <f t="shared" si="44"/>
        <v>0</v>
      </c>
      <c r="AC51" s="75">
        <f t="shared" si="44"/>
        <v>0</v>
      </c>
      <c r="AD51" s="75">
        <f t="shared" si="44"/>
        <v>0</v>
      </c>
      <c r="AE51" s="75">
        <f t="shared" si="44"/>
        <v>0</v>
      </c>
      <c r="AF51" s="92" t="str">
        <f t="shared" si="44"/>
        <v xml:space="preserve"> </v>
      </c>
      <c r="AG51" s="93" t="str">
        <f t="shared" si="44"/>
        <v xml:space="preserve"> </v>
      </c>
      <c r="AH51" s="93" t="str">
        <f t="shared" si="44"/>
        <v xml:space="preserve"> </v>
      </c>
      <c r="AI51" s="94" t="str">
        <f t="shared" si="44"/>
        <v xml:space="preserve"> </v>
      </c>
      <c r="AJ51" s="95" t="str">
        <f t="shared" si="44"/>
        <v xml:space="preserve"> </v>
      </c>
      <c r="AK51" s="93" t="str">
        <f t="shared" si="44"/>
        <v xml:space="preserve"> </v>
      </c>
      <c r="AL51" s="96"/>
    </row>
    <row r="52" spans="1:38" ht="27" customHeight="1">
      <c r="A52" s="48"/>
      <c r="B52" s="81"/>
      <c r="C52" s="43" t="s">
        <v>40</v>
      </c>
      <c r="D52" s="11" t="s">
        <v>190</v>
      </c>
      <c r="E52" s="56">
        <v>7835</v>
      </c>
      <c r="F52" s="57">
        <f t="shared" si="43"/>
        <v>289.86311505734369</v>
      </c>
      <c r="G52" s="58">
        <v>74961</v>
      </c>
      <c r="H52" s="58">
        <v>100450</v>
      </c>
      <c r="I52" s="59">
        <v>592</v>
      </c>
      <c r="J52" s="59">
        <v>170</v>
      </c>
      <c r="K52" s="59">
        <v>51</v>
      </c>
      <c r="L52" s="60">
        <f t="shared" si="1"/>
        <v>2.8856457447221868</v>
      </c>
      <c r="M52" s="61">
        <f t="shared" si="2"/>
        <v>0.48963364029956702</v>
      </c>
      <c r="N52" s="61">
        <f t="shared" si="3"/>
        <v>1.7050771473961395</v>
      </c>
      <c r="O52" s="62">
        <f t="shared" si="4"/>
        <v>7.897440002134444E-3</v>
      </c>
      <c r="P52" s="62">
        <f t="shared" si="5"/>
        <v>0.28716216216216217</v>
      </c>
      <c r="Q52" s="61">
        <f t="shared" si="6"/>
        <v>5.6835904913204649</v>
      </c>
      <c r="R52" s="63"/>
      <c r="S52" s="63"/>
      <c r="T52" s="63">
        <v>27.03</v>
      </c>
      <c r="U52" s="64"/>
      <c r="V52" s="48"/>
      <c r="W52" s="48"/>
      <c r="X52" s="71" t="s">
        <v>188</v>
      </c>
      <c r="Y52" s="72" t="str">
        <f>C186</f>
        <v>Aralık 0. Hafta</v>
      </c>
      <c r="Z52" s="73">
        <f t="shared" ref="Z52:AK52" si="45">F186</f>
        <v>0</v>
      </c>
      <c r="AA52" s="91">
        <f t="shared" si="45"/>
        <v>0</v>
      </c>
      <c r="AB52" s="91">
        <f t="shared" si="45"/>
        <v>0</v>
      </c>
      <c r="AC52" s="75">
        <f t="shared" si="45"/>
        <v>0</v>
      </c>
      <c r="AD52" s="75">
        <f t="shared" si="45"/>
        <v>0</v>
      </c>
      <c r="AE52" s="75">
        <f t="shared" si="45"/>
        <v>0</v>
      </c>
      <c r="AF52" s="92" t="str">
        <f t="shared" si="45"/>
        <v xml:space="preserve"> </v>
      </c>
      <c r="AG52" s="93" t="str">
        <f t="shared" si="45"/>
        <v xml:space="preserve"> </v>
      </c>
      <c r="AH52" s="93" t="str">
        <f t="shared" si="45"/>
        <v xml:space="preserve"> </v>
      </c>
      <c r="AI52" s="94" t="str">
        <f t="shared" si="45"/>
        <v xml:space="preserve"> </v>
      </c>
      <c r="AJ52" s="95" t="str">
        <f t="shared" si="45"/>
        <v xml:space="preserve"> </v>
      </c>
      <c r="AK52" s="93" t="str">
        <f t="shared" si="45"/>
        <v xml:space="preserve"> </v>
      </c>
      <c r="AL52" s="96"/>
    </row>
    <row r="53" spans="1:38" ht="27" customHeight="1">
      <c r="A53" s="48"/>
      <c r="B53" s="81"/>
      <c r="C53" s="43" t="s">
        <v>45</v>
      </c>
      <c r="D53" s="11" t="s">
        <v>193</v>
      </c>
      <c r="E53" s="56">
        <v>12178</v>
      </c>
      <c r="F53" s="57">
        <f t="shared" si="43"/>
        <v>451.03703703703701</v>
      </c>
      <c r="G53" s="58">
        <v>129183</v>
      </c>
      <c r="H53" s="58">
        <v>162040</v>
      </c>
      <c r="I53" s="59">
        <v>914</v>
      </c>
      <c r="J53" s="59">
        <v>204</v>
      </c>
      <c r="K53" s="59">
        <v>42</v>
      </c>
      <c r="L53" s="60">
        <f t="shared" si="1"/>
        <v>2.783491959004178</v>
      </c>
      <c r="M53" s="61">
        <f t="shared" si="2"/>
        <v>0.4934759705000405</v>
      </c>
      <c r="N53" s="61">
        <f t="shared" si="3"/>
        <v>2.2109658678286128</v>
      </c>
      <c r="O53" s="62">
        <f t="shared" si="4"/>
        <v>7.0752343574618948E-3</v>
      </c>
      <c r="P53" s="62">
        <f t="shared" si="5"/>
        <v>0.22319474835886213</v>
      </c>
      <c r="Q53" s="61">
        <f t="shared" si="6"/>
        <v>10.738977072310405</v>
      </c>
      <c r="R53" s="63"/>
      <c r="S53" s="63"/>
      <c r="T53" s="63">
        <v>27</v>
      </c>
      <c r="U53" s="64"/>
      <c r="V53" s="48"/>
      <c r="W53" s="48"/>
      <c r="X53" s="71" t="s">
        <v>191</v>
      </c>
      <c r="Y53" s="72" t="str">
        <f>C194</f>
        <v>Aralık 1. Hafta</v>
      </c>
      <c r="Z53" s="73">
        <f t="shared" ref="Z53:AK53" si="46">F194</f>
        <v>0</v>
      </c>
      <c r="AA53" s="91">
        <f t="shared" si="46"/>
        <v>0</v>
      </c>
      <c r="AB53" s="91">
        <f t="shared" si="46"/>
        <v>0</v>
      </c>
      <c r="AC53" s="75">
        <f t="shared" si="46"/>
        <v>0</v>
      </c>
      <c r="AD53" s="75">
        <f t="shared" si="46"/>
        <v>0</v>
      </c>
      <c r="AE53" s="75">
        <f t="shared" si="46"/>
        <v>0</v>
      </c>
      <c r="AF53" s="92" t="str">
        <f t="shared" si="46"/>
        <v xml:space="preserve"> </v>
      </c>
      <c r="AG53" s="93" t="str">
        <f t="shared" si="46"/>
        <v xml:space="preserve"> </v>
      </c>
      <c r="AH53" s="93" t="str">
        <f t="shared" si="46"/>
        <v xml:space="preserve"> </v>
      </c>
      <c r="AI53" s="94" t="str">
        <f t="shared" si="46"/>
        <v xml:space="preserve"> </v>
      </c>
      <c r="AJ53" s="95" t="str">
        <f t="shared" si="46"/>
        <v xml:space="preserve"> </v>
      </c>
      <c r="AK53" s="93" t="str">
        <f t="shared" si="46"/>
        <v xml:space="preserve"> </v>
      </c>
      <c r="AL53" s="96"/>
    </row>
    <row r="54" spans="1:38" ht="27" customHeight="1">
      <c r="A54" s="48"/>
      <c r="B54" s="81"/>
      <c r="C54" s="43" t="s">
        <v>50</v>
      </c>
      <c r="D54" s="11" t="s">
        <v>196</v>
      </c>
      <c r="E54" s="56">
        <v>9651</v>
      </c>
      <c r="F54" s="57">
        <f t="shared" si="43"/>
        <v>355.86283185840705</v>
      </c>
      <c r="G54" s="58">
        <v>93425</v>
      </c>
      <c r="H54" s="58">
        <v>118204</v>
      </c>
      <c r="I54" s="59">
        <v>634</v>
      </c>
      <c r="J54" s="59">
        <v>166</v>
      </c>
      <c r="K54" s="59">
        <v>36</v>
      </c>
      <c r="L54" s="60">
        <f t="shared" si="1"/>
        <v>3.0105819757233854</v>
      </c>
      <c r="M54" s="61">
        <f t="shared" si="2"/>
        <v>0.56129784204796063</v>
      </c>
      <c r="N54" s="61">
        <f t="shared" si="3"/>
        <v>2.1437519991470304</v>
      </c>
      <c r="O54" s="62">
        <f t="shared" si="4"/>
        <v>6.7861921327267861E-3</v>
      </c>
      <c r="P54" s="62">
        <f t="shared" si="5"/>
        <v>0.26182965299684541</v>
      </c>
      <c r="Q54" s="61">
        <f t="shared" si="6"/>
        <v>9.8850786627335285</v>
      </c>
      <c r="R54" s="63"/>
      <c r="S54" s="63"/>
      <c r="T54" s="63">
        <v>27.12</v>
      </c>
      <c r="U54" s="64"/>
      <c r="V54" s="48"/>
      <c r="W54" s="48"/>
      <c r="X54" s="71" t="s">
        <v>194</v>
      </c>
      <c r="Y54" s="72" t="str">
        <f>C202</f>
        <v>Aralık 2. Hafta</v>
      </c>
      <c r="Z54" s="73">
        <f t="shared" ref="Z54:AK54" si="47">F202</f>
        <v>0</v>
      </c>
      <c r="AA54" s="91">
        <f t="shared" si="47"/>
        <v>0</v>
      </c>
      <c r="AB54" s="91">
        <f t="shared" si="47"/>
        <v>0</v>
      </c>
      <c r="AC54" s="75">
        <f t="shared" si="47"/>
        <v>0</v>
      </c>
      <c r="AD54" s="75">
        <f t="shared" si="47"/>
        <v>0</v>
      </c>
      <c r="AE54" s="75">
        <f t="shared" si="47"/>
        <v>0</v>
      </c>
      <c r="AF54" s="92" t="str">
        <f t="shared" si="47"/>
        <v xml:space="preserve"> </v>
      </c>
      <c r="AG54" s="93" t="str">
        <f t="shared" si="47"/>
        <v xml:space="preserve"> </v>
      </c>
      <c r="AH54" s="93" t="str">
        <f t="shared" si="47"/>
        <v xml:space="preserve"> </v>
      </c>
      <c r="AI54" s="94" t="str">
        <f t="shared" si="47"/>
        <v xml:space="preserve"> </v>
      </c>
      <c r="AJ54" s="95" t="str">
        <f t="shared" si="47"/>
        <v xml:space="preserve"> </v>
      </c>
      <c r="AK54" s="93" t="str">
        <f t="shared" si="47"/>
        <v xml:space="preserve"> </v>
      </c>
      <c r="AL54" s="96"/>
    </row>
    <row r="55" spans="1:38" ht="27" customHeight="1">
      <c r="A55" s="48"/>
      <c r="B55" s="81"/>
      <c r="C55" s="43" t="s">
        <v>56</v>
      </c>
      <c r="D55" s="11" t="s">
        <v>199</v>
      </c>
      <c r="E55" s="56">
        <v>9058</v>
      </c>
      <c r="F55" s="57">
        <f t="shared" si="43"/>
        <v>334.24354243542433</v>
      </c>
      <c r="G55" s="58">
        <v>102848</v>
      </c>
      <c r="H55" s="58">
        <v>129081</v>
      </c>
      <c r="I55" s="59">
        <v>790</v>
      </c>
      <c r="J55" s="59">
        <v>131</v>
      </c>
      <c r="K55" s="59">
        <v>30</v>
      </c>
      <c r="L55" s="60">
        <f t="shared" si="1"/>
        <v>2.5894093045097604</v>
      </c>
      <c r="M55" s="61">
        <f t="shared" si="2"/>
        <v>0.42309309169041054</v>
      </c>
      <c r="N55" s="61">
        <f t="shared" si="3"/>
        <v>2.5514774231711783</v>
      </c>
      <c r="O55" s="62">
        <f t="shared" si="4"/>
        <v>7.6812383322962044E-3</v>
      </c>
      <c r="P55" s="62">
        <f t="shared" si="5"/>
        <v>0.16582278481012658</v>
      </c>
      <c r="Q55" s="61">
        <f t="shared" si="6"/>
        <v>11.141451414514144</v>
      </c>
      <c r="R55" s="63"/>
      <c r="S55" s="63"/>
      <c r="T55" s="63">
        <v>27.1</v>
      </c>
      <c r="U55" s="64"/>
      <c r="V55" s="48"/>
      <c r="W55" s="48"/>
      <c r="X55" s="71" t="s">
        <v>197</v>
      </c>
      <c r="Y55" s="72" t="str">
        <f>C210</f>
        <v>Aralık 3. Hafta</v>
      </c>
      <c r="Z55" s="73">
        <f t="shared" ref="Z55:AK55" si="48">F210</f>
        <v>0</v>
      </c>
      <c r="AA55" s="91">
        <f t="shared" si="48"/>
        <v>0</v>
      </c>
      <c r="AB55" s="91">
        <f t="shared" si="48"/>
        <v>0</v>
      </c>
      <c r="AC55" s="75">
        <f t="shared" si="48"/>
        <v>0</v>
      </c>
      <c r="AD55" s="75">
        <f t="shared" si="48"/>
        <v>0</v>
      </c>
      <c r="AE55" s="75">
        <f t="shared" si="48"/>
        <v>0</v>
      </c>
      <c r="AF55" s="92" t="str">
        <f t="shared" si="48"/>
        <v xml:space="preserve"> </v>
      </c>
      <c r="AG55" s="93" t="str">
        <f t="shared" si="48"/>
        <v xml:space="preserve"> </v>
      </c>
      <c r="AH55" s="93" t="str">
        <f t="shared" si="48"/>
        <v xml:space="preserve"> </v>
      </c>
      <c r="AI55" s="94" t="str">
        <f t="shared" si="48"/>
        <v xml:space="preserve"> </v>
      </c>
      <c r="AJ55" s="95" t="str">
        <f t="shared" si="48"/>
        <v xml:space="preserve"> </v>
      </c>
      <c r="AK55" s="93" t="str">
        <f t="shared" si="48"/>
        <v xml:space="preserve"> </v>
      </c>
      <c r="AL55" s="96"/>
    </row>
    <row r="56" spans="1:38" ht="27" customHeight="1">
      <c r="A56" s="48"/>
      <c r="B56" s="81"/>
      <c r="C56" s="43" t="s">
        <v>61</v>
      </c>
      <c r="D56" s="11" t="s">
        <v>202</v>
      </c>
      <c r="E56" s="56">
        <v>8053</v>
      </c>
      <c r="F56" s="57">
        <f t="shared" si="43"/>
        <v>297.37813884785822</v>
      </c>
      <c r="G56" s="58">
        <v>70224</v>
      </c>
      <c r="H56" s="58">
        <v>85733</v>
      </c>
      <c r="I56" s="59">
        <v>817</v>
      </c>
      <c r="J56" s="59">
        <v>221</v>
      </c>
      <c r="K56" s="59">
        <v>63</v>
      </c>
      <c r="L56" s="60">
        <f t="shared" si="1"/>
        <v>3.4686542970368262</v>
      </c>
      <c r="M56" s="61">
        <f t="shared" si="2"/>
        <v>0.36398793004633812</v>
      </c>
      <c r="N56" s="61">
        <f t="shared" si="3"/>
        <v>1.3456024382256029</v>
      </c>
      <c r="O56" s="62">
        <f t="shared" si="4"/>
        <v>1.1634199134199134E-2</v>
      </c>
      <c r="P56" s="62">
        <f t="shared" si="5"/>
        <v>0.27050183598531213</v>
      </c>
      <c r="Q56" s="61">
        <f t="shared" si="6"/>
        <v>4.720287918219972</v>
      </c>
      <c r="R56" s="63"/>
      <c r="S56" s="63"/>
      <c r="T56" s="63">
        <v>27.08</v>
      </c>
      <c r="U56" s="64"/>
      <c r="V56" s="48"/>
      <c r="W56" s="48"/>
      <c r="X56" s="71" t="s">
        <v>200</v>
      </c>
      <c r="Y56" s="72" t="str">
        <f>C218</f>
        <v>Aralık 4. Hafta</v>
      </c>
      <c r="Z56" s="73">
        <f t="shared" ref="Z56:AK56" si="49">F218</f>
        <v>0</v>
      </c>
      <c r="AA56" s="91">
        <f t="shared" si="49"/>
        <v>0</v>
      </c>
      <c r="AB56" s="91">
        <f t="shared" si="49"/>
        <v>0</v>
      </c>
      <c r="AC56" s="75">
        <f t="shared" si="49"/>
        <v>0</v>
      </c>
      <c r="AD56" s="75">
        <f t="shared" si="49"/>
        <v>0</v>
      </c>
      <c r="AE56" s="75">
        <f t="shared" si="49"/>
        <v>0</v>
      </c>
      <c r="AF56" s="92" t="str">
        <f t="shared" si="49"/>
        <v xml:space="preserve"> </v>
      </c>
      <c r="AG56" s="93" t="str">
        <f t="shared" si="49"/>
        <v xml:space="preserve"> </v>
      </c>
      <c r="AH56" s="93" t="str">
        <f t="shared" si="49"/>
        <v xml:space="preserve"> </v>
      </c>
      <c r="AI56" s="94" t="str">
        <f t="shared" si="49"/>
        <v xml:space="preserve"> </v>
      </c>
      <c r="AJ56" s="95" t="str">
        <f t="shared" si="49"/>
        <v xml:space="preserve"> </v>
      </c>
      <c r="AK56" s="93" t="str">
        <f t="shared" si="49"/>
        <v xml:space="preserve"> </v>
      </c>
      <c r="AL56" s="96"/>
    </row>
    <row r="57" spans="1:38" ht="27" customHeight="1">
      <c r="A57" s="48"/>
      <c r="B57" s="81"/>
      <c r="C57" s="46" t="s">
        <v>65</v>
      </c>
      <c r="D57" s="11" t="s">
        <v>203</v>
      </c>
      <c r="E57" s="56">
        <v>9779</v>
      </c>
      <c r="F57" s="57">
        <f t="shared" si="43"/>
        <v>361.51571164510165</v>
      </c>
      <c r="G57" s="58">
        <v>66625</v>
      </c>
      <c r="H57" s="58">
        <v>88939</v>
      </c>
      <c r="I57" s="59">
        <v>960</v>
      </c>
      <c r="J57" s="59">
        <v>297</v>
      </c>
      <c r="K57" s="59">
        <v>68</v>
      </c>
      <c r="L57" s="60">
        <f t="shared" si="1"/>
        <v>4.0647602474179116</v>
      </c>
      <c r="M57" s="61">
        <f t="shared" si="2"/>
        <v>0.3765788662969809</v>
      </c>
      <c r="N57" s="61">
        <f t="shared" si="3"/>
        <v>1.2172246183336757</v>
      </c>
      <c r="O57" s="62">
        <f t="shared" si="4"/>
        <v>1.4409005628517824E-2</v>
      </c>
      <c r="P57" s="62">
        <f t="shared" si="5"/>
        <v>0.30937500000000001</v>
      </c>
      <c r="Q57" s="61">
        <f t="shared" si="6"/>
        <v>5.3164075241926714</v>
      </c>
      <c r="R57" s="63"/>
      <c r="S57" s="63"/>
      <c r="T57" s="63">
        <v>27.05</v>
      </c>
      <c r="U57" s="64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spans="1:38" ht="27" customHeight="1">
      <c r="A58" s="48"/>
      <c r="B58" s="90" t="s">
        <v>93</v>
      </c>
      <c r="C58" s="236" t="s">
        <v>143</v>
      </c>
      <c r="D58" s="237"/>
      <c r="E58" s="82">
        <f t="shared" ref="E58:K58" si="50">SUM(E51:E57)</f>
        <v>61656.630000000005</v>
      </c>
      <c r="F58" s="83">
        <f t="shared" si="50"/>
        <v>2278.8167041673623</v>
      </c>
      <c r="G58" s="84">
        <f t="shared" si="50"/>
        <v>596436</v>
      </c>
      <c r="H58" s="84">
        <f t="shared" si="50"/>
        <v>758448</v>
      </c>
      <c r="I58" s="85">
        <f t="shared" si="50"/>
        <v>5180</v>
      </c>
      <c r="J58" s="85">
        <f t="shared" si="50"/>
        <v>1361</v>
      </c>
      <c r="K58" s="85">
        <f t="shared" si="50"/>
        <v>336</v>
      </c>
      <c r="L58" s="86">
        <f t="shared" si="1"/>
        <v>3.0045786977714521</v>
      </c>
      <c r="M58" s="87">
        <f t="shared" si="2"/>
        <v>0.43992600466551396</v>
      </c>
      <c r="N58" s="87">
        <f t="shared" si="3"/>
        <v>1.6743693638261297</v>
      </c>
      <c r="O58" s="88">
        <f t="shared" si="4"/>
        <v>8.6849217686390499E-3</v>
      </c>
      <c r="P58" s="88">
        <f t="shared" si="5"/>
        <v>0.26274131274131274</v>
      </c>
      <c r="Q58" s="87">
        <f t="shared" si="6"/>
        <v>6.7821925719266734</v>
      </c>
      <c r="R58" s="88"/>
      <c r="S58" s="88"/>
      <c r="T58" s="89">
        <f>IF(T51="","",AVERAGE(T51:T57))</f>
        <v>27.055714285714291</v>
      </c>
      <c r="U58" s="64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spans="1:38" ht="27" customHeight="1">
      <c r="A59" s="48"/>
      <c r="B59" s="81"/>
      <c r="C59" s="43" t="s">
        <v>35</v>
      </c>
      <c r="D59" s="11" t="s">
        <v>204</v>
      </c>
      <c r="E59" s="56">
        <v>11407</v>
      </c>
      <c r="F59" s="57">
        <f t="shared" ref="F59:F65" si="51">IF(T59="","",E59/T59)</f>
        <v>421.54471544715449</v>
      </c>
      <c r="G59" s="58">
        <v>84864</v>
      </c>
      <c r="H59" s="58">
        <v>115079</v>
      </c>
      <c r="I59" s="59">
        <v>1345</v>
      </c>
      <c r="J59" s="59">
        <v>297</v>
      </c>
      <c r="K59" s="59">
        <v>69</v>
      </c>
      <c r="L59" s="60">
        <f t="shared" si="1"/>
        <v>3.6630898378257939</v>
      </c>
      <c r="M59" s="61">
        <f t="shared" si="2"/>
        <v>0.31341614531386952</v>
      </c>
      <c r="N59" s="61">
        <f t="shared" si="3"/>
        <v>1.4193424762530453</v>
      </c>
      <c r="O59" s="62">
        <f t="shared" si="4"/>
        <v>1.5848887631975866E-2</v>
      </c>
      <c r="P59" s="62">
        <f t="shared" si="5"/>
        <v>0.22081784386617101</v>
      </c>
      <c r="Q59" s="61">
        <f t="shared" si="6"/>
        <v>6.1093437021326737</v>
      </c>
      <c r="R59" s="63"/>
      <c r="S59" s="63"/>
      <c r="T59" s="63">
        <v>27.06</v>
      </c>
      <c r="U59" s="64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spans="1:38" ht="27" customHeight="1">
      <c r="A60" s="48"/>
      <c r="B60" s="81"/>
      <c r="C60" s="43" t="s">
        <v>40</v>
      </c>
      <c r="D60" s="11" t="s">
        <v>205</v>
      </c>
      <c r="E60" s="56">
        <v>11484</v>
      </c>
      <c r="F60" s="57">
        <f t="shared" si="51"/>
        <v>424.39024390243907</v>
      </c>
      <c r="G60" s="58">
        <v>108549</v>
      </c>
      <c r="H60" s="58">
        <v>142691</v>
      </c>
      <c r="I60" s="59">
        <v>1320</v>
      </c>
      <c r="J60" s="59">
        <v>261</v>
      </c>
      <c r="K60" s="59">
        <v>61</v>
      </c>
      <c r="L60" s="60">
        <f t="shared" si="1"/>
        <v>2.9741906910908122</v>
      </c>
      <c r="M60" s="61">
        <f t="shared" si="2"/>
        <v>0.3215077605321508</v>
      </c>
      <c r="N60" s="61">
        <f t="shared" si="3"/>
        <v>1.6260162601626018</v>
      </c>
      <c r="O60" s="62">
        <f t="shared" si="4"/>
        <v>1.2160406820882735E-2</v>
      </c>
      <c r="P60" s="62">
        <f t="shared" si="5"/>
        <v>0.19772727272727272</v>
      </c>
      <c r="Q60" s="61">
        <f t="shared" si="6"/>
        <v>6.9572171131547389</v>
      </c>
      <c r="R60" s="63"/>
      <c r="S60" s="63" t="s">
        <v>374</v>
      </c>
      <c r="T60" s="63">
        <v>27.06</v>
      </c>
      <c r="U60" s="64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spans="1:38" ht="27" customHeight="1">
      <c r="A61" s="48"/>
      <c r="B61" s="81"/>
      <c r="C61" s="43" t="s">
        <v>45</v>
      </c>
      <c r="D61" s="11" t="s">
        <v>206</v>
      </c>
      <c r="E61" s="56">
        <v>14870</v>
      </c>
      <c r="F61" s="57">
        <f t="shared" si="51"/>
        <v>548.70848708487085</v>
      </c>
      <c r="G61" s="58">
        <v>131715</v>
      </c>
      <c r="H61" s="58">
        <v>178868</v>
      </c>
      <c r="I61" s="59">
        <v>1562</v>
      </c>
      <c r="J61" s="59">
        <v>403</v>
      </c>
      <c r="K61" s="59">
        <v>90</v>
      </c>
      <c r="L61" s="60">
        <f t="shared" si="1"/>
        <v>3.0676727367940093</v>
      </c>
      <c r="M61" s="61">
        <f t="shared" si="2"/>
        <v>0.35128584320414269</v>
      </c>
      <c r="N61" s="61">
        <f t="shared" si="3"/>
        <v>1.361559521302409</v>
      </c>
      <c r="O61" s="62">
        <f t="shared" si="4"/>
        <v>1.1858937858254565E-2</v>
      </c>
      <c r="P61" s="62">
        <f t="shared" si="5"/>
        <v>0.25800256081946221</v>
      </c>
      <c r="Q61" s="61">
        <f t="shared" si="6"/>
        <v>6.0967609676096766</v>
      </c>
      <c r="R61" s="63"/>
      <c r="S61" s="63"/>
      <c r="T61" s="63">
        <v>27.1</v>
      </c>
      <c r="U61" s="64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spans="1:38" ht="27" customHeight="1">
      <c r="A62" s="48"/>
      <c r="B62" s="81"/>
      <c r="C62" s="43" t="s">
        <v>50</v>
      </c>
      <c r="D62" s="11" t="s">
        <v>207</v>
      </c>
      <c r="E62" s="56">
        <v>14459</v>
      </c>
      <c r="F62" s="57">
        <f t="shared" si="51"/>
        <v>533.34562891921803</v>
      </c>
      <c r="G62" s="58">
        <v>128807</v>
      </c>
      <c r="H62" s="58">
        <v>175473</v>
      </c>
      <c r="I62" s="59">
        <v>1592</v>
      </c>
      <c r="J62" s="59">
        <v>319</v>
      </c>
      <c r="K62" s="59">
        <v>57</v>
      </c>
      <c r="L62" s="60">
        <f t="shared" si="1"/>
        <v>3.039474043979518</v>
      </c>
      <c r="M62" s="61">
        <f t="shared" si="2"/>
        <v>0.33501609856734799</v>
      </c>
      <c r="N62" s="61">
        <f t="shared" si="3"/>
        <v>1.6719298712201192</v>
      </c>
      <c r="O62" s="62">
        <f t="shared" si="4"/>
        <v>1.235957673107828E-2</v>
      </c>
      <c r="P62" s="62">
        <f t="shared" si="5"/>
        <v>0.20037688442211055</v>
      </c>
      <c r="Q62" s="61">
        <f t="shared" si="6"/>
        <v>9.356940858231896</v>
      </c>
      <c r="R62" s="63"/>
      <c r="S62" s="63"/>
      <c r="T62" s="63">
        <v>27.11</v>
      </c>
      <c r="U62" s="64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spans="1:38" ht="27" customHeight="1">
      <c r="A63" s="48"/>
      <c r="B63" s="81"/>
      <c r="C63" s="43" t="s">
        <v>56</v>
      </c>
      <c r="D63" s="11" t="s">
        <v>208</v>
      </c>
      <c r="E63" s="56">
        <v>13738</v>
      </c>
      <c r="F63" s="57">
        <f t="shared" si="51"/>
        <v>506.19012527634487</v>
      </c>
      <c r="G63" s="58">
        <v>130910</v>
      </c>
      <c r="H63" s="58">
        <v>168552</v>
      </c>
      <c r="I63" s="59">
        <v>1482</v>
      </c>
      <c r="J63" s="59">
        <v>237</v>
      </c>
      <c r="K63" s="59">
        <v>59</v>
      </c>
      <c r="L63" s="60">
        <f t="shared" si="1"/>
        <v>3.0031689050046566</v>
      </c>
      <c r="M63" s="61">
        <f t="shared" si="2"/>
        <v>0.34155878898538788</v>
      </c>
      <c r="N63" s="61">
        <f t="shared" si="3"/>
        <v>2.135823313402299</v>
      </c>
      <c r="O63" s="62">
        <f t="shared" si="4"/>
        <v>1.1320754716981131E-2</v>
      </c>
      <c r="P63" s="62">
        <f t="shared" si="5"/>
        <v>0.15991902834008098</v>
      </c>
      <c r="Q63" s="61">
        <f t="shared" si="6"/>
        <v>8.5794936487516082</v>
      </c>
      <c r="R63" s="63"/>
      <c r="S63" s="63"/>
      <c r="T63" s="63">
        <v>27.14</v>
      </c>
      <c r="U63" s="64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spans="1:38" ht="27" customHeight="1">
      <c r="A64" s="48"/>
      <c r="B64" s="81"/>
      <c r="C64" s="43" t="s">
        <v>61</v>
      </c>
      <c r="D64" s="11" t="s">
        <v>210</v>
      </c>
      <c r="E64" s="56">
        <v>17629</v>
      </c>
      <c r="F64" s="57">
        <f t="shared" si="51"/>
        <v>649.07952871870395</v>
      </c>
      <c r="G64" s="58">
        <v>152704</v>
      </c>
      <c r="H64" s="58">
        <v>205415</v>
      </c>
      <c r="I64" s="59">
        <v>1681</v>
      </c>
      <c r="J64" s="59">
        <v>320</v>
      </c>
      <c r="K64" s="59">
        <v>88</v>
      </c>
      <c r="L64" s="60">
        <f t="shared" si="1"/>
        <v>3.1598448444305625</v>
      </c>
      <c r="M64" s="61">
        <f t="shared" si="2"/>
        <v>0.38612702481778938</v>
      </c>
      <c r="N64" s="61">
        <f t="shared" si="3"/>
        <v>2.0283735272459498</v>
      </c>
      <c r="O64" s="62">
        <f t="shared" si="4"/>
        <v>1.1008225062866722E-2</v>
      </c>
      <c r="P64" s="62">
        <f t="shared" si="5"/>
        <v>0.19036287923854847</v>
      </c>
      <c r="Q64" s="61">
        <f t="shared" si="6"/>
        <v>7.3759037354398176</v>
      </c>
      <c r="R64" s="63"/>
      <c r="S64" s="63"/>
      <c r="T64" s="63">
        <v>27.16</v>
      </c>
      <c r="U64" s="64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spans="1:38" ht="27" customHeight="1">
      <c r="A65" s="48"/>
      <c r="B65" s="81"/>
      <c r="C65" s="46" t="s">
        <v>65</v>
      </c>
      <c r="D65" s="11" t="s">
        <v>211</v>
      </c>
      <c r="E65" s="56">
        <v>15123</v>
      </c>
      <c r="F65" s="57">
        <f t="shared" si="51"/>
        <v>556.81148748159058</v>
      </c>
      <c r="G65" s="58">
        <v>128992</v>
      </c>
      <c r="H65" s="58">
        <v>173280</v>
      </c>
      <c r="I65" s="59">
        <v>1458</v>
      </c>
      <c r="J65" s="59">
        <v>321</v>
      </c>
      <c r="K65" s="59">
        <v>81</v>
      </c>
      <c r="L65" s="60">
        <f t="shared" si="1"/>
        <v>3.2133626932224755</v>
      </c>
      <c r="M65" s="61">
        <f t="shared" si="2"/>
        <v>0.38190088304635844</v>
      </c>
      <c r="N65" s="61">
        <f t="shared" si="3"/>
        <v>1.7346152257993477</v>
      </c>
      <c r="O65" s="62">
        <f t="shared" si="4"/>
        <v>1.1303026544281817E-2</v>
      </c>
      <c r="P65" s="62">
        <f t="shared" si="5"/>
        <v>0.22016460905349794</v>
      </c>
      <c r="Q65" s="61">
        <f t="shared" si="6"/>
        <v>6.8742158948344514</v>
      </c>
      <c r="R65" s="63"/>
      <c r="S65" s="63"/>
      <c r="T65" s="63">
        <v>27.16</v>
      </c>
      <c r="U65" s="64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1:38" ht="27" customHeight="1">
      <c r="A66" s="48"/>
      <c r="B66" s="90" t="s">
        <v>93</v>
      </c>
      <c r="C66" s="236" t="s">
        <v>146</v>
      </c>
      <c r="D66" s="237"/>
      <c r="E66" s="82">
        <f t="shared" ref="E66:K66" si="52">SUM(E59:E65)</f>
        <v>98710</v>
      </c>
      <c r="F66" s="83">
        <f t="shared" si="52"/>
        <v>3640.0702168303219</v>
      </c>
      <c r="G66" s="84">
        <f t="shared" si="52"/>
        <v>866541</v>
      </c>
      <c r="H66" s="84">
        <f t="shared" si="52"/>
        <v>1159358</v>
      </c>
      <c r="I66" s="85">
        <f t="shared" si="52"/>
        <v>10440</v>
      </c>
      <c r="J66" s="85">
        <f t="shared" si="52"/>
        <v>2158</v>
      </c>
      <c r="K66" s="85">
        <f t="shared" si="52"/>
        <v>505</v>
      </c>
      <c r="L66" s="86">
        <f t="shared" si="1"/>
        <v>3.1397292439697853</v>
      </c>
      <c r="M66" s="87">
        <f t="shared" si="2"/>
        <v>0.34866572958144848</v>
      </c>
      <c r="N66" s="87">
        <f t="shared" si="3"/>
        <v>1.6867795258713263</v>
      </c>
      <c r="O66" s="88">
        <f t="shared" si="4"/>
        <v>1.2047900791768653E-2</v>
      </c>
      <c r="P66" s="88">
        <f t="shared" si="5"/>
        <v>0.20670498084291189</v>
      </c>
      <c r="Q66" s="87">
        <f t="shared" si="6"/>
        <v>7.2080598353075684</v>
      </c>
      <c r="R66" s="88"/>
      <c r="S66" s="88"/>
      <c r="T66" s="89">
        <f>IF(T59="","",AVERAGE(T59:T65))</f>
        <v>27.112857142857141</v>
      </c>
      <c r="U66" s="64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1:38" ht="27" customHeight="1">
      <c r="A67" s="48"/>
      <c r="B67" s="81"/>
      <c r="C67" s="43" t="s">
        <v>35</v>
      </c>
      <c r="D67" s="11" t="s">
        <v>212</v>
      </c>
      <c r="E67" s="56">
        <v>15030</v>
      </c>
      <c r="F67" s="57">
        <f t="shared" ref="F67:F73" si="53">IF(T67="","",E67/T67)</f>
        <v>552.57352941176475</v>
      </c>
      <c r="G67" s="58">
        <v>165188</v>
      </c>
      <c r="H67" s="58">
        <v>221463</v>
      </c>
      <c r="I67" s="59">
        <v>1435</v>
      </c>
      <c r="J67" s="59">
        <v>306</v>
      </c>
      <c r="K67" s="59">
        <v>99</v>
      </c>
      <c r="L67" s="60">
        <f t="shared" si="1"/>
        <v>2.4951054099861594</v>
      </c>
      <c r="M67" s="61">
        <f t="shared" si="2"/>
        <v>0.38506866161098591</v>
      </c>
      <c r="N67" s="61">
        <f t="shared" si="3"/>
        <v>1.8057958477508651</v>
      </c>
      <c r="O67" s="62">
        <f t="shared" si="4"/>
        <v>8.687071700123495E-3</v>
      </c>
      <c r="P67" s="62">
        <f t="shared" si="5"/>
        <v>0.21324041811846689</v>
      </c>
      <c r="Q67" s="61">
        <f t="shared" si="6"/>
        <v>5.5815508021390379</v>
      </c>
      <c r="R67" s="63"/>
      <c r="S67" s="63"/>
      <c r="T67" s="63">
        <v>27.2</v>
      </c>
      <c r="U67" s="64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8" ht="27" customHeight="1">
      <c r="A68" s="48"/>
      <c r="B68" s="81"/>
      <c r="C68" s="43" t="s">
        <v>40</v>
      </c>
      <c r="D68" s="11" t="s">
        <v>214</v>
      </c>
      <c r="E68" s="56">
        <v>16753</v>
      </c>
      <c r="F68" s="57">
        <f t="shared" si="53"/>
        <v>615.91911764705878</v>
      </c>
      <c r="G68" s="58">
        <v>221196</v>
      </c>
      <c r="H68" s="58">
        <v>301801</v>
      </c>
      <c r="I68" s="59">
        <v>1874</v>
      </c>
      <c r="J68" s="59">
        <v>312</v>
      </c>
      <c r="K68" s="59">
        <v>77</v>
      </c>
      <c r="L68" s="60">
        <f t="shared" si="1"/>
        <v>2.0408120504804783</v>
      </c>
      <c r="M68" s="61">
        <f t="shared" si="2"/>
        <v>0.32866548433674431</v>
      </c>
      <c r="N68" s="61">
        <f t="shared" si="3"/>
        <v>1.9740997360482653</v>
      </c>
      <c r="O68" s="62">
        <f t="shared" si="4"/>
        <v>8.4721242698782978E-3</v>
      </c>
      <c r="P68" s="62">
        <f t="shared" si="5"/>
        <v>0.16648879402347919</v>
      </c>
      <c r="Q68" s="61">
        <f t="shared" si="6"/>
        <v>7.9989495798319323</v>
      </c>
      <c r="R68" s="63"/>
      <c r="S68" s="63"/>
      <c r="T68" s="63">
        <v>27.2</v>
      </c>
      <c r="U68" s="64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8" ht="27" customHeight="1">
      <c r="A69" s="48"/>
      <c r="B69" s="81"/>
      <c r="C69" s="43" t="s">
        <v>45</v>
      </c>
      <c r="D69" s="11" t="s">
        <v>215</v>
      </c>
      <c r="E69" s="56">
        <v>21577</v>
      </c>
      <c r="F69" s="57">
        <f t="shared" si="53"/>
        <v>792.68919911829539</v>
      </c>
      <c r="G69" s="58">
        <v>259657</v>
      </c>
      <c r="H69" s="58">
        <v>353040</v>
      </c>
      <c r="I69" s="59">
        <v>2281</v>
      </c>
      <c r="J69" s="59">
        <v>349</v>
      </c>
      <c r="K69" s="59">
        <v>92</v>
      </c>
      <c r="L69" s="60">
        <f t="shared" si="1"/>
        <v>2.2453240401039412</v>
      </c>
      <c r="M69" s="61">
        <f t="shared" si="2"/>
        <v>0.34751828106895893</v>
      </c>
      <c r="N69" s="61">
        <f t="shared" si="3"/>
        <v>2.2713157567859468</v>
      </c>
      <c r="O69" s="62">
        <f t="shared" si="4"/>
        <v>8.7846659246621512E-3</v>
      </c>
      <c r="P69" s="62">
        <f t="shared" si="5"/>
        <v>0.15300306882946077</v>
      </c>
      <c r="Q69" s="61">
        <f t="shared" si="6"/>
        <v>8.6161869469379937</v>
      </c>
      <c r="R69" s="63"/>
      <c r="S69" s="63"/>
      <c r="T69" s="63">
        <v>27.22</v>
      </c>
      <c r="U69" s="64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8" ht="27" customHeight="1">
      <c r="A70" s="48"/>
      <c r="B70" s="81"/>
      <c r="C70" s="43" t="s">
        <v>50</v>
      </c>
      <c r="D70" s="11" t="s">
        <v>216</v>
      </c>
      <c r="E70" s="56">
        <v>22935</v>
      </c>
      <c r="F70" s="57">
        <f t="shared" si="53"/>
        <v>865.14522821576759</v>
      </c>
      <c r="G70" s="58">
        <v>269899</v>
      </c>
      <c r="H70" s="58">
        <v>381450</v>
      </c>
      <c r="I70" s="59">
        <v>2330</v>
      </c>
      <c r="J70" s="59">
        <v>322</v>
      </c>
      <c r="K70" s="59">
        <v>89</v>
      </c>
      <c r="L70" s="60">
        <f t="shared" si="1"/>
        <v>2.2680435921241777</v>
      </c>
      <c r="M70" s="61">
        <f t="shared" si="2"/>
        <v>0.37130696489947107</v>
      </c>
      <c r="N70" s="61">
        <f t="shared" si="3"/>
        <v>2.686786423030334</v>
      </c>
      <c r="O70" s="62">
        <f t="shared" si="4"/>
        <v>8.6328589583510862E-3</v>
      </c>
      <c r="P70" s="62">
        <f t="shared" si="5"/>
        <v>0.13819742489270387</v>
      </c>
      <c r="Q70" s="61">
        <f t="shared" si="6"/>
        <v>9.7207329013007602</v>
      </c>
      <c r="R70" s="63"/>
      <c r="S70" s="63"/>
      <c r="T70" s="63">
        <v>26.51</v>
      </c>
      <c r="U70" s="64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spans="1:38" ht="27" customHeight="1">
      <c r="A71" s="48"/>
      <c r="B71" s="81"/>
      <c r="C71" s="43" t="s">
        <v>56</v>
      </c>
      <c r="D71" s="11" t="s">
        <v>217</v>
      </c>
      <c r="E71" s="56">
        <v>18611</v>
      </c>
      <c r="F71" s="57">
        <f t="shared" si="53"/>
        <v>700.97928436911491</v>
      </c>
      <c r="G71" s="58">
        <v>237020</v>
      </c>
      <c r="H71" s="58">
        <v>311164</v>
      </c>
      <c r="I71" s="59">
        <v>2061</v>
      </c>
      <c r="J71" s="59">
        <v>262</v>
      </c>
      <c r="K71" s="59">
        <v>81</v>
      </c>
      <c r="L71" s="60">
        <f t="shared" si="1"/>
        <v>2.2527647297538111</v>
      </c>
      <c r="M71" s="61">
        <f t="shared" si="2"/>
        <v>0.34011610110097762</v>
      </c>
      <c r="N71" s="61">
        <f t="shared" si="3"/>
        <v>2.6754934517905151</v>
      </c>
      <c r="O71" s="62">
        <f t="shared" si="4"/>
        <v>8.6954687368154589E-3</v>
      </c>
      <c r="P71" s="62">
        <f t="shared" si="5"/>
        <v>0.12712275594371664</v>
      </c>
      <c r="Q71" s="61">
        <f t="shared" si="6"/>
        <v>8.6540652391248756</v>
      </c>
      <c r="R71" s="63"/>
      <c r="S71" s="63"/>
      <c r="T71" s="63">
        <v>26.55</v>
      </c>
      <c r="U71" s="64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spans="1:38" ht="27" customHeight="1">
      <c r="A72" s="48"/>
      <c r="B72" s="81"/>
      <c r="C72" s="43" t="s">
        <v>61</v>
      </c>
      <c r="D72" s="11" t="s">
        <v>218</v>
      </c>
      <c r="E72" s="56">
        <v>26446</v>
      </c>
      <c r="F72" s="57">
        <f t="shared" si="53"/>
        <v>996.08286252354048</v>
      </c>
      <c r="G72" s="58">
        <v>317502</v>
      </c>
      <c r="H72" s="58">
        <v>423211</v>
      </c>
      <c r="I72" s="59">
        <v>3724</v>
      </c>
      <c r="J72" s="59">
        <v>347</v>
      </c>
      <c r="K72" s="59">
        <v>95</v>
      </c>
      <c r="L72" s="60">
        <f t="shared" si="1"/>
        <v>2.353631787745452</v>
      </c>
      <c r="M72" s="61">
        <f t="shared" si="2"/>
        <v>0.26747660110728799</v>
      </c>
      <c r="N72" s="61">
        <f t="shared" si="3"/>
        <v>2.8705557997796554</v>
      </c>
      <c r="O72" s="62">
        <f t="shared" si="4"/>
        <v>1.1729059974425358E-2</v>
      </c>
      <c r="P72" s="62">
        <f t="shared" si="5"/>
        <v>9.3179377013963477E-2</v>
      </c>
      <c r="Q72" s="61">
        <f t="shared" si="6"/>
        <v>10.485082763405689</v>
      </c>
      <c r="R72" s="63"/>
      <c r="S72" s="63"/>
      <c r="T72" s="63">
        <v>26.55</v>
      </c>
      <c r="U72" s="64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</row>
    <row r="73" spans="1:38" ht="27" customHeight="1">
      <c r="A73" s="48"/>
      <c r="B73" s="81"/>
      <c r="C73" s="46" t="s">
        <v>65</v>
      </c>
      <c r="D73" s="11" t="s">
        <v>219</v>
      </c>
      <c r="E73" s="56">
        <v>29524</v>
      </c>
      <c r="F73" s="57">
        <f t="shared" si="53"/>
        <v>1120.0303490136571</v>
      </c>
      <c r="G73" s="58">
        <v>369152</v>
      </c>
      <c r="H73" s="58">
        <v>506524</v>
      </c>
      <c r="I73" s="59">
        <v>2790</v>
      </c>
      <c r="J73" s="59">
        <v>403</v>
      </c>
      <c r="K73" s="59">
        <v>100</v>
      </c>
      <c r="L73" s="60">
        <f t="shared" si="1"/>
        <v>2.2112088450175253</v>
      </c>
      <c r="M73" s="61">
        <f t="shared" si="2"/>
        <v>0.4014445695389452</v>
      </c>
      <c r="N73" s="61">
        <f t="shared" si="3"/>
        <v>2.7792316352696207</v>
      </c>
      <c r="O73" s="62">
        <f t="shared" si="4"/>
        <v>7.557862343966713E-3</v>
      </c>
      <c r="P73" s="62">
        <f t="shared" si="5"/>
        <v>0.14444444444444443</v>
      </c>
      <c r="Q73" s="61">
        <f t="shared" si="6"/>
        <v>11.200303490136571</v>
      </c>
      <c r="R73" s="63"/>
      <c r="S73" s="63"/>
      <c r="T73" s="63">
        <v>26.36</v>
      </c>
      <c r="U73" s="64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</row>
    <row r="74" spans="1:38" ht="27" customHeight="1">
      <c r="A74" s="48"/>
      <c r="B74" s="90" t="s">
        <v>93</v>
      </c>
      <c r="C74" s="236" t="s">
        <v>149</v>
      </c>
      <c r="D74" s="237"/>
      <c r="E74" s="82">
        <f t="shared" ref="E74:K74" si="54">SUM(E67:E73)</f>
        <v>150876</v>
      </c>
      <c r="F74" s="83">
        <f t="shared" si="54"/>
        <v>5643.4195702991983</v>
      </c>
      <c r="G74" s="84">
        <f t="shared" si="54"/>
        <v>1839614</v>
      </c>
      <c r="H74" s="84">
        <f t="shared" si="54"/>
        <v>2498653</v>
      </c>
      <c r="I74" s="85">
        <f t="shared" si="54"/>
        <v>16495</v>
      </c>
      <c r="J74" s="85">
        <f t="shared" si="54"/>
        <v>2301</v>
      </c>
      <c r="K74" s="85">
        <f t="shared" si="54"/>
        <v>633</v>
      </c>
      <c r="L74" s="86">
        <f t="shared" si="1"/>
        <v>2.2585847535849108</v>
      </c>
      <c r="M74" s="87">
        <f t="shared" si="2"/>
        <v>0.34212910398903901</v>
      </c>
      <c r="N74" s="87">
        <f t="shared" si="3"/>
        <v>2.4525943373747059</v>
      </c>
      <c r="O74" s="88">
        <f t="shared" si="4"/>
        <v>8.9665549403298728E-3</v>
      </c>
      <c r="P74" s="88">
        <f t="shared" si="5"/>
        <v>0.13949681721733859</v>
      </c>
      <c r="Q74" s="87">
        <f t="shared" si="6"/>
        <v>8.9153547714047363</v>
      </c>
      <c r="R74" s="88"/>
      <c r="S74" s="88"/>
      <c r="T74" s="89">
        <f>IF(T67="","",AVERAGE(T67:T73))</f>
        <v>26.798571428571432</v>
      </c>
      <c r="U74" s="64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</row>
    <row r="75" spans="1:38" ht="27" customHeight="1">
      <c r="A75" s="48"/>
      <c r="B75" s="81"/>
      <c r="C75" s="43" t="s">
        <v>35</v>
      </c>
      <c r="D75" s="11" t="s">
        <v>220</v>
      </c>
      <c r="E75" s="56">
        <v>28878</v>
      </c>
      <c r="F75" s="57">
        <f t="shared" ref="F75:F81" si="55">IF(T75="","",E75/T75)</f>
        <v>1084.8234410217881</v>
      </c>
      <c r="G75" s="58">
        <v>318081</v>
      </c>
      <c r="H75" s="58">
        <v>437324</v>
      </c>
      <c r="I75" s="59">
        <v>2136</v>
      </c>
      <c r="J75" s="59">
        <v>439</v>
      </c>
      <c r="K75" s="59">
        <v>113</v>
      </c>
      <c r="L75" s="60">
        <f t="shared" si="1"/>
        <v>2.4805943442888752</v>
      </c>
      <c r="M75" s="61">
        <f t="shared" si="2"/>
        <v>0.50787614280046256</v>
      </c>
      <c r="N75" s="61">
        <f t="shared" si="3"/>
        <v>2.4711240114391528</v>
      </c>
      <c r="O75" s="62">
        <f t="shared" si="4"/>
        <v>6.71527063861092E-3</v>
      </c>
      <c r="P75" s="62">
        <f t="shared" si="5"/>
        <v>0.20552434456928839</v>
      </c>
      <c r="Q75" s="61">
        <f t="shared" si="6"/>
        <v>9.6002074426706905</v>
      </c>
      <c r="R75" s="63"/>
      <c r="S75" s="63"/>
      <c r="T75" s="63">
        <v>26.62</v>
      </c>
      <c r="U75" s="64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spans="1:38" ht="27" customHeight="1">
      <c r="A76" s="48"/>
      <c r="B76" s="81"/>
      <c r="C76" s="43" t="s">
        <v>40</v>
      </c>
      <c r="D76" s="11" t="s">
        <v>221</v>
      </c>
      <c r="E76" s="56">
        <v>27123</v>
      </c>
      <c r="F76" s="57">
        <f t="shared" si="55"/>
        <v>1023.1233496793662</v>
      </c>
      <c r="G76" s="58">
        <v>315907</v>
      </c>
      <c r="H76" s="58">
        <v>418924</v>
      </c>
      <c r="I76" s="59">
        <v>2053</v>
      </c>
      <c r="J76" s="59">
        <v>372</v>
      </c>
      <c r="K76" s="59">
        <v>93</v>
      </c>
      <c r="L76" s="60">
        <f t="shared" si="1"/>
        <v>2.442264825312864</v>
      </c>
      <c r="M76" s="61">
        <f t="shared" si="2"/>
        <v>0.49835526043807415</v>
      </c>
      <c r="N76" s="61">
        <f t="shared" si="3"/>
        <v>2.7503315851595866</v>
      </c>
      <c r="O76" s="62">
        <f t="shared" si="4"/>
        <v>6.4987480492676641E-3</v>
      </c>
      <c r="P76" s="62">
        <f t="shared" si="5"/>
        <v>0.18119824646858257</v>
      </c>
      <c r="Q76" s="61">
        <f t="shared" si="6"/>
        <v>11.001326340638347</v>
      </c>
      <c r="R76" s="63"/>
      <c r="S76" s="63"/>
      <c r="T76" s="63">
        <v>26.51</v>
      </c>
      <c r="U76" s="64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spans="1:38" ht="27" customHeight="1">
      <c r="A77" s="48"/>
      <c r="B77" s="81"/>
      <c r="C77" s="43" t="s">
        <v>45</v>
      </c>
      <c r="D77" s="11" t="s">
        <v>222</v>
      </c>
      <c r="E77" s="56">
        <v>23089</v>
      </c>
      <c r="F77" s="57">
        <f t="shared" si="55"/>
        <v>876.24288425047439</v>
      </c>
      <c r="G77" s="58">
        <v>282757</v>
      </c>
      <c r="H77" s="58">
        <v>371084</v>
      </c>
      <c r="I77" s="59">
        <v>1647</v>
      </c>
      <c r="J77" s="59">
        <v>302</v>
      </c>
      <c r="K77" s="59">
        <v>77</v>
      </c>
      <c r="L77" s="60">
        <f t="shared" si="1"/>
        <v>2.3613060230311045</v>
      </c>
      <c r="M77" s="61">
        <f t="shared" si="2"/>
        <v>0.53202360913811442</v>
      </c>
      <c r="N77" s="61">
        <f t="shared" si="3"/>
        <v>2.9014665041406436</v>
      </c>
      <c r="O77" s="62">
        <f t="shared" si="4"/>
        <v>5.8247894835494786E-3</v>
      </c>
      <c r="P77" s="62">
        <f t="shared" si="5"/>
        <v>0.18336369156041288</v>
      </c>
      <c r="Q77" s="61">
        <f t="shared" si="6"/>
        <v>11.379777717538628</v>
      </c>
      <c r="R77" s="63"/>
      <c r="S77" s="63"/>
      <c r="T77" s="63">
        <v>26.35</v>
      </c>
      <c r="U77" s="64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spans="1:38" ht="27" customHeight="1">
      <c r="A78" s="48"/>
      <c r="B78" s="81"/>
      <c r="C78" s="43" t="s">
        <v>50</v>
      </c>
      <c r="D78" s="11" t="s">
        <v>223</v>
      </c>
      <c r="E78" s="56">
        <v>19725</v>
      </c>
      <c r="F78" s="57">
        <f t="shared" si="55"/>
        <v>739.04083926564249</v>
      </c>
      <c r="G78" s="58">
        <v>252159</v>
      </c>
      <c r="H78" s="58">
        <v>323656</v>
      </c>
      <c r="I78" s="59">
        <v>1459</v>
      </c>
      <c r="J78" s="59">
        <v>276</v>
      </c>
      <c r="K78" s="59">
        <v>61</v>
      </c>
      <c r="L78" s="60">
        <f t="shared" si="1"/>
        <v>2.2834146107770055</v>
      </c>
      <c r="M78" s="61">
        <f t="shared" si="2"/>
        <v>0.5065393003876919</v>
      </c>
      <c r="N78" s="61">
        <f t="shared" si="3"/>
        <v>2.6776842002378349</v>
      </c>
      <c r="O78" s="62">
        <f t="shared" si="4"/>
        <v>5.7860318291236877E-3</v>
      </c>
      <c r="P78" s="62">
        <f t="shared" si="5"/>
        <v>0.18917066483893077</v>
      </c>
      <c r="Q78" s="61">
        <f t="shared" si="6"/>
        <v>12.115423594518729</v>
      </c>
      <c r="R78" s="63"/>
      <c r="S78" s="63"/>
      <c r="T78" s="63">
        <v>26.69</v>
      </c>
      <c r="U78" s="64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spans="1:38" ht="27" customHeight="1">
      <c r="A79" s="48"/>
      <c r="B79" s="81"/>
      <c r="C79" s="43" t="s">
        <v>56</v>
      </c>
      <c r="D79" s="11" t="s">
        <v>224</v>
      </c>
      <c r="E79" s="56">
        <v>18575</v>
      </c>
      <c r="F79" s="57">
        <f t="shared" si="55"/>
        <v>695.6928838951311</v>
      </c>
      <c r="G79" s="58">
        <v>227782</v>
      </c>
      <c r="H79" s="58">
        <v>302973</v>
      </c>
      <c r="I79" s="59">
        <v>1302</v>
      </c>
      <c r="J79" s="59">
        <v>278</v>
      </c>
      <c r="K79" s="59">
        <v>69</v>
      </c>
      <c r="L79" s="60">
        <f t="shared" si="1"/>
        <v>2.2962207321943904</v>
      </c>
      <c r="M79" s="61">
        <f t="shared" si="2"/>
        <v>0.53432633171669053</v>
      </c>
      <c r="N79" s="61">
        <f t="shared" si="3"/>
        <v>2.5024923881119823</v>
      </c>
      <c r="O79" s="62">
        <f t="shared" si="4"/>
        <v>5.7159916060092542E-3</v>
      </c>
      <c r="P79" s="62">
        <f t="shared" si="5"/>
        <v>0.21351766513056836</v>
      </c>
      <c r="Q79" s="61">
        <f t="shared" si="6"/>
        <v>10.082505563697552</v>
      </c>
      <c r="R79" s="63"/>
      <c r="S79" s="63"/>
      <c r="T79" s="63">
        <v>26.7</v>
      </c>
      <c r="U79" s="64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spans="1:38" ht="27" customHeight="1">
      <c r="A80" s="48"/>
      <c r="B80" s="81"/>
      <c r="C80" s="43" t="s">
        <v>61</v>
      </c>
      <c r="D80" s="11" t="s">
        <v>225</v>
      </c>
      <c r="E80" s="56">
        <v>23349</v>
      </c>
      <c r="F80" s="57">
        <f t="shared" si="55"/>
        <v>874.49438202247188</v>
      </c>
      <c r="G80" s="58">
        <v>261569</v>
      </c>
      <c r="H80" s="58">
        <v>364086</v>
      </c>
      <c r="I80" s="59">
        <v>1694</v>
      </c>
      <c r="J80" s="59">
        <v>280</v>
      </c>
      <c r="K80" s="59">
        <v>76</v>
      </c>
      <c r="L80" s="60">
        <f t="shared" si="1"/>
        <v>2.4018896140540198</v>
      </c>
      <c r="M80" s="61">
        <f t="shared" si="2"/>
        <v>0.51623044983616995</v>
      </c>
      <c r="N80" s="61">
        <f t="shared" si="3"/>
        <v>3.123194221508828</v>
      </c>
      <c r="O80" s="62">
        <f t="shared" si="4"/>
        <v>6.4763026199587872E-3</v>
      </c>
      <c r="P80" s="62">
        <f t="shared" si="5"/>
        <v>0.16528925619834711</v>
      </c>
      <c r="Q80" s="61">
        <f t="shared" si="6"/>
        <v>11.506505026611473</v>
      </c>
      <c r="R80" s="63"/>
      <c r="S80" s="63"/>
      <c r="T80" s="63">
        <v>26.7</v>
      </c>
      <c r="U80" s="64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spans="1:38" ht="27" customHeight="1">
      <c r="A81" s="48"/>
      <c r="B81" s="81"/>
      <c r="C81" s="46" t="s">
        <v>65</v>
      </c>
      <c r="D81" s="11" t="s">
        <v>226</v>
      </c>
      <c r="E81" s="56">
        <v>35774</v>
      </c>
      <c r="F81" s="57">
        <f t="shared" si="55"/>
        <v>1345.8991723100075</v>
      </c>
      <c r="G81" s="58">
        <v>383684</v>
      </c>
      <c r="H81" s="58">
        <v>561439</v>
      </c>
      <c r="I81" s="59">
        <v>3554</v>
      </c>
      <c r="J81" s="59">
        <v>318</v>
      </c>
      <c r="K81" s="59">
        <v>87</v>
      </c>
      <c r="L81" s="60">
        <f t="shared" si="1"/>
        <v>2.3972313507077487</v>
      </c>
      <c r="M81" s="61">
        <f t="shared" si="2"/>
        <v>0.37869982338492053</v>
      </c>
      <c r="N81" s="61">
        <f t="shared" si="3"/>
        <v>4.2323873343081999</v>
      </c>
      <c r="O81" s="62">
        <f t="shared" si="4"/>
        <v>9.2628308712377899E-3</v>
      </c>
      <c r="P81" s="62">
        <f t="shared" si="5"/>
        <v>8.9476646032639273E-2</v>
      </c>
      <c r="Q81" s="61">
        <f t="shared" si="6"/>
        <v>15.470105428850662</v>
      </c>
      <c r="R81" s="63"/>
      <c r="S81" s="63"/>
      <c r="T81" s="63">
        <v>26.58</v>
      </c>
      <c r="U81" s="64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spans="1:38" ht="27" customHeight="1">
      <c r="A82" s="48"/>
      <c r="B82" s="90" t="s">
        <v>93</v>
      </c>
      <c r="C82" s="236" t="s">
        <v>152</v>
      </c>
      <c r="D82" s="237"/>
      <c r="E82" s="82">
        <f t="shared" ref="E82:K82" si="56">SUM(E75:E81)</f>
        <v>176513</v>
      </c>
      <c r="F82" s="83">
        <f t="shared" si="56"/>
        <v>6639.3169524448822</v>
      </c>
      <c r="G82" s="84">
        <f t="shared" si="56"/>
        <v>2041939</v>
      </c>
      <c r="H82" s="84">
        <f t="shared" si="56"/>
        <v>2779486</v>
      </c>
      <c r="I82" s="85">
        <f t="shared" si="56"/>
        <v>13845</v>
      </c>
      <c r="J82" s="85">
        <f t="shared" si="56"/>
        <v>2265</v>
      </c>
      <c r="K82" s="85">
        <f t="shared" si="56"/>
        <v>576</v>
      </c>
      <c r="L82" s="86">
        <f t="shared" si="1"/>
        <v>2.3886851570559746</v>
      </c>
      <c r="M82" s="87">
        <f t="shared" si="2"/>
        <v>0.47954618652545195</v>
      </c>
      <c r="N82" s="87">
        <f t="shared" si="3"/>
        <v>2.9312657626688221</v>
      </c>
      <c r="O82" s="88">
        <f t="shared" si="4"/>
        <v>6.7803200781218244E-3</v>
      </c>
      <c r="P82" s="88">
        <f t="shared" si="5"/>
        <v>0.16359696641386781</v>
      </c>
      <c r="Q82" s="87">
        <f t="shared" si="6"/>
        <v>11.526591931327921</v>
      </c>
      <c r="R82" s="88"/>
      <c r="S82" s="88"/>
      <c r="T82" s="89">
        <f>IF(T75="","",AVERAGE(T75:T81))</f>
        <v>26.592857142857138</v>
      </c>
      <c r="U82" s="64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spans="1:38" ht="27" customHeight="1">
      <c r="A83" s="48"/>
      <c r="B83" s="81"/>
      <c r="C83" s="43" t="s">
        <v>35</v>
      </c>
      <c r="D83" s="11" t="s">
        <v>227</v>
      </c>
      <c r="E83" s="56">
        <v>33201</v>
      </c>
      <c r="F83" s="57">
        <f t="shared" ref="F83:F89" si="57">IF(T83="","",E83/T83)</f>
        <v>1239.7684839432411</v>
      </c>
      <c r="G83" s="58">
        <v>395329</v>
      </c>
      <c r="H83" s="58">
        <v>567399</v>
      </c>
      <c r="I83" s="59">
        <v>3676</v>
      </c>
      <c r="J83" s="59">
        <v>276</v>
      </c>
      <c r="K83" s="59">
        <v>71</v>
      </c>
      <c r="L83" s="60">
        <f t="shared" si="1"/>
        <v>2.1850029413926375</v>
      </c>
      <c r="M83" s="61">
        <f t="shared" si="2"/>
        <v>0.3372601969377696</v>
      </c>
      <c r="N83" s="61">
        <f t="shared" si="3"/>
        <v>4.4919147968958013</v>
      </c>
      <c r="O83" s="62">
        <f t="shared" si="4"/>
        <v>9.2985842171963099E-3</v>
      </c>
      <c r="P83" s="62">
        <f t="shared" si="5"/>
        <v>7.5081610446137106E-2</v>
      </c>
      <c r="Q83" s="61">
        <f t="shared" si="6"/>
        <v>17.461527942862549</v>
      </c>
      <c r="R83" s="63"/>
      <c r="S83" s="63"/>
      <c r="T83" s="63">
        <v>26.78</v>
      </c>
      <c r="U83" s="64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spans="1:38" ht="27" customHeight="1">
      <c r="A84" s="48"/>
      <c r="B84" s="81"/>
      <c r="C84" s="43" t="s">
        <v>40</v>
      </c>
      <c r="D84" s="11" t="s">
        <v>228</v>
      </c>
      <c r="E84" s="56">
        <v>21334</v>
      </c>
      <c r="F84" s="57">
        <f t="shared" si="57"/>
        <v>796.63928304704996</v>
      </c>
      <c r="G84" s="58">
        <v>218175</v>
      </c>
      <c r="H84" s="58">
        <v>289504</v>
      </c>
      <c r="I84" s="59">
        <v>1436</v>
      </c>
      <c r="J84" s="59">
        <v>210</v>
      </c>
      <c r="K84" s="59">
        <v>59</v>
      </c>
      <c r="L84" s="60">
        <f t="shared" si="1"/>
        <v>2.7517384321012832</v>
      </c>
      <c r="M84" s="61">
        <f t="shared" si="2"/>
        <v>0.55476273192691505</v>
      </c>
      <c r="N84" s="61">
        <f t="shared" si="3"/>
        <v>3.7935203954621426</v>
      </c>
      <c r="O84" s="62">
        <f t="shared" si="4"/>
        <v>6.5818723501776099E-3</v>
      </c>
      <c r="P84" s="62">
        <f t="shared" si="5"/>
        <v>0.14623955431754876</v>
      </c>
      <c r="Q84" s="61">
        <f t="shared" si="6"/>
        <v>13.502360729611016</v>
      </c>
      <c r="R84" s="63"/>
      <c r="S84" s="63"/>
      <c r="T84" s="63">
        <v>26.78</v>
      </c>
      <c r="U84" s="64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spans="1:38" ht="27" customHeight="1">
      <c r="A85" s="48"/>
      <c r="B85" s="81"/>
      <c r="C85" s="43" t="s">
        <v>45</v>
      </c>
      <c r="D85" s="11" t="s">
        <v>229</v>
      </c>
      <c r="E85" s="56">
        <v>11528</v>
      </c>
      <c r="F85" s="57">
        <f t="shared" si="57"/>
        <v>429.50819672131149</v>
      </c>
      <c r="G85" s="58">
        <v>115205</v>
      </c>
      <c r="H85" s="58">
        <v>148361</v>
      </c>
      <c r="I85" s="59">
        <v>759</v>
      </c>
      <c r="J85" s="59">
        <v>119</v>
      </c>
      <c r="K85" s="59">
        <v>28</v>
      </c>
      <c r="L85" s="60">
        <f t="shared" si="1"/>
        <v>2.8950209065813222</v>
      </c>
      <c r="M85" s="61">
        <f t="shared" si="2"/>
        <v>0.56588695220199148</v>
      </c>
      <c r="N85" s="61">
        <f t="shared" si="3"/>
        <v>3.6093125774900123</v>
      </c>
      <c r="O85" s="62">
        <f t="shared" si="4"/>
        <v>6.5882557180677922E-3</v>
      </c>
      <c r="P85" s="62">
        <f t="shared" si="5"/>
        <v>0.15678524374176547</v>
      </c>
      <c r="Q85" s="61">
        <f t="shared" si="6"/>
        <v>15.339578454332553</v>
      </c>
      <c r="R85" s="63"/>
      <c r="S85" s="63"/>
      <c r="T85" s="63">
        <v>26.84</v>
      </c>
      <c r="U85" s="64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spans="1:38" ht="27" customHeight="1">
      <c r="A86" s="48"/>
      <c r="B86" s="81"/>
      <c r="C86" s="43" t="s">
        <v>50</v>
      </c>
      <c r="D86" s="11" t="s">
        <v>230</v>
      </c>
      <c r="E86" s="56">
        <v>11242</v>
      </c>
      <c r="F86" s="57">
        <f t="shared" si="57"/>
        <v>418.69646182495342</v>
      </c>
      <c r="G86" s="58">
        <v>115328</v>
      </c>
      <c r="H86" s="58">
        <v>158289</v>
      </c>
      <c r="I86" s="59">
        <v>947</v>
      </c>
      <c r="J86" s="59">
        <v>141</v>
      </c>
      <c r="K86" s="59">
        <v>41</v>
      </c>
      <c r="L86" s="60">
        <f t="shared" si="1"/>
        <v>2.6451393452795422</v>
      </c>
      <c r="M86" s="61">
        <f t="shared" si="2"/>
        <v>0.44212931554905321</v>
      </c>
      <c r="N86" s="61">
        <f t="shared" si="3"/>
        <v>2.9694784526592439</v>
      </c>
      <c r="O86" s="62">
        <f t="shared" si="4"/>
        <v>8.2113623751387341E-3</v>
      </c>
      <c r="P86" s="62">
        <f t="shared" si="5"/>
        <v>0.14889123548046462</v>
      </c>
      <c r="Q86" s="61">
        <f t="shared" si="6"/>
        <v>10.212108824998865</v>
      </c>
      <c r="R86" s="63"/>
      <c r="S86" s="63"/>
      <c r="T86" s="63">
        <v>26.85</v>
      </c>
      <c r="U86" s="64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spans="1:38" ht="27" customHeight="1">
      <c r="A87" s="48"/>
      <c r="B87" s="81"/>
      <c r="C87" s="43" t="s">
        <v>56</v>
      </c>
      <c r="D87" s="11" t="s">
        <v>231</v>
      </c>
      <c r="E87" s="56">
        <v>17355</v>
      </c>
      <c r="F87" s="57">
        <f t="shared" si="57"/>
        <v>646.36871508379886</v>
      </c>
      <c r="G87" s="58">
        <v>156130</v>
      </c>
      <c r="H87" s="58">
        <v>235526</v>
      </c>
      <c r="I87" s="59">
        <v>1255</v>
      </c>
      <c r="J87" s="59">
        <v>163</v>
      </c>
      <c r="K87" s="59">
        <v>49</v>
      </c>
      <c r="L87" s="60">
        <f t="shared" si="1"/>
        <v>2.7443624698920663</v>
      </c>
      <c r="M87" s="61">
        <f t="shared" si="2"/>
        <v>0.51503483273609474</v>
      </c>
      <c r="N87" s="61">
        <f t="shared" si="3"/>
        <v>3.9654522397779073</v>
      </c>
      <c r="O87" s="62">
        <f t="shared" si="4"/>
        <v>8.038173317107539E-3</v>
      </c>
      <c r="P87" s="62">
        <f t="shared" si="5"/>
        <v>0.12988047808764941</v>
      </c>
      <c r="Q87" s="61">
        <f t="shared" si="6"/>
        <v>13.191198267016304</v>
      </c>
      <c r="R87" s="63"/>
      <c r="S87" s="63"/>
      <c r="T87" s="63">
        <v>26.85</v>
      </c>
      <c r="U87" s="64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ht="27" customHeight="1">
      <c r="A88" s="48"/>
      <c r="B88" s="81"/>
      <c r="C88" s="43" t="s">
        <v>61</v>
      </c>
      <c r="D88" s="11" t="s">
        <v>232</v>
      </c>
      <c r="E88" s="56">
        <v>16583</v>
      </c>
      <c r="F88" s="57">
        <f t="shared" si="57"/>
        <v>617.84649776453057</v>
      </c>
      <c r="G88" s="58">
        <v>211712</v>
      </c>
      <c r="H88" s="58">
        <v>279671</v>
      </c>
      <c r="I88" s="59">
        <v>1574</v>
      </c>
      <c r="J88" s="59">
        <v>184</v>
      </c>
      <c r="K88" s="59">
        <v>49</v>
      </c>
      <c r="L88" s="60">
        <f t="shared" si="1"/>
        <v>2.2091904336328421</v>
      </c>
      <c r="M88" s="61">
        <f t="shared" si="2"/>
        <v>0.39253271776653786</v>
      </c>
      <c r="N88" s="61">
        <f t="shared" si="3"/>
        <v>3.3578614008941878</v>
      </c>
      <c r="O88" s="62">
        <f t="shared" si="4"/>
        <v>7.4346281741233377E-3</v>
      </c>
      <c r="P88" s="62">
        <f t="shared" si="5"/>
        <v>0.11689961880559085</v>
      </c>
      <c r="Q88" s="61">
        <f t="shared" si="6"/>
        <v>12.609112199276135</v>
      </c>
      <c r="R88" s="63"/>
      <c r="S88" s="63"/>
      <c r="T88" s="63">
        <v>26.84</v>
      </c>
      <c r="U88" s="64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ht="27" customHeight="1">
      <c r="A89" s="48"/>
      <c r="B89" s="81"/>
      <c r="C89" s="46" t="s">
        <v>65</v>
      </c>
      <c r="D89" s="11" t="s">
        <v>233</v>
      </c>
      <c r="E89" s="56">
        <v>6830</v>
      </c>
      <c r="F89" s="57">
        <f t="shared" si="57"/>
        <v>254.94587532661441</v>
      </c>
      <c r="G89" s="58">
        <v>64417</v>
      </c>
      <c r="H89" s="58">
        <v>86624</v>
      </c>
      <c r="I89" s="59">
        <v>628</v>
      </c>
      <c r="J89" s="59">
        <v>114</v>
      </c>
      <c r="K89" s="59">
        <v>48</v>
      </c>
      <c r="L89" s="60">
        <f t="shared" si="1"/>
        <v>2.9431321034195421</v>
      </c>
      <c r="M89" s="61">
        <f t="shared" si="2"/>
        <v>0.40596476962836692</v>
      </c>
      <c r="N89" s="61">
        <f t="shared" si="3"/>
        <v>2.2363673274264424</v>
      </c>
      <c r="O89" s="62">
        <f t="shared" si="4"/>
        <v>9.7489793067047515E-3</v>
      </c>
      <c r="P89" s="62">
        <f t="shared" si="5"/>
        <v>0.18152866242038215</v>
      </c>
      <c r="Q89" s="61">
        <f t="shared" si="6"/>
        <v>5.3113724026378</v>
      </c>
      <c r="R89" s="63"/>
      <c r="S89" s="63"/>
      <c r="T89" s="63">
        <v>26.79</v>
      </c>
      <c r="U89" s="64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ht="27" customHeight="1">
      <c r="A90" s="48"/>
      <c r="B90" s="90" t="s">
        <v>93</v>
      </c>
      <c r="C90" s="236" t="s">
        <v>155</v>
      </c>
      <c r="D90" s="237"/>
      <c r="E90" s="82">
        <f t="shared" ref="E90:K90" si="58">SUM(E83:E89)</f>
        <v>118073</v>
      </c>
      <c r="F90" s="83">
        <f t="shared" si="58"/>
        <v>4403.7735137115005</v>
      </c>
      <c r="G90" s="84">
        <f t="shared" si="58"/>
        <v>1276296</v>
      </c>
      <c r="H90" s="84">
        <f t="shared" si="58"/>
        <v>1765374</v>
      </c>
      <c r="I90" s="85">
        <f t="shared" si="58"/>
        <v>10275</v>
      </c>
      <c r="J90" s="85">
        <f t="shared" si="58"/>
        <v>1207</v>
      </c>
      <c r="K90" s="85">
        <f t="shared" si="58"/>
        <v>345</v>
      </c>
      <c r="L90" s="86">
        <f t="shared" si="1"/>
        <v>2.4945272297606627</v>
      </c>
      <c r="M90" s="87">
        <f t="shared" si="2"/>
        <v>0.42859109622496355</v>
      </c>
      <c r="N90" s="87">
        <f t="shared" si="3"/>
        <v>3.6485281803740683</v>
      </c>
      <c r="O90" s="88">
        <f t="shared" si="4"/>
        <v>8.0506402903401716E-3</v>
      </c>
      <c r="P90" s="88">
        <f t="shared" si="5"/>
        <v>0.11746958637469586</v>
      </c>
      <c r="Q90" s="87">
        <f t="shared" si="6"/>
        <v>12.764560909308697</v>
      </c>
      <c r="R90" s="88"/>
      <c r="S90" s="88"/>
      <c r="T90" s="89">
        <f>IF(T83="","",AVERAGE(T83:T89))</f>
        <v>26.818571428571428</v>
      </c>
      <c r="U90" s="64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ht="27" customHeight="1">
      <c r="A91" s="48"/>
      <c r="B91" s="81"/>
      <c r="C91" s="43" t="s">
        <v>35</v>
      </c>
      <c r="D91" s="11" t="s">
        <v>234</v>
      </c>
      <c r="E91" s="56">
        <v>7312</v>
      </c>
      <c r="F91" s="57">
        <f t="shared" ref="F91:F97" si="59">IF(T91="","",E91/T91)</f>
        <v>271.92264782447006</v>
      </c>
      <c r="G91" s="58">
        <v>76178</v>
      </c>
      <c r="H91" s="58">
        <v>100230</v>
      </c>
      <c r="I91" s="59">
        <v>530</v>
      </c>
      <c r="J91" s="59">
        <v>121</v>
      </c>
      <c r="K91" s="59">
        <v>34</v>
      </c>
      <c r="L91" s="60">
        <f t="shared" si="1"/>
        <v>2.7129866090438997</v>
      </c>
      <c r="M91" s="61">
        <f t="shared" si="2"/>
        <v>0.51306159966881149</v>
      </c>
      <c r="N91" s="61">
        <f t="shared" si="3"/>
        <v>2.2472946101195874</v>
      </c>
      <c r="O91" s="62">
        <f t="shared" si="4"/>
        <v>6.9573892724933712E-3</v>
      </c>
      <c r="P91" s="62">
        <f t="shared" si="5"/>
        <v>0.22830188679245284</v>
      </c>
      <c r="Q91" s="61">
        <f t="shared" si="6"/>
        <v>7.9977249360138254</v>
      </c>
      <c r="R91" s="63"/>
      <c r="S91" s="63"/>
      <c r="T91" s="63">
        <v>26.89</v>
      </c>
      <c r="U91" s="64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ht="27" customHeight="1">
      <c r="A92" s="48"/>
      <c r="B92" s="81"/>
      <c r="C92" s="43" t="s">
        <v>40</v>
      </c>
      <c r="D92" s="11" t="s">
        <v>235</v>
      </c>
      <c r="E92" s="56">
        <v>9006</v>
      </c>
      <c r="F92" s="57">
        <f t="shared" si="59"/>
        <v>334.67112597547379</v>
      </c>
      <c r="G92" s="58">
        <v>80451</v>
      </c>
      <c r="H92" s="58">
        <v>103421</v>
      </c>
      <c r="I92" s="59">
        <v>735</v>
      </c>
      <c r="J92" s="59">
        <v>149</v>
      </c>
      <c r="K92" s="59">
        <v>48</v>
      </c>
      <c r="L92" s="60">
        <f t="shared" si="1"/>
        <v>3.2360074450592604</v>
      </c>
      <c r="M92" s="61">
        <f t="shared" si="2"/>
        <v>0.45533486527275346</v>
      </c>
      <c r="N92" s="61">
        <f t="shared" si="3"/>
        <v>2.2461149394327098</v>
      </c>
      <c r="O92" s="62">
        <f t="shared" si="4"/>
        <v>9.1359958235447663E-3</v>
      </c>
      <c r="P92" s="62">
        <f t="shared" si="5"/>
        <v>0.20272108843537415</v>
      </c>
      <c r="Q92" s="61">
        <f t="shared" si="6"/>
        <v>6.9723151244890369</v>
      </c>
      <c r="R92" s="63"/>
      <c r="S92" s="63"/>
      <c r="T92" s="63">
        <v>26.91</v>
      </c>
      <c r="U92" s="64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ht="27" customHeight="1">
      <c r="A93" s="48"/>
      <c r="B93" s="81"/>
      <c r="C93" s="43" t="s">
        <v>45</v>
      </c>
      <c r="D93" s="11" t="s">
        <v>236</v>
      </c>
      <c r="E93" s="56">
        <v>5393</v>
      </c>
      <c r="F93" s="57">
        <f t="shared" si="59"/>
        <v>200.11131725417439</v>
      </c>
      <c r="G93" s="58">
        <v>45256</v>
      </c>
      <c r="H93" s="58">
        <v>56222</v>
      </c>
      <c r="I93" s="59">
        <v>431</v>
      </c>
      <c r="J93" s="59">
        <v>114</v>
      </c>
      <c r="K93" s="59">
        <v>30</v>
      </c>
      <c r="L93" s="60">
        <f t="shared" si="1"/>
        <v>3.5593062725298705</v>
      </c>
      <c r="M93" s="61">
        <f t="shared" si="2"/>
        <v>0.4642953996616575</v>
      </c>
      <c r="N93" s="61">
        <f t="shared" si="3"/>
        <v>1.7553624320541614</v>
      </c>
      <c r="O93" s="62">
        <f t="shared" si="4"/>
        <v>9.523599080784869E-3</v>
      </c>
      <c r="P93" s="62">
        <f t="shared" si="5"/>
        <v>0.26450116009280744</v>
      </c>
      <c r="Q93" s="61">
        <f t="shared" si="6"/>
        <v>6.6703772418058129</v>
      </c>
      <c r="R93" s="63"/>
      <c r="S93" s="63"/>
      <c r="T93" s="63">
        <v>26.95</v>
      </c>
      <c r="U93" s="64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ht="27" customHeight="1">
      <c r="A94" s="48"/>
      <c r="B94" s="81"/>
      <c r="C94" s="43" t="s">
        <v>50</v>
      </c>
      <c r="D94" s="11" t="s">
        <v>237</v>
      </c>
      <c r="E94" s="56">
        <v>6026</v>
      </c>
      <c r="F94" s="57">
        <f t="shared" si="59"/>
        <v>223.35063009636767</v>
      </c>
      <c r="G94" s="58">
        <v>58670</v>
      </c>
      <c r="H94" s="58">
        <v>70724</v>
      </c>
      <c r="I94" s="59">
        <v>515</v>
      </c>
      <c r="J94" s="59">
        <v>117</v>
      </c>
      <c r="K94" s="59">
        <v>39</v>
      </c>
      <c r="L94" s="60">
        <f t="shared" si="1"/>
        <v>3.1580599244438616</v>
      </c>
      <c r="M94" s="61">
        <f t="shared" si="2"/>
        <v>0.43369054387644207</v>
      </c>
      <c r="N94" s="61">
        <f t="shared" si="3"/>
        <v>1.9089797444133989</v>
      </c>
      <c r="O94" s="62">
        <f t="shared" si="4"/>
        <v>8.7779103460030681E-3</v>
      </c>
      <c r="P94" s="62">
        <f t="shared" si="5"/>
        <v>0.22718446601941747</v>
      </c>
      <c r="Q94" s="61">
        <f t="shared" si="6"/>
        <v>5.7269392332401967</v>
      </c>
      <c r="R94" s="63"/>
      <c r="S94" s="63"/>
      <c r="T94" s="63">
        <v>26.98</v>
      </c>
      <c r="U94" s="64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ht="27" customHeight="1">
      <c r="A95" s="48"/>
      <c r="B95" s="81"/>
      <c r="C95" s="43" t="s">
        <v>56</v>
      </c>
      <c r="D95" s="11" t="s">
        <v>238</v>
      </c>
      <c r="E95" s="56">
        <v>7368</v>
      </c>
      <c r="F95" s="57">
        <f t="shared" si="59"/>
        <v>272.98999629492408</v>
      </c>
      <c r="G95" s="58">
        <v>74895</v>
      </c>
      <c r="H95" s="58">
        <v>89757</v>
      </c>
      <c r="I95" s="59">
        <v>563</v>
      </c>
      <c r="J95" s="59">
        <v>125</v>
      </c>
      <c r="K95" s="59">
        <v>28</v>
      </c>
      <c r="L95" s="60">
        <f t="shared" si="1"/>
        <v>3.0414340529978059</v>
      </c>
      <c r="M95" s="61">
        <f t="shared" si="2"/>
        <v>0.48488454048831986</v>
      </c>
      <c r="N95" s="61">
        <f t="shared" si="3"/>
        <v>2.1839199703593928</v>
      </c>
      <c r="O95" s="62">
        <f t="shared" si="4"/>
        <v>7.5171907336938383E-3</v>
      </c>
      <c r="P95" s="62">
        <f t="shared" si="5"/>
        <v>0.22202486678507993</v>
      </c>
      <c r="Q95" s="61">
        <f t="shared" si="6"/>
        <v>9.7496427248187167</v>
      </c>
      <c r="R95" s="63"/>
      <c r="S95" s="63"/>
      <c r="T95" s="63">
        <v>26.99</v>
      </c>
      <c r="U95" s="64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ht="27" customHeight="1">
      <c r="A96" s="48"/>
      <c r="B96" s="81"/>
      <c r="C96" s="43" t="s">
        <v>61</v>
      </c>
      <c r="D96" s="11" t="s">
        <v>239</v>
      </c>
      <c r="E96" s="56">
        <v>10263</v>
      </c>
      <c r="F96" s="57">
        <f t="shared" si="59"/>
        <v>380.25194516487591</v>
      </c>
      <c r="G96" s="58">
        <v>102398</v>
      </c>
      <c r="H96" s="58">
        <v>129884</v>
      </c>
      <c r="I96" s="59">
        <v>843</v>
      </c>
      <c r="J96" s="59">
        <v>182</v>
      </c>
      <c r="K96" s="59">
        <v>61</v>
      </c>
      <c r="L96" s="60">
        <f t="shared" si="1"/>
        <v>2.9276273071731387</v>
      </c>
      <c r="M96" s="61">
        <f t="shared" si="2"/>
        <v>0.45106992309000699</v>
      </c>
      <c r="N96" s="61">
        <f t="shared" si="3"/>
        <v>2.0892964020048126</v>
      </c>
      <c r="O96" s="62">
        <f t="shared" si="4"/>
        <v>8.2325826676302276E-3</v>
      </c>
      <c r="P96" s="62">
        <f t="shared" si="5"/>
        <v>0.21589561091340451</v>
      </c>
      <c r="Q96" s="61">
        <f t="shared" si="6"/>
        <v>6.2336384453258349</v>
      </c>
      <c r="R96" s="63"/>
      <c r="S96" s="63"/>
      <c r="T96" s="63">
        <v>26.99</v>
      </c>
      <c r="U96" s="64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ht="27" customHeight="1">
      <c r="A97" s="48"/>
      <c r="B97" s="81"/>
      <c r="C97" s="46" t="s">
        <v>65</v>
      </c>
      <c r="D97" s="11" t="s">
        <v>240</v>
      </c>
      <c r="E97" s="56">
        <v>10320</v>
      </c>
      <c r="F97" s="57">
        <f t="shared" si="59"/>
        <v>382.36383845868841</v>
      </c>
      <c r="G97" s="58">
        <v>113182</v>
      </c>
      <c r="H97" s="58">
        <v>136512</v>
      </c>
      <c r="I97" s="59">
        <v>836</v>
      </c>
      <c r="J97" s="59">
        <v>190</v>
      </c>
      <c r="K97" s="59">
        <v>43</v>
      </c>
      <c r="L97" s="60">
        <f t="shared" si="1"/>
        <v>2.8009540440304765</v>
      </c>
      <c r="M97" s="61">
        <f t="shared" si="2"/>
        <v>0.45737301251039281</v>
      </c>
      <c r="N97" s="61">
        <f t="shared" si="3"/>
        <v>2.0124412550457285</v>
      </c>
      <c r="O97" s="62">
        <f t="shared" si="4"/>
        <v>7.3863335159300948E-3</v>
      </c>
      <c r="P97" s="62">
        <f t="shared" si="5"/>
        <v>0.22727272727272727</v>
      </c>
      <c r="Q97" s="61">
        <f t="shared" si="6"/>
        <v>8.8921822897369402</v>
      </c>
      <c r="R97" s="63"/>
      <c r="S97" s="63"/>
      <c r="T97" s="63">
        <v>26.99</v>
      </c>
      <c r="U97" s="64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ht="27" customHeight="1">
      <c r="A98" s="48"/>
      <c r="B98" s="90" t="s">
        <v>93</v>
      </c>
      <c r="C98" s="236" t="s">
        <v>158</v>
      </c>
      <c r="D98" s="237"/>
      <c r="E98" s="82">
        <f t="shared" ref="E98:K98" si="60">SUM(E91:E97)</f>
        <v>55688</v>
      </c>
      <c r="F98" s="83">
        <f t="shared" si="60"/>
        <v>2065.6615010689743</v>
      </c>
      <c r="G98" s="84">
        <f t="shared" si="60"/>
        <v>551030</v>
      </c>
      <c r="H98" s="84">
        <f t="shared" si="60"/>
        <v>686750</v>
      </c>
      <c r="I98" s="85">
        <f t="shared" si="60"/>
        <v>4453</v>
      </c>
      <c r="J98" s="85">
        <f t="shared" si="60"/>
        <v>998</v>
      </c>
      <c r="K98" s="85">
        <f t="shared" si="60"/>
        <v>283</v>
      </c>
      <c r="L98" s="86">
        <f t="shared" si="1"/>
        <v>3.0078798705045129</v>
      </c>
      <c r="M98" s="87">
        <f t="shared" si="2"/>
        <v>0.46388086707140674</v>
      </c>
      <c r="N98" s="87">
        <f t="shared" si="3"/>
        <v>2.0698011032755255</v>
      </c>
      <c r="O98" s="88">
        <f t="shared" si="4"/>
        <v>8.0812296971126806E-3</v>
      </c>
      <c r="P98" s="88">
        <f t="shared" si="5"/>
        <v>0.22411857174938243</v>
      </c>
      <c r="Q98" s="87">
        <f t="shared" si="6"/>
        <v>7.2991572475935484</v>
      </c>
      <c r="R98" s="88"/>
      <c r="S98" s="88"/>
      <c r="T98" s="89">
        <f>IF(T91="","",AVERAGE(T91:T97))</f>
        <v>26.957142857142859</v>
      </c>
      <c r="U98" s="64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ht="27" customHeight="1">
      <c r="A99" s="48"/>
      <c r="B99" s="81"/>
      <c r="C99" s="43" t="s">
        <v>35</v>
      </c>
      <c r="D99" s="11" t="s">
        <v>241</v>
      </c>
      <c r="E99" s="56">
        <v>22515</v>
      </c>
      <c r="F99" s="57">
        <f t="shared" ref="F99:F105" si="61">IF(T99="","",E99/T99)</f>
        <v>833.58015549796369</v>
      </c>
      <c r="G99" s="58">
        <v>182691</v>
      </c>
      <c r="H99" s="58">
        <v>272913</v>
      </c>
      <c r="I99" s="59">
        <v>2114</v>
      </c>
      <c r="J99" s="59">
        <v>509</v>
      </c>
      <c r="K99" s="59">
        <v>129</v>
      </c>
      <c r="L99" s="60">
        <f t="shared" si="1"/>
        <v>3.0543805370134938</v>
      </c>
      <c r="M99" s="61">
        <f t="shared" si="2"/>
        <v>0.39431417005580116</v>
      </c>
      <c r="N99" s="61">
        <f t="shared" si="3"/>
        <v>1.6376820343771388</v>
      </c>
      <c r="O99" s="62">
        <f t="shared" si="4"/>
        <v>1.157145124828262E-2</v>
      </c>
      <c r="P99" s="62">
        <f t="shared" si="5"/>
        <v>0.24077578051087986</v>
      </c>
      <c r="Q99" s="61">
        <f t="shared" si="6"/>
        <v>6.4618616705268499</v>
      </c>
      <c r="R99" s="63"/>
      <c r="S99" s="63"/>
      <c r="T99" s="63">
        <v>27.01</v>
      </c>
      <c r="U99" s="64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ht="27" customHeight="1">
      <c r="A100" s="48"/>
      <c r="B100" s="81"/>
      <c r="C100" s="43" t="s">
        <v>40</v>
      </c>
      <c r="D100" s="11" t="s">
        <v>242</v>
      </c>
      <c r="E100" s="56">
        <v>28192</v>
      </c>
      <c r="F100" s="57">
        <f t="shared" si="61"/>
        <v>1043.3752775721687</v>
      </c>
      <c r="G100" s="58">
        <v>321918</v>
      </c>
      <c r="H100" s="58">
        <v>429704</v>
      </c>
      <c r="I100" s="59">
        <v>2756</v>
      </c>
      <c r="J100" s="59">
        <v>557</v>
      </c>
      <c r="K100" s="59">
        <v>175</v>
      </c>
      <c r="L100" s="60">
        <f t="shared" si="1"/>
        <v>2.4281255877817491</v>
      </c>
      <c r="M100" s="61">
        <f t="shared" si="2"/>
        <v>0.37858319215245595</v>
      </c>
      <c r="N100" s="61">
        <f t="shared" si="3"/>
        <v>1.8732051661977893</v>
      </c>
      <c r="O100" s="62">
        <f t="shared" si="4"/>
        <v>8.5611863890804486E-3</v>
      </c>
      <c r="P100" s="62">
        <f t="shared" si="5"/>
        <v>0.2021044992743106</v>
      </c>
      <c r="Q100" s="61">
        <f t="shared" si="6"/>
        <v>5.9621444432695352</v>
      </c>
      <c r="R100" s="63"/>
      <c r="S100" s="63"/>
      <c r="T100" s="63">
        <v>27.02</v>
      </c>
      <c r="U100" s="64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ht="27" customHeight="1">
      <c r="A101" s="48"/>
      <c r="B101" s="81"/>
      <c r="C101" s="43" t="s">
        <v>45</v>
      </c>
      <c r="D101" s="11" t="s">
        <v>243</v>
      </c>
      <c r="E101" s="56">
        <v>23677</v>
      </c>
      <c r="F101" s="57">
        <f t="shared" si="61"/>
        <v>873.69003690036891</v>
      </c>
      <c r="G101" s="58">
        <v>326837</v>
      </c>
      <c r="H101" s="58">
        <v>398943</v>
      </c>
      <c r="I101" s="59">
        <v>2266</v>
      </c>
      <c r="J101" s="59">
        <v>430</v>
      </c>
      <c r="K101" s="59">
        <v>119</v>
      </c>
      <c r="L101" s="60">
        <f t="shared" si="1"/>
        <v>2.1900121994880695</v>
      </c>
      <c r="M101" s="61">
        <f t="shared" si="2"/>
        <v>0.38556488830554675</v>
      </c>
      <c r="N101" s="61">
        <f t="shared" si="3"/>
        <v>2.0318372951171368</v>
      </c>
      <c r="O101" s="62">
        <f t="shared" si="4"/>
        <v>6.933119567246058E-3</v>
      </c>
      <c r="P101" s="62">
        <f t="shared" si="5"/>
        <v>0.18976169461606354</v>
      </c>
      <c r="Q101" s="61">
        <f t="shared" si="6"/>
        <v>7.3419330831963778</v>
      </c>
      <c r="R101" s="63"/>
      <c r="S101" s="63"/>
      <c r="T101" s="63">
        <v>27.1</v>
      </c>
      <c r="U101" s="64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ht="27" customHeight="1">
      <c r="A102" s="48"/>
      <c r="B102" s="81"/>
      <c r="C102" s="43" t="s">
        <v>50</v>
      </c>
      <c r="D102" s="11" t="s">
        <v>244</v>
      </c>
      <c r="E102" s="56">
        <v>13237</v>
      </c>
      <c r="F102" s="57">
        <f t="shared" si="61"/>
        <v>488.08997050147491</v>
      </c>
      <c r="G102" s="58">
        <v>205470</v>
      </c>
      <c r="H102" s="58">
        <v>231833</v>
      </c>
      <c r="I102" s="59">
        <v>1399</v>
      </c>
      <c r="J102" s="59">
        <v>298</v>
      </c>
      <c r="K102" s="59">
        <v>71</v>
      </c>
      <c r="L102" s="60">
        <f t="shared" si="1"/>
        <v>2.1053515698864049</v>
      </c>
      <c r="M102" s="61">
        <f t="shared" si="2"/>
        <v>0.34888489671299133</v>
      </c>
      <c r="N102" s="61">
        <f t="shared" si="3"/>
        <v>1.6378858070519293</v>
      </c>
      <c r="O102" s="62">
        <f t="shared" si="4"/>
        <v>6.8087798705407116E-3</v>
      </c>
      <c r="P102" s="62">
        <f t="shared" si="5"/>
        <v>0.21300929235167976</v>
      </c>
      <c r="Q102" s="61">
        <f t="shared" si="6"/>
        <v>6.8745066267813364</v>
      </c>
      <c r="R102" s="63"/>
      <c r="S102" s="63"/>
      <c r="T102" s="63">
        <v>27.12</v>
      </c>
      <c r="U102" s="64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ht="27" customHeight="1">
      <c r="A103" s="48"/>
      <c r="B103" s="81"/>
      <c r="C103" s="43" t="s">
        <v>56</v>
      </c>
      <c r="D103" s="11" t="s">
        <v>245</v>
      </c>
      <c r="E103" s="56">
        <v>10723</v>
      </c>
      <c r="F103" s="57">
        <f t="shared" si="61"/>
        <v>394.66323150533674</v>
      </c>
      <c r="G103" s="58">
        <v>149373</v>
      </c>
      <c r="H103" s="58">
        <v>174058</v>
      </c>
      <c r="I103" s="59">
        <v>975</v>
      </c>
      <c r="J103" s="59">
        <v>236</v>
      </c>
      <c r="K103" s="59">
        <v>66</v>
      </c>
      <c r="L103" s="60">
        <f t="shared" si="1"/>
        <v>2.2674236835154762</v>
      </c>
      <c r="M103" s="61">
        <f t="shared" si="2"/>
        <v>0.40478280154393514</v>
      </c>
      <c r="N103" s="61">
        <f t="shared" si="3"/>
        <v>1.6723018284124438</v>
      </c>
      <c r="O103" s="62">
        <f t="shared" si="4"/>
        <v>6.5272840473177881E-3</v>
      </c>
      <c r="P103" s="62">
        <f t="shared" si="5"/>
        <v>0.24205128205128204</v>
      </c>
      <c r="Q103" s="61">
        <f t="shared" si="6"/>
        <v>5.9797459318990418</v>
      </c>
      <c r="R103" s="63"/>
      <c r="S103" s="63"/>
      <c r="T103" s="63">
        <v>27.17</v>
      </c>
      <c r="U103" s="64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ht="27" customHeight="1">
      <c r="A104" s="48"/>
      <c r="B104" s="81"/>
      <c r="C104" s="43" t="s">
        <v>61</v>
      </c>
      <c r="D104" s="11" t="s">
        <v>246</v>
      </c>
      <c r="E104" s="56">
        <v>8096</v>
      </c>
      <c r="F104" s="57">
        <f t="shared" si="61"/>
        <v>297.97570850202425</v>
      </c>
      <c r="G104" s="58">
        <v>117277</v>
      </c>
      <c r="H104" s="58">
        <v>137476</v>
      </c>
      <c r="I104" s="59">
        <v>758</v>
      </c>
      <c r="J104" s="59">
        <v>157</v>
      </c>
      <c r="K104" s="59">
        <v>38</v>
      </c>
      <c r="L104" s="60">
        <f t="shared" si="1"/>
        <v>2.1674743846345854</v>
      </c>
      <c r="M104" s="61">
        <f t="shared" si="2"/>
        <v>0.39310779485755176</v>
      </c>
      <c r="N104" s="61">
        <f t="shared" si="3"/>
        <v>1.8979344490574792</v>
      </c>
      <c r="O104" s="62">
        <f t="shared" si="4"/>
        <v>6.4633304057914167E-3</v>
      </c>
      <c r="P104" s="62">
        <f t="shared" si="5"/>
        <v>0.20712401055408972</v>
      </c>
      <c r="Q104" s="61">
        <f t="shared" si="6"/>
        <v>7.8414660132111642</v>
      </c>
      <c r="R104" s="63"/>
      <c r="S104" s="63"/>
      <c r="T104" s="63">
        <v>27.17</v>
      </c>
      <c r="U104" s="64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ht="27" customHeight="1">
      <c r="A105" s="48"/>
      <c r="B105" s="81"/>
      <c r="C105" s="46" t="s">
        <v>65</v>
      </c>
      <c r="D105" s="11" t="s">
        <v>247</v>
      </c>
      <c r="E105" s="56">
        <v>9571</v>
      </c>
      <c r="F105" s="57">
        <f t="shared" si="61"/>
        <v>352.26352594773647</v>
      </c>
      <c r="G105" s="58">
        <v>138711</v>
      </c>
      <c r="H105" s="58">
        <v>157647</v>
      </c>
      <c r="I105" s="59">
        <v>869</v>
      </c>
      <c r="J105" s="59">
        <v>211</v>
      </c>
      <c r="K105" s="59">
        <v>50</v>
      </c>
      <c r="L105" s="60">
        <f t="shared" si="1"/>
        <v>2.2345082744849982</v>
      </c>
      <c r="M105" s="61">
        <f t="shared" si="2"/>
        <v>0.40536654309290732</v>
      </c>
      <c r="N105" s="61">
        <f t="shared" si="3"/>
        <v>1.6694953836385615</v>
      </c>
      <c r="O105" s="62">
        <f t="shared" si="4"/>
        <v>6.2648239865619884E-3</v>
      </c>
      <c r="P105" s="62">
        <f t="shared" si="5"/>
        <v>0.24280782508630611</v>
      </c>
      <c r="Q105" s="61">
        <f t="shared" si="6"/>
        <v>7.0452705189547293</v>
      </c>
      <c r="R105" s="63"/>
      <c r="S105" s="63"/>
      <c r="T105" s="63">
        <v>27.17</v>
      </c>
      <c r="U105" s="64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ht="27" customHeight="1">
      <c r="A106" s="48"/>
      <c r="B106" s="90" t="s">
        <v>93</v>
      </c>
      <c r="C106" s="236" t="s">
        <v>161</v>
      </c>
      <c r="D106" s="237"/>
      <c r="E106" s="82">
        <f t="shared" ref="E106:K106" si="62">SUM(E99:E105)</f>
        <v>116011</v>
      </c>
      <c r="F106" s="83">
        <f t="shared" si="62"/>
        <v>4283.6379064270732</v>
      </c>
      <c r="G106" s="84">
        <f t="shared" si="62"/>
        <v>1442277</v>
      </c>
      <c r="H106" s="84">
        <f t="shared" si="62"/>
        <v>1802574</v>
      </c>
      <c r="I106" s="85">
        <f t="shared" si="62"/>
        <v>11137</v>
      </c>
      <c r="J106" s="85">
        <f t="shared" si="62"/>
        <v>2398</v>
      </c>
      <c r="K106" s="85">
        <f t="shared" si="62"/>
        <v>648</v>
      </c>
      <c r="L106" s="86">
        <f t="shared" si="1"/>
        <v>2.376400584068711</v>
      </c>
      <c r="M106" s="87">
        <f t="shared" si="2"/>
        <v>0.38463122083389362</v>
      </c>
      <c r="N106" s="87">
        <f t="shared" si="3"/>
        <v>1.7863377424633333</v>
      </c>
      <c r="O106" s="88">
        <f t="shared" si="4"/>
        <v>7.721817653613002E-3</v>
      </c>
      <c r="P106" s="88">
        <f t="shared" si="5"/>
        <v>0.21531830834156415</v>
      </c>
      <c r="Q106" s="87">
        <f t="shared" si="6"/>
        <v>6.6105523247331375</v>
      </c>
      <c r="R106" s="88"/>
      <c r="S106" s="88"/>
      <c r="T106" s="89">
        <f>IF(T99="","",AVERAGE(T99:T105))</f>
        <v>27.108571428571434</v>
      </c>
      <c r="U106" s="64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ht="27" customHeight="1">
      <c r="A107" s="48"/>
      <c r="B107" s="81"/>
      <c r="C107" s="43" t="s">
        <v>35</v>
      </c>
      <c r="D107" s="11" t="s">
        <v>248</v>
      </c>
      <c r="E107" s="56">
        <v>8411</v>
      </c>
      <c r="F107" s="57">
        <f t="shared" ref="F107:F113" si="63">IF(T107="","",E107/T107)</f>
        <v>308.09523809523807</v>
      </c>
      <c r="G107" s="58">
        <v>119455</v>
      </c>
      <c r="H107" s="58">
        <v>135174</v>
      </c>
      <c r="I107" s="59">
        <v>735</v>
      </c>
      <c r="J107" s="59">
        <v>151</v>
      </c>
      <c r="K107" s="59">
        <v>34</v>
      </c>
      <c r="L107" s="60">
        <f t="shared" si="1"/>
        <v>2.2792492498205132</v>
      </c>
      <c r="M107" s="61">
        <f t="shared" si="2"/>
        <v>0.41917719468739872</v>
      </c>
      <c r="N107" s="61">
        <f t="shared" si="3"/>
        <v>2.0403658152002522</v>
      </c>
      <c r="O107" s="62">
        <f t="shared" si="4"/>
        <v>6.1529446234983888E-3</v>
      </c>
      <c r="P107" s="62">
        <f t="shared" si="5"/>
        <v>0.20544217687074831</v>
      </c>
      <c r="Q107" s="61">
        <f t="shared" si="6"/>
        <v>9.0616246498599438</v>
      </c>
      <c r="R107" s="63"/>
      <c r="S107" s="63"/>
      <c r="T107" s="63">
        <v>27.3</v>
      </c>
      <c r="U107" s="64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ht="27" customHeight="1">
      <c r="A108" s="48"/>
      <c r="B108" s="81"/>
      <c r="C108" s="43" t="s">
        <v>40</v>
      </c>
      <c r="D108" s="11" t="s">
        <v>249</v>
      </c>
      <c r="E108" s="56">
        <v>7024</v>
      </c>
      <c r="F108" s="57">
        <f t="shared" si="63"/>
        <v>257.28937728937728</v>
      </c>
      <c r="G108" s="58">
        <v>84205</v>
      </c>
      <c r="H108" s="58">
        <v>98336</v>
      </c>
      <c r="I108" s="59">
        <v>631</v>
      </c>
      <c r="J108" s="59">
        <v>161</v>
      </c>
      <c r="K108" s="59">
        <v>44</v>
      </c>
      <c r="L108" s="60">
        <f t="shared" si="1"/>
        <v>2.6164311878597593</v>
      </c>
      <c r="M108" s="61">
        <f t="shared" si="2"/>
        <v>0.40774861694037606</v>
      </c>
      <c r="N108" s="61">
        <f t="shared" si="3"/>
        <v>1.5980706663936477</v>
      </c>
      <c r="O108" s="62">
        <f t="shared" si="4"/>
        <v>7.4936167686004392E-3</v>
      </c>
      <c r="P108" s="62">
        <f t="shared" si="5"/>
        <v>0.25515055467511888</v>
      </c>
      <c r="Q108" s="61">
        <f t="shared" si="6"/>
        <v>5.8474858474858475</v>
      </c>
      <c r="R108" s="63"/>
      <c r="S108" s="63"/>
      <c r="T108" s="63">
        <v>27.3</v>
      </c>
      <c r="U108" s="64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ht="27" customHeight="1">
      <c r="A109" s="48"/>
      <c r="B109" s="81"/>
      <c r="C109" s="43" t="s">
        <v>45</v>
      </c>
      <c r="D109" s="11" t="s">
        <v>250</v>
      </c>
      <c r="E109" s="56">
        <v>8785</v>
      </c>
      <c r="F109" s="57">
        <f t="shared" si="63"/>
        <v>320.26977761574921</v>
      </c>
      <c r="G109" s="58">
        <v>111166</v>
      </c>
      <c r="H109" s="58">
        <v>133850</v>
      </c>
      <c r="I109" s="59">
        <v>712</v>
      </c>
      <c r="J109" s="59">
        <v>169</v>
      </c>
      <c r="K109" s="59">
        <v>46</v>
      </c>
      <c r="L109" s="60">
        <f t="shared" si="1"/>
        <v>2.392751420364208</v>
      </c>
      <c r="M109" s="61">
        <f t="shared" si="2"/>
        <v>0.4498171033929062</v>
      </c>
      <c r="N109" s="61">
        <f t="shared" si="3"/>
        <v>1.895087441513309</v>
      </c>
      <c r="O109" s="62">
        <f t="shared" si="4"/>
        <v>6.4048360110105611E-3</v>
      </c>
      <c r="P109" s="62">
        <f t="shared" si="5"/>
        <v>0.23735955056179775</v>
      </c>
      <c r="Q109" s="61">
        <f t="shared" si="6"/>
        <v>6.9623864699075915</v>
      </c>
      <c r="R109" s="63"/>
      <c r="S109" s="63"/>
      <c r="T109" s="63">
        <v>27.43</v>
      </c>
      <c r="U109" s="64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ht="27" customHeight="1">
      <c r="A110" s="48"/>
      <c r="B110" s="81"/>
      <c r="C110" s="43" t="s">
        <v>50</v>
      </c>
      <c r="D110" s="11" t="s">
        <v>251</v>
      </c>
      <c r="E110" s="56">
        <v>6832</v>
      </c>
      <c r="F110" s="57">
        <f t="shared" si="63"/>
        <v>249.25209777453483</v>
      </c>
      <c r="G110" s="58">
        <v>94109</v>
      </c>
      <c r="H110" s="58">
        <v>107372</v>
      </c>
      <c r="I110" s="59">
        <v>583</v>
      </c>
      <c r="J110" s="59">
        <v>138</v>
      </c>
      <c r="K110" s="59">
        <v>31</v>
      </c>
      <c r="L110" s="60">
        <f t="shared" si="1"/>
        <v>2.321388236919633</v>
      </c>
      <c r="M110" s="61">
        <f t="shared" si="2"/>
        <v>0.42753361539371326</v>
      </c>
      <c r="N110" s="61">
        <f t="shared" si="3"/>
        <v>1.8061746215546002</v>
      </c>
      <c r="O110" s="62">
        <f t="shared" si="4"/>
        <v>6.1949441604947451E-3</v>
      </c>
      <c r="P110" s="62">
        <f t="shared" si="5"/>
        <v>0.23670668953687821</v>
      </c>
      <c r="Q110" s="61">
        <f t="shared" si="6"/>
        <v>8.0403902507914466</v>
      </c>
      <c r="R110" s="63"/>
      <c r="S110" s="63"/>
      <c r="T110" s="63">
        <v>27.41</v>
      </c>
      <c r="U110" s="64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ht="27" customHeight="1">
      <c r="A111" s="48"/>
      <c r="B111" s="81"/>
      <c r="C111" s="43" t="s">
        <v>56</v>
      </c>
      <c r="D111" s="11" t="s">
        <v>252</v>
      </c>
      <c r="E111" s="56">
        <v>8412</v>
      </c>
      <c r="F111" s="57">
        <f t="shared" si="63"/>
        <v>306.33648943918428</v>
      </c>
      <c r="G111" s="58">
        <v>115674</v>
      </c>
      <c r="H111" s="58">
        <v>133228</v>
      </c>
      <c r="I111" s="59">
        <v>817</v>
      </c>
      <c r="J111" s="59">
        <v>187</v>
      </c>
      <c r="K111" s="59">
        <v>55</v>
      </c>
      <c r="L111" s="60">
        <f t="shared" si="1"/>
        <v>2.2993401495119965</v>
      </c>
      <c r="M111" s="61">
        <f t="shared" si="2"/>
        <v>0.37495286345065393</v>
      </c>
      <c r="N111" s="61">
        <f t="shared" si="3"/>
        <v>1.6381630451293276</v>
      </c>
      <c r="O111" s="62">
        <f t="shared" si="4"/>
        <v>7.0629527810916887E-3</v>
      </c>
      <c r="P111" s="62">
        <f t="shared" si="5"/>
        <v>0.22888616891064872</v>
      </c>
      <c r="Q111" s="61">
        <f t="shared" si="6"/>
        <v>5.5697543534397145</v>
      </c>
      <c r="R111" s="63"/>
      <c r="S111" s="63"/>
      <c r="T111" s="63">
        <v>27.46</v>
      </c>
      <c r="U111" s="64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ht="27" customHeight="1">
      <c r="A112" s="48"/>
      <c r="B112" s="81"/>
      <c r="C112" s="43" t="s">
        <v>61</v>
      </c>
      <c r="D112" s="11" t="s">
        <v>253</v>
      </c>
      <c r="E112" s="56">
        <v>12730</v>
      </c>
      <c r="F112" s="57">
        <f t="shared" si="63"/>
        <v>463.5833940276766</v>
      </c>
      <c r="G112" s="58">
        <v>196731</v>
      </c>
      <c r="H112" s="58">
        <v>227560</v>
      </c>
      <c r="I112" s="59">
        <v>1195</v>
      </c>
      <c r="J112" s="59">
        <v>161</v>
      </c>
      <c r="K112" s="59">
        <v>27</v>
      </c>
      <c r="L112" s="60">
        <f t="shared" si="1"/>
        <v>2.0371919231309397</v>
      </c>
      <c r="M112" s="61">
        <f t="shared" si="2"/>
        <v>0.38793589458382982</v>
      </c>
      <c r="N112" s="61">
        <f t="shared" si="3"/>
        <v>2.8793999629048237</v>
      </c>
      <c r="O112" s="62">
        <f t="shared" si="4"/>
        <v>6.0742841748377225E-3</v>
      </c>
      <c r="P112" s="62">
        <f t="shared" si="5"/>
        <v>0.13472803347280335</v>
      </c>
      <c r="Q112" s="61">
        <f t="shared" si="6"/>
        <v>17.169755334358392</v>
      </c>
      <c r="R112" s="63"/>
      <c r="S112" s="63"/>
      <c r="T112" s="63">
        <v>27.46</v>
      </c>
      <c r="U112" s="64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ht="27" customHeight="1">
      <c r="A113" s="48"/>
      <c r="B113" s="81"/>
      <c r="C113" s="46" t="s">
        <v>65</v>
      </c>
      <c r="D113" s="11" t="s">
        <v>254</v>
      </c>
      <c r="E113" s="56">
        <v>7729.32</v>
      </c>
      <c r="F113" s="57">
        <f t="shared" si="63"/>
        <v>281.47560087399853</v>
      </c>
      <c r="G113" s="58">
        <v>95151</v>
      </c>
      <c r="H113" s="58">
        <v>113583</v>
      </c>
      <c r="I113" s="59">
        <v>726</v>
      </c>
      <c r="J113" s="59">
        <v>140</v>
      </c>
      <c r="K113" s="59">
        <v>25</v>
      </c>
      <c r="L113" s="60">
        <f t="shared" si="1"/>
        <v>2.4781490264740191</v>
      </c>
      <c r="M113" s="61">
        <f t="shared" si="2"/>
        <v>0.38770743922038364</v>
      </c>
      <c r="N113" s="61">
        <f t="shared" si="3"/>
        <v>2.0105400062428465</v>
      </c>
      <c r="O113" s="62">
        <f t="shared" si="4"/>
        <v>7.6299776145284867E-3</v>
      </c>
      <c r="P113" s="62">
        <f t="shared" si="5"/>
        <v>0.1928374655647383</v>
      </c>
      <c r="Q113" s="61">
        <f t="shared" si="6"/>
        <v>11.259024034959941</v>
      </c>
      <c r="R113" s="63"/>
      <c r="S113" s="63"/>
      <c r="T113" s="63">
        <v>27.46</v>
      </c>
      <c r="U113" s="64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ht="27" customHeight="1">
      <c r="A114" s="48"/>
      <c r="B114" s="90" t="s">
        <v>93</v>
      </c>
      <c r="C114" s="236" t="s">
        <v>163</v>
      </c>
      <c r="D114" s="237"/>
      <c r="E114" s="82">
        <f t="shared" ref="E114:K114" si="64">SUM(E107:E113)</f>
        <v>59923.32</v>
      </c>
      <c r="F114" s="83">
        <f t="shared" si="64"/>
        <v>2186.301975115759</v>
      </c>
      <c r="G114" s="84">
        <f t="shared" si="64"/>
        <v>816491</v>
      </c>
      <c r="H114" s="84">
        <f t="shared" si="64"/>
        <v>949103</v>
      </c>
      <c r="I114" s="85">
        <f t="shared" si="64"/>
        <v>5399</v>
      </c>
      <c r="J114" s="85">
        <f t="shared" si="64"/>
        <v>1107</v>
      </c>
      <c r="K114" s="85">
        <f t="shared" si="64"/>
        <v>262</v>
      </c>
      <c r="L114" s="86">
        <f t="shared" si="1"/>
        <v>2.3035455320610714</v>
      </c>
      <c r="M114" s="87">
        <f t="shared" si="2"/>
        <v>0.40494572608182239</v>
      </c>
      <c r="N114" s="87">
        <f t="shared" si="3"/>
        <v>1.9749792006465754</v>
      </c>
      <c r="O114" s="88">
        <f t="shared" si="4"/>
        <v>6.6124427580953127E-3</v>
      </c>
      <c r="P114" s="88">
        <f t="shared" si="5"/>
        <v>0.2050379699944434</v>
      </c>
      <c r="Q114" s="87">
        <f t="shared" si="6"/>
        <v>8.3446640271593857</v>
      </c>
      <c r="R114" s="88"/>
      <c r="S114" s="88"/>
      <c r="T114" s="89">
        <f>IF(T107="","",AVERAGE(T107:T113))</f>
        <v>27.402857142857147</v>
      </c>
      <c r="U114" s="64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ht="27" customHeight="1">
      <c r="A115" s="48"/>
      <c r="B115" s="81"/>
      <c r="C115" s="43" t="s">
        <v>35</v>
      </c>
      <c r="D115" s="11" t="s">
        <v>255</v>
      </c>
      <c r="E115" s="56">
        <v>4429</v>
      </c>
      <c r="F115" s="57">
        <f t="shared" ref="F115:F121" si="65">IF(T115="","",E115/T115)</f>
        <v>161.05454545454546</v>
      </c>
      <c r="G115" s="58">
        <v>63695</v>
      </c>
      <c r="H115" s="58">
        <v>75733</v>
      </c>
      <c r="I115" s="59">
        <v>498</v>
      </c>
      <c r="J115" s="59">
        <v>106</v>
      </c>
      <c r="K115" s="59">
        <v>33</v>
      </c>
      <c r="L115" s="60">
        <f t="shared" si="1"/>
        <v>2.1266098722425553</v>
      </c>
      <c r="M115" s="61">
        <f t="shared" si="2"/>
        <v>0.32340270171595475</v>
      </c>
      <c r="N115" s="61">
        <f t="shared" si="3"/>
        <v>1.5193825042881648</v>
      </c>
      <c r="O115" s="62">
        <f t="shared" si="4"/>
        <v>7.8185100871339987E-3</v>
      </c>
      <c r="P115" s="62">
        <f t="shared" si="5"/>
        <v>0.21285140562248997</v>
      </c>
      <c r="Q115" s="61">
        <f t="shared" si="6"/>
        <v>4.8804407713498623</v>
      </c>
      <c r="R115" s="63"/>
      <c r="S115" s="63"/>
      <c r="T115" s="63">
        <v>27.5</v>
      </c>
      <c r="U115" s="64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ht="27" customHeight="1">
      <c r="A116" s="48"/>
      <c r="B116" s="81"/>
      <c r="C116" s="43" t="s">
        <v>40</v>
      </c>
      <c r="D116" s="11" t="s">
        <v>256</v>
      </c>
      <c r="E116" s="56">
        <v>6444</v>
      </c>
      <c r="F116" s="57">
        <f t="shared" si="65"/>
        <v>233.90199637023593</v>
      </c>
      <c r="G116" s="58">
        <v>98560</v>
      </c>
      <c r="H116" s="58">
        <v>112986</v>
      </c>
      <c r="I116" s="59">
        <v>722</v>
      </c>
      <c r="J116" s="59">
        <v>158</v>
      </c>
      <c r="K116" s="59">
        <v>36</v>
      </c>
      <c r="L116" s="60">
        <f t="shared" si="1"/>
        <v>2.0701856545964628</v>
      </c>
      <c r="M116" s="61">
        <f t="shared" si="2"/>
        <v>0.32396398389229353</v>
      </c>
      <c r="N116" s="61">
        <f t="shared" si="3"/>
        <v>1.4803923820901008</v>
      </c>
      <c r="O116" s="62">
        <f t="shared" si="4"/>
        <v>7.3254870129870128E-3</v>
      </c>
      <c r="P116" s="62">
        <f t="shared" si="5"/>
        <v>0.2188365650969529</v>
      </c>
      <c r="Q116" s="61">
        <f t="shared" si="6"/>
        <v>6.4972776769509979</v>
      </c>
      <c r="R116" s="63"/>
      <c r="S116" s="63"/>
      <c r="T116" s="63">
        <v>27.55</v>
      </c>
      <c r="U116" s="64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ht="27" customHeight="1">
      <c r="A117" s="48"/>
      <c r="B117" s="81"/>
      <c r="C117" s="43" t="s">
        <v>45</v>
      </c>
      <c r="D117" s="11" t="s">
        <v>257</v>
      </c>
      <c r="E117" s="56">
        <v>6341.4</v>
      </c>
      <c r="F117" s="57">
        <f t="shared" si="65"/>
        <v>230.09433962264151</v>
      </c>
      <c r="G117" s="58">
        <v>82986</v>
      </c>
      <c r="H117" s="58">
        <v>99028</v>
      </c>
      <c r="I117" s="59">
        <v>609</v>
      </c>
      <c r="J117" s="59">
        <v>127</v>
      </c>
      <c r="K117" s="59">
        <v>44</v>
      </c>
      <c r="L117" s="60">
        <f t="shared" si="1"/>
        <v>2.3235280892539634</v>
      </c>
      <c r="M117" s="61">
        <f t="shared" si="2"/>
        <v>0.37782321777116834</v>
      </c>
      <c r="N117" s="61">
        <f t="shared" si="3"/>
        <v>1.8117664537215867</v>
      </c>
      <c r="O117" s="62">
        <f t="shared" si="4"/>
        <v>7.3385872315812305E-3</v>
      </c>
      <c r="P117" s="62">
        <f t="shared" si="5"/>
        <v>0.20853858784893267</v>
      </c>
      <c r="Q117" s="61">
        <f t="shared" si="6"/>
        <v>5.2294168096054889</v>
      </c>
      <c r="R117" s="63"/>
      <c r="S117" s="63"/>
      <c r="T117" s="63">
        <v>27.56</v>
      </c>
      <c r="U117" s="64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ht="27" customHeight="1">
      <c r="A118" s="48"/>
      <c r="B118" s="81"/>
      <c r="C118" s="43" t="s">
        <v>50</v>
      </c>
      <c r="D118" s="11" t="s">
        <v>258</v>
      </c>
      <c r="E118" s="56">
        <v>3159</v>
      </c>
      <c r="F118" s="57">
        <f t="shared" si="65"/>
        <v>114.49800652410293</v>
      </c>
      <c r="G118" s="58">
        <v>32566</v>
      </c>
      <c r="H118" s="58">
        <v>39926</v>
      </c>
      <c r="I118" s="59">
        <v>293</v>
      </c>
      <c r="J118" s="59">
        <v>49</v>
      </c>
      <c r="K118" s="59">
        <v>12</v>
      </c>
      <c r="L118" s="60">
        <f t="shared" si="1"/>
        <v>2.8677555107975485</v>
      </c>
      <c r="M118" s="61">
        <f t="shared" si="2"/>
        <v>0.39077817926314995</v>
      </c>
      <c r="N118" s="61">
        <f t="shared" si="3"/>
        <v>2.3366940106959784</v>
      </c>
      <c r="O118" s="62">
        <f t="shared" si="4"/>
        <v>8.9971135540133883E-3</v>
      </c>
      <c r="P118" s="62">
        <f t="shared" si="5"/>
        <v>0.16723549488054607</v>
      </c>
      <c r="Q118" s="61">
        <f t="shared" si="6"/>
        <v>9.5415005436752445</v>
      </c>
      <c r="R118" s="63"/>
      <c r="S118" s="63"/>
      <c r="T118" s="63">
        <v>27.59</v>
      </c>
      <c r="U118" s="64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ht="27" customHeight="1">
      <c r="A119" s="48"/>
      <c r="B119" s="81"/>
      <c r="C119" s="43" t="s">
        <v>56</v>
      </c>
      <c r="D119" s="11" t="s">
        <v>259</v>
      </c>
      <c r="E119" s="56">
        <v>2952.8</v>
      </c>
      <c r="F119" s="57">
        <f t="shared" si="65"/>
        <v>106.94675842086201</v>
      </c>
      <c r="G119" s="58">
        <v>22396</v>
      </c>
      <c r="H119" s="58">
        <v>30919</v>
      </c>
      <c r="I119" s="59">
        <v>210</v>
      </c>
      <c r="J119" s="59">
        <v>46</v>
      </c>
      <c r="K119" s="59">
        <v>15</v>
      </c>
      <c r="L119" s="60">
        <f t="shared" si="1"/>
        <v>3.4589332908846342</v>
      </c>
      <c r="M119" s="61">
        <f t="shared" si="2"/>
        <v>0.50927027819458104</v>
      </c>
      <c r="N119" s="61">
        <f t="shared" si="3"/>
        <v>2.3249295308883045</v>
      </c>
      <c r="O119" s="62">
        <f t="shared" si="4"/>
        <v>9.376674406143955E-3</v>
      </c>
      <c r="P119" s="62">
        <f t="shared" si="5"/>
        <v>0.21904761904761905</v>
      </c>
      <c r="Q119" s="61">
        <f t="shared" si="6"/>
        <v>7.1297838947241337</v>
      </c>
      <c r="R119" s="63"/>
      <c r="S119" s="63"/>
      <c r="T119" s="63">
        <v>27.61</v>
      </c>
      <c r="U119" s="64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ht="27" customHeight="1">
      <c r="A120" s="48"/>
      <c r="B120" s="81"/>
      <c r="C120" s="43" t="s">
        <v>61</v>
      </c>
      <c r="D120" s="11" t="s">
        <v>260</v>
      </c>
      <c r="E120" s="56">
        <v>1.26</v>
      </c>
      <c r="F120" s="57">
        <f t="shared" si="65"/>
        <v>4.5619116582186821E-2</v>
      </c>
      <c r="G120" s="58">
        <v>10</v>
      </c>
      <c r="H120" s="58">
        <v>10</v>
      </c>
      <c r="I120" s="59"/>
      <c r="J120" s="59">
        <v>15</v>
      </c>
      <c r="K120" s="59">
        <v>6</v>
      </c>
      <c r="L120" s="60">
        <f t="shared" si="1"/>
        <v>4.5619116582186816</v>
      </c>
      <c r="M120" s="61" t="str">
        <f t="shared" si="2"/>
        <v/>
      </c>
      <c r="N120" s="61">
        <f t="shared" si="3"/>
        <v>3.0412744388124547E-3</v>
      </c>
      <c r="O120" s="62" t="str">
        <f t="shared" si="4"/>
        <v/>
      </c>
      <c r="P120" s="62" t="str">
        <f t="shared" si="5"/>
        <v xml:space="preserve"> </v>
      </c>
      <c r="Q120" s="61">
        <f t="shared" si="6"/>
        <v>7.6031860970311371E-3</v>
      </c>
      <c r="R120" s="63"/>
      <c r="S120" s="63" t="s">
        <v>375</v>
      </c>
      <c r="T120" s="63">
        <v>27.62</v>
      </c>
      <c r="U120" s="64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ht="27" customHeight="1">
      <c r="A121" s="48"/>
      <c r="B121" s="81"/>
      <c r="C121" s="46" t="s">
        <v>65</v>
      </c>
      <c r="D121" s="11" t="s">
        <v>261</v>
      </c>
      <c r="E121" s="56">
        <v>3683.41</v>
      </c>
      <c r="F121" s="57">
        <f t="shared" si="65"/>
        <v>132.92710212919522</v>
      </c>
      <c r="G121" s="58">
        <v>42152</v>
      </c>
      <c r="H121" s="58">
        <v>52573</v>
      </c>
      <c r="I121" s="59">
        <v>343</v>
      </c>
      <c r="J121" s="59">
        <v>83</v>
      </c>
      <c r="K121" s="59">
        <v>25</v>
      </c>
      <c r="L121" s="60">
        <f t="shared" si="1"/>
        <v>2.5284290820230009</v>
      </c>
      <c r="M121" s="61">
        <f t="shared" si="2"/>
        <v>0.38754257180523388</v>
      </c>
      <c r="N121" s="61">
        <f t="shared" si="3"/>
        <v>1.6015313509541593</v>
      </c>
      <c r="O121" s="62">
        <f t="shared" si="4"/>
        <v>8.1372176883659133E-3</v>
      </c>
      <c r="P121" s="62">
        <f t="shared" si="5"/>
        <v>0.24198250728862974</v>
      </c>
      <c r="Q121" s="61">
        <f t="shared" si="6"/>
        <v>5.3170840851678092</v>
      </c>
      <c r="R121" s="63"/>
      <c r="S121" s="63"/>
      <c r="T121" s="63">
        <v>27.71</v>
      </c>
      <c r="U121" s="64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ht="27" customHeight="1">
      <c r="A122" s="48"/>
      <c r="B122" s="90" t="s">
        <v>93</v>
      </c>
      <c r="C122" s="236" t="s">
        <v>166</v>
      </c>
      <c r="D122" s="237"/>
      <c r="E122" s="82">
        <f t="shared" ref="E122:K122" si="66">SUM(E115:E121)</f>
        <v>27010.87</v>
      </c>
      <c r="F122" s="83">
        <f t="shared" si="66"/>
        <v>979.46836763816532</v>
      </c>
      <c r="G122" s="84">
        <f t="shared" si="66"/>
        <v>342365</v>
      </c>
      <c r="H122" s="84">
        <f t="shared" si="66"/>
        <v>411175</v>
      </c>
      <c r="I122" s="85">
        <f t="shared" si="66"/>
        <v>2675</v>
      </c>
      <c r="J122" s="85">
        <f t="shared" si="66"/>
        <v>584</v>
      </c>
      <c r="K122" s="85">
        <f t="shared" si="66"/>
        <v>171</v>
      </c>
      <c r="L122" s="86">
        <f t="shared" si="1"/>
        <v>2.3821204295936407</v>
      </c>
      <c r="M122" s="87">
        <f t="shared" si="2"/>
        <v>0.36615639911707115</v>
      </c>
      <c r="N122" s="87">
        <f t="shared" si="3"/>
        <v>1.6771718623941188</v>
      </c>
      <c r="O122" s="88">
        <f t="shared" si="4"/>
        <v>7.813298672469441E-3</v>
      </c>
      <c r="P122" s="88">
        <f t="shared" si="5"/>
        <v>0.2183177570093458</v>
      </c>
      <c r="Q122" s="87">
        <f t="shared" si="6"/>
        <v>5.7278851908664636</v>
      </c>
      <c r="R122" s="88"/>
      <c r="S122" s="88"/>
      <c r="T122" s="89">
        <f>IF(T115="","",AVERAGE(T115:T121))</f>
        <v>27.591428571428573</v>
      </c>
      <c r="U122" s="64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ht="27" customHeight="1">
      <c r="A123" s="48"/>
      <c r="B123" s="81"/>
      <c r="C123" s="43" t="s">
        <v>35</v>
      </c>
      <c r="D123" s="11" t="s">
        <v>262</v>
      </c>
      <c r="E123" s="56">
        <v>4474</v>
      </c>
      <c r="F123" s="57">
        <f t="shared" ref="F123:F129" si="67">IF(T123="","",E123/T123)</f>
        <v>161.39971139971141</v>
      </c>
      <c r="G123" s="58">
        <v>62750</v>
      </c>
      <c r="H123" s="58">
        <v>73455</v>
      </c>
      <c r="I123" s="59">
        <v>477</v>
      </c>
      <c r="J123" s="59">
        <v>104</v>
      </c>
      <c r="K123" s="59">
        <v>15</v>
      </c>
      <c r="L123" s="60">
        <f t="shared" si="1"/>
        <v>2.1972597018543518</v>
      </c>
      <c r="M123" s="61">
        <f t="shared" si="2"/>
        <v>0.3383641748421623</v>
      </c>
      <c r="N123" s="61">
        <f t="shared" si="3"/>
        <v>1.5519203019203021</v>
      </c>
      <c r="O123" s="62">
        <f t="shared" si="4"/>
        <v>7.6015936254980078E-3</v>
      </c>
      <c r="P123" s="62">
        <f t="shared" si="5"/>
        <v>0.2180293501048218</v>
      </c>
      <c r="Q123" s="61">
        <f t="shared" si="6"/>
        <v>10.75998075998076</v>
      </c>
      <c r="R123" s="63"/>
      <c r="S123" s="63"/>
      <c r="T123" s="63">
        <v>27.72</v>
      </c>
      <c r="U123" s="64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ht="27" customHeight="1">
      <c r="A124" s="48"/>
      <c r="B124" s="81"/>
      <c r="C124" s="43" t="s">
        <v>40</v>
      </c>
      <c r="D124" s="11" t="s">
        <v>263</v>
      </c>
      <c r="E124" s="56">
        <v>4821</v>
      </c>
      <c r="F124" s="57">
        <f t="shared" si="67"/>
        <v>173.79235760634464</v>
      </c>
      <c r="G124" s="58">
        <v>69340</v>
      </c>
      <c r="H124" s="58">
        <v>76344</v>
      </c>
      <c r="I124" s="59">
        <v>461</v>
      </c>
      <c r="J124" s="59">
        <v>108</v>
      </c>
      <c r="K124" s="59">
        <v>33</v>
      </c>
      <c r="L124" s="60">
        <f t="shared" si="1"/>
        <v>2.2764376716748487</v>
      </c>
      <c r="M124" s="61">
        <f t="shared" si="2"/>
        <v>0.37698992973176709</v>
      </c>
      <c r="N124" s="61">
        <f t="shared" si="3"/>
        <v>1.6091884963550429</v>
      </c>
      <c r="O124" s="62">
        <f t="shared" si="4"/>
        <v>6.6483991923853474E-3</v>
      </c>
      <c r="P124" s="62">
        <f t="shared" si="5"/>
        <v>0.23427331887201736</v>
      </c>
      <c r="Q124" s="61">
        <f t="shared" si="6"/>
        <v>5.2664350789801402</v>
      </c>
      <c r="R124" s="63"/>
      <c r="S124" s="63"/>
      <c r="T124" s="63">
        <v>27.74</v>
      </c>
      <c r="U124" s="64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ht="27" customHeight="1">
      <c r="A125" s="48"/>
      <c r="B125" s="81"/>
      <c r="C125" s="43" t="s">
        <v>45</v>
      </c>
      <c r="D125" s="11" t="s">
        <v>264</v>
      </c>
      <c r="E125" s="56">
        <v>7724</v>
      </c>
      <c r="F125" s="57">
        <f t="shared" si="67"/>
        <v>278.44268204758475</v>
      </c>
      <c r="G125" s="58">
        <v>110012</v>
      </c>
      <c r="H125" s="58">
        <v>126167</v>
      </c>
      <c r="I125" s="59">
        <v>814</v>
      </c>
      <c r="J125" s="59">
        <v>145</v>
      </c>
      <c r="K125" s="59">
        <v>36</v>
      </c>
      <c r="L125" s="60">
        <f t="shared" si="1"/>
        <v>2.2069374879927772</v>
      </c>
      <c r="M125" s="61">
        <f t="shared" si="2"/>
        <v>0.34206717696263483</v>
      </c>
      <c r="N125" s="61">
        <f t="shared" si="3"/>
        <v>1.9202943589488604</v>
      </c>
      <c r="O125" s="62">
        <f t="shared" si="4"/>
        <v>7.399192815329237E-3</v>
      </c>
      <c r="P125" s="62">
        <f t="shared" si="5"/>
        <v>0.17813267813267813</v>
      </c>
      <c r="Q125" s="61">
        <f t="shared" si="6"/>
        <v>7.7345189457662435</v>
      </c>
      <c r="R125" s="63"/>
      <c r="S125" s="63"/>
      <c r="T125" s="63">
        <v>27.74</v>
      </c>
      <c r="U125" s="64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ht="27" customHeight="1">
      <c r="A126" s="48"/>
      <c r="B126" s="81"/>
      <c r="C126" s="43" t="s">
        <v>50</v>
      </c>
      <c r="D126" s="11" t="s">
        <v>265</v>
      </c>
      <c r="E126" s="56">
        <v>8645</v>
      </c>
      <c r="F126" s="57">
        <f t="shared" si="67"/>
        <v>310.30150753768845</v>
      </c>
      <c r="G126" s="58">
        <v>91678</v>
      </c>
      <c r="H126" s="58">
        <v>114400</v>
      </c>
      <c r="I126" s="59">
        <v>741</v>
      </c>
      <c r="J126" s="59">
        <v>141</v>
      </c>
      <c r="K126" s="59">
        <v>39</v>
      </c>
      <c r="L126" s="60">
        <f t="shared" si="1"/>
        <v>2.7124257651895842</v>
      </c>
      <c r="M126" s="61">
        <f t="shared" si="2"/>
        <v>0.41876046901172531</v>
      </c>
      <c r="N126" s="61">
        <f t="shared" si="3"/>
        <v>2.2007199116148115</v>
      </c>
      <c r="O126" s="62">
        <f t="shared" si="4"/>
        <v>8.082637055782195E-3</v>
      </c>
      <c r="P126" s="62">
        <f t="shared" si="5"/>
        <v>0.19028340080971659</v>
      </c>
      <c r="Q126" s="61">
        <f t="shared" si="6"/>
        <v>7.9564489112227808</v>
      </c>
      <c r="R126" s="63"/>
      <c r="S126" s="63"/>
      <c r="T126" s="63">
        <v>27.86</v>
      </c>
      <c r="U126" s="64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ht="27" customHeight="1">
      <c r="A127" s="48"/>
      <c r="B127" s="81"/>
      <c r="C127" s="43" t="s">
        <v>56</v>
      </c>
      <c r="D127" s="11" t="s">
        <v>266</v>
      </c>
      <c r="E127" s="56">
        <v>9472</v>
      </c>
      <c r="F127" s="57">
        <f t="shared" si="67"/>
        <v>340.71942446043164</v>
      </c>
      <c r="G127" s="58">
        <v>94923</v>
      </c>
      <c r="H127" s="58">
        <v>124628</v>
      </c>
      <c r="I127" s="59">
        <v>808</v>
      </c>
      <c r="J127" s="59">
        <v>121</v>
      </c>
      <c r="K127" s="59">
        <v>35</v>
      </c>
      <c r="L127" s="60">
        <f t="shared" si="1"/>
        <v>2.7338914566584687</v>
      </c>
      <c r="M127" s="61">
        <f t="shared" si="2"/>
        <v>0.42168245601538568</v>
      </c>
      <c r="N127" s="61">
        <f t="shared" si="3"/>
        <v>2.8158630120696828</v>
      </c>
      <c r="O127" s="62">
        <f t="shared" si="4"/>
        <v>8.5121624895968303E-3</v>
      </c>
      <c r="P127" s="62">
        <f t="shared" si="5"/>
        <v>0.14975247524752475</v>
      </c>
      <c r="Q127" s="61">
        <f t="shared" si="6"/>
        <v>9.7348406988694762</v>
      </c>
      <c r="R127" s="63"/>
      <c r="S127" s="63"/>
      <c r="T127" s="63">
        <v>27.8</v>
      </c>
      <c r="U127" s="64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ht="27" customHeight="1">
      <c r="A128" s="48"/>
      <c r="B128" s="81"/>
      <c r="C128" s="43" t="s">
        <v>61</v>
      </c>
      <c r="D128" s="11" t="s">
        <v>267</v>
      </c>
      <c r="E128" s="56">
        <v>7866.55</v>
      </c>
      <c r="F128" s="57">
        <f t="shared" si="67"/>
        <v>282.96942446043164</v>
      </c>
      <c r="G128" s="58">
        <v>80159</v>
      </c>
      <c r="H128" s="58">
        <v>96146</v>
      </c>
      <c r="I128" s="59">
        <v>710</v>
      </c>
      <c r="J128" s="59">
        <v>108</v>
      </c>
      <c r="K128" s="59">
        <v>23</v>
      </c>
      <c r="L128" s="60">
        <f t="shared" si="1"/>
        <v>2.9431221731578185</v>
      </c>
      <c r="M128" s="61">
        <f t="shared" si="2"/>
        <v>0.39854848515553754</v>
      </c>
      <c r="N128" s="61">
        <f t="shared" si="3"/>
        <v>2.6200872635225152</v>
      </c>
      <c r="O128" s="62">
        <f t="shared" si="4"/>
        <v>8.8573959255978749E-3</v>
      </c>
      <c r="P128" s="62">
        <f t="shared" si="5"/>
        <v>0.15211267605633802</v>
      </c>
      <c r="Q128" s="61">
        <f t="shared" si="6"/>
        <v>12.303018454801375</v>
      </c>
      <c r="R128" s="63"/>
      <c r="S128" s="63"/>
      <c r="T128" s="63">
        <v>27.8</v>
      </c>
      <c r="U128" s="64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ht="27" customHeight="1">
      <c r="A129" s="48"/>
      <c r="B129" s="81"/>
      <c r="C129" s="46" t="s">
        <v>65</v>
      </c>
      <c r="D129" s="11" t="s">
        <v>268</v>
      </c>
      <c r="E129" s="56">
        <v>6790</v>
      </c>
      <c r="F129" s="57">
        <f t="shared" si="67"/>
        <v>244.6846846846847</v>
      </c>
      <c r="G129" s="58">
        <v>68289</v>
      </c>
      <c r="H129" s="58">
        <v>88471</v>
      </c>
      <c r="I129" s="59">
        <v>660</v>
      </c>
      <c r="J129" s="59">
        <v>123</v>
      </c>
      <c r="K129" s="59">
        <v>49</v>
      </c>
      <c r="L129" s="60">
        <f t="shared" si="1"/>
        <v>2.7657049732079968</v>
      </c>
      <c r="M129" s="61">
        <f t="shared" si="2"/>
        <v>0.37073437073437077</v>
      </c>
      <c r="N129" s="61">
        <f t="shared" si="3"/>
        <v>1.9893063795502821</v>
      </c>
      <c r="O129" s="62">
        <f t="shared" si="4"/>
        <v>9.664806923516232E-3</v>
      </c>
      <c r="P129" s="62">
        <f t="shared" si="5"/>
        <v>0.18636363636363637</v>
      </c>
      <c r="Q129" s="61">
        <f t="shared" si="6"/>
        <v>4.9935649935649939</v>
      </c>
      <c r="R129" s="63"/>
      <c r="S129" s="63"/>
      <c r="T129" s="63">
        <v>27.75</v>
      </c>
      <c r="U129" s="64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ht="27" customHeight="1">
      <c r="A130" s="48"/>
      <c r="B130" s="90" t="s">
        <v>93</v>
      </c>
      <c r="C130" s="236" t="s">
        <v>169</v>
      </c>
      <c r="D130" s="237"/>
      <c r="E130" s="82">
        <f t="shared" ref="E130:K130" si="68">SUM(E123:E129)</f>
        <v>49792.55</v>
      </c>
      <c r="F130" s="83">
        <f t="shared" si="68"/>
        <v>1792.3097921968772</v>
      </c>
      <c r="G130" s="84">
        <f t="shared" si="68"/>
        <v>577151</v>
      </c>
      <c r="H130" s="84">
        <f t="shared" si="68"/>
        <v>699611</v>
      </c>
      <c r="I130" s="85">
        <f t="shared" si="68"/>
        <v>4671</v>
      </c>
      <c r="J130" s="85">
        <f t="shared" si="68"/>
        <v>850</v>
      </c>
      <c r="K130" s="85">
        <f t="shared" si="68"/>
        <v>230</v>
      </c>
      <c r="L130" s="86">
        <f t="shared" si="1"/>
        <v>2.5618662259410976</v>
      </c>
      <c r="M130" s="87">
        <f t="shared" si="2"/>
        <v>0.38371008182335198</v>
      </c>
      <c r="N130" s="87">
        <f t="shared" si="3"/>
        <v>2.1085997555257379</v>
      </c>
      <c r="O130" s="88">
        <f t="shared" si="4"/>
        <v>8.0932026454082207E-3</v>
      </c>
      <c r="P130" s="88">
        <f t="shared" si="5"/>
        <v>0.18197388139584672</v>
      </c>
      <c r="Q130" s="87">
        <f t="shared" si="6"/>
        <v>7.7926512704212056</v>
      </c>
      <c r="R130" s="88"/>
      <c r="S130" s="88"/>
      <c r="T130" s="89">
        <f>IF(T123="","",AVERAGE(T123:T129))</f>
        <v>27.772857142857141</v>
      </c>
      <c r="U130" s="64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ht="27" customHeight="1">
      <c r="A131" s="48"/>
      <c r="B131" s="81"/>
      <c r="C131" s="43" t="s">
        <v>35</v>
      </c>
      <c r="D131" s="11" t="s">
        <v>269</v>
      </c>
      <c r="E131" s="56">
        <v>6425</v>
      </c>
      <c r="F131" s="57">
        <f t="shared" ref="F131:F137" si="69">IF(T131="","",E131/T131)</f>
        <v>230.28673835125448</v>
      </c>
      <c r="G131" s="58">
        <v>58527</v>
      </c>
      <c r="H131" s="58">
        <v>78064</v>
      </c>
      <c r="I131" s="59">
        <v>657</v>
      </c>
      <c r="J131" s="59">
        <v>65</v>
      </c>
      <c r="K131" s="59">
        <v>27</v>
      </c>
      <c r="L131" s="60">
        <f t="shared" si="1"/>
        <v>2.9499735902753446</v>
      </c>
      <c r="M131" s="61">
        <f t="shared" si="2"/>
        <v>0.35051253934741933</v>
      </c>
      <c r="N131" s="61">
        <f t="shared" si="3"/>
        <v>3.5428728977116073</v>
      </c>
      <c r="O131" s="62">
        <f t="shared" si="4"/>
        <v>1.1225588190066124E-2</v>
      </c>
      <c r="P131" s="62">
        <f t="shared" si="5"/>
        <v>9.8934550989345504E-2</v>
      </c>
      <c r="Q131" s="61">
        <f t="shared" si="6"/>
        <v>8.52913845745387</v>
      </c>
      <c r="R131" s="63"/>
      <c r="S131" s="63"/>
      <c r="T131" s="63">
        <v>27.9</v>
      </c>
      <c r="U131" s="64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ht="27" customHeight="1">
      <c r="A132" s="48"/>
      <c r="B132" s="81"/>
      <c r="C132" s="43" t="s">
        <v>40</v>
      </c>
      <c r="D132" s="11" t="s">
        <v>270</v>
      </c>
      <c r="E132" s="56">
        <v>7358</v>
      </c>
      <c r="F132" s="57">
        <f t="shared" si="69"/>
        <v>262.69189575151728</v>
      </c>
      <c r="G132" s="58">
        <v>68144</v>
      </c>
      <c r="H132" s="58">
        <v>86768</v>
      </c>
      <c r="I132" s="59">
        <v>763</v>
      </c>
      <c r="J132" s="59">
        <v>82</v>
      </c>
      <c r="K132" s="59">
        <v>22</v>
      </c>
      <c r="L132" s="60">
        <f t="shared" si="1"/>
        <v>3.0275204655116781</v>
      </c>
      <c r="M132" s="61">
        <f t="shared" si="2"/>
        <v>0.34428819888796497</v>
      </c>
      <c r="N132" s="61">
        <f t="shared" si="3"/>
        <v>3.2035597042867963</v>
      </c>
      <c r="O132" s="62">
        <f t="shared" si="4"/>
        <v>1.1196877201220944E-2</v>
      </c>
      <c r="P132" s="62">
        <f t="shared" si="5"/>
        <v>0.10747051114023591</v>
      </c>
      <c r="Q132" s="61">
        <f t="shared" si="6"/>
        <v>11.940540715978058</v>
      </c>
      <c r="R132" s="63"/>
      <c r="S132" s="63"/>
      <c r="T132" s="63">
        <v>28.01</v>
      </c>
      <c r="U132" s="64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ht="27" customHeight="1">
      <c r="A133" s="48"/>
      <c r="B133" s="81"/>
      <c r="C133" s="43" t="s">
        <v>45</v>
      </c>
      <c r="D133" s="11" t="s">
        <v>271</v>
      </c>
      <c r="E133" s="56">
        <v>3271</v>
      </c>
      <c r="F133" s="57">
        <f t="shared" si="69"/>
        <v>116.7797215280257</v>
      </c>
      <c r="G133" s="58">
        <v>22817</v>
      </c>
      <c r="H133" s="58">
        <v>26170</v>
      </c>
      <c r="I133" s="59">
        <v>217</v>
      </c>
      <c r="J133" s="59">
        <v>59</v>
      </c>
      <c r="K133" s="59">
        <v>28</v>
      </c>
      <c r="L133" s="60">
        <f t="shared" si="1"/>
        <v>4.4623508417281501</v>
      </c>
      <c r="M133" s="61">
        <f t="shared" si="2"/>
        <v>0.53815539874666218</v>
      </c>
      <c r="N133" s="61">
        <f t="shared" si="3"/>
        <v>1.9793173140343339</v>
      </c>
      <c r="O133" s="62">
        <f t="shared" si="4"/>
        <v>9.5104527326116493E-3</v>
      </c>
      <c r="P133" s="62">
        <f t="shared" si="5"/>
        <v>0.27188940092165897</v>
      </c>
      <c r="Q133" s="61">
        <f t="shared" si="6"/>
        <v>4.1707043402866324</v>
      </c>
      <c r="R133" s="63"/>
      <c r="S133" s="63"/>
      <c r="T133" s="63">
        <v>28.01</v>
      </c>
      <c r="U133" s="64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ht="27" customHeight="1">
      <c r="A134" s="48"/>
      <c r="B134" s="81"/>
      <c r="C134" s="43" t="s">
        <v>50</v>
      </c>
      <c r="D134" s="11" t="s">
        <v>272</v>
      </c>
      <c r="E134" s="56">
        <v>9302</v>
      </c>
      <c r="F134" s="57">
        <f t="shared" si="69"/>
        <v>331.97715917201998</v>
      </c>
      <c r="G134" s="58">
        <v>61345</v>
      </c>
      <c r="H134" s="58">
        <v>82798</v>
      </c>
      <c r="I134" s="59">
        <v>657</v>
      </c>
      <c r="J134" s="59">
        <v>131</v>
      </c>
      <c r="K134" s="59">
        <v>56</v>
      </c>
      <c r="L134" s="60">
        <f t="shared" si="1"/>
        <v>4.0094828277497037</v>
      </c>
      <c r="M134" s="61">
        <f t="shared" si="2"/>
        <v>0.50529247971388125</v>
      </c>
      <c r="N134" s="61">
        <f t="shared" si="3"/>
        <v>2.5341767875726715</v>
      </c>
      <c r="O134" s="62">
        <f t="shared" si="4"/>
        <v>1.0709919308827125E-2</v>
      </c>
      <c r="P134" s="62">
        <f t="shared" si="5"/>
        <v>0.19939117199391171</v>
      </c>
      <c r="Q134" s="61">
        <f t="shared" si="6"/>
        <v>5.9281635566432138</v>
      </c>
      <c r="R134" s="63"/>
      <c r="S134" s="63"/>
      <c r="T134" s="63">
        <v>28.02</v>
      </c>
      <c r="U134" s="64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ht="27" customHeight="1">
      <c r="A135" s="48"/>
      <c r="B135" s="81"/>
      <c r="C135" s="43" t="s">
        <v>56</v>
      </c>
      <c r="D135" s="11" t="s">
        <v>273</v>
      </c>
      <c r="E135" s="56">
        <v>11541</v>
      </c>
      <c r="F135" s="57">
        <f t="shared" si="69"/>
        <v>412.47319513938527</v>
      </c>
      <c r="G135" s="58">
        <v>75182</v>
      </c>
      <c r="H135" s="58">
        <v>96590</v>
      </c>
      <c r="I135" s="59">
        <v>862</v>
      </c>
      <c r="J135" s="59">
        <v>153</v>
      </c>
      <c r="K135" s="59">
        <v>38</v>
      </c>
      <c r="L135" s="60">
        <f t="shared" si="1"/>
        <v>4.2703509176869785</v>
      </c>
      <c r="M135" s="61">
        <f t="shared" si="2"/>
        <v>0.47850718693664185</v>
      </c>
      <c r="N135" s="61">
        <f t="shared" si="3"/>
        <v>2.6959032362051323</v>
      </c>
      <c r="O135" s="62">
        <f t="shared" si="4"/>
        <v>1.1465510361522704E-2</v>
      </c>
      <c r="P135" s="62">
        <f t="shared" si="5"/>
        <v>0.17749419953596288</v>
      </c>
      <c r="Q135" s="61">
        <f t="shared" si="6"/>
        <v>10.854557766825929</v>
      </c>
      <c r="R135" s="63"/>
      <c r="S135" s="63"/>
      <c r="T135" s="63">
        <v>27.98</v>
      </c>
      <c r="U135" s="64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ht="27" customHeight="1">
      <c r="A136" s="48"/>
      <c r="B136" s="81"/>
      <c r="C136" s="43" t="s">
        <v>61</v>
      </c>
      <c r="D136" s="11" t="s">
        <v>274</v>
      </c>
      <c r="E136" s="56">
        <v>10085</v>
      </c>
      <c r="F136" s="57">
        <f t="shared" si="69"/>
        <v>360.82289803220038</v>
      </c>
      <c r="G136" s="58">
        <v>79629</v>
      </c>
      <c r="H136" s="58">
        <v>94480</v>
      </c>
      <c r="I136" s="59">
        <v>861</v>
      </c>
      <c r="J136" s="59">
        <v>131</v>
      </c>
      <c r="K136" s="59">
        <v>33</v>
      </c>
      <c r="L136" s="60">
        <f t="shared" si="1"/>
        <v>3.8190399876397159</v>
      </c>
      <c r="M136" s="61">
        <f t="shared" si="2"/>
        <v>0.41907421374239301</v>
      </c>
      <c r="N136" s="61">
        <f t="shared" si="3"/>
        <v>2.7543732674213768</v>
      </c>
      <c r="O136" s="62">
        <f t="shared" si="4"/>
        <v>1.0812643634856648E-2</v>
      </c>
      <c r="P136" s="62">
        <f t="shared" si="5"/>
        <v>0.15214866434378629</v>
      </c>
      <c r="Q136" s="61">
        <f t="shared" si="6"/>
        <v>10.934027213096982</v>
      </c>
      <c r="R136" s="63"/>
      <c r="S136" s="63"/>
      <c r="T136" s="63">
        <v>27.95</v>
      </c>
      <c r="U136" s="64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ht="27" customHeight="1">
      <c r="A137" s="48"/>
      <c r="B137" s="81"/>
      <c r="C137" s="46" t="s">
        <v>65</v>
      </c>
      <c r="D137" s="11" t="s">
        <v>275</v>
      </c>
      <c r="E137" s="56">
        <v>16196</v>
      </c>
      <c r="F137" s="57">
        <f t="shared" si="69"/>
        <v>577.39750445632797</v>
      </c>
      <c r="G137" s="58">
        <v>160028</v>
      </c>
      <c r="H137" s="58">
        <v>191220</v>
      </c>
      <c r="I137" s="59">
        <v>1512</v>
      </c>
      <c r="J137" s="59">
        <v>250</v>
      </c>
      <c r="K137" s="59">
        <v>60</v>
      </c>
      <c r="L137" s="60">
        <f t="shared" si="1"/>
        <v>3.0195455729334166</v>
      </c>
      <c r="M137" s="61">
        <f t="shared" si="2"/>
        <v>0.38187665638646029</v>
      </c>
      <c r="N137" s="61">
        <f t="shared" si="3"/>
        <v>2.3095900178253119</v>
      </c>
      <c r="O137" s="62">
        <f t="shared" si="4"/>
        <v>9.4483465393556121E-3</v>
      </c>
      <c r="P137" s="62">
        <f t="shared" si="5"/>
        <v>0.16534391534391535</v>
      </c>
      <c r="Q137" s="61">
        <f t="shared" si="6"/>
        <v>9.6232917409388001</v>
      </c>
      <c r="R137" s="63"/>
      <c r="S137" s="63" t="s">
        <v>376</v>
      </c>
      <c r="T137" s="63">
        <v>28.05</v>
      </c>
      <c r="U137" s="64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ht="27" customHeight="1">
      <c r="A138" s="48"/>
      <c r="B138" s="90" t="s">
        <v>93</v>
      </c>
      <c r="C138" s="236" t="s">
        <v>172</v>
      </c>
      <c r="D138" s="237"/>
      <c r="E138" s="82">
        <f t="shared" ref="E138:K138" si="70">SUM(E131:E137)</f>
        <v>64178</v>
      </c>
      <c r="F138" s="83">
        <f t="shared" si="70"/>
        <v>2292.429112430731</v>
      </c>
      <c r="G138" s="84">
        <f t="shared" si="70"/>
        <v>525672</v>
      </c>
      <c r="H138" s="84">
        <f t="shared" si="70"/>
        <v>656090</v>
      </c>
      <c r="I138" s="85">
        <f t="shared" si="70"/>
        <v>5529</v>
      </c>
      <c r="J138" s="85">
        <f t="shared" si="70"/>
        <v>871</v>
      </c>
      <c r="K138" s="85">
        <f t="shared" si="70"/>
        <v>264</v>
      </c>
      <c r="L138" s="86">
        <f t="shared" si="1"/>
        <v>3.4940772034792955</v>
      </c>
      <c r="M138" s="87">
        <f t="shared" si="2"/>
        <v>0.41461911962935993</v>
      </c>
      <c r="N138" s="87">
        <f t="shared" si="3"/>
        <v>2.6319507605404491</v>
      </c>
      <c r="O138" s="88">
        <f t="shared" si="4"/>
        <v>1.0517965575491941E-2</v>
      </c>
      <c r="P138" s="88">
        <f t="shared" si="5"/>
        <v>0.15753300777717488</v>
      </c>
      <c r="Q138" s="87">
        <f t="shared" si="6"/>
        <v>8.6834436076921637</v>
      </c>
      <c r="R138" s="88"/>
      <c r="S138" s="88"/>
      <c r="T138" s="89">
        <f>IF(T131="","",AVERAGE(T131:T137))</f>
        <v>27.988571428571426</v>
      </c>
      <c r="U138" s="64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ht="27" customHeight="1">
      <c r="A139" s="48"/>
      <c r="B139" s="81"/>
      <c r="C139" s="43" t="s">
        <v>35</v>
      </c>
      <c r="D139" s="11" t="s">
        <v>276</v>
      </c>
      <c r="E139" s="56">
        <v>13339</v>
      </c>
      <c r="F139" s="57">
        <f t="shared" ref="F139:F145" si="71">IF(T139="","",E139/T139)</f>
        <v>474.86650053399785</v>
      </c>
      <c r="G139" s="58">
        <v>117315</v>
      </c>
      <c r="H139" s="58">
        <v>143447</v>
      </c>
      <c r="I139" s="59">
        <v>1248</v>
      </c>
      <c r="J139" s="59">
        <v>283</v>
      </c>
      <c r="K139" s="59">
        <v>92</v>
      </c>
      <c r="L139" s="60">
        <f t="shared" si="1"/>
        <v>3.3103968750409409</v>
      </c>
      <c r="M139" s="61">
        <f t="shared" si="2"/>
        <v>0.38050200363301112</v>
      </c>
      <c r="N139" s="61">
        <f t="shared" si="3"/>
        <v>1.6779735001201337</v>
      </c>
      <c r="O139" s="62">
        <f t="shared" si="4"/>
        <v>1.0638025827899246E-2</v>
      </c>
      <c r="P139" s="62">
        <f t="shared" si="5"/>
        <v>0.22676282051282051</v>
      </c>
      <c r="Q139" s="61">
        <f t="shared" si="6"/>
        <v>5.1615923971086719</v>
      </c>
      <c r="R139" s="63"/>
      <c r="S139" s="63" t="s">
        <v>377</v>
      </c>
      <c r="T139" s="63">
        <v>28.09</v>
      </c>
      <c r="U139" s="64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ht="27" customHeight="1">
      <c r="A140" s="48"/>
      <c r="B140" s="81"/>
      <c r="C140" s="43" t="s">
        <v>40</v>
      </c>
      <c r="D140" s="11" t="s">
        <v>277</v>
      </c>
      <c r="E140" s="56">
        <v>13044</v>
      </c>
      <c r="F140" s="57">
        <f t="shared" si="71"/>
        <v>463.86913229018489</v>
      </c>
      <c r="G140" s="58">
        <v>129275</v>
      </c>
      <c r="H140" s="58">
        <v>149992</v>
      </c>
      <c r="I140" s="59">
        <v>1247</v>
      </c>
      <c r="J140" s="59">
        <v>229</v>
      </c>
      <c r="K140" s="59">
        <v>69</v>
      </c>
      <c r="L140" s="60">
        <f t="shared" si="1"/>
        <v>3.0926258219784049</v>
      </c>
      <c r="M140" s="61">
        <f t="shared" si="2"/>
        <v>0.37198807721746985</v>
      </c>
      <c r="N140" s="61">
        <f t="shared" si="3"/>
        <v>2.0256293986470957</v>
      </c>
      <c r="O140" s="62">
        <f t="shared" si="4"/>
        <v>9.6461032682266488E-3</v>
      </c>
      <c r="P140" s="62">
        <f t="shared" si="5"/>
        <v>0.18364073777064957</v>
      </c>
      <c r="Q140" s="61">
        <f t="shared" si="6"/>
        <v>6.7227410476838392</v>
      </c>
      <c r="R140" s="63"/>
      <c r="S140" s="63" t="s">
        <v>378</v>
      </c>
      <c r="T140" s="63">
        <v>28.12</v>
      </c>
      <c r="U140" s="64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ht="27" customHeight="1">
      <c r="A141" s="48"/>
      <c r="B141" s="81"/>
      <c r="C141" s="43" t="s">
        <v>45</v>
      </c>
      <c r="D141" s="11" t="s">
        <v>278</v>
      </c>
      <c r="E141" s="56">
        <v>5806</v>
      </c>
      <c r="F141" s="57">
        <f t="shared" si="71"/>
        <v>206.25222024866787</v>
      </c>
      <c r="G141" s="58">
        <v>62976</v>
      </c>
      <c r="H141" s="58">
        <v>71521</v>
      </c>
      <c r="I141" s="59">
        <v>602</v>
      </c>
      <c r="J141" s="59">
        <v>105</v>
      </c>
      <c r="K141" s="59">
        <v>22</v>
      </c>
      <c r="L141" s="60">
        <f t="shared" si="1"/>
        <v>2.8837994469969361</v>
      </c>
      <c r="M141" s="61">
        <f t="shared" si="2"/>
        <v>0.34261166154263767</v>
      </c>
      <c r="N141" s="61">
        <f t="shared" si="3"/>
        <v>1.9643068595111226</v>
      </c>
      <c r="O141" s="62">
        <f t="shared" si="4"/>
        <v>9.5591971544715451E-3</v>
      </c>
      <c r="P141" s="62">
        <f t="shared" si="5"/>
        <v>0.1744186046511628</v>
      </c>
      <c r="Q141" s="61">
        <f t="shared" si="6"/>
        <v>9.3751009203939937</v>
      </c>
      <c r="R141" s="63"/>
      <c r="S141" s="63"/>
      <c r="T141" s="63">
        <v>28.15</v>
      </c>
      <c r="U141" s="64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ht="27" customHeight="1">
      <c r="A142" s="48"/>
      <c r="B142" s="81"/>
      <c r="C142" s="43" t="s">
        <v>50</v>
      </c>
      <c r="D142" s="11" t="s">
        <v>279</v>
      </c>
      <c r="E142" s="56">
        <v>4861</v>
      </c>
      <c r="F142" s="57">
        <f t="shared" si="71"/>
        <v>172.55946041888532</v>
      </c>
      <c r="G142" s="58">
        <v>39640</v>
      </c>
      <c r="H142" s="58">
        <v>50059</v>
      </c>
      <c r="I142" s="59">
        <v>364</v>
      </c>
      <c r="J142" s="59">
        <v>93</v>
      </c>
      <c r="K142" s="59">
        <v>23</v>
      </c>
      <c r="L142" s="60">
        <f t="shared" si="1"/>
        <v>3.4471216048839435</v>
      </c>
      <c r="M142" s="61">
        <f t="shared" si="2"/>
        <v>0.47406445170023442</v>
      </c>
      <c r="N142" s="61">
        <f t="shared" si="3"/>
        <v>1.8554780690202723</v>
      </c>
      <c r="O142" s="62">
        <f t="shared" si="4"/>
        <v>9.1826437941473268E-3</v>
      </c>
      <c r="P142" s="62">
        <f t="shared" si="5"/>
        <v>0.25549450549450547</v>
      </c>
      <c r="Q142" s="61">
        <f t="shared" si="6"/>
        <v>7.5025852356037097</v>
      </c>
      <c r="R142" s="63"/>
      <c r="S142" s="63"/>
      <c r="T142" s="63">
        <v>28.17</v>
      </c>
      <c r="U142" s="64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ht="27" customHeight="1">
      <c r="A143" s="48"/>
      <c r="B143" s="81"/>
      <c r="C143" s="43" t="s">
        <v>56</v>
      </c>
      <c r="D143" s="11" t="s">
        <v>280</v>
      </c>
      <c r="E143" s="56">
        <v>5854</v>
      </c>
      <c r="F143" s="57">
        <f t="shared" si="71"/>
        <v>208.03127221037667</v>
      </c>
      <c r="G143" s="58">
        <v>54430</v>
      </c>
      <c r="H143" s="58">
        <v>87868</v>
      </c>
      <c r="I143" s="59">
        <v>520</v>
      </c>
      <c r="J143" s="59">
        <v>94</v>
      </c>
      <c r="K143" s="59">
        <v>27</v>
      </c>
      <c r="L143" s="60">
        <f t="shared" si="1"/>
        <v>2.3675430442297158</v>
      </c>
      <c r="M143" s="61">
        <f t="shared" si="2"/>
        <v>0.40006013886610897</v>
      </c>
      <c r="N143" s="61">
        <f t="shared" si="3"/>
        <v>2.2130986405359221</v>
      </c>
      <c r="O143" s="62">
        <f t="shared" si="4"/>
        <v>9.5535550248024986E-3</v>
      </c>
      <c r="P143" s="62">
        <f t="shared" si="5"/>
        <v>0.18076923076923077</v>
      </c>
      <c r="Q143" s="61">
        <f t="shared" si="6"/>
        <v>7.7048619337176545</v>
      </c>
      <c r="R143" s="63"/>
      <c r="S143" s="63" t="s">
        <v>379</v>
      </c>
      <c r="T143" s="63">
        <v>28.14</v>
      </c>
      <c r="U143" s="64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ht="27" customHeight="1">
      <c r="A144" s="48"/>
      <c r="B144" s="81"/>
      <c r="C144" s="43" t="s">
        <v>61</v>
      </c>
      <c r="D144" s="11" t="s">
        <v>281</v>
      </c>
      <c r="E144" s="56">
        <v>7219</v>
      </c>
      <c r="F144" s="57">
        <f t="shared" si="71"/>
        <v>256.53873489694382</v>
      </c>
      <c r="G144" s="58">
        <v>64748</v>
      </c>
      <c r="H144" s="58">
        <v>78822</v>
      </c>
      <c r="I144" s="59">
        <v>596</v>
      </c>
      <c r="J144" s="59">
        <v>92</v>
      </c>
      <c r="K144" s="59">
        <v>28</v>
      </c>
      <c r="L144" s="60">
        <f t="shared" si="1"/>
        <v>3.2546590405844031</v>
      </c>
      <c r="M144" s="61">
        <f t="shared" si="2"/>
        <v>0.43043411895460371</v>
      </c>
      <c r="N144" s="61">
        <f t="shared" si="3"/>
        <v>2.7884645097493892</v>
      </c>
      <c r="O144" s="62">
        <f t="shared" si="4"/>
        <v>9.2049175264100822E-3</v>
      </c>
      <c r="P144" s="62">
        <f t="shared" si="5"/>
        <v>0.15436241610738255</v>
      </c>
      <c r="Q144" s="61">
        <f t="shared" si="6"/>
        <v>9.16209767489085</v>
      </c>
      <c r="R144" s="63"/>
      <c r="S144" s="63"/>
      <c r="T144" s="63">
        <v>28.14</v>
      </c>
      <c r="U144" s="64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ht="27" customHeight="1">
      <c r="A145" s="48"/>
      <c r="B145" s="81"/>
      <c r="C145" s="46" t="s">
        <v>65</v>
      </c>
      <c r="D145" s="11" t="s">
        <v>282</v>
      </c>
      <c r="E145" s="56">
        <v>8118</v>
      </c>
      <c r="F145" s="57">
        <f t="shared" si="71"/>
        <v>287.15953307392999</v>
      </c>
      <c r="G145" s="58">
        <v>85892</v>
      </c>
      <c r="H145" s="58">
        <v>104995</v>
      </c>
      <c r="I145" s="59">
        <v>972</v>
      </c>
      <c r="J145" s="59">
        <v>106</v>
      </c>
      <c r="K145" s="59">
        <v>36</v>
      </c>
      <c r="L145" s="60">
        <f t="shared" si="1"/>
        <v>2.7349829332247246</v>
      </c>
      <c r="M145" s="61">
        <f t="shared" si="2"/>
        <v>0.29543161838881687</v>
      </c>
      <c r="N145" s="61">
        <f t="shared" si="3"/>
        <v>2.7090521988106602</v>
      </c>
      <c r="O145" s="62">
        <f t="shared" si="4"/>
        <v>1.1316537046523542E-2</v>
      </c>
      <c r="P145" s="62">
        <f t="shared" si="5"/>
        <v>0.10905349794238683</v>
      </c>
      <c r="Q145" s="61">
        <f t="shared" si="6"/>
        <v>7.9766536964980554</v>
      </c>
      <c r="R145" s="63"/>
      <c r="S145" s="63"/>
      <c r="T145" s="63">
        <v>28.27</v>
      </c>
      <c r="U145" s="64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ht="27" customHeight="1">
      <c r="A146" s="48"/>
      <c r="B146" s="90" t="s">
        <v>93</v>
      </c>
      <c r="C146" s="236" t="s">
        <v>175</v>
      </c>
      <c r="D146" s="237"/>
      <c r="E146" s="82">
        <f t="shared" ref="E146:K146" si="72">SUM(E139:E145)</f>
        <v>58241</v>
      </c>
      <c r="F146" s="83">
        <f t="shared" si="72"/>
        <v>2069.2768536729864</v>
      </c>
      <c r="G146" s="84">
        <f t="shared" si="72"/>
        <v>554276</v>
      </c>
      <c r="H146" s="84">
        <f t="shared" si="72"/>
        <v>686704</v>
      </c>
      <c r="I146" s="85">
        <f t="shared" si="72"/>
        <v>5549</v>
      </c>
      <c r="J146" s="85">
        <f t="shared" si="72"/>
        <v>1002</v>
      </c>
      <c r="K146" s="85">
        <f t="shared" si="72"/>
        <v>297</v>
      </c>
      <c r="L146" s="86">
        <f t="shared" si="1"/>
        <v>3.0133461486651987</v>
      </c>
      <c r="M146" s="87">
        <f t="shared" si="2"/>
        <v>0.37290986730455694</v>
      </c>
      <c r="N146" s="87">
        <f t="shared" si="3"/>
        <v>2.0651465605518826</v>
      </c>
      <c r="O146" s="88">
        <f t="shared" si="4"/>
        <v>1.0011257929262678E-2</v>
      </c>
      <c r="P146" s="88">
        <f t="shared" si="5"/>
        <v>0.18057307622995133</v>
      </c>
      <c r="Q146" s="87">
        <f t="shared" si="6"/>
        <v>6.9672621335790783</v>
      </c>
      <c r="R146" s="88"/>
      <c r="S146" s="88"/>
      <c r="T146" s="89">
        <f>IF(T139="","",AVERAGE(T139:T145))</f>
        <v>28.154285714285717</v>
      </c>
      <c r="U146" s="64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ht="27" customHeight="1">
      <c r="A147" s="48"/>
      <c r="B147" s="81"/>
      <c r="C147" s="43" t="s">
        <v>35</v>
      </c>
      <c r="D147" s="11" t="s">
        <v>283</v>
      </c>
      <c r="E147" s="56">
        <v>4530</v>
      </c>
      <c r="F147" s="57">
        <f t="shared" ref="F147:F153" si="73">IF(T147="","",E147/T147)</f>
        <v>160.24053767244428</v>
      </c>
      <c r="G147" s="58">
        <v>53934</v>
      </c>
      <c r="H147" s="58">
        <v>65568</v>
      </c>
      <c r="I147" s="59">
        <v>470</v>
      </c>
      <c r="J147" s="59">
        <v>77</v>
      </c>
      <c r="K147" s="59">
        <v>23</v>
      </c>
      <c r="L147" s="60">
        <f t="shared" si="1"/>
        <v>2.4438832612317638</v>
      </c>
      <c r="M147" s="61">
        <f t="shared" si="2"/>
        <v>0.34093731419668993</v>
      </c>
      <c r="N147" s="61">
        <f t="shared" si="3"/>
        <v>2.0810459437979776</v>
      </c>
      <c r="O147" s="62">
        <f t="shared" si="4"/>
        <v>8.7143545815255678E-3</v>
      </c>
      <c r="P147" s="62">
        <f t="shared" si="5"/>
        <v>0.16382978723404254</v>
      </c>
      <c r="Q147" s="61">
        <f t="shared" si="6"/>
        <v>6.9669798988019247</v>
      </c>
      <c r="R147" s="63"/>
      <c r="S147" s="63"/>
      <c r="T147" s="63">
        <v>28.27</v>
      </c>
      <c r="U147" s="64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ht="27" customHeight="1">
      <c r="A148" s="48"/>
      <c r="B148" s="81"/>
      <c r="C148" s="43" t="s">
        <v>40</v>
      </c>
      <c r="D148" s="11" t="s">
        <v>284</v>
      </c>
      <c r="E148" s="56">
        <v>11107</v>
      </c>
      <c r="F148" s="57">
        <f t="shared" si="73"/>
        <v>392.88998938804389</v>
      </c>
      <c r="G148" s="58">
        <v>123730</v>
      </c>
      <c r="H148" s="58">
        <v>156574</v>
      </c>
      <c r="I148" s="59">
        <v>1024</v>
      </c>
      <c r="J148" s="59">
        <v>168</v>
      </c>
      <c r="K148" s="59">
        <v>61</v>
      </c>
      <c r="L148" s="60">
        <f t="shared" si="1"/>
        <v>2.5092926628178613</v>
      </c>
      <c r="M148" s="61">
        <f t="shared" si="2"/>
        <v>0.38368163026176161</v>
      </c>
      <c r="N148" s="61">
        <f t="shared" si="3"/>
        <v>2.3386308892145471</v>
      </c>
      <c r="O148" s="62">
        <f t="shared" si="4"/>
        <v>8.2760850238422379E-3</v>
      </c>
      <c r="P148" s="62">
        <f t="shared" si="5"/>
        <v>0.1640625</v>
      </c>
      <c r="Q148" s="61">
        <f t="shared" si="6"/>
        <v>6.4408194981646538</v>
      </c>
      <c r="R148" s="63"/>
      <c r="S148" s="63"/>
      <c r="T148" s="63">
        <v>28.27</v>
      </c>
      <c r="U148" s="64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ht="27" customHeight="1">
      <c r="A149" s="48"/>
      <c r="B149" s="81"/>
      <c r="C149" s="43" t="s">
        <v>45</v>
      </c>
      <c r="D149" s="11" t="s">
        <v>285</v>
      </c>
      <c r="E149" s="56">
        <v>12764</v>
      </c>
      <c r="F149" s="57">
        <f t="shared" si="73"/>
        <v>450.54712319096365</v>
      </c>
      <c r="G149" s="58">
        <v>172041</v>
      </c>
      <c r="H149" s="58">
        <v>208734</v>
      </c>
      <c r="I149" s="59">
        <v>1356</v>
      </c>
      <c r="J149" s="59">
        <v>179</v>
      </c>
      <c r="K149" s="59">
        <v>59</v>
      </c>
      <c r="L149" s="60">
        <f t="shared" si="1"/>
        <v>2.1584750121732137</v>
      </c>
      <c r="M149" s="61">
        <f t="shared" si="2"/>
        <v>0.33226189025882275</v>
      </c>
      <c r="N149" s="61">
        <f t="shared" si="3"/>
        <v>2.5170230345863889</v>
      </c>
      <c r="O149" s="62">
        <f t="shared" si="4"/>
        <v>7.881842119029767E-3</v>
      </c>
      <c r="P149" s="62">
        <f t="shared" si="5"/>
        <v>0.13200589970501475</v>
      </c>
      <c r="Q149" s="61">
        <f t="shared" si="6"/>
        <v>7.6363919184909088</v>
      </c>
      <c r="R149" s="63"/>
      <c r="S149" s="63"/>
      <c r="T149" s="63">
        <v>28.33</v>
      </c>
      <c r="U149" s="64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ht="27" customHeight="1">
      <c r="A150" s="48"/>
      <c r="B150" s="81"/>
      <c r="C150" s="43" t="s">
        <v>50</v>
      </c>
      <c r="D150" s="11" t="s">
        <v>286</v>
      </c>
      <c r="E150" s="56">
        <v>12928</v>
      </c>
      <c r="F150" s="57">
        <f t="shared" si="73"/>
        <v>454.89092188599574</v>
      </c>
      <c r="G150" s="58">
        <v>163452</v>
      </c>
      <c r="H150" s="58">
        <v>200615</v>
      </c>
      <c r="I150" s="59">
        <v>1107</v>
      </c>
      <c r="J150" s="59">
        <v>182</v>
      </c>
      <c r="K150" s="59">
        <v>52</v>
      </c>
      <c r="L150" s="60">
        <f t="shared" si="1"/>
        <v>2.267482101966432</v>
      </c>
      <c r="M150" s="61">
        <f t="shared" si="2"/>
        <v>0.41092224199276939</v>
      </c>
      <c r="N150" s="61">
        <f t="shared" si="3"/>
        <v>2.4994006697032733</v>
      </c>
      <c r="O150" s="62">
        <f t="shared" si="4"/>
        <v>6.7726304970266498E-3</v>
      </c>
      <c r="P150" s="62">
        <f t="shared" si="5"/>
        <v>0.16440831074977416</v>
      </c>
      <c r="Q150" s="61">
        <f t="shared" si="6"/>
        <v>8.7479023439614565</v>
      </c>
      <c r="R150" s="63"/>
      <c r="S150" s="63"/>
      <c r="T150" s="63">
        <v>28.42</v>
      </c>
      <c r="U150" s="64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ht="27" customHeight="1">
      <c r="A151" s="48"/>
      <c r="B151" s="81"/>
      <c r="C151" s="43" t="s">
        <v>56</v>
      </c>
      <c r="D151" s="11" t="s">
        <v>287</v>
      </c>
      <c r="E151" s="56">
        <v>11967</v>
      </c>
      <c r="F151" s="57">
        <f t="shared" si="73"/>
        <v>421.07670654468683</v>
      </c>
      <c r="G151" s="58">
        <v>93726</v>
      </c>
      <c r="H151" s="58">
        <v>116667</v>
      </c>
      <c r="I151" s="59">
        <v>963</v>
      </c>
      <c r="J151" s="59">
        <v>173</v>
      </c>
      <c r="K151" s="59">
        <v>38</v>
      </c>
      <c r="L151" s="60">
        <f t="shared" si="1"/>
        <v>3.6092186011870266</v>
      </c>
      <c r="M151" s="61">
        <f t="shared" si="2"/>
        <v>0.43725514698306006</v>
      </c>
      <c r="N151" s="61">
        <f t="shared" si="3"/>
        <v>2.4339694019924094</v>
      </c>
      <c r="O151" s="62">
        <f t="shared" si="4"/>
        <v>1.0274630305358171E-2</v>
      </c>
      <c r="P151" s="62">
        <f t="shared" si="5"/>
        <v>0.17964693665628245</v>
      </c>
      <c r="Q151" s="61">
        <f t="shared" si="6"/>
        <v>11.080965961702285</v>
      </c>
      <c r="R151" s="63"/>
      <c r="S151" s="63"/>
      <c r="T151" s="63">
        <v>28.42</v>
      </c>
      <c r="U151" s="64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ht="27" customHeight="1">
      <c r="A152" s="48"/>
      <c r="B152" s="81"/>
      <c r="C152" s="43" t="s">
        <v>61</v>
      </c>
      <c r="D152" s="11" t="s">
        <v>288</v>
      </c>
      <c r="E152" s="56">
        <v>14830</v>
      </c>
      <c r="F152" s="57">
        <f t="shared" si="73"/>
        <v>522.73528375044054</v>
      </c>
      <c r="G152" s="58">
        <v>139840</v>
      </c>
      <c r="H152" s="58">
        <v>174890</v>
      </c>
      <c r="I152" s="59">
        <v>1268</v>
      </c>
      <c r="J152" s="59">
        <v>235</v>
      </c>
      <c r="K152" s="59">
        <v>68</v>
      </c>
      <c r="L152" s="60">
        <f t="shared" si="1"/>
        <v>2.9889375250182435</v>
      </c>
      <c r="M152" s="61">
        <f t="shared" si="2"/>
        <v>0.41225180106501619</v>
      </c>
      <c r="N152" s="61">
        <f t="shared" si="3"/>
        <v>2.224405462767832</v>
      </c>
      <c r="O152" s="62">
        <f t="shared" si="4"/>
        <v>9.0675057208237982E-3</v>
      </c>
      <c r="P152" s="62">
        <f t="shared" si="5"/>
        <v>0.18533123028391169</v>
      </c>
      <c r="Q152" s="61">
        <f t="shared" si="6"/>
        <v>7.6872835845653018</v>
      </c>
      <c r="R152" s="63"/>
      <c r="S152" s="63"/>
      <c r="T152" s="63">
        <v>28.37</v>
      </c>
      <c r="U152" s="64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ht="27" customHeight="1">
      <c r="A153" s="48"/>
      <c r="B153" s="81"/>
      <c r="C153" s="46" t="s">
        <v>65</v>
      </c>
      <c r="D153" s="11" t="s">
        <v>289</v>
      </c>
      <c r="E153" s="56">
        <v>20648</v>
      </c>
      <c r="F153" s="57">
        <f t="shared" si="73"/>
        <v>727.81106802960869</v>
      </c>
      <c r="G153" s="58">
        <v>232032</v>
      </c>
      <c r="H153" s="58">
        <v>296830</v>
      </c>
      <c r="I153" s="59">
        <v>2230</v>
      </c>
      <c r="J153" s="59">
        <v>292</v>
      </c>
      <c r="K153" s="59">
        <v>70</v>
      </c>
      <c r="L153" s="60">
        <f t="shared" si="1"/>
        <v>2.451945787250644</v>
      </c>
      <c r="M153" s="61">
        <f t="shared" si="2"/>
        <v>0.32637267624646132</v>
      </c>
      <c r="N153" s="61">
        <f t="shared" si="3"/>
        <v>2.4925036576356461</v>
      </c>
      <c r="O153" s="62">
        <f t="shared" si="4"/>
        <v>9.6107433457454147E-3</v>
      </c>
      <c r="P153" s="62">
        <f t="shared" si="5"/>
        <v>0.13094170403587443</v>
      </c>
      <c r="Q153" s="61">
        <f t="shared" si="6"/>
        <v>10.397300971851553</v>
      </c>
      <c r="R153" s="63"/>
      <c r="S153" s="63"/>
      <c r="T153" s="63">
        <v>28.37</v>
      </c>
      <c r="U153" s="64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ht="27" customHeight="1">
      <c r="A154" s="48"/>
      <c r="B154" s="90" t="s">
        <v>93</v>
      </c>
      <c r="C154" s="236" t="s">
        <v>178</v>
      </c>
      <c r="D154" s="237"/>
      <c r="E154" s="82">
        <f t="shared" ref="E154:K154" si="74">SUM(E147:E153)</f>
        <v>88774</v>
      </c>
      <c r="F154" s="83">
        <f t="shared" si="74"/>
        <v>3130.1916304621836</v>
      </c>
      <c r="G154" s="84">
        <f t="shared" si="74"/>
        <v>978755</v>
      </c>
      <c r="H154" s="84">
        <f t="shared" si="74"/>
        <v>1219878</v>
      </c>
      <c r="I154" s="85">
        <f t="shared" si="74"/>
        <v>8418</v>
      </c>
      <c r="J154" s="85">
        <f t="shared" si="74"/>
        <v>1306</v>
      </c>
      <c r="K154" s="85">
        <f t="shared" si="74"/>
        <v>371</v>
      </c>
      <c r="L154" s="86">
        <f t="shared" si="1"/>
        <v>2.565987443385473</v>
      </c>
      <c r="M154" s="87">
        <f t="shared" si="2"/>
        <v>0.37184504994799045</v>
      </c>
      <c r="N154" s="87">
        <f t="shared" si="3"/>
        <v>2.3967776649787012</v>
      </c>
      <c r="O154" s="88">
        <f t="shared" si="4"/>
        <v>8.600722346245997E-3</v>
      </c>
      <c r="P154" s="88">
        <f t="shared" si="5"/>
        <v>0.15514373960560704</v>
      </c>
      <c r="Q154" s="87">
        <f t="shared" si="6"/>
        <v>8.4371742060975308</v>
      </c>
      <c r="R154" s="88"/>
      <c r="S154" s="88"/>
      <c r="T154" s="89">
        <f>IF(T147="","",AVERAGE(T147:T153))</f>
        <v>28.35</v>
      </c>
      <c r="U154" s="64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ht="27" customHeight="1">
      <c r="A155" s="48"/>
      <c r="B155" s="81"/>
      <c r="C155" s="43" t="s">
        <v>35</v>
      </c>
      <c r="D155" s="11" t="s">
        <v>290</v>
      </c>
      <c r="E155" s="56">
        <v>12169</v>
      </c>
      <c r="F155" s="57">
        <f t="shared" ref="F155:F161" si="75">IF(T155="","",E155/T155)</f>
        <v>426.98245614035091</v>
      </c>
      <c r="G155" s="58">
        <v>139165</v>
      </c>
      <c r="H155" s="58">
        <v>172406</v>
      </c>
      <c r="I155" s="59">
        <v>1385</v>
      </c>
      <c r="J155" s="59">
        <v>240</v>
      </c>
      <c r="K155" s="59">
        <v>63</v>
      </c>
      <c r="L155" s="60">
        <f t="shared" si="1"/>
        <v>2.4766101883945506</v>
      </c>
      <c r="M155" s="61">
        <f t="shared" si="2"/>
        <v>0.3082905820507949</v>
      </c>
      <c r="N155" s="61">
        <f t="shared" si="3"/>
        <v>1.7790935672514621</v>
      </c>
      <c r="O155" s="62">
        <f t="shared" si="4"/>
        <v>9.9522149965867862E-3</v>
      </c>
      <c r="P155" s="62">
        <f t="shared" si="5"/>
        <v>0.17328519855595667</v>
      </c>
      <c r="Q155" s="61">
        <f t="shared" si="6"/>
        <v>6.7774993038150937</v>
      </c>
      <c r="R155" s="63"/>
      <c r="S155" s="63"/>
      <c r="T155" s="63">
        <v>28.5</v>
      </c>
      <c r="U155" s="64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ht="27" customHeight="1">
      <c r="A156" s="48"/>
      <c r="B156" s="81"/>
      <c r="C156" s="43" t="s">
        <v>40</v>
      </c>
      <c r="D156" s="11" t="s">
        <v>291</v>
      </c>
      <c r="E156" s="56">
        <v>12598</v>
      </c>
      <c r="F156" s="57">
        <f t="shared" si="75"/>
        <v>442.03508771929825</v>
      </c>
      <c r="G156" s="58">
        <v>120846</v>
      </c>
      <c r="H156" s="58">
        <v>155464</v>
      </c>
      <c r="I156" s="59">
        <v>1075</v>
      </c>
      <c r="J156" s="59">
        <v>174</v>
      </c>
      <c r="K156" s="59">
        <v>48</v>
      </c>
      <c r="L156" s="60">
        <f t="shared" si="1"/>
        <v>2.8433276367474027</v>
      </c>
      <c r="M156" s="61">
        <f t="shared" si="2"/>
        <v>0.41119543043655649</v>
      </c>
      <c r="N156" s="61">
        <f t="shared" si="3"/>
        <v>2.5404315386166565</v>
      </c>
      <c r="O156" s="62">
        <f t="shared" si="4"/>
        <v>8.8956192178475078E-3</v>
      </c>
      <c r="P156" s="62">
        <f t="shared" si="5"/>
        <v>0.16186046511627908</v>
      </c>
      <c r="Q156" s="61">
        <f t="shared" si="6"/>
        <v>9.2090643274853807</v>
      </c>
      <c r="R156" s="63"/>
      <c r="S156" s="63"/>
      <c r="T156" s="63">
        <v>28.5</v>
      </c>
      <c r="U156" s="64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ht="27" customHeight="1">
      <c r="A157" s="48"/>
      <c r="B157" s="81"/>
      <c r="C157" s="43" t="s">
        <v>45</v>
      </c>
      <c r="D157" s="11" t="s">
        <v>292</v>
      </c>
      <c r="E157" s="56">
        <v>12048</v>
      </c>
      <c r="F157" s="57">
        <f t="shared" si="75"/>
        <v>422.29232386961093</v>
      </c>
      <c r="G157" s="58">
        <v>100646</v>
      </c>
      <c r="H157" s="58">
        <v>130478</v>
      </c>
      <c r="I157" s="59">
        <v>829</v>
      </c>
      <c r="J157" s="59">
        <v>162</v>
      </c>
      <c r="K157" s="59">
        <v>52</v>
      </c>
      <c r="L157" s="60">
        <f t="shared" si="1"/>
        <v>3.2365021219639396</v>
      </c>
      <c r="M157" s="61">
        <f t="shared" si="2"/>
        <v>0.50939966691147276</v>
      </c>
      <c r="N157" s="61">
        <f t="shared" si="3"/>
        <v>2.60674273993587</v>
      </c>
      <c r="O157" s="62">
        <f t="shared" si="4"/>
        <v>8.2367903344395203E-3</v>
      </c>
      <c r="P157" s="62">
        <f t="shared" si="5"/>
        <v>0.19541616405307599</v>
      </c>
      <c r="Q157" s="61">
        <f t="shared" si="6"/>
        <v>8.1210062282617486</v>
      </c>
      <c r="R157" s="63"/>
      <c r="S157" s="63"/>
      <c r="T157" s="63">
        <v>28.53</v>
      </c>
      <c r="U157" s="64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ht="27" customHeight="1">
      <c r="A158" s="48"/>
      <c r="B158" s="81"/>
      <c r="C158" s="43" t="s">
        <v>50</v>
      </c>
      <c r="D158" s="11" t="s">
        <v>293</v>
      </c>
      <c r="E158" s="56">
        <v>11849</v>
      </c>
      <c r="F158" s="57">
        <f t="shared" si="75"/>
        <v>414.88095238095241</v>
      </c>
      <c r="G158" s="58">
        <v>78893</v>
      </c>
      <c r="H158" s="58">
        <v>106409</v>
      </c>
      <c r="I158" s="59">
        <v>725</v>
      </c>
      <c r="J158" s="59">
        <v>126</v>
      </c>
      <c r="K158" s="59">
        <v>30</v>
      </c>
      <c r="L158" s="60">
        <f t="shared" si="1"/>
        <v>3.8989272747695436</v>
      </c>
      <c r="M158" s="61">
        <f t="shared" si="2"/>
        <v>0.57224958949096882</v>
      </c>
      <c r="N158" s="61">
        <f t="shared" si="3"/>
        <v>3.2927059712774001</v>
      </c>
      <c r="O158" s="62">
        <f t="shared" si="4"/>
        <v>9.1896619471943004E-3</v>
      </c>
      <c r="P158" s="62">
        <f t="shared" si="5"/>
        <v>0.17379310344827587</v>
      </c>
      <c r="Q158" s="61">
        <f t="shared" si="6"/>
        <v>13.829365079365081</v>
      </c>
      <c r="R158" s="63"/>
      <c r="S158" s="63"/>
      <c r="T158" s="63">
        <v>28.56</v>
      </c>
      <c r="U158" s="64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ht="27" customHeight="1">
      <c r="A159" s="48"/>
      <c r="B159" s="81"/>
      <c r="C159" s="43" t="s">
        <v>56</v>
      </c>
      <c r="D159" s="11" t="s">
        <v>294</v>
      </c>
      <c r="E159" s="56">
        <v>8098</v>
      </c>
      <c r="F159" s="57">
        <f t="shared" si="75"/>
        <v>283.54341736694681</v>
      </c>
      <c r="G159" s="58">
        <v>55697</v>
      </c>
      <c r="H159" s="58">
        <v>73118</v>
      </c>
      <c r="I159" s="59">
        <v>445</v>
      </c>
      <c r="J159" s="59">
        <v>80</v>
      </c>
      <c r="K159" s="59">
        <v>27</v>
      </c>
      <c r="L159" s="60">
        <f t="shared" si="1"/>
        <v>3.8778880353257312</v>
      </c>
      <c r="M159" s="61">
        <f t="shared" si="2"/>
        <v>0.63717621880212771</v>
      </c>
      <c r="N159" s="61">
        <f t="shared" si="3"/>
        <v>3.5442927170868352</v>
      </c>
      <c r="O159" s="62">
        <f t="shared" si="4"/>
        <v>7.9896583298920947E-3</v>
      </c>
      <c r="P159" s="62">
        <f t="shared" si="5"/>
        <v>0.1797752808988764</v>
      </c>
      <c r="Q159" s="61">
        <f t="shared" si="6"/>
        <v>10.501608050627659</v>
      </c>
      <c r="R159" s="63"/>
      <c r="S159" s="63"/>
      <c r="T159" s="63">
        <v>28.56</v>
      </c>
      <c r="U159" s="64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ht="27" customHeight="1">
      <c r="A160" s="48"/>
      <c r="B160" s="81"/>
      <c r="C160" s="43" t="s">
        <v>61</v>
      </c>
      <c r="D160" s="11" t="s">
        <v>295</v>
      </c>
      <c r="E160" s="56">
        <v>5154</v>
      </c>
      <c r="F160" s="57">
        <f t="shared" si="75"/>
        <v>180.46218487394958</v>
      </c>
      <c r="G160" s="58">
        <v>26087</v>
      </c>
      <c r="H160" s="58">
        <v>38544</v>
      </c>
      <c r="I160" s="59">
        <v>238</v>
      </c>
      <c r="J160" s="59">
        <v>51</v>
      </c>
      <c r="K160" s="59">
        <v>24</v>
      </c>
      <c r="L160" s="60">
        <f t="shared" si="1"/>
        <v>4.6819786445088623</v>
      </c>
      <c r="M160" s="61">
        <f t="shared" si="2"/>
        <v>0.7582444742602924</v>
      </c>
      <c r="N160" s="61">
        <f t="shared" si="3"/>
        <v>3.5384742132146978</v>
      </c>
      <c r="O160" s="62">
        <f t="shared" si="4"/>
        <v>9.1233181278031206E-3</v>
      </c>
      <c r="P160" s="62">
        <f t="shared" si="5"/>
        <v>0.21428571428571427</v>
      </c>
      <c r="Q160" s="61">
        <f t="shared" si="6"/>
        <v>7.5192577030812329</v>
      </c>
      <c r="R160" s="63"/>
      <c r="S160" s="63"/>
      <c r="T160" s="63">
        <v>28.56</v>
      </c>
      <c r="U160" s="64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ht="27" customHeight="1">
      <c r="A161" s="48"/>
      <c r="B161" s="81"/>
      <c r="C161" s="46" t="s">
        <v>65</v>
      </c>
      <c r="D161" s="11" t="s">
        <v>296</v>
      </c>
      <c r="E161" s="56">
        <v>6279.75</v>
      </c>
      <c r="F161" s="57">
        <f t="shared" si="75"/>
        <v>219.87920168067228</v>
      </c>
      <c r="G161" s="58">
        <v>48671</v>
      </c>
      <c r="H161" s="58">
        <v>62270</v>
      </c>
      <c r="I161" s="59">
        <v>355</v>
      </c>
      <c r="J161" s="59">
        <v>75</v>
      </c>
      <c r="K161" s="59">
        <v>24</v>
      </c>
      <c r="L161" s="60">
        <f t="shared" si="1"/>
        <v>3.5310615333334234</v>
      </c>
      <c r="M161" s="61">
        <f t="shared" si="2"/>
        <v>0.61937803290330218</v>
      </c>
      <c r="N161" s="61">
        <f t="shared" si="3"/>
        <v>2.9317226890756305</v>
      </c>
      <c r="O161" s="62">
        <f t="shared" si="4"/>
        <v>7.2938710936697416E-3</v>
      </c>
      <c r="P161" s="62">
        <f t="shared" si="5"/>
        <v>0.21126760563380281</v>
      </c>
      <c r="Q161" s="61">
        <f t="shared" si="6"/>
        <v>9.1616334033613445</v>
      </c>
      <c r="R161" s="63"/>
      <c r="S161" s="63"/>
      <c r="T161" s="63">
        <v>28.56</v>
      </c>
      <c r="U161" s="64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ht="27" customHeight="1">
      <c r="A162" s="48"/>
      <c r="B162" s="90" t="s">
        <v>93</v>
      </c>
      <c r="C162" s="236" t="s">
        <v>181</v>
      </c>
      <c r="D162" s="237"/>
      <c r="E162" s="82">
        <f t="shared" ref="E162:K162" si="76">SUM(E155:E161)</f>
        <v>68195.75</v>
      </c>
      <c r="F162" s="83">
        <f t="shared" si="76"/>
        <v>2390.075624031781</v>
      </c>
      <c r="G162" s="84">
        <f t="shared" si="76"/>
        <v>570005</v>
      </c>
      <c r="H162" s="84">
        <f t="shared" si="76"/>
        <v>738689</v>
      </c>
      <c r="I162" s="85">
        <f t="shared" si="76"/>
        <v>5052</v>
      </c>
      <c r="J162" s="85">
        <f t="shared" si="76"/>
        <v>908</v>
      </c>
      <c r="K162" s="85">
        <f t="shared" si="76"/>
        <v>268</v>
      </c>
      <c r="L162" s="86">
        <f t="shared" si="1"/>
        <v>3.2355641197199105</v>
      </c>
      <c r="M162" s="87">
        <f t="shared" si="2"/>
        <v>0.47309493745680542</v>
      </c>
      <c r="N162" s="87">
        <f t="shared" si="3"/>
        <v>2.6322418766869835</v>
      </c>
      <c r="O162" s="88">
        <f t="shared" si="4"/>
        <v>8.8630801484197511E-3</v>
      </c>
      <c r="P162" s="88">
        <f t="shared" si="5"/>
        <v>0.17973079968329375</v>
      </c>
      <c r="Q162" s="87">
        <f t="shared" si="6"/>
        <v>8.9181926269842577</v>
      </c>
      <c r="R162" s="88"/>
      <c r="S162" s="88"/>
      <c r="T162" s="89">
        <f>IF(T155="","",AVERAGE(T155:T161))</f>
        <v>28.53857142857143</v>
      </c>
      <c r="U162" s="64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ht="27" customHeight="1">
      <c r="A163" s="48"/>
      <c r="B163" s="81"/>
      <c r="C163" s="43" t="s">
        <v>35</v>
      </c>
      <c r="D163" s="11" t="s">
        <v>297</v>
      </c>
      <c r="E163" s="56">
        <v>5201</v>
      </c>
      <c r="F163" s="57">
        <f t="shared" ref="F163:F169" si="77">IF(T163="","",E163/T163)</f>
        <v>181.85314685314685</v>
      </c>
      <c r="G163" s="58">
        <v>34376</v>
      </c>
      <c r="H163" s="58">
        <v>47705</v>
      </c>
      <c r="I163" s="59">
        <v>274</v>
      </c>
      <c r="J163" s="59">
        <v>70</v>
      </c>
      <c r="K163" s="59">
        <v>20</v>
      </c>
      <c r="L163" s="60">
        <f t="shared" si="1"/>
        <v>3.8120353600911194</v>
      </c>
      <c r="M163" s="61">
        <f t="shared" si="2"/>
        <v>0.66369761625236079</v>
      </c>
      <c r="N163" s="61">
        <f t="shared" si="3"/>
        <v>2.5979020979020979</v>
      </c>
      <c r="O163" s="62">
        <f t="shared" si="4"/>
        <v>7.9706772166627873E-3</v>
      </c>
      <c r="P163" s="62">
        <f t="shared" si="5"/>
        <v>0.25547445255474455</v>
      </c>
      <c r="Q163" s="61">
        <f t="shared" si="6"/>
        <v>9.0926573426573434</v>
      </c>
      <c r="R163" s="63"/>
      <c r="S163" s="63"/>
      <c r="T163" s="63">
        <v>28.6</v>
      </c>
      <c r="U163" s="64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ht="27" customHeight="1">
      <c r="A164" s="48"/>
      <c r="B164" s="81"/>
      <c r="C164" s="43" t="s">
        <v>40</v>
      </c>
      <c r="D164" s="11" t="s">
        <v>298</v>
      </c>
      <c r="E164" s="56"/>
      <c r="F164" s="57" t="str">
        <f t="shared" si="77"/>
        <v/>
      </c>
      <c r="G164" s="58"/>
      <c r="H164" s="58"/>
      <c r="I164" s="59"/>
      <c r="J164" s="59"/>
      <c r="K164" s="59"/>
      <c r="L164" s="60" t="str">
        <f t="shared" si="1"/>
        <v/>
      </c>
      <c r="M164" s="61" t="str">
        <f t="shared" si="2"/>
        <v/>
      </c>
      <c r="N164" s="61" t="str">
        <f t="shared" si="3"/>
        <v/>
      </c>
      <c r="O164" s="62" t="str">
        <f t="shared" si="4"/>
        <v/>
      </c>
      <c r="P164" s="62" t="str">
        <f t="shared" si="5"/>
        <v/>
      </c>
      <c r="Q164" s="61" t="str">
        <f t="shared" si="6"/>
        <v/>
      </c>
      <c r="R164" s="63"/>
      <c r="S164" s="63"/>
      <c r="T164" s="63"/>
      <c r="U164" s="64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ht="27" customHeight="1">
      <c r="A165" s="48"/>
      <c r="B165" s="81"/>
      <c r="C165" s="43" t="s">
        <v>45</v>
      </c>
      <c r="D165" s="11" t="s">
        <v>299</v>
      </c>
      <c r="E165" s="56"/>
      <c r="F165" s="57" t="str">
        <f t="shared" si="77"/>
        <v/>
      </c>
      <c r="G165" s="58"/>
      <c r="H165" s="58"/>
      <c r="I165" s="59"/>
      <c r="J165" s="59"/>
      <c r="K165" s="59"/>
      <c r="L165" s="60" t="str">
        <f t="shared" si="1"/>
        <v/>
      </c>
      <c r="M165" s="61" t="str">
        <f t="shared" si="2"/>
        <v/>
      </c>
      <c r="N165" s="61" t="str">
        <f t="shared" si="3"/>
        <v/>
      </c>
      <c r="O165" s="62" t="str">
        <f t="shared" si="4"/>
        <v/>
      </c>
      <c r="P165" s="62" t="str">
        <f t="shared" si="5"/>
        <v/>
      </c>
      <c r="Q165" s="61" t="str">
        <f t="shared" si="6"/>
        <v/>
      </c>
      <c r="R165" s="63"/>
      <c r="S165" s="63"/>
      <c r="T165" s="63"/>
      <c r="U165" s="64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ht="27" customHeight="1">
      <c r="A166" s="48"/>
      <c r="B166" s="81"/>
      <c r="C166" s="43" t="s">
        <v>50</v>
      </c>
      <c r="D166" s="11" t="s">
        <v>300</v>
      </c>
      <c r="E166" s="56"/>
      <c r="F166" s="57" t="str">
        <f t="shared" si="77"/>
        <v/>
      </c>
      <c r="G166" s="58"/>
      <c r="H166" s="58"/>
      <c r="I166" s="59"/>
      <c r="J166" s="59"/>
      <c r="K166" s="59"/>
      <c r="L166" s="60" t="str">
        <f t="shared" si="1"/>
        <v/>
      </c>
      <c r="M166" s="61" t="str">
        <f t="shared" si="2"/>
        <v/>
      </c>
      <c r="N166" s="61" t="str">
        <f t="shared" si="3"/>
        <v/>
      </c>
      <c r="O166" s="62" t="str">
        <f t="shared" si="4"/>
        <v/>
      </c>
      <c r="P166" s="62" t="str">
        <f t="shared" si="5"/>
        <v/>
      </c>
      <c r="Q166" s="61" t="str">
        <f t="shared" si="6"/>
        <v/>
      </c>
      <c r="R166" s="63"/>
      <c r="S166" s="63"/>
      <c r="T166" s="63"/>
      <c r="U166" s="64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ht="27" customHeight="1">
      <c r="A167" s="48"/>
      <c r="B167" s="81"/>
      <c r="C167" s="43" t="s">
        <v>56</v>
      </c>
      <c r="D167" s="11" t="s">
        <v>301</v>
      </c>
      <c r="E167" s="56"/>
      <c r="F167" s="57" t="str">
        <f t="shared" si="77"/>
        <v/>
      </c>
      <c r="G167" s="58"/>
      <c r="H167" s="58"/>
      <c r="I167" s="59"/>
      <c r="J167" s="59"/>
      <c r="K167" s="59"/>
      <c r="L167" s="60" t="str">
        <f t="shared" si="1"/>
        <v/>
      </c>
      <c r="M167" s="61" t="str">
        <f t="shared" si="2"/>
        <v/>
      </c>
      <c r="N167" s="61" t="str">
        <f t="shared" si="3"/>
        <v/>
      </c>
      <c r="O167" s="62" t="str">
        <f t="shared" si="4"/>
        <v/>
      </c>
      <c r="P167" s="62" t="str">
        <f t="shared" si="5"/>
        <v/>
      </c>
      <c r="Q167" s="61" t="str">
        <f t="shared" si="6"/>
        <v/>
      </c>
      <c r="R167" s="63"/>
      <c r="S167" s="63"/>
      <c r="T167" s="63"/>
      <c r="U167" s="64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ht="27" customHeight="1">
      <c r="A168" s="48"/>
      <c r="B168" s="81"/>
      <c r="C168" s="43" t="s">
        <v>61</v>
      </c>
      <c r="D168" s="11" t="s">
        <v>302</v>
      </c>
      <c r="E168" s="56"/>
      <c r="F168" s="57" t="str">
        <f t="shared" si="77"/>
        <v/>
      </c>
      <c r="G168" s="58"/>
      <c r="H168" s="58"/>
      <c r="I168" s="59"/>
      <c r="J168" s="59"/>
      <c r="K168" s="59"/>
      <c r="L168" s="60" t="str">
        <f t="shared" si="1"/>
        <v/>
      </c>
      <c r="M168" s="61" t="str">
        <f t="shared" si="2"/>
        <v/>
      </c>
      <c r="N168" s="61" t="str">
        <f t="shared" si="3"/>
        <v/>
      </c>
      <c r="O168" s="62" t="str">
        <f t="shared" si="4"/>
        <v/>
      </c>
      <c r="P168" s="62" t="str">
        <f t="shared" si="5"/>
        <v/>
      </c>
      <c r="Q168" s="61" t="str">
        <f t="shared" si="6"/>
        <v/>
      </c>
      <c r="R168" s="63"/>
      <c r="S168" s="63"/>
      <c r="T168" s="63"/>
      <c r="U168" s="64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ht="27" customHeight="1">
      <c r="A169" s="48"/>
      <c r="B169" s="81"/>
      <c r="C169" s="46" t="s">
        <v>65</v>
      </c>
      <c r="D169" s="11" t="s">
        <v>303</v>
      </c>
      <c r="E169" s="56"/>
      <c r="F169" s="57" t="str">
        <f t="shared" si="77"/>
        <v/>
      </c>
      <c r="G169" s="58"/>
      <c r="H169" s="58"/>
      <c r="I169" s="59"/>
      <c r="J169" s="59"/>
      <c r="K169" s="59"/>
      <c r="L169" s="60" t="str">
        <f t="shared" si="1"/>
        <v/>
      </c>
      <c r="M169" s="61" t="str">
        <f t="shared" si="2"/>
        <v/>
      </c>
      <c r="N169" s="61" t="str">
        <f t="shared" si="3"/>
        <v/>
      </c>
      <c r="O169" s="62" t="str">
        <f t="shared" si="4"/>
        <v/>
      </c>
      <c r="P169" s="62" t="str">
        <f t="shared" si="5"/>
        <v/>
      </c>
      <c r="Q169" s="61" t="str">
        <f t="shared" si="6"/>
        <v/>
      </c>
      <c r="R169" s="63"/>
      <c r="S169" s="63"/>
      <c r="T169" s="63"/>
      <c r="U169" s="64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ht="27" customHeight="1">
      <c r="A170" s="48"/>
      <c r="B170" s="90" t="s">
        <v>93</v>
      </c>
      <c r="C170" s="236" t="s">
        <v>184</v>
      </c>
      <c r="D170" s="237"/>
      <c r="E170" s="82">
        <f t="shared" ref="E170:K170" si="78">SUM(E163:E169)</f>
        <v>5201</v>
      </c>
      <c r="F170" s="83">
        <f t="shared" si="78"/>
        <v>181.85314685314685</v>
      </c>
      <c r="G170" s="84">
        <f t="shared" si="78"/>
        <v>34376</v>
      </c>
      <c r="H170" s="84">
        <f t="shared" si="78"/>
        <v>47705</v>
      </c>
      <c r="I170" s="85">
        <f t="shared" si="78"/>
        <v>274</v>
      </c>
      <c r="J170" s="85">
        <f t="shared" si="78"/>
        <v>70</v>
      </c>
      <c r="K170" s="85">
        <f t="shared" si="78"/>
        <v>20</v>
      </c>
      <c r="L170" s="86">
        <f t="shared" si="1"/>
        <v>3.8120353600911194</v>
      </c>
      <c r="M170" s="87">
        <f t="shared" si="2"/>
        <v>0.66369761625236079</v>
      </c>
      <c r="N170" s="87">
        <f t="shared" si="3"/>
        <v>2.5979020979020979</v>
      </c>
      <c r="O170" s="88">
        <f t="shared" si="4"/>
        <v>7.9706772166627873E-3</v>
      </c>
      <c r="P170" s="88">
        <f t="shared" si="5"/>
        <v>0.25547445255474455</v>
      </c>
      <c r="Q170" s="87">
        <f t="shared" si="6"/>
        <v>9.0926573426573434</v>
      </c>
      <c r="R170" s="88"/>
      <c r="S170" s="88"/>
      <c r="T170" s="89">
        <f>IF(T163="","",AVERAGE(T163:T169))</f>
        <v>28.6</v>
      </c>
      <c r="U170" s="64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ht="27" customHeight="1">
      <c r="A171" s="48"/>
      <c r="B171" s="81"/>
      <c r="C171" s="43" t="s">
        <v>35</v>
      </c>
      <c r="D171" s="11" t="s">
        <v>304</v>
      </c>
      <c r="E171" s="56"/>
      <c r="F171" s="57" t="str">
        <f t="shared" ref="F171:F177" si="79">IF(T171="","",E171/T171)</f>
        <v/>
      </c>
      <c r="G171" s="58"/>
      <c r="H171" s="58"/>
      <c r="I171" s="59"/>
      <c r="J171" s="59"/>
      <c r="K171" s="59"/>
      <c r="L171" s="60" t="str">
        <f t="shared" si="1"/>
        <v/>
      </c>
      <c r="M171" s="61" t="str">
        <f t="shared" si="2"/>
        <v/>
      </c>
      <c r="N171" s="61" t="str">
        <f t="shared" si="3"/>
        <v/>
      </c>
      <c r="O171" s="62" t="str">
        <f t="shared" si="4"/>
        <v/>
      </c>
      <c r="P171" s="62" t="str">
        <f t="shared" si="5"/>
        <v/>
      </c>
      <c r="Q171" s="61" t="str">
        <f t="shared" si="6"/>
        <v/>
      </c>
      <c r="R171" s="63"/>
      <c r="S171" s="63"/>
      <c r="T171" s="63"/>
      <c r="U171" s="64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ht="27" customHeight="1">
      <c r="A172" s="48"/>
      <c r="B172" s="81"/>
      <c r="C172" s="43" t="s">
        <v>40</v>
      </c>
      <c r="D172" s="11" t="s">
        <v>305</v>
      </c>
      <c r="E172" s="56"/>
      <c r="F172" s="57" t="str">
        <f t="shared" si="79"/>
        <v/>
      </c>
      <c r="G172" s="58"/>
      <c r="H172" s="58"/>
      <c r="I172" s="59"/>
      <c r="J172" s="59"/>
      <c r="K172" s="59"/>
      <c r="L172" s="60" t="str">
        <f t="shared" si="1"/>
        <v/>
      </c>
      <c r="M172" s="61" t="str">
        <f t="shared" si="2"/>
        <v/>
      </c>
      <c r="N172" s="61" t="str">
        <f t="shared" si="3"/>
        <v/>
      </c>
      <c r="O172" s="62" t="str">
        <f t="shared" si="4"/>
        <v/>
      </c>
      <c r="P172" s="62" t="str">
        <f t="shared" si="5"/>
        <v/>
      </c>
      <c r="Q172" s="61" t="str">
        <f t="shared" si="6"/>
        <v/>
      </c>
      <c r="R172" s="63"/>
      <c r="S172" s="63"/>
      <c r="T172" s="63"/>
      <c r="U172" s="64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ht="27" customHeight="1">
      <c r="A173" s="48"/>
      <c r="B173" s="81"/>
      <c r="C173" s="43" t="s">
        <v>45</v>
      </c>
      <c r="D173" s="11" t="s">
        <v>306</v>
      </c>
      <c r="E173" s="56"/>
      <c r="F173" s="57" t="str">
        <f t="shared" si="79"/>
        <v/>
      </c>
      <c r="G173" s="58"/>
      <c r="H173" s="58"/>
      <c r="I173" s="59"/>
      <c r="J173" s="59"/>
      <c r="K173" s="59"/>
      <c r="L173" s="60" t="str">
        <f t="shared" si="1"/>
        <v/>
      </c>
      <c r="M173" s="61" t="str">
        <f t="shared" si="2"/>
        <v/>
      </c>
      <c r="N173" s="61" t="str">
        <f t="shared" si="3"/>
        <v/>
      </c>
      <c r="O173" s="62" t="str">
        <f t="shared" si="4"/>
        <v/>
      </c>
      <c r="P173" s="62" t="str">
        <f t="shared" si="5"/>
        <v/>
      </c>
      <c r="Q173" s="61" t="str">
        <f t="shared" si="6"/>
        <v/>
      </c>
      <c r="R173" s="63"/>
      <c r="S173" s="63"/>
      <c r="T173" s="63"/>
      <c r="U173" s="64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ht="27" customHeight="1">
      <c r="A174" s="48"/>
      <c r="B174" s="81"/>
      <c r="C174" s="43" t="s">
        <v>50</v>
      </c>
      <c r="D174" s="11" t="s">
        <v>307</v>
      </c>
      <c r="E174" s="56"/>
      <c r="F174" s="57" t="str">
        <f t="shared" si="79"/>
        <v/>
      </c>
      <c r="G174" s="58"/>
      <c r="H174" s="58"/>
      <c r="I174" s="59"/>
      <c r="J174" s="59"/>
      <c r="K174" s="59"/>
      <c r="L174" s="60" t="str">
        <f t="shared" si="1"/>
        <v/>
      </c>
      <c r="M174" s="61" t="str">
        <f t="shared" si="2"/>
        <v/>
      </c>
      <c r="N174" s="61" t="str">
        <f t="shared" si="3"/>
        <v/>
      </c>
      <c r="O174" s="62" t="str">
        <f t="shared" si="4"/>
        <v/>
      </c>
      <c r="P174" s="62" t="str">
        <f t="shared" si="5"/>
        <v/>
      </c>
      <c r="Q174" s="61" t="str">
        <f t="shared" si="6"/>
        <v/>
      </c>
      <c r="R174" s="63"/>
      <c r="S174" s="63"/>
      <c r="T174" s="63"/>
      <c r="U174" s="64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ht="27" customHeight="1">
      <c r="A175" s="48"/>
      <c r="B175" s="81"/>
      <c r="C175" s="43" t="s">
        <v>56</v>
      </c>
      <c r="D175" s="11" t="s">
        <v>308</v>
      </c>
      <c r="E175" s="56"/>
      <c r="F175" s="57" t="str">
        <f t="shared" si="79"/>
        <v/>
      </c>
      <c r="G175" s="58"/>
      <c r="H175" s="58"/>
      <c r="I175" s="59"/>
      <c r="J175" s="59"/>
      <c r="K175" s="59"/>
      <c r="L175" s="60" t="str">
        <f t="shared" si="1"/>
        <v/>
      </c>
      <c r="M175" s="61" t="str">
        <f t="shared" si="2"/>
        <v/>
      </c>
      <c r="N175" s="61" t="str">
        <f t="shared" si="3"/>
        <v/>
      </c>
      <c r="O175" s="62" t="str">
        <f t="shared" si="4"/>
        <v/>
      </c>
      <c r="P175" s="62" t="str">
        <f t="shared" si="5"/>
        <v/>
      </c>
      <c r="Q175" s="61" t="str">
        <f t="shared" si="6"/>
        <v/>
      </c>
      <c r="R175" s="63"/>
      <c r="S175" s="63"/>
      <c r="T175" s="63"/>
      <c r="U175" s="64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ht="27" customHeight="1">
      <c r="A176" s="48"/>
      <c r="B176" s="81"/>
      <c r="C176" s="43" t="s">
        <v>61</v>
      </c>
      <c r="D176" s="11" t="s">
        <v>309</v>
      </c>
      <c r="E176" s="56"/>
      <c r="F176" s="57" t="str">
        <f t="shared" si="79"/>
        <v/>
      </c>
      <c r="G176" s="58"/>
      <c r="H176" s="58"/>
      <c r="I176" s="59"/>
      <c r="J176" s="59"/>
      <c r="K176" s="59"/>
      <c r="L176" s="60" t="str">
        <f t="shared" si="1"/>
        <v/>
      </c>
      <c r="M176" s="61" t="str">
        <f t="shared" si="2"/>
        <v/>
      </c>
      <c r="N176" s="61" t="str">
        <f t="shared" si="3"/>
        <v/>
      </c>
      <c r="O176" s="62" t="str">
        <f t="shared" si="4"/>
        <v/>
      </c>
      <c r="P176" s="62" t="str">
        <f t="shared" si="5"/>
        <v/>
      </c>
      <c r="Q176" s="61" t="str">
        <f t="shared" si="6"/>
        <v/>
      </c>
      <c r="R176" s="63"/>
      <c r="S176" s="63"/>
      <c r="T176" s="63"/>
      <c r="U176" s="64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ht="27" customHeight="1">
      <c r="A177" s="48"/>
      <c r="B177" s="81"/>
      <c r="C177" s="46" t="s">
        <v>65</v>
      </c>
      <c r="D177" s="11" t="s">
        <v>310</v>
      </c>
      <c r="E177" s="56"/>
      <c r="F177" s="57" t="str">
        <f t="shared" si="79"/>
        <v/>
      </c>
      <c r="G177" s="58"/>
      <c r="H177" s="58"/>
      <c r="I177" s="59"/>
      <c r="J177" s="59"/>
      <c r="K177" s="59"/>
      <c r="L177" s="60" t="str">
        <f t="shared" si="1"/>
        <v/>
      </c>
      <c r="M177" s="61" t="str">
        <f t="shared" si="2"/>
        <v/>
      </c>
      <c r="N177" s="61" t="str">
        <f t="shared" si="3"/>
        <v/>
      </c>
      <c r="O177" s="62" t="str">
        <f t="shared" si="4"/>
        <v/>
      </c>
      <c r="P177" s="62" t="str">
        <f t="shared" si="5"/>
        <v/>
      </c>
      <c r="Q177" s="61" t="str">
        <f t="shared" si="6"/>
        <v/>
      </c>
      <c r="R177" s="63"/>
      <c r="S177" s="63"/>
      <c r="T177" s="63"/>
      <c r="U177" s="64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ht="27" customHeight="1">
      <c r="A178" s="48"/>
      <c r="B178" s="90" t="s">
        <v>93</v>
      </c>
      <c r="C178" s="236" t="s">
        <v>186</v>
      </c>
      <c r="D178" s="237"/>
      <c r="E178" s="82">
        <f t="shared" ref="E178:K178" si="80">SUM(E171:E177)</f>
        <v>0</v>
      </c>
      <c r="F178" s="83">
        <f t="shared" si="80"/>
        <v>0</v>
      </c>
      <c r="G178" s="84">
        <f t="shared" si="80"/>
        <v>0</v>
      </c>
      <c r="H178" s="84">
        <f t="shared" si="80"/>
        <v>0</v>
      </c>
      <c r="I178" s="85">
        <f t="shared" si="80"/>
        <v>0</v>
      </c>
      <c r="J178" s="85">
        <f t="shared" si="80"/>
        <v>0</v>
      </c>
      <c r="K178" s="85">
        <f t="shared" si="80"/>
        <v>0</v>
      </c>
      <c r="L178" s="86" t="str">
        <f t="shared" si="1"/>
        <v xml:space="preserve"> </v>
      </c>
      <c r="M178" s="87" t="str">
        <f t="shared" si="2"/>
        <v xml:space="preserve"> </v>
      </c>
      <c r="N178" s="87" t="str">
        <f t="shared" si="3"/>
        <v xml:space="preserve"> </v>
      </c>
      <c r="O178" s="88" t="str">
        <f t="shared" si="4"/>
        <v xml:space="preserve"> </v>
      </c>
      <c r="P178" s="88" t="str">
        <f t="shared" si="5"/>
        <v xml:space="preserve"> </v>
      </c>
      <c r="Q178" s="87" t="str">
        <f t="shared" si="6"/>
        <v xml:space="preserve"> </v>
      </c>
      <c r="R178" s="88"/>
      <c r="S178" s="88"/>
      <c r="T178" s="89" t="str">
        <f>IF(T171="","",AVERAGE(T171:T177))</f>
        <v/>
      </c>
      <c r="U178" s="64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ht="27" customHeight="1">
      <c r="A179" s="48"/>
      <c r="B179" s="81"/>
      <c r="C179" s="43" t="s">
        <v>35</v>
      </c>
      <c r="D179" s="11" t="s">
        <v>311</v>
      </c>
      <c r="E179" s="56"/>
      <c r="F179" s="57" t="str">
        <f t="shared" ref="F179:F185" si="81">IF(T179="","",E179/T179)</f>
        <v/>
      </c>
      <c r="G179" s="58"/>
      <c r="H179" s="58"/>
      <c r="I179" s="59"/>
      <c r="J179" s="59"/>
      <c r="K179" s="59"/>
      <c r="L179" s="60" t="str">
        <f t="shared" si="1"/>
        <v/>
      </c>
      <c r="M179" s="61" t="str">
        <f t="shared" si="2"/>
        <v/>
      </c>
      <c r="N179" s="61" t="str">
        <f t="shared" si="3"/>
        <v/>
      </c>
      <c r="O179" s="62" t="str">
        <f t="shared" si="4"/>
        <v/>
      </c>
      <c r="P179" s="62" t="str">
        <f t="shared" si="5"/>
        <v/>
      </c>
      <c r="Q179" s="61" t="str">
        <f t="shared" si="6"/>
        <v/>
      </c>
      <c r="R179" s="63"/>
      <c r="S179" s="63"/>
      <c r="T179" s="63"/>
      <c r="U179" s="64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ht="27" customHeight="1">
      <c r="A180" s="48"/>
      <c r="B180" s="81"/>
      <c r="C180" s="43" t="s">
        <v>40</v>
      </c>
      <c r="D180" s="11" t="s">
        <v>312</v>
      </c>
      <c r="E180" s="56"/>
      <c r="F180" s="57" t="str">
        <f t="shared" si="81"/>
        <v/>
      </c>
      <c r="G180" s="58"/>
      <c r="H180" s="58"/>
      <c r="I180" s="59"/>
      <c r="J180" s="59"/>
      <c r="K180" s="59"/>
      <c r="L180" s="60" t="str">
        <f t="shared" si="1"/>
        <v/>
      </c>
      <c r="M180" s="61" t="str">
        <f t="shared" si="2"/>
        <v/>
      </c>
      <c r="N180" s="61" t="str">
        <f t="shared" si="3"/>
        <v/>
      </c>
      <c r="O180" s="62" t="str">
        <f t="shared" si="4"/>
        <v/>
      </c>
      <c r="P180" s="62" t="str">
        <f t="shared" si="5"/>
        <v/>
      </c>
      <c r="Q180" s="61" t="str">
        <f t="shared" si="6"/>
        <v/>
      </c>
      <c r="R180" s="63"/>
      <c r="S180" s="63"/>
      <c r="T180" s="63"/>
      <c r="U180" s="64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ht="27" customHeight="1">
      <c r="A181" s="48"/>
      <c r="B181" s="81"/>
      <c r="C181" s="43" t="s">
        <v>45</v>
      </c>
      <c r="D181" s="11" t="s">
        <v>313</v>
      </c>
      <c r="E181" s="56"/>
      <c r="F181" s="57" t="str">
        <f t="shared" si="81"/>
        <v/>
      </c>
      <c r="G181" s="58"/>
      <c r="H181" s="58"/>
      <c r="I181" s="59"/>
      <c r="J181" s="59"/>
      <c r="K181" s="59"/>
      <c r="L181" s="60" t="str">
        <f t="shared" si="1"/>
        <v/>
      </c>
      <c r="M181" s="61" t="str">
        <f t="shared" si="2"/>
        <v/>
      </c>
      <c r="N181" s="61" t="str">
        <f t="shared" si="3"/>
        <v/>
      </c>
      <c r="O181" s="62" t="str">
        <f t="shared" si="4"/>
        <v/>
      </c>
      <c r="P181" s="62" t="str">
        <f t="shared" si="5"/>
        <v/>
      </c>
      <c r="Q181" s="61" t="str">
        <f t="shared" si="6"/>
        <v/>
      </c>
      <c r="R181" s="63"/>
      <c r="S181" s="63"/>
      <c r="T181" s="63"/>
      <c r="U181" s="64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ht="27" customHeight="1">
      <c r="A182" s="48"/>
      <c r="B182" s="81"/>
      <c r="C182" s="43" t="s">
        <v>50</v>
      </c>
      <c r="D182" s="11" t="s">
        <v>314</v>
      </c>
      <c r="E182" s="56"/>
      <c r="F182" s="57" t="str">
        <f t="shared" si="81"/>
        <v/>
      </c>
      <c r="G182" s="58"/>
      <c r="H182" s="58"/>
      <c r="I182" s="59"/>
      <c r="J182" s="59"/>
      <c r="K182" s="59"/>
      <c r="L182" s="60" t="str">
        <f t="shared" si="1"/>
        <v/>
      </c>
      <c r="M182" s="61" t="str">
        <f t="shared" si="2"/>
        <v/>
      </c>
      <c r="N182" s="61" t="str">
        <f t="shared" si="3"/>
        <v/>
      </c>
      <c r="O182" s="62" t="str">
        <f t="shared" si="4"/>
        <v/>
      </c>
      <c r="P182" s="62" t="str">
        <f t="shared" si="5"/>
        <v/>
      </c>
      <c r="Q182" s="61" t="str">
        <f t="shared" si="6"/>
        <v/>
      </c>
      <c r="R182" s="63"/>
      <c r="S182" s="63"/>
      <c r="T182" s="63"/>
      <c r="U182" s="64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ht="27" customHeight="1">
      <c r="A183" s="48"/>
      <c r="B183" s="81"/>
      <c r="C183" s="43" t="s">
        <v>56</v>
      </c>
      <c r="D183" s="11" t="s">
        <v>315</v>
      </c>
      <c r="E183" s="56"/>
      <c r="F183" s="57" t="str">
        <f t="shared" si="81"/>
        <v/>
      </c>
      <c r="G183" s="58"/>
      <c r="H183" s="58"/>
      <c r="I183" s="59"/>
      <c r="J183" s="59"/>
      <c r="K183" s="59"/>
      <c r="L183" s="60" t="str">
        <f t="shared" si="1"/>
        <v/>
      </c>
      <c r="M183" s="61" t="str">
        <f t="shared" si="2"/>
        <v/>
      </c>
      <c r="N183" s="61" t="str">
        <f t="shared" si="3"/>
        <v/>
      </c>
      <c r="O183" s="62" t="str">
        <f t="shared" si="4"/>
        <v/>
      </c>
      <c r="P183" s="62" t="str">
        <f t="shared" si="5"/>
        <v/>
      </c>
      <c r="Q183" s="61" t="str">
        <f t="shared" si="6"/>
        <v/>
      </c>
      <c r="R183" s="63"/>
      <c r="S183" s="63"/>
      <c r="T183" s="63"/>
      <c r="U183" s="64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ht="27" customHeight="1">
      <c r="A184" s="48"/>
      <c r="B184" s="81"/>
      <c r="C184" s="43" t="s">
        <v>61</v>
      </c>
      <c r="D184" s="11" t="s">
        <v>316</v>
      </c>
      <c r="E184" s="56"/>
      <c r="F184" s="57" t="str">
        <f t="shared" si="81"/>
        <v/>
      </c>
      <c r="G184" s="58"/>
      <c r="H184" s="58"/>
      <c r="I184" s="59"/>
      <c r="J184" s="59"/>
      <c r="K184" s="59"/>
      <c r="L184" s="60" t="str">
        <f t="shared" si="1"/>
        <v/>
      </c>
      <c r="M184" s="61" t="str">
        <f t="shared" si="2"/>
        <v/>
      </c>
      <c r="N184" s="61" t="str">
        <f t="shared" si="3"/>
        <v/>
      </c>
      <c r="O184" s="62" t="str">
        <f t="shared" si="4"/>
        <v/>
      </c>
      <c r="P184" s="62" t="str">
        <f t="shared" si="5"/>
        <v/>
      </c>
      <c r="Q184" s="61" t="str">
        <f t="shared" si="6"/>
        <v/>
      </c>
      <c r="R184" s="63"/>
      <c r="S184" s="63"/>
      <c r="T184" s="63"/>
      <c r="U184" s="64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ht="27" customHeight="1">
      <c r="A185" s="48"/>
      <c r="B185" s="81"/>
      <c r="C185" s="46" t="s">
        <v>65</v>
      </c>
      <c r="D185" s="11" t="s">
        <v>317</v>
      </c>
      <c r="E185" s="56"/>
      <c r="F185" s="57" t="str">
        <f t="shared" si="81"/>
        <v/>
      </c>
      <c r="G185" s="58"/>
      <c r="H185" s="58"/>
      <c r="I185" s="59"/>
      <c r="J185" s="59"/>
      <c r="K185" s="59"/>
      <c r="L185" s="60" t="str">
        <f t="shared" si="1"/>
        <v/>
      </c>
      <c r="M185" s="61" t="str">
        <f t="shared" si="2"/>
        <v/>
      </c>
      <c r="N185" s="61" t="str">
        <f t="shared" si="3"/>
        <v/>
      </c>
      <c r="O185" s="62" t="str">
        <f t="shared" si="4"/>
        <v/>
      </c>
      <c r="P185" s="62" t="str">
        <f t="shared" si="5"/>
        <v/>
      </c>
      <c r="Q185" s="61" t="str">
        <f t="shared" si="6"/>
        <v/>
      </c>
      <c r="R185" s="63"/>
      <c r="S185" s="63"/>
      <c r="T185" s="63"/>
      <c r="U185" s="64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ht="27" customHeight="1">
      <c r="A186" s="48"/>
      <c r="B186" s="90" t="s">
        <v>93</v>
      </c>
      <c r="C186" s="236" t="s">
        <v>189</v>
      </c>
      <c r="D186" s="237"/>
      <c r="E186" s="82">
        <f t="shared" ref="E186:K186" si="82">SUM(E179:E185)</f>
        <v>0</v>
      </c>
      <c r="F186" s="83">
        <f t="shared" si="82"/>
        <v>0</v>
      </c>
      <c r="G186" s="84">
        <f t="shared" si="82"/>
        <v>0</v>
      </c>
      <c r="H186" s="84">
        <f t="shared" si="82"/>
        <v>0</v>
      </c>
      <c r="I186" s="85">
        <f t="shared" si="82"/>
        <v>0</v>
      </c>
      <c r="J186" s="85">
        <f t="shared" si="82"/>
        <v>0</v>
      </c>
      <c r="K186" s="85">
        <f t="shared" si="82"/>
        <v>0</v>
      </c>
      <c r="L186" s="86" t="str">
        <f t="shared" si="1"/>
        <v xml:space="preserve"> </v>
      </c>
      <c r="M186" s="87" t="str">
        <f t="shared" si="2"/>
        <v xml:space="preserve"> </v>
      </c>
      <c r="N186" s="87" t="str">
        <f t="shared" si="3"/>
        <v xml:space="preserve"> </v>
      </c>
      <c r="O186" s="88" t="str">
        <f t="shared" si="4"/>
        <v xml:space="preserve"> </v>
      </c>
      <c r="P186" s="88" t="str">
        <f t="shared" si="5"/>
        <v xml:space="preserve"> </v>
      </c>
      <c r="Q186" s="87" t="str">
        <f t="shared" si="6"/>
        <v xml:space="preserve"> </v>
      </c>
      <c r="R186" s="88"/>
      <c r="S186" s="88"/>
      <c r="T186" s="89" t="str">
        <f>IF(T179="","",AVERAGE(T179:T185))</f>
        <v/>
      </c>
      <c r="U186" s="64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ht="27" customHeight="1">
      <c r="A187" s="48"/>
      <c r="B187" s="81"/>
      <c r="C187" s="43" t="s">
        <v>35</v>
      </c>
      <c r="D187" s="11" t="s">
        <v>318</v>
      </c>
      <c r="E187" s="56"/>
      <c r="F187" s="57" t="str">
        <f t="shared" ref="F187:F193" si="83">IF(T187="","",E187/T187)</f>
        <v/>
      </c>
      <c r="G187" s="58"/>
      <c r="H187" s="58"/>
      <c r="I187" s="59"/>
      <c r="J187" s="59"/>
      <c r="K187" s="59"/>
      <c r="L187" s="60" t="str">
        <f t="shared" si="1"/>
        <v/>
      </c>
      <c r="M187" s="61" t="str">
        <f t="shared" si="2"/>
        <v/>
      </c>
      <c r="N187" s="61" t="str">
        <f t="shared" si="3"/>
        <v/>
      </c>
      <c r="O187" s="62" t="str">
        <f t="shared" si="4"/>
        <v/>
      </c>
      <c r="P187" s="62" t="str">
        <f t="shared" si="5"/>
        <v/>
      </c>
      <c r="Q187" s="61" t="str">
        <f t="shared" si="6"/>
        <v/>
      </c>
      <c r="R187" s="63"/>
      <c r="S187" s="63"/>
      <c r="T187" s="63"/>
      <c r="U187" s="64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ht="27" customHeight="1">
      <c r="A188" s="48"/>
      <c r="B188" s="81"/>
      <c r="C188" s="43" t="s">
        <v>40</v>
      </c>
      <c r="D188" s="11" t="s">
        <v>319</v>
      </c>
      <c r="E188" s="56"/>
      <c r="F188" s="57" t="str">
        <f t="shared" si="83"/>
        <v/>
      </c>
      <c r="G188" s="58"/>
      <c r="H188" s="58"/>
      <c r="I188" s="59"/>
      <c r="J188" s="59"/>
      <c r="K188" s="59"/>
      <c r="L188" s="60" t="str">
        <f t="shared" si="1"/>
        <v/>
      </c>
      <c r="M188" s="61" t="str">
        <f t="shared" si="2"/>
        <v/>
      </c>
      <c r="N188" s="61" t="str">
        <f t="shared" si="3"/>
        <v/>
      </c>
      <c r="O188" s="62" t="str">
        <f t="shared" si="4"/>
        <v/>
      </c>
      <c r="P188" s="62" t="str">
        <f t="shared" si="5"/>
        <v/>
      </c>
      <c r="Q188" s="61" t="str">
        <f t="shared" si="6"/>
        <v/>
      </c>
      <c r="R188" s="63"/>
      <c r="S188" s="63"/>
      <c r="T188" s="63"/>
      <c r="U188" s="64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ht="27" customHeight="1">
      <c r="A189" s="48"/>
      <c r="B189" s="81"/>
      <c r="C189" s="43" t="s">
        <v>45</v>
      </c>
      <c r="D189" s="11" t="s">
        <v>320</v>
      </c>
      <c r="E189" s="56"/>
      <c r="F189" s="57" t="str">
        <f t="shared" si="83"/>
        <v/>
      </c>
      <c r="G189" s="58"/>
      <c r="H189" s="58"/>
      <c r="I189" s="59"/>
      <c r="J189" s="59"/>
      <c r="K189" s="59"/>
      <c r="L189" s="60" t="str">
        <f t="shared" si="1"/>
        <v/>
      </c>
      <c r="M189" s="61" t="str">
        <f t="shared" si="2"/>
        <v/>
      </c>
      <c r="N189" s="61" t="str">
        <f t="shared" si="3"/>
        <v/>
      </c>
      <c r="O189" s="62" t="str">
        <f t="shared" si="4"/>
        <v/>
      </c>
      <c r="P189" s="62" t="str">
        <f t="shared" si="5"/>
        <v/>
      </c>
      <c r="Q189" s="61" t="str">
        <f t="shared" si="6"/>
        <v/>
      </c>
      <c r="R189" s="63"/>
      <c r="S189" s="63"/>
      <c r="T189" s="63"/>
      <c r="U189" s="64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ht="27" customHeight="1">
      <c r="A190" s="48"/>
      <c r="B190" s="81"/>
      <c r="C190" s="43" t="s">
        <v>50</v>
      </c>
      <c r="D190" s="11" t="s">
        <v>321</v>
      </c>
      <c r="E190" s="56"/>
      <c r="F190" s="57" t="str">
        <f t="shared" si="83"/>
        <v/>
      </c>
      <c r="G190" s="58"/>
      <c r="H190" s="58"/>
      <c r="I190" s="59"/>
      <c r="J190" s="59"/>
      <c r="K190" s="59"/>
      <c r="L190" s="60" t="str">
        <f t="shared" si="1"/>
        <v/>
      </c>
      <c r="M190" s="61" t="str">
        <f t="shared" si="2"/>
        <v/>
      </c>
      <c r="N190" s="61" t="str">
        <f t="shared" si="3"/>
        <v/>
      </c>
      <c r="O190" s="62" t="str">
        <f t="shared" si="4"/>
        <v/>
      </c>
      <c r="P190" s="62" t="str">
        <f t="shared" si="5"/>
        <v/>
      </c>
      <c r="Q190" s="61" t="str">
        <f t="shared" si="6"/>
        <v/>
      </c>
      <c r="R190" s="63"/>
      <c r="S190" s="63"/>
      <c r="T190" s="63"/>
      <c r="U190" s="64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ht="27" customHeight="1">
      <c r="A191" s="48"/>
      <c r="B191" s="81"/>
      <c r="C191" s="43" t="s">
        <v>56</v>
      </c>
      <c r="D191" s="11" t="s">
        <v>322</v>
      </c>
      <c r="E191" s="56"/>
      <c r="F191" s="57" t="str">
        <f t="shared" si="83"/>
        <v/>
      </c>
      <c r="G191" s="58"/>
      <c r="H191" s="58"/>
      <c r="I191" s="59"/>
      <c r="J191" s="59"/>
      <c r="K191" s="59"/>
      <c r="L191" s="60" t="str">
        <f t="shared" si="1"/>
        <v/>
      </c>
      <c r="M191" s="61" t="str">
        <f t="shared" si="2"/>
        <v/>
      </c>
      <c r="N191" s="61" t="str">
        <f t="shared" si="3"/>
        <v/>
      </c>
      <c r="O191" s="62" t="str">
        <f t="shared" si="4"/>
        <v/>
      </c>
      <c r="P191" s="62" t="str">
        <f t="shared" si="5"/>
        <v/>
      </c>
      <c r="Q191" s="61" t="str">
        <f t="shared" si="6"/>
        <v/>
      </c>
      <c r="R191" s="63"/>
      <c r="S191" s="63"/>
      <c r="T191" s="63"/>
      <c r="U191" s="64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ht="27" customHeight="1">
      <c r="A192" s="48"/>
      <c r="B192" s="81"/>
      <c r="C192" s="43" t="s">
        <v>61</v>
      </c>
      <c r="D192" s="11" t="s">
        <v>323</v>
      </c>
      <c r="E192" s="56"/>
      <c r="F192" s="57" t="str">
        <f t="shared" si="83"/>
        <v/>
      </c>
      <c r="G192" s="58"/>
      <c r="H192" s="58"/>
      <c r="I192" s="59"/>
      <c r="J192" s="59"/>
      <c r="K192" s="59"/>
      <c r="L192" s="60" t="str">
        <f t="shared" si="1"/>
        <v/>
      </c>
      <c r="M192" s="61" t="str">
        <f t="shared" si="2"/>
        <v/>
      </c>
      <c r="N192" s="61" t="str">
        <f t="shared" si="3"/>
        <v/>
      </c>
      <c r="O192" s="62" t="str">
        <f t="shared" si="4"/>
        <v/>
      </c>
      <c r="P192" s="62" t="str">
        <f t="shared" si="5"/>
        <v/>
      </c>
      <c r="Q192" s="61" t="str">
        <f t="shared" si="6"/>
        <v/>
      </c>
      <c r="R192" s="63"/>
      <c r="S192" s="63"/>
      <c r="T192" s="63"/>
      <c r="U192" s="64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spans="1:38" ht="27" customHeight="1">
      <c r="A193" s="48"/>
      <c r="B193" s="81"/>
      <c r="C193" s="46" t="s">
        <v>65</v>
      </c>
      <c r="D193" s="11" t="s">
        <v>324</v>
      </c>
      <c r="E193" s="56"/>
      <c r="F193" s="57" t="str">
        <f t="shared" si="83"/>
        <v/>
      </c>
      <c r="G193" s="58"/>
      <c r="H193" s="58"/>
      <c r="I193" s="59"/>
      <c r="J193" s="59"/>
      <c r="K193" s="59"/>
      <c r="L193" s="60" t="str">
        <f t="shared" si="1"/>
        <v/>
      </c>
      <c r="M193" s="61" t="str">
        <f t="shared" si="2"/>
        <v/>
      </c>
      <c r="N193" s="61" t="str">
        <f t="shared" si="3"/>
        <v/>
      </c>
      <c r="O193" s="62" t="str">
        <f t="shared" si="4"/>
        <v/>
      </c>
      <c r="P193" s="62" t="str">
        <f t="shared" si="5"/>
        <v/>
      </c>
      <c r="Q193" s="61" t="str">
        <f t="shared" si="6"/>
        <v/>
      </c>
      <c r="R193" s="63"/>
      <c r="S193" s="63"/>
      <c r="T193" s="63"/>
      <c r="U193" s="64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spans="1:38" ht="27" customHeight="1">
      <c r="A194" s="48"/>
      <c r="B194" s="90" t="s">
        <v>93</v>
      </c>
      <c r="C194" s="236" t="s">
        <v>192</v>
      </c>
      <c r="D194" s="237"/>
      <c r="E194" s="82">
        <f t="shared" ref="E194:K194" si="84">SUM(E187:E193)</f>
        <v>0</v>
      </c>
      <c r="F194" s="83">
        <f t="shared" si="84"/>
        <v>0</v>
      </c>
      <c r="G194" s="84">
        <f t="shared" si="84"/>
        <v>0</v>
      </c>
      <c r="H194" s="84">
        <f t="shared" si="84"/>
        <v>0</v>
      </c>
      <c r="I194" s="85">
        <f t="shared" si="84"/>
        <v>0</v>
      </c>
      <c r="J194" s="85">
        <f t="shared" si="84"/>
        <v>0</v>
      </c>
      <c r="K194" s="85">
        <f t="shared" si="84"/>
        <v>0</v>
      </c>
      <c r="L194" s="86" t="str">
        <f t="shared" si="1"/>
        <v xml:space="preserve"> </v>
      </c>
      <c r="M194" s="87" t="str">
        <f t="shared" si="2"/>
        <v xml:space="preserve"> </v>
      </c>
      <c r="N194" s="87" t="str">
        <f t="shared" si="3"/>
        <v xml:space="preserve"> </v>
      </c>
      <c r="O194" s="88" t="str">
        <f t="shared" si="4"/>
        <v xml:space="preserve"> </v>
      </c>
      <c r="P194" s="88" t="str">
        <f t="shared" si="5"/>
        <v xml:space="preserve"> </v>
      </c>
      <c r="Q194" s="87" t="str">
        <f t="shared" si="6"/>
        <v xml:space="preserve"> </v>
      </c>
      <c r="R194" s="88"/>
      <c r="S194" s="88"/>
      <c r="T194" s="89" t="str">
        <f>IF(T187="","",AVERAGE(T187:T193))</f>
        <v/>
      </c>
      <c r="U194" s="64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spans="1:38" ht="27" customHeight="1">
      <c r="A195" s="48"/>
      <c r="B195" s="81"/>
      <c r="C195" s="43" t="s">
        <v>35</v>
      </c>
      <c r="D195" s="11" t="s">
        <v>325</v>
      </c>
      <c r="E195" s="56"/>
      <c r="F195" s="57" t="str">
        <f t="shared" ref="F195:F201" si="85">IF(T195="","",E195/T195)</f>
        <v/>
      </c>
      <c r="G195" s="58"/>
      <c r="H195" s="58"/>
      <c r="I195" s="59"/>
      <c r="J195" s="59"/>
      <c r="K195" s="59"/>
      <c r="L195" s="60" t="str">
        <f t="shared" si="1"/>
        <v/>
      </c>
      <c r="M195" s="61" t="str">
        <f t="shared" si="2"/>
        <v/>
      </c>
      <c r="N195" s="61" t="str">
        <f t="shared" si="3"/>
        <v/>
      </c>
      <c r="O195" s="62" t="str">
        <f t="shared" si="4"/>
        <v/>
      </c>
      <c r="P195" s="62" t="str">
        <f t="shared" si="5"/>
        <v/>
      </c>
      <c r="Q195" s="61" t="str">
        <f t="shared" si="6"/>
        <v/>
      </c>
      <c r="R195" s="63"/>
      <c r="S195" s="63"/>
      <c r="T195" s="63"/>
      <c r="U195" s="64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spans="1:38" ht="27" customHeight="1">
      <c r="A196" s="48"/>
      <c r="B196" s="81"/>
      <c r="C196" s="43" t="s">
        <v>40</v>
      </c>
      <c r="D196" s="11" t="s">
        <v>326</v>
      </c>
      <c r="E196" s="56"/>
      <c r="F196" s="57" t="str">
        <f t="shared" si="85"/>
        <v/>
      </c>
      <c r="G196" s="58"/>
      <c r="H196" s="58"/>
      <c r="I196" s="59"/>
      <c r="J196" s="59"/>
      <c r="K196" s="59"/>
      <c r="L196" s="60" t="str">
        <f t="shared" si="1"/>
        <v/>
      </c>
      <c r="M196" s="61" t="str">
        <f t="shared" si="2"/>
        <v/>
      </c>
      <c r="N196" s="61" t="str">
        <f t="shared" si="3"/>
        <v/>
      </c>
      <c r="O196" s="62" t="str">
        <f t="shared" si="4"/>
        <v/>
      </c>
      <c r="P196" s="62" t="str">
        <f t="shared" si="5"/>
        <v/>
      </c>
      <c r="Q196" s="61" t="str">
        <f t="shared" si="6"/>
        <v/>
      </c>
      <c r="R196" s="63"/>
      <c r="S196" s="63"/>
      <c r="T196" s="63"/>
      <c r="U196" s="64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spans="1:38" ht="27" customHeight="1">
      <c r="A197" s="48"/>
      <c r="B197" s="81"/>
      <c r="C197" s="43" t="s">
        <v>45</v>
      </c>
      <c r="D197" s="11" t="s">
        <v>327</v>
      </c>
      <c r="E197" s="56"/>
      <c r="F197" s="57" t="str">
        <f t="shared" si="85"/>
        <v/>
      </c>
      <c r="G197" s="58"/>
      <c r="H197" s="58"/>
      <c r="I197" s="59"/>
      <c r="J197" s="59"/>
      <c r="K197" s="59"/>
      <c r="L197" s="60" t="str">
        <f t="shared" si="1"/>
        <v/>
      </c>
      <c r="M197" s="61" t="str">
        <f t="shared" si="2"/>
        <v/>
      </c>
      <c r="N197" s="61" t="str">
        <f t="shared" si="3"/>
        <v/>
      </c>
      <c r="O197" s="62" t="str">
        <f t="shared" si="4"/>
        <v/>
      </c>
      <c r="P197" s="62" t="str">
        <f t="shared" si="5"/>
        <v/>
      </c>
      <c r="Q197" s="61" t="str">
        <f t="shared" si="6"/>
        <v/>
      </c>
      <c r="R197" s="63"/>
      <c r="S197" s="63"/>
      <c r="T197" s="63"/>
      <c r="U197" s="64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27" customHeight="1">
      <c r="A198" s="48"/>
      <c r="B198" s="81"/>
      <c r="C198" s="43" t="s">
        <v>50</v>
      </c>
      <c r="D198" s="11" t="s">
        <v>328</v>
      </c>
      <c r="E198" s="56"/>
      <c r="F198" s="57" t="str">
        <f t="shared" si="85"/>
        <v/>
      </c>
      <c r="G198" s="58"/>
      <c r="H198" s="58"/>
      <c r="I198" s="59"/>
      <c r="J198" s="59"/>
      <c r="K198" s="59"/>
      <c r="L198" s="60" t="str">
        <f t="shared" si="1"/>
        <v/>
      </c>
      <c r="M198" s="61" t="str">
        <f t="shared" si="2"/>
        <v/>
      </c>
      <c r="N198" s="61" t="str">
        <f t="shared" si="3"/>
        <v/>
      </c>
      <c r="O198" s="62" t="str">
        <f t="shared" si="4"/>
        <v/>
      </c>
      <c r="P198" s="62" t="str">
        <f t="shared" si="5"/>
        <v/>
      </c>
      <c r="Q198" s="61" t="str">
        <f t="shared" si="6"/>
        <v/>
      </c>
      <c r="R198" s="63"/>
      <c r="S198" s="63"/>
      <c r="T198" s="63"/>
      <c r="U198" s="64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spans="1:38" ht="27" customHeight="1">
      <c r="A199" s="48"/>
      <c r="B199" s="81"/>
      <c r="C199" s="43" t="s">
        <v>56</v>
      </c>
      <c r="D199" s="11" t="s">
        <v>329</v>
      </c>
      <c r="E199" s="56"/>
      <c r="F199" s="57" t="str">
        <f t="shared" si="85"/>
        <v/>
      </c>
      <c r="G199" s="58"/>
      <c r="H199" s="58"/>
      <c r="I199" s="59"/>
      <c r="J199" s="59"/>
      <c r="K199" s="59"/>
      <c r="L199" s="60" t="str">
        <f t="shared" si="1"/>
        <v/>
      </c>
      <c r="M199" s="61" t="str">
        <f t="shared" si="2"/>
        <v/>
      </c>
      <c r="N199" s="61" t="str">
        <f t="shared" si="3"/>
        <v/>
      </c>
      <c r="O199" s="62" t="str">
        <f t="shared" si="4"/>
        <v/>
      </c>
      <c r="P199" s="62" t="str">
        <f t="shared" si="5"/>
        <v/>
      </c>
      <c r="Q199" s="61" t="str">
        <f t="shared" si="6"/>
        <v/>
      </c>
      <c r="R199" s="63"/>
      <c r="S199" s="63"/>
      <c r="T199" s="63"/>
      <c r="U199" s="64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spans="1:38" ht="27" customHeight="1">
      <c r="A200" s="48"/>
      <c r="B200" s="81"/>
      <c r="C200" s="43" t="s">
        <v>61</v>
      </c>
      <c r="D200" s="11" t="s">
        <v>330</v>
      </c>
      <c r="E200" s="56"/>
      <c r="F200" s="57" t="str">
        <f t="shared" si="85"/>
        <v/>
      </c>
      <c r="G200" s="58"/>
      <c r="H200" s="58"/>
      <c r="I200" s="59"/>
      <c r="J200" s="59"/>
      <c r="K200" s="59"/>
      <c r="L200" s="60" t="str">
        <f t="shared" si="1"/>
        <v/>
      </c>
      <c r="M200" s="61" t="str">
        <f t="shared" si="2"/>
        <v/>
      </c>
      <c r="N200" s="61" t="str">
        <f t="shared" si="3"/>
        <v/>
      </c>
      <c r="O200" s="62" t="str">
        <f t="shared" si="4"/>
        <v/>
      </c>
      <c r="P200" s="62" t="str">
        <f t="shared" si="5"/>
        <v/>
      </c>
      <c r="Q200" s="61" t="str">
        <f t="shared" si="6"/>
        <v/>
      </c>
      <c r="R200" s="63"/>
      <c r="S200" s="63"/>
      <c r="T200" s="63"/>
      <c r="U200" s="64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spans="1:38" ht="27" customHeight="1">
      <c r="A201" s="48"/>
      <c r="B201" s="81"/>
      <c r="C201" s="46" t="s">
        <v>65</v>
      </c>
      <c r="D201" s="11" t="s">
        <v>331</v>
      </c>
      <c r="E201" s="56"/>
      <c r="F201" s="57" t="str">
        <f t="shared" si="85"/>
        <v/>
      </c>
      <c r="G201" s="58"/>
      <c r="H201" s="58"/>
      <c r="I201" s="59"/>
      <c r="J201" s="59"/>
      <c r="K201" s="59"/>
      <c r="L201" s="60" t="str">
        <f t="shared" si="1"/>
        <v/>
      </c>
      <c r="M201" s="61" t="str">
        <f t="shared" si="2"/>
        <v/>
      </c>
      <c r="N201" s="61" t="str">
        <f t="shared" si="3"/>
        <v/>
      </c>
      <c r="O201" s="62" t="str">
        <f t="shared" si="4"/>
        <v/>
      </c>
      <c r="P201" s="62" t="str">
        <f t="shared" si="5"/>
        <v/>
      </c>
      <c r="Q201" s="61" t="str">
        <f t="shared" si="6"/>
        <v/>
      </c>
      <c r="R201" s="63"/>
      <c r="S201" s="63"/>
      <c r="T201" s="63"/>
      <c r="U201" s="64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spans="1:38" ht="27" customHeight="1">
      <c r="A202" s="48"/>
      <c r="B202" s="90" t="s">
        <v>93</v>
      </c>
      <c r="C202" s="236" t="s">
        <v>195</v>
      </c>
      <c r="D202" s="237"/>
      <c r="E202" s="82">
        <f t="shared" ref="E202:K202" si="86">SUM(E195:E201)</f>
        <v>0</v>
      </c>
      <c r="F202" s="83">
        <f t="shared" si="86"/>
        <v>0</v>
      </c>
      <c r="G202" s="84">
        <f t="shared" si="86"/>
        <v>0</v>
      </c>
      <c r="H202" s="84">
        <f t="shared" si="86"/>
        <v>0</v>
      </c>
      <c r="I202" s="85">
        <f t="shared" si="86"/>
        <v>0</v>
      </c>
      <c r="J202" s="85">
        <f t="shared" si="86"/>
        <v>0</v>
      </c>
      <c r="K202" s="85">
        <f t="shared" si="86"/>
        <v>0</v>
      </c>
      <c r="L202" s="86" t="str">
        <f t="shared" si="1"/>
        <v xml:space="preserve"> </v>
      </c>
      <c r="M202" s="87" t="str">
        <f t="shared" si="2"/>
        <v xml:space="preserve"> </v>
      </c>
      <c r="N202" s="87" t="str">
        <f t="shared" si="3"/>
        <v xml:space="preserve"> </v>
      </c>
      <c r="O202" s="88" t="str">
        <f t="shared" si="4"/>
        <v xml:space="preserve"> </v>
      </c>
      <c r="P202" s="88" t="str">
        <f t="shared" si="5"/>
        <v xml:space="preserve"> </v>
      </c>
      <c r="Q202" s="87" t="str">
        <f t="shared" si="6"/>
        <v xml:space="preserve"> </v>
      </c>
      <c r="R202" s="88"/>
      <c r="S202" s="88"/>
      <c r="T202" s="89" t="str">
        <f>IF(T195="","",AVERAGE(T195:T201))</f>
        <v/>
      </c>
      <c r="U202" s="64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spans="1:38" ht="27" customHeight="1">
      <c r="A203" s="48"/>
      <c r="B203" s="81"/>
      <c r="C203" s="43" t="s">
        <v>35</v>
      </c>
      <c r="D203" s="11" t="s">
        <v>332</v>
      </c>
      <c r="E203" s="56"/>
      <c r="F203" s="57" t="str">
        <f t="shared" ref="F203:F209" si="87">IF(T203="","",E203/T203)</f>
        <v/>
      </c>
      <c r="G203" s="58"/>
      <c r="H203" s="58"/>
      <c r="I203" s="59"/>
      <c r="J203" s="59"/>
      <c r="K203" s="59"/>
      <c r="L203" s="60" t="str">
        <f t="shared" si="1"/>
        <v/>
      </c>
      <c r="M203" s="61" t="str">
        <f t="shared" si="2"/>
        <v/>
      </c>
      <c r="N203" s="61" t="str">
        <f t="shared" si="3"/>
        <v/>
      </c>
      <c r="O203" s="62" t="str">
        <f t="shared" si="4"/>
        <v/>
      </c>
      <c r="P203" s="62" t="str">
        <f t="shared" si="5"/>
        <v/>
      </c>
      <c r="Q203" s="61" t="str">
        <f t="shared" si="6"/>
        <v/>
      </c>
      <c r="R203" s="63"/>
      <c r="S203" s="63"/>
      <c r="T203" s="63"/>
      <c r="U203" s="64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spans="1:38" ht="27" customHeight="1">
      <c r="A204" s="48"/>
      <c r="B204" s="81"/>
      <c r="C204" s="43" t="s">
        <v>40</v>
      </c>
      <c r="D204" s="11" t="s">
        <v>333</v>
      </c>
      <c r="E204" s="56"/>
      <c r="F204" s="57" t="str">
        <f t="shared" si="87"/>
        <v/>
      </c>
      <c r="G204" s="58"/>
      <c r="H204" s="58"/>
      <c r="I204" s="59"/>
      <c r="J204" s="59"/>
      <c r="K204" s="59"/>
      <c r="L204" s="60" t="str">
        <f t="shared" si="1"/>
        <v/>
      </c>
      <c r="M204" s="61" t="str">
        <f t="shared" si="2"/>
        <v/>
      </c>
      <c r="N204" s="61" t="str">
        <f t="shared" si="3"/>
        <v/>
      </c>
      <c r="O204" s="62" t="str">
        <f t="shared" si="4"/>
        <v/>
      </c>
      <c r="P204" s="62" t="str">
        <f t="shared" si="5"/>
        <v/>
      </c>
      <c r="Q204" s="61" t="str">
        <f t="shared" si="6"/>
        <v/>
      </c>
      <c r="R204" s="63"/>
      <c r="S204" s="63"/>
      <c r="T204" s="63"/>
      <c r="U204" s="64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spans="1:38" ht="27" customHeight="1">
      <c r="A205" s="48"/>
      <c r="B205" s="81"/>
      <c r="C205" s="43" t="s">
        <v>45</v>
      </c>
      <c r="D205" s="11" t="s">
        <v>334</v>
      </c>
      <c r="E205" s="56"/>
      <c r="F205" s="57" t="str">
        <f t="shared" si="87"/>
        <v/>
      </c>
      <c r="G205" s="58"/>
      <c r="H205" s="58"/>
      <c r="I205" s="59"/>
      <c r="J205" s="59"/>
      <c r="K205" s="59"/>
      <c r="L205" s="60" t="str">
        <f t="shared" si="1"/>
        <v/>
      </c>
      <c r="M205" s="61" t="str">
        <f t="shared" si="2"/>
        <v/>
      </c>
      <c r="N205" s="61" t="str">
        <f t="shared" si="3"/>
        <v/>
      </c>
      <c r="O205" s="62" t="str">
        <f t="shared" si="4"/>
        <v/>
      </c>
      <c r="P205" s="62" t="str">
        <f t="shared" si="5"/>
        <v/>
      </c>
      <c r="Q205" s="61" t="str">
        <f t="shared" si="6"/>
        <v/>
      </c>
      <c r="R205" s="63"/>
      <c r="S205" s="63"/>
      <c r="T205" s="63"/>
      <c r="U205" s="64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spans="1:38" ht="27" customHeight="1">
      <c r="A206" s="48"/>
      <c r="B206" s="81"/>
      <c r="C206" s="43" t="s">
        <v>50</v>
      </c>
      <c r="D206" s="11" t="s">
        <v>335</v>
      </c>
      <c r="E206" s="56"/>
      <c r="F206" s="57" t="str">
        <f t="shared" si="87"/>
        <v/>
      </c>
      <c r="G206" s="58"/>
      <c r="H206" s="58"/>
      <c r="I206" s="59"/>
      <c r="J206" s="59"/>
      <c r="K206" s="59"/>
      <c r="L206" s="60" t="str">
        <f t="shared" si="1"/>
        <v/>
      </c>
      <c r="M206" s="61" t="str">
        <f t="shared" si="2"/>
        <v/>
      </c>
      <c r="N206" s="61" t="str">
        <f t="shared" si="3"/>
        <v/>
      </c>
      <c r="O206" s="62" t="str">
        <f t="shared" si="4"/>
        <v/>
      </c>
      <c r="P206" s="62" t="str">
        <f t="shared" si="5"/>
        <v/>
      </c>
      <c r="Q206" s="61" t="str">
        <f t="shared" si="6"/>
        <v/>
      </c>
      <c r="R206" s="63"/>
      <c r="S206" s="63"/>
      <c r="T206" s="63"/>
      <c r="U206" s="64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spans="1:38" ht="27" customHeight="1">
      <c r="A207" s="48"/>
      <c r="B207" s="81"/>
      <c r="C207" s="43" t="s">
        <v>56</v>
      </c>
      <c r="D207" s="11" t="s">
        <v>336</v>
      </c>
      <c r="E207" s="56"/>
      <c r="F207" s="57" t="str">
        <f t="shared" si="87"/>
        <v/>
      </c>
      <c r="G207" s="58"/>
      <c r="H207" s="58"/>
      <c r="I207" s="59"/>
      <c r="J207" s="59"/>
      <c r="K207" s="59"/>
      <c r="L207" s="60" t="str">
        <f t="shared" si="1"/>
        <v/>
      </c>
      <c r="M207" s="61" t="str">
        <f t="shared" si="2"/>
        <v/>
      </c>
      <c r="N207" s="61" t="str">
        <f t="shared" si="3"/>
        <v/>
      </c>
      <c r="O207" s="62" t="str">
        <f t="shared" si="4"/>
        <v/>
      </c>
      <c r="P207" s="62" t="str">
        <f t="shared" si="5"/>
        <v/>
      </c>
      <c r="Q207" s="61" t="str">
        <f t="shared" si="6"/>
        <v/>
      </c>
      <c r="R207" s="63"/>
      <c r="S207" s="63"/>
      <c r="T207" s="63"/>
      <c r="U207" s="64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spans="1:38" ht="27" customHeight="1">
      <c r="A208" s="48"/>
      <c r="B208" s="81"/>
      <c r="C208" s="43" t="s">
        <v>61</v>
      </c>
      <c r="D208" s="11" t="s">
        <v>337</v>
      </c>
      <c r="E208" s="56"/>
      <c r="F208" s="57" t="str">
        <f t="shared" si="87"/>
        <v/>
      </c>
      <c r="G208" s="58"/>
      <c r="H208" s="58"/>
      <c r="I208" s="59"/>
      <c r="J208" s="59"/>
      <c r="K208" s="59"/>
      <c r="L208" s="60" t="str">
        <f t="shared" si="1"/>
        <v/>
      </c>
      <c r="M208" s="61" t="str">
        <f t="shared" si="2"/>
        <v/>
      </c>
      <c r="N208" s="61" t="str">
        <f t="shared" si="3"/>
        <v/>
      </c>
      <c r="O208" s="62" t="str">
        <f t="shared" si="4"/>
        <v/>
      </c>
      <c r="P208" s="62" t="str">
        <f t="shared" si="5"/>
        <v/>
      </c>
      <c r="Q208" s="61" t="str">
        <f t="shared" si="6"/>
        <v/>
      </c>
      <c r="R208" s="63"/>
      <c r="S208" s="63"/>
      <c r="T208" s="63"/>
      <c r="U208" s="64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spans="1:38" ht="27" customHeight="1">
      <c r="A209" s="48"/>
      <c r="B209" s="81"/>
      <c r="C209" s="46" t="s">
        <v>65</v>
      </c>
      <c r="D209" s="11" t="s">
        <v>338</v>
      </c>
      <c r="E209" s="56"/>
      <c r="F209" s="57" t="str">
        <f t="shared" si="87"/>
        <v/>
      </c>
      <c r="G209" s="58"/>
      <c r="H209" s="58"/>
      <c r="I209" s="59"/>
      <c r="J209" s="59"/>
      <c r="K209" s="59"/>
      <c r="L209" s="60" t="str">
        <f t="shared" si="1"/>
        <v/>
      </c>
      <c r="M209" s="61" t="str">
        <f t="shared" si="2"/>
        <v/>
      </c>
      <c r="N209" s="61" t="str">
        <f t="shared" si="3"/>
        <v/>
      </c>
      <c r="O209" s="62" t="str">
        <f t="shared" si="4"/>
        <v/>
      </c>
      <c r="P209" s="62" t="str">
        <f t="shared" si="5"/>
        <v/>
      </c>
      <c r="Q209" s="61" t="str">
        <f t="shared" si="6"/>
        <v/>
      </c>
      <c r="R209" s="63"/>
      <c r="S209" s="63"/>
      <c r="T209" s="63"/>
      <c r="U209" s="64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spans="1:38" ht="27" customHeight="1">
      <c r="A210" s="48"/>
      <c r="B210" s="90" t="s">
        <v>93</v>
      </c>
      <c r="C210" s="236" t="s">
        <v>198</v>
      </c>
      <c r="D210" s="237"/>
      <c r="E210" s="82">
        <f t="shared" ref="E210:K210" si="88">SUM(E203:E209)</f>
        <v>0</v>
      </c>
      <c r="F210" s="83">
        <f t="shared" si="88"/>
        <v>0</v>
      </c>
      <c r="G210" s="84">
        <f t="shared" si="88"/>
        <v>0</v>
      </c>
      <c r="H210" s="84">
        <f t="shared" si="88"/>
        <v>0</v>
      </c>
      <c r="I210" s="85">
        <f t="shared" si="88"/>
        <v>0</v>
      </c>
      <c r="J210" s="85">
        <f t="shared" si="88"/>
        <v>0</v>
      </c>
      <c r="K210" s="85">
        <f t="shared" si="88"/>
        <v>0</v>
      </c>
      <c r="L210" s="86" t="str">
        <f t="shared" si="1"/>
        <v xml:space="preserve"> </v>
      </c>
      <c r="M210" s="87" t="str">
        <f t="shared" si="2"/>
        <v xml:space="preserve"> </v>
      </c>
      <c r="N210" s="87" t="str">
        <f t="shared" si="3"/>
        <v xml:space="preserve"> </v>
      </c>
      <c r="O210" s="88" t="str">
        <f t="shared" si="4"/>
        <v xml:space="preserve"> </v>
      </c>
      <c r="P210" s="88" t="str">
        <f t="shared" si="5"/>
        <v xml:space="preserve"> </v>
      </c>
      <c r="Q210" s="87" t="str">
        <f t="shared" si="6"/>
        <v xml:space="preserve"> </v>
      </c>
      <c r="R210" s="88"/>
      <c r="S210" s="88"/>
      <c r="T210" s="89" t="str">
        <f>IF(T203="","",AVERAGE(T203:T209))</f>
        <v/>
      </c>
      <c r="U210" s="64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spans="1:38" ht="27" customHeight="1">
      <c r="A211" s="48"/>
      <c r="B211" s="81"/>
      <c r="C211" s="43" t="s">
        <v>35</v>
      </c>
      <c r="D211" s="11" t="s">
        <v>339</v>
      </c>
      <c r="E211" s="56"/>
      <c r="F211" s="57" t="str">
        <f t="shared" ref="F211:F217" si="89">IF(T211="","",E211/T211)</f>
        <v/>
      </c>
      <c r="G211" s="58"/>
      <c r="H211" s="58"/>
      <c r="I211" s="59"/>
      <c r="J211" s="59"/>
      <c r="K211" s="59"/>
      <c r="L211" s="60" t="str">
        <f t="shared" si="1"/>
        <v/>
      </c>
      <c r="M211" s="61" t="str">
        <f t="shared" si="2"/>
        <v/>
      </c>
      <c r="N211" s="61" t="str">
        <f t="shared" si="3"/>
        <v/>
      </c>
      <c r="O211" s="62" t="str">
        <f t="shared" si="4"/>
        <v/>
      </c>
      <c r="P211" s="62" t="str">
        <f t="shared" si="5"/>
        <v/>
      </c>
      <c r="Q211" s="61" t="str">
        <f t="shared" si="6"/>
        <v/>
      </c>
      <c r="R211" s="63"/>
      <c r="S211" s="63"/>
      <c r="T211" s="63"/>
      <c r="U211" s="64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spans="1:38" ht="27" customHeight="1">
      <c r="A212" s="48"/>
      <c r="B212" s="81"/>
      <c r="C212" s="43" t="s">
        <v>40</v>
      </c>
      <c r="D212" s="11" t="s">
        <v>340</v>
      </c>
      <c r="E212" s="56"/>
      <c r="F212" s="57" t="str">
        <f t="shared" si="89"/>
        <v/>
      </c>
      <c r="G212" s="58"/>
      <c r="H212" s="58"/>
      <c r="I212" s="59"/>
      <c r="J212" s="59"/>
      <c r="K212" s="59"/>
      <c r="L212" s="60" t="str">
        <f t="shared" si="1"/>
        <v/>
      </c>
      <c r="M212" s="61" t="str">
        <f t="shared" si="2"/>
        <v/>
      </c>
      <c r="N212" s="61" t="str">
        <f t="shared" si="3"/>
        <v/>
      </c>
      <c r="O212" s="62" t="str">
        <f t="shared" si="4"/>
        <v/>
      </c>
      <c r="P212" s="62" t="str">
        <f t="shared" si="5"/>
        <v/>
      </c>
      <c r="Q212" s="61" t="str">
        <f t="shared" si="6"/>
        <v/>
      </c>
      <c r="R212" s="63"/>
      <c r="S212" s="63"/>
      <c r="T212" s="63"/>
      <c r="U212" s="64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spans="1:38" ht="27" customHeight="1">
      <c r="A213" s="48"/>
      <c r="B213" s="81"/>
      <c r="C213" s="43" t="s">
        <v>45</v>
      </c>
      <c r="D213" s="11" t="s">
        <v>341</v>
      </c>
      <c r="E213" s="56"/>
      <c r="F213" s="57" t="str">
        <f t="shared" si="89"/>
        <v/>
      </c>
      <c r="G213" s="58"/>
      <c r="H213" s="58"/>
      <c r="I213" s="59"/>
      <c r="J213" s="59"/>
      <c r="K213" s="59"/>
      <c r="L213" s="60" t="str">
        <f t="shared" si="1"/>
        <v/>
      </c>
      <c r="M213" s="61" t="str">
        <f t="shared" si="2"/>
        <v/>
      </c>
      <c r="N213" s="61" t="str">
        <f t="shared" si="3"/>
        <v/>
      </c>
      <c r="O213" s="62" t="str">
        <f t="shared" si="4"/>
        <v/>
      </c>
      <c r="P213" s="62" t="str">
        <f t="shared" si="5"/>
        <v/>
      </c>
      <c r="Q213" s="61" t="str">
        <f t="shared" si="6"/>
        <v/>
      </c>
      <c r="R213" s="63"/>
      <c r="S213" s="63"/>
      <c r="T213" s="63"/>
      <c r="U213" s="64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spans="1:38" ht="27" customHeight="1">
      <c r="A214" s="48"/>
      <c r="B214" s="81"/>
      <c r="C214" s="43" t="s">
        <v>50</v>
      </c>
      <c r="D214" s="11" t="s">
        <v>342</v>
      </c>
      <c r="E214" s="56"/>
      <c r="F214" s="57" t="str">
        <f t="shared" si="89"/>
        <v/>
      </c>
      <c r="G214" s="58"/>
      <c r="H214" s="58"/>
      <c r="I214" s="59"/>
      <c r="J214" s="59"/>
      <c r="K214" s="59"/>
      <c r="L214" s="60" t="str">
        <f t="shared" si="1"/>
        <v/>
      </c>
      <c r="M214" s="61" t="str">
        <f t="shared" si="2"/>
        <v/>
      </c>
      <c r="N214" s="61" t="str">
        <f t="shared" si="3"/>
        <v/>
      </c>
      <c r="O214" s="62" t="str">
        <f t="shared" si="4"/>
        <v/>
      </c>
      <c r="P214" s="62" t="str">
        <f t="shared" si="5"/>
        <v/>
      </c>
      <c r="Q214" s="61" t="str">
        <f t="shared" si="6"/>
        <v/>
      </c>
      <c r="R214" s="63"/>
      <c r="S214" s="63"/>
      <c r="T214" s="63"/>
      <c r="U214" s="64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spans="1:38" ht="27" customHeight="1">
      <c r="A215" s="48"/>
      <c r="B215" s="81"/>
      <c r="C215" s="43" t="s">
        <v>56</v>
      </c>
      <c r="D215" s="11" t="s">
        <v>343</v>
      </c>
      <c r="E215" s="56"/>
      <c r="F215" s="57" t="str">
        <f t="shared" si="89"/>
        <v/>
      </c>
      <c r="G215" s="58"/>
      <c r="H215" s="58"/>
      <c r="I215" s="59"/>
      <c r="J215" s="59"/>
      <c r="K215" s="59"/>
      <c r="L215" s="60" t="str">
        <f t="shared" si="1"/>
        <v/>
      </c>
      <c r="M215" s="61" t="str">
        <f t="shared" si="2"/>
        <v/>
      </c>
      <c r="N215" s="61" t="str">
        <f t="shared" si="3"/>
        <v/>
      </c>
      <c r="O215" s="62" t="str">
        <f t="shared" si="4"/>
        <v/>
      </c>
      <c r="P215" s="62" t="str">
        <f t="shared" si="5"/>
        <v/>
      </c>
      <c r="Q215" s="61" t="str">
        <f t="shared" si="6"/>
        <v/>
      </c>
      <c r="R215" s="63"/>
      <c r="S215" s="63"/>
      <c r="T215" s="63"/>
      <c r="U215" s="64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spans="1:38" ht="27" customHeight="1">
      <c r="A216" s="48"/>
      <c r="B216" s="81"/>
      <c r="C216" s="43" t="s">
        <v>61</v>
      </c>
      <c r="D216" s="11" t="s">
        <v>344</v>
      </c>
      <c r="E216" s="56"/>
      <c r="F216" s="57" t="str">
        <f t="shared" si="89"/>
        <v/>
      </c>
      <c r="G216" s="58"/>
      <c r="H216" s="58"/>
      <c r="I216" s="59"/>
      <c r="J216" s="59"/>
      <c r="K216" s="59"/>
      <c r="L216" s="60" t="str">
        <f t="shared" si="1"/>
        <v/>
      </c>
      <c r="M216" s="61" t="str">
        <f t="shared" si="2"/>
        <v/>
      </c>
      <c r="N216" s="61" t="str">
        <f t="shared" si="3"/>
        <v/>
      </c>
      <c r="O216" s="62" t="str">
        <f t="shared" si="4"/>
        <v/>
      </c>
      <c r="P216" s="62" t="str">
        <f t="shared" si="5"/>
        <v/>
      </c>
      <c r="Q216" s="61" t="str">
        <f t="shared" si="6"/>
        <v/>
      </c>
      <c r="R216" s="63"/>
      <c r="S216" s="63"/>
      <c r="T216" s="63"/>
      <c r="U216" s="64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ht="27" customHeight="1">
      <c r="A217" s="48"/>
      <c r="B217" s="81"/>
      <c r="C217" s="46" t="s">
        <v>65</v>
      </c>
      <c r="D217" s="11" t="s">
        <v>345</v>
      </c>
      <c r="E217" s="56"/>
      <c r="F217" s="57" t="str">
        <f t="shared" si="89"/>
        <v/>
      </c>
      <c r="G217" s="58"/>
      <c r="H217" s="58"/>
      <c r="I217" s="59"/>
      <c r="J217" s="59"/>
      <c r="K217" s="59"/>
      <c r="L217" s="60" t="str">
        <f t="shared" si="1"/>
        <v/>
      </c>
      <c r="M217" s="61" t="str">
        <f t="shared" si="2"/>
        <v/>
      </c>
      <c r="N217" s="61" t="str">
        <f t="shared" si="3"/>
        <v/>
      </c>
      <c r="O217" s="62" t="str">
        <f t="shared" si="4"/>
        <v/>
      </c>
      <c r="P217" s="62" t="str">
        <f t="shared" si="5"/>
        <v/>
      </c>
      <c r="Q217" s="61" t="str">
        <f t="shared" si="6"/>
        <v/>
      </c>
      <c r="R217" s="63"/>
      <c r="S217" s="63"/>
      <c r="T217" s="63"/>
      <c r="U217" s="64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spans="1:38" ht="27" customHeight="1">
      <c r="A218" s="48"/>
      <c r="B218" s="90" t="s">
        <v>93</v>
      </c>
      <c r="C218" s="238" t="s">
        <v>201</v>
      </c>
      <c r="D218" s="239"/>
      <c r="E218" s="82">
        <f t="shared" ref="E218:K218" si="90">SUM(E211:E217)</f>
        <v>0</v>
      </c>
      <c r="F218" s="83">
        <f t="shared" si="90"/>
        <v>0</v>
      </c>
      <c r="G218" s="84">
        <f t="shared" si="90"/>
        <v>0</v>
      </c>
      <c r="H218" s="84">
        <f t="shared" si="90"/>
        <v>0</v>
      </c>
      <c r="I218" s="85">
        <f t="shared" si="90"/>
        <v>0</v>
      </c>
      <c r="J218" s="85">
        <f t="shared" si="90"/>
        <v>0</v>
      </c>
      <c r="K218" s="85">
        <f t="shared" si="90"/>
        <v>0</v>
      </c>
      <c r="L218" s="86" t="str">
        <f t="shared" si="1"/>
        <v xml:space="preserve"> </v>
      </c>
      <c r="M218" s="87" t="str">
        <f t="shared" si="2"/>
        <v xml:space="preserve"> </v>
      </c>
      <c r="N218" s="87" t="str">
        <f t="shared" si="3"/>
        <v xml:space="preserve"> </v>
      </c>
      <c r="O218" s="88" t="str">
        <f t="shared" si="4"/>
        <v xml:space="preserve"> </v>
      </c>
      <c r="P218" s="88" t="str">
        <f t="shared" si="5"/>
        <v xml:space="preserve"> </v>
      </c>
      <c r="Q218" s="87" t="str">
        <f t="shared" si="6"/>
        <v xml:space="preserve"> </v>
      </c>
      <c r="R218" s="88"/>
      <c r="S218" s="88"/>
      <c r="T218" s="89" t="str">
        <f>IF(T211="","",AVERAGE(T211:T217))</f>
        <v/>
      </c>
      <c r="U218" s="64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spans="1:38" ht="27" customHeight="1">
      <c r="A219" s="97"/>
      <c r="B219" s="98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spans="1:38" ht="27" customHeight="1">
      <c r="A220" s="97"/>
      <c r="B220" s="99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spans="1:38" ht="27" customHeight="1">
      <c r="A221" s="97"/>
      <c r="B221" s="99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</sheetData>
  <mergeCells count="30">
    <mergeCell ref="C1:T1"/>
    <mergeCell ref="X2:Y2"/>
    <mergeCell ref="X3:Y3"/>
    <mergeCell ref="C10:D10"/>
    <mergeCell ref="C18:D18"/>
    <mergeCell ref="C26:D26"/>
    <mergeCell ref="C34:D34"/>
    <mergeCell ref="C42:D42"/>
    <mergeCell ref="C50:D50"/>
    <mergeCell ref="C58:D58"/>
    <mergeCell ref="C66:D66"/>
    <mergeCell ref="C74:D74"/>
    <mergeCell ref="C82:D82"/>
    <mergeCell ref="C90:D90"/>
    <mergeCell ref="C98:D98"/>
    <mergeCell ref="C106:D106"/>
    <mergeCell ref="C114:D114"/>
    <mergeCell ref="C122:D122"/>
    <mergeCell ref="C130:D130"/>
    <mergeCell ref="C138:D138"/>
    <mergeCell ref="C146:D146"/>
    <mergeCell ref="C210:D210"/>
    <mergeCell ref="C218:D218"/>
    <mergeCell ref="C154:D154"/>
    <mergeCell ref="C162:D162"/>
    <mergeCell ref="C170:D170"/>
    <mergeCell ref="C178:D178"/>
    <mergeCell ref="C186:D186"/>
    <mergeCell ref="C194:D194"/>
    <mergeCell ref="C202:D202"/>
  </mergeCells>
  <conditionalFormatting sqref="Z3:AE56 AF4:AJ56 AK33:AL56">
    <cfRule type="cellIs" dxfId="1" priority="1" operator="greaterThan">
      <formula>0</formula>
    </cfRule>
  </conditionalFormatting>
  <hyperlinks>
    <hyperlink ref="B3" location="FB!B26" display="Temmuz" xr:uid="{00000000-0004-0000-0100-000000000000}"/>
    <hyperlink ref="B4" location="FB!B58" display="Ağustos" xr:uid="{00000000-0004-0000-0100-000001000000}"/>
    <hyperlink ref="B5" location="FB!B90" display="Eylül" xr:uid="{00000000-0004-0000-0100-000002000000}"/>
    <hyperlink ref="B6" location="FB!B130" display="Ekim" xr:uid="{00000000-0004-0000-0100-000003000000}"/>
    <hyperlink ref="B7" location="FB!B162" display="Kasım" xr:uid="{00000000-0004-0000-0100-000004000000}"/>
    <hyperlink ref="B8" location="FB!B202" display="Aralık" xr:uid="{00000000-0004-0000-0100-000005000000}"/>
    <hyperlink ref="B18" location="FB!B2" display="&lt;|&gt;" xr:uid="{00000000-0004-0000-0100-000006000000}"/>
    <hyperlink ref="B26" location="FB!B2" display="&lt;|&gt;" xr:uid="{00000000-0004-0000-0100-000007000000}"/>
    <hyperlink ref="B34" location="FB!B2" display="&lt;|&gt;" xr:uid="{00000000-0004-0000-0100-000008000000}"/>
    <hyperlink ref="B42" location="FB!B2" display="&lt;|&gt;" xr:uid="{00000000-0004-0000-0100-000009000000}"/>
    <hyperlink ref="B50" location="FB!B2" display="&lt;|&gt;" xr:uid="{00000000-0004-0000-0100-00000A000000}"/>
    <hyperlink ref="B58" location="FB!B2" display="&lt;|&gt;" xr:uid="{00000000-0004-0000-0100-00000B000000}"/>
    <hyperlink ref="B66" location="FB!B2" display="&lt;|&gt;" xr:uid="{00000000-0004-0000-0100-00000C000000}"/>
    <hyperlink ref="B74" location="FB!B2" display="&lt;|&gt;" xr:uid="{00000000-0004-0000-0100-00000D000000}"/>
    <hyperlink ref="B82" location="FB!B2" display="&lt;|&gt;" xr:uid="{00000000-0004-0000-0100-00000E000000}"/>
    <hyperlink ref="B90" location="FB!B2" display="&lt;|&gt;" xr:uid="{00000000-0004-0000-0100-00000F000000}"/>
    <hyperlink ref="B98" location="FB!B2" display="&lt;|&gt;" xr:uid="{00000000-0004-0000-0100-000010000000}"/>
    <hyperlink ref="B106" location="FB!B2" display="&lt;|&gt;" xr:uid="{00000000-0004-0000-0100-000011000000}"/>
    <hyperlink ref="B114" location="FB!B2" display="&lt;|&gt;" xr:uid="{00000000-0004-0000-0100-000012000000}"/>
    <hyperlink ref="B122" location="FB!B2" display="&lt;|&gt;" xr:uid="{00000000-0004-0000-0100-000013000000}"/>
    <hyperlink ref="B130" location="FB!B2" display="&lt;|&gt;" xr:uid="{00000000-0004-0000-0100-000014000000}"/>
    <hyperlink ref="B138" location="FB!B2" display="&lt;|&gt;" xr:uid="{00000000-0004-0000-0100-000015000000}"/>
    <hyperlink ref="B146" location="FB!B2" display="&lt;|&gt;" xr:uid="{00000000-0004-0000-0100-000016000000}"/>
    <hyperlink ref="B154" location="FB!B2" display="&lt;|&gt;" xr:uid="{00000000-0004-0000-0100-000017000000}"/>
    <hyperlink ref="B162" location="FB!B2" display="&lt;|&gt;" xr:uid="{00000000-0004-0000-0100-000018000000}"/>
    <hyperlink ref="B170" location="FB!B2" display="&lt;|&gt;" xr:uid="{00000000-0004-0000-0100-000019000000}"/>
    <hyperlink ref="B178" location="FB!B2" display="&lt;|&gt;" xr:uid="{00000000-0004-0000-0100-00001A000000}"/>
    <hyperlink ref="B186" location="FB!B2" display="&lt;|&gt;" xr:uid="{00000000-0004-0000-0100-00001B000000}"/>
    <hyperlink ref="B194" location="FB!B2" display="&lt;|&gt;" xr:uid="{00000000-0004-0000-0100-00001C000000}"/>
    <hyperlink ref="B202" location="FB!B2" display="&lt;|&gt;" xr:uid="{00000000-0004-0000-0100-00001D000000}"/>
    <hyperlink ref="B210" location="FB!B2" display="&lt;|&gt;" xr:uid="{00000000-0004-0000-0100-00001E000000}"/>
    <hyperlink ref="B218" location="FB!B2" display="&lt;|&gt;" xr:uid="{00000000-0004-0000-0100-00001F000000}"/>
  </hyperlink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I219"/>
  <sheetViews>
    <sheetView topLeftCell="D1" workbookViewId="0">
      <pane ySplit="2" topLeftCell="A31" activePane="bottomLeft" state="frozen"/>
      <selection pane="bottomLeft" activeCell="O34" sqref="O34"/>
    </sheetView>
  </sheetViews>
  <sheetFormatPr defaultColWidth="12.6328125" defaultRowHeight="15" customHeight="1"/>
  <cols>
    <col min="1" max="2" width="10.08984375" customWidth="1"/>
    <col min="3" max="6" width="11.7265625" customWidth="1"/>
    <col min="7" max="7" width="14" customWidth="1"/>
    <col min="8" max="8" width="13.81640625" customWidth="1"/>
    <col min="9" max="9" width="11.7265625" customWidth="1"/>
    <col min="10" max="10" width="13.90625" customWidth="1"/>
    <col min="11" max="18" width="11.7265625" customWidth="1"/>
    <col min="19" max="21" width="10.90625" customWidth="1"/>
    <col min="22" max="22" width="12.7265625" customWidth="1"/>
    <col min="23" max="23" width="14.90625" customWidth="1"/>
    <col min="24" max="35" width="10.90625" customWidth="1"/>
  </cols>
  <sheetData>
    <row r="1" spans="1:35" ht="57" customHeight="1">
      <c r="A1" s="101"/>
      <c r="B1" s="102"/>
      <c r="C1" s="248" t="s">
        <v>380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103"/>
      <c r="Q1" s="103"/>
      <c r="R1" s="104"/>
      <c r="S1" s="101"/>
      <c r="T1" s="101"/>
      <c r="U1" s="101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</row>
    <row r="2" spans="1:35" ht="84" customHeight="1">
      <c r="A2" s="101"/>
      <c r="B2" s="106" t="s">
        <v>0</v>
      </c>
      <c r="C2" s="4" t="s">
        <v>381</v>
      </c>
      <c r="D2" s="4" t="s">
        <v>382</v>
      </c>
      <c r="E2" s="4" t="s">
        <v>383</v>
      </c>
      <c r="F2" s="4" t="s">
        <v>384</v>
      </c>
      <c r="G2" s="4" t="s">
        <v>385</v>
      </c>
      <c r="H2" s="4" t="s">
        <v>386</v>
      </c>
      <c r="I2" s="4" t="s">
        <v>387</v>
      </c>
      <c r="J2" s="4" t="s">
        <v>354</v>
      </c>
      <c r="K2" s="4" t="s">
        <v>388</v>
      </c>
      <c r="L2" s="4" t="s">
        <v>389</v>
      </c>
      <c r="M2" s="4" t="s">
        <v>390</v>
      </c>
      <c r="N2" s="4" t="s">
        <v>391</v>
      </c>
      <c r="O2" s="4" t="s">
        <v>392</v>
      </c>
      <c r="P2" s="4" t="s">
        <v>359</v>
      </c>
      <c r="Q2" s="4" t="s">
        <v>393</v>
      </c>
      <c r="R2" s="4" t="s">
        <v>394</v>
      </c>
      <c r="S2" s="4" t="s">
        <v>395</v>
      </c>
      <c r="T2" s="101"/>
      <c r="U2" s="101"/>
      <c r="V2" s="245" t="s">
        <v>362</v>
      </c>
      <c r="W2" s="246"/>
      <c r="X2" s="4" t="s">
        <v>396</v>
      </c>
      <c r="Y2" s="4" t="s">
        <v>397</v>
      </c>
      <c r="Z2" s="4" t="s">
        <v>398</v>
      </c>
      <c r="AA2" s="4" t="s">
        <v>399</v>
      </c>
      <c r="AB2" s="4" t="s">
        <v>400</v>
      </c>
      <c r="AC2" s="4" t="s">
        <v>401</v>
      </c>
      <c r="AD2" s="4" t="s">
        <v>402</v>
      </c>
      <c r="AE2" s="4" t="s">
        <v>403</v>
      </c>
      <c r="AF2" s="4" t="s">
        <v>404</v>
      </c>
      <c r="AG2" s="4" t="s">
        <v>405</v>
      </c>
      <c r="AH2" s="4" t="s">
        <v>406</v>
      </c>
      <c r="AI2" s="101"/>
    </row>
    <row r="3" spans="1:35" ht="27" customHeight="1">
      <c r="A3" s="101"/>
      <c r="B3" s="107" t="s">
        <v>34</v>
      </c>
      <c r="C3" s="10" t="s">
        <v>35</v>
      </c>
      <c r="D3" s="11" t="s">
        <v>36</v>
      </c>
      <c r="E3" s="56"/>
      <c r="F3" s="57" t="str">
        <f t="shared" ref="F3:F9" si="0">IF(R3="","",E3/R3)</f>
        <v/>
      </c>
      <c r="G3" s="58"/>
      <c r="H3" s="58"/>
      <c r="I3" s="59"/>
      <c r="J3" s="59"/>
      <c r="K3" s="60" t="str">
        <f t="shared" ref="K3:K218" si="1">IFERROR(IF(H3="","",SUM(F3)/(H3/1000))," ")</f>
        <v/>
      </c>
      <c r="L3" s="61" t="str">
        <f t="shared" ref="L3:L218" si="2">IFERROR(IF(I3="","",F3/I3)," ")</f>
        <v/>
      </c>
      <c r="M3" s="62" t="str">
        <f t="shared" ref="M3:M218" si="3">IFERROR(IF(I3="","",SUM(I3/G3))," ")</f>
        <v/>
      </c>
      <c r="N3" s="62" t="str">
        <f t="shared" ref="N3:N218" si="4">IFERROR(IF(H3="","",SUM(G3/H3))," ")</f>
        <v/>
      </c>
      <c r="O3" s="61" t="str">
        <f t="shared" ref="O3:O218" si="5">IFERROR(IF(G3="","",F3/G3)," ")</f>
        <v/>
      </c>
      <c r="P3" s="61" t="str">
        <f t="shared" ref="P3:P218" si="6">IFERROR(IF(J3="","",SUM(F3/J3))," ")</f>
        <v/>
      </c>
      <c r="Q3" s="63"/>
      <c r="R3" s="108"/>
      <c r="S3" s="109"/>
      <c r="T3" s="101"/>
      <c r="U3" s="101"/>
      <c r="V3" s="72" t="s">
        <v>37</v>
      </c>
      <c r="W3" s="72" t="s">
        <v>38</v>
      </c>
      <c r="X3" s="110">
        <v>2066.9</v>
      </c>
      <c r="Y3" s="111">
        <v>120385</v>
      </c>
      <c r="Z3" s="111">
        <v>1430501</v>
      </c>
      <c r="AA3" s="112">
        <v>8781</v>
      </c>
      <c r="AB3" s="112">
        <v>1363</v>
      </c>
      <c r="AC3" s="113">
        <v>1.4</v>
      </c>
      <c r="AD3" s="114">
        <v>0.24</v>
      </c>
      <c r="AE3" s="114">
        <v>1.52</v>
      </c>
      <c r="AF3" s="115">
        <v>7.2900000000000006E-2</v>
      </c>
      <c r="AG3" s="115">
        <v>8.4199999999999997E-2</v>
      </c>
      <c r="AH3" s="113">
        <v>0</v>
      </c>
      <c r="AI3" s="101"/>
    </row>
    <row r="4" spans="1:35" ht="27" customHeight="1">
      <c r="A4" s="101"/>
      <c r="B4" s="107" t="s">
        <v>39</v>
      </c>
      <c r="C4" s="10" t="s">
        <v>40</v>
      </c>
      <c r="D4" s="11" t="s">
        <v>41</v>
      </c>
      <c r="E4" s="56"/>
      <c r="F4" s="57" t="str">
        <f t="shared" si="0"/>
        <v/>
      </c>
      <c r="G4" s="58"/>
      <c r="H4" s="58"/>
      <c r="I4" s="59"/>
      <c r="J4" s="59"/>
      <c r="K4" s="60" t="str">
        <f t="shared" si="1"/>
        <v/>
      </c>
      <c r="L4" s="61" t="str">
        <f t="shared" si="2"/>
        <v/>
      </c>
      <c r="M4" s="62" t="str">
        <f t="shared" si="3"/>
        <v/>
      </c>
      <c r="N4" s="62" t="str">
        <f t="shared" si="4"/>
        <v/>
      </c>
      <c r="O4" s="61" t="str">
        <f t="shared" si="5"/>
        <v/>
      </c>
      <c r="P4" s="61" t="str">
        <f t="shared" si="6"/>
        <v/>
      </c>
      <c r="Q4" s="63"/>
      <c r="R4" s="108"/>
      <c r="S4" s="109"/>
      <c r="T4" s="101"/>
      <c r="U4" s="101"/>
      <c r="V4" s="72" t="s">
        <v>42</v>
      </c>
      <c r="W4" s="72" t="s">
        <v>43</v>
      </c>
      <c r="X4" s="110">
        <v>2989</v>
      </c>
      <c r="Y4" s="111">
        <v>306311</v>
      </c>
      <c r="Z4" s="111">
        <v>3244246</v>
      </c>
      <c r="AA4" s="112">
        <v>20554</v>
      </c>
      <c r="AB4" s="112">
        <v>3555</v>
      </c>
      <c r="AC4" s="113">
        <v>0.9</v>
      </c>
      <c r="AD4" s="114">
        <v>0.15</v>
      </c>
      <c r="AE4" s="114">
        <v>0.84</v>
      </c>
      <c r="AF4" s="115">
        <v>6.7100000000000007E-2</v>
      </c>
      <c r="AG4" s="115">
        <v>9.4399999999999998E-2</v>
      </c>
      <c r="AH4" s="113">
        <v>0</v>
      </c>
      <c r="AI4" s="101"/>
    </row>
    <row r="5" spans="1:35" ht="27" customHeight="1">
      <c r="A5" s="101"/>
      <c r="B5" s="107" t="s">
        <v>44</v>
      </c>
      <c r="C5" s="10" t="s">
        <v>45</v>
      </c>
      <c r="D5" s="11" t="s">
        <v>46</v>
      </c>
      <c r="E5" s="56"/>
      <c r="F5" s="57" t="str">
        <f t="shared" si="0"/>
        <v/>
      </c>
      <c r="G5" s="58"/>
      <c r="H5" s="58"/>
      <c r="I5" s="59"/>
      <c r="J5" s="59"/>
      <c r="K5" s="60" t="str">
        <f t="shared" si="1"/>
        <v/>
      </c>
      <c r="L5" s="61" t="str">
        <f t="shared" si="2"/>
        <v/>
      </c>
      <c r="M5" s="62" t="str">
        <f t="shared" si="3"/>
        <v/>
      </c>
      <c r="N5" s="62" t="str">
        <f t="shared" si="4"/>
        <v/>
      </c>
      <c r="O5" s="61" t="str">
        <f t="shared" si="5"/>
        <v/>
      </c>
      <c r="P5" s="61" t="str">
        <f t="shared" si="6"/>
        <v/>
      </c>
      <c r="Q5" s="63"/>
      <c r="R5" s="108"/>
      <c r="S5" s="109"/>
      <c r="T5" s="101"/>
      <c r="U5" s="101"/>
      <c r="V5" s="72" t="s">
        <v>47</v>
      </c>
      <c r="W5" s="72" t="s">
        <v>48</v>
      </c>
      <c r="X5" s="110">
        <v>2161.1999999999998</v>
      </c>
      <c r="Y5" s="111">
        <v>230824</v>
      </c>
      <c r="Z5" s="111">
        <v>2206138</v>
      </c>
      <c r="AA5" s="112">
        <v>15714</v>
      </c>
      <c r="AB5" s="112">
        <v>2564</v>
      </c>
      <c r="AC5" s="113">
        <v>1</v>
      </c>
      <c r="AD5" s="114">
        <v>0.14000000000000001</v>
      </c>
      <c r="AE5" s="114">
        <v>0.84</v>
      </c>
      <c r="AF5" s="115">
        <v>6.8099999999999994E-2</v>
      </c>
      <c r="AG5" s="115">
        <v>0.1046</v>
      </c>
      <c r="AH5" s="113">
        <v>0</v>
      </c>
      <c r="AI5" s="101"/>
    </row>
    <row r="6" spans="1:35" ht="27" customHeight="1">
      <c r="A6" s="101"/>
      <c r="B6" s="107" t="s">
        <v>49</v>
      </c>
      <c r="C6" s="10" t="s">
        <v>50</v>
      </c>
      <c r="D6" s="11" t="s">
        <v>51</v>
      </c>
      <c r="E6" s="56"/>
      <c r="F6" s="57" t="str">
        <f t="shared" si="0"/>
        <v/>
      </c>
      <c r="G6" s="58"/>
      <c r="H6" s="58"/>
      <c r="I6" s="59"/>
      <c r="J6" s="59"/>
      <c r="K6" s="60" t="str">
        <f t="shared" si="1"/>
        <v/>
      </c>
      <c r="L6" s="61" t="str">
        <f t="shared" si="2"/>
        <v/>
      </c>
      <c r="M6" s="62" t="str">
        <f t="shared" si="3"/>
        <v/>
      </c>
      <c r="N6" s="62" t="str">
        <f t="shared" si="4"/>
        <v/>
      </c>
      <c r="O6" s="61" t="str">
        <f t="shared" si="5"/>
        <v/>
      </c>
      <c r="P6" s="61" t="str">
        <f t="shared" si="6"/>
        <v/>
      </c>
      <c r="Q6" s="63"/>
      <c r="R6" s="108"/>
      <c r="S6" s="109"/>
      <c r="T6" s="101"/>
      <c r="U6" s="101"/>
      <c r="V6" s="72" t="s">
        <v>53</v>
      </c>
      <c r="W6" s="72" t="s">
        <v>54</v>
      </c>
      <c r="X6" s="110">
        <v>3181.7</v>
      </c>
      <c r="Y6" s="111">
        <v>342078</v>
      </c>
      <c r="Z6" s="111">
        <v>4750328</v>
      </c>
      <c r="AA6" s="112">
        <v>20263</v>
      </c>
      <c r="AB6" s="112">
        <v>2586</v>
      </c>
      <c r="AC6" s="113">
        <v>0.7</v>
      </c>
      <c r="AD6" s="114">
        <v>0.16</v>
      </c>
      <c r="AE6" s="114">
        <v>1.23</v>
      </c>
      <c r="AF6" s="115">
        <v>5.9200000000000003E-2</v>
      </c>
      <c r="AG6" s="115">
        <v>7.1999999999999995E-2</v>
      </c>
      <c r="AH6" s="113">
        <v>0</v>
      </c>
      <c r="AI6" s="101"/>
    </row>
    <row r="7" spans="1:35" ht="27" customHeight="1">
      <c r="A7" s="101"/>
      <c r="B7" s="107" t="s">
        <v>55</v>
      </c>
      <c r="C7" s="10" t="s">
        <v>56</v>
      </c>
      <c r="D7" s="11" t="s">
        <v>57</v>
      </c>
      <c r="E7" s="56"/>
      <c r="F7" s="57" t="str">
        <f t="shared" si="0"/>
        <v/>
      </c>
      <c r="G7" s="58"/>
      <c r="H7" s="58"/>
      <c r="I7" s="59"/>
      <c r="J7" s="59"/>
      <c r="K7" s="60" t="str">
        <f t="shared" si="1"/>
        <v/>
      </c>
      <c r="L7" s="61" t="str">
        <f t="shared" si="2"/>
        <v/>
      </c>
      <c r="M7" s="62" t="str">
        <f t="shared" si="3"/>
        <v/>
      </c>
      <c r="N7" s="62" t="str">
        <f t="shared" si="4"/>
        <v/>
      </c>
      <c r="O7" s="61" t="str">
        <f t="shared" si="5"/>
        <v/>
      </c>
      <c r="P7" s="61" t="str">
        <f t="shared" si="6"/>
        <v/>
      </c>
      <c r="Q7" s="63"/>
      <c r="R7" s="108"/>
      <c r="S7" s="109"/>
      <c r="T7" s="101"/>
      <c r="U7" s="101"/>
      <c r="V7" s="72" t="s">
        <v>58</v>
      </c>
      <c r="W7" s="72" t="s">
        <v>59</v>
      </c>
      <c r="X7" s="110">
        <v>3227.1</v>
      </c>
      <c r="Y7" s="111">
        <v>315734</v>
      </c>
      <c r="Z7" s="111">
        <v>3827760</v>
      </c>
      <c r="AA7" s="112">
        <v>20335</v>
      </c>
      <c r="AB7" s="112">
        <v>3043</v>
      </c>
      <c r="AC7" s="113">
        <v>0.8</v>
      </c>
      <c r="AD7" s="114">
        <v>0.16</v>
      </c>
      <c r="AE7" s="114">
        <v>1.06</v>
      </c>
      <c r="AF7" s="115">
        <v>6.4399999999999999E-2</v>
      </c>
      <c r="AG7" s="115">
        <v>8.2500000000000004E-2</v>
      </c>
      <c r="AH7" s="113">
        <v>0</v>
      </c>
      <c r="AI7" s="101"/>
    </row>
    <row r="8" spans="1:35" ht="27" customHeight="1">
      <c r="A8" s="101"/>
      <c r="B8" s="107" t="s">
        <v>60</v>
      </c>
      <c r="C8" s="10" t="s">
        <v>61</v>
      </c>
      <c r="D8" s="11" t="s">
        <v>62</v>
      </c>
      <c r="E8" s="56"/>
      <c r="F8" s="57" t="str">
        <f t="shared" si="0"/>
        <v/>
      </c>
      <c r="G8" s="58"/>
      <c r="H8" s="58"/>
      <c r="I8" s="59"/>
      <c r="J8" s="59"/>
      <c r="K8" s="60" t="str">
        <f t="shared" si="1"/>
        <v/>
      </c>
      <c r="L8" s="61" t="str">
        <f t="shared" si="2"/>
        <v/>
      </c>
      <c r="M8" s="62" t="str">
        <f t="shared" si="3"/>
        <v/>
      </c>
      <c r="N8" s="62" t="str">
        <f t="shared" si="4"/>
        <v/>
      </c>
      <c r="O8" s="61" t="str">
        <f t="shared" si="5"/>
        <v/>
      </c>
      <c r="P8" s="61" t="str">
        <f t="shared" si="6"/>
        <v/>
      </c>
      <c r="Q8" s="63"/>
      <c r="R8" s="108"/>
      <c r="S8" s="109"/>
      <c r="T8" s="101"/>
      <c r="U8" s="101"/>
      <c r="V8" s="72" t="s">
        <v>63</v>
      </c>
      <c r="W8" s="72" t="s">
        <v>64</v>
      </c>
      <c r="X8" s="110">
        <v>3313.1</v>
      </c>
      <c r="Y8" s="111">
        <v>339562</v>
      </c>
      <c r="Z8" s="111">
        <v>2861053</v>
      </c>
      <c r="AA8" s="112">
        <v>19583</v>
      </c>
      <c r="AB8" s="112">
        <v>3065</v>
      </c>
      <c r="AC8" s="113">
        <v>1.2</v>
      </c>
      <c r="AD8" s="114">
        <v>0.17</v>
      </c>
      <c r="AE8" s="114">
        <v>1.08</v>
      </c>
      <c r="AF8" s="115">
        <v>5.7700000000000001E-2</v>
      </c>
      <c r="AG8" s="115">
        <v>0.1187</v>
      </c>
      <c r="AH8" s="113">
        <v>0</v>
      </c>
      <c r="AI8" s="101"/>
    </row>
    <row r="9" spans="1:35" ht="27" customHeight="1">
      <c r="A9" s="101"/>
      <c r="B9" s="116"/>
      <c r="C9" s="10" t="s">
        <v>65</v>
      </c>
      <c r="D9" s="30" t="s">
        <v>66</v>
      </c>
      <c r="E9" s="56"/>
      <c r="F9" s="57" t="str">
        <f t="shared" si="0"/>
        <v/>
      </c>
      <c r="G9" s="58"/>
      <c r="H9" s="58"/>
      <c r="I9" s="59"/>
      <c r="J9" s="59"/>
      <c r="K9" s="60" t="str">
        <f t="shared" si="1"/>
        <v/>
      </c>
      <c r="L9" s="61" t="str">
        <f t="shared" si="2"/>
        <v/>
      </c>
      <c r="M9" s="62" t="str">
        <f t="shared" si="3"/>
        <v/>
      </c>
      <c r="N9" s="62" t="str">
        <f t="shared" si="4"/>
        <v/>
      </c>
      <c r="O9" s="61" t="str">
        <f t="shared" si="5"/>
        <v/>
      </c>
      <c r="P9" s="61" t="str">
        <f t="shared" si="6"/>
        <v/>
      </c>
      <c r="Q9" s="117"/>
      <c r="R9" s="108"/>
      <c r="S9" s="118"/>
      <c r="T9" s="101"/>
      <c r="U9" s="101"/>
      <c r="V9" s="72" t="s">
        <v>67</v>
      </c>
      <c r="W9" s="72" t="s">
        <v>68</v>
      </c>
      <c r="X9" s="110">
        <v>223.6</v>
      </c>
      <c r="Y9" s="111">
        <v>31359</v>
      </c>
      <c r="Z9" s="111">
        <v>259742</v>
      </c>
      <c r="AA9" s="112">
        <v>1511</v>
      </c>
      <c r="AB9" s="112">
        <v>170</v>
      </c>
      <c r="AC9" s="113">
        <v>0.9</v>
      </c>
      <c r="AD9" s="114">
        <v>0.15</v>
      </c>
      <c r="AE9" s="114">
        <v>1.32</v>
      </c>
      <c r="AF9" s="115">
        <v>4.82E-2</v>
      </c>
      <c r="AG9" s="115">
        <v>0.1207</v>
      </c>
      <c r="AH9" s="113">
        <v>0</v>
      </c>
      <c r="AI9" s="101"/>
    </row>
    <row r="10" spans="1:35" ht="27" customHeight="1">
      <c r="A10" s="101"/>
      <c r="B10" s="119"/>
      <c r="C10" s="236" t="s">
        <v>69</v>
      </c>
      <c r="D10" s="237"/>
      <c r="E10" s="120">
        <f t="shared" ref="E10:J10" si="7">SUM(E3:E9)</f>
        <v>0</v>
      </c>
      <c r="F10" s="121">
        <f t="shared" si="7"/>
        <v>0</v>
      </c>
      <c r="G10" s="37">
        <f t="shared" si="7"/>
        <v>0</v>
      </c>
      <c r="H10" s="37">
        <f t="shared" si="7"/>
        <v>0</v>
      </c>
      <c r="I10" s="38">
        <f t="shared" si="7"/>
        <v>0</v>
      </c>
      <c r="J10" s="38">
        <f t="shared" si="7"/>
        <v>0</v>
      </c>
      <c r="K10" s="39" t="str">
        <f t="shared" si="1"/>
        <v xml:space="preserve"> </v>
      </c>
      <c r="L10" s="40" t="str">
        <f t="shared" si="2"/>
        <v xml:space="preserve"> </v>
      </c>
      <c r="M10" s="41" t="str">
        <f t="shared" si="3"/>
        <v xml:space="preserve"> </v>
      </c>
      <c r="N10" s="41" t="str">
        <f t="shared" si="4"/>
        <v xml:space="preserve"> </v>
      </c>
      <c r="O10" s="39" t="str">
        <f t="shared" si="5"/>
        <v xml:space="preserve"> </v>
      </c>
      <c r="P10" s="39" t="str">
        <f t="shared" si="6"/>
        <v xml:space="preserve"> </v>
      </c>
      <c r="Q10" s="41"/>
      <c r="R10" s="122" t="str">
        <f>IFERROR(IF(N2="","",AVERAGE(R3:R9))," ")</f>
        <v xml:space="preserve"> </v>
      </c>
      <c r="S10" s="123">
        <f>SUM(S3:S9)</f>
        <v>0</v>
      </c>
      <c r="T10" s="101"/>
      <c r="U10" s="101"/>
      <c r="V10" s="72" t="s">
        <v>70</v>
      </c>
      <c r="W10" s="72" t="s">
        <v>71</v>
      </c>
      <c r="X10" s="110">
        <v>500.3</v>
      </c>
      <c r="Y10" s="111">
        <v>141561</v>
      </c>
      <c r="Z10" s="111">
        <v>1256024</v>
      </c>
      <c r="AA10" s="112">
        <v>6395</v>
      </c>
      <c r="AB10" s="112">
        <v>711</v>
      </c>
      <c r="AC10" s="113">
        <v>0.4</v>
      </c>
      <c r="AD10" s="114">
        <v>0.08</v>
      </c>
      <c r="AE10" s="114">
        <v>0.7</v>
      </c>
      <c r="AF10" s="115">
        <v>4.5199999999999997E-2</v>
      </c>
      <c r="AG10" s="115">
        <v>0.11269999999999999</v>
      </c>
      <c r="AH10" s="113">
        <v>0</v>
      </c>
      <c r="AI10" s="101"/>
    </row>
    <row r="11" spans="1:35" ht="27" customHeight="1">
      <c r="A11" s="101"/>
      <c r="B11" s="124"/>
      <c r="C11" s="43" t="s">
        <v>35</v>
      </c>
      <c r="D11" s="30" t="s">
        <v>72</v>
      </c>
      <c r="E11" s="56"/>
      <c r="F11" s="57" t="str">
        <f t="shared" ref="F11:F17" si="8">IF(R11="","",E11/R11)</f>
        <v/>
      </c>
      <c r="G11" s="58"/>
      <c r="H11" s="58"/>
      <c r="I11" s="59"/>
      <c r="J11" s="59"/>
      <c r="K11" s="60" t="str">
        <f t="shared" si="1"/>
        <v/>
      </c>
      <c r="L11" s="61" t="str">
        <f t="shared" si="2"/>
        <v/>
      </c>
      <c r="M11" s="62" t="str">
        <f t="shared" si="3"/>
        <v/>
      </c>
      <c r="N11" s="62" t="str">
        <f t="shared" si="4"/>
        <v/>
      </c>
      <c r="O11" s="61" t="str">
        <f t="shared" si="5"/>
        <v/>
      </c>
      <c r="P11" s="61" t="str">
        <f t="shared" si="6"/>
        <v/>
      </c>
      <c r="Q11" s="63"/>
      <c r="R11" s="108"/>
      <c r="S11" s="109"/>
      <c r="T11" s="101"/>
      <c r="U11" s="101"/>
      <c r="V11" s="72" t="s">
        <v>73</v>
      </c>
      <c r="W11" s="72" t="s">
        <v>74</v>
      </c>
      <c r="X11" s="110">
        <v>2666.9</v>
      </c>
      <c r="Y11" s="111">
        <v>553188</v>
      </c>
      <c r="Z11" s="111">
        <v>4803946</v>
      </c>
      <c r="AA11" s="112">
        <v>26976</v>
      </c>
      <c r="AB11" s="112">
        <v>3522</v>
      </c>
      <c r="AC11" s="113">
        <v>0.6</v>
      </c>
      <c r="AD11" s="114">
        <v>0.1</v>
      </c>
      <c r="AE11" s="114">
        <v>0.76</v>
      </c>
      <c r="AF11" s="115">
        <v>4.8800000000000003E-2</v>
      </c>
      <c r="AG11" s="115">
        <v>0.1152</v>
      </c>
      <c r="AH11" s="113">
        <v>0</v>
      </c>
      <c r="AI11" s="101"/>
    </row>
    <row r="12" spans="1:35" ht="27" customHeight="1">
      <c r="A12" s="101"/>
      <c r="B12" s="124"/>
      <c r="C12" s="43" t="s">
        <v>40</v>
      </c>
      <c r="D12" s="30" t="s">
        <v>75</v>
      </c>
      <c r="E12" s="56"/>
      <c r="F12" s="57" t="str">
        <f t="shared" si="8"/>
        <v/>
      </c>
      <c r="G12" s="58"/>
      <c r="H12" s="58"/>
      <c r="I12" s="59"/>
      <c r="J12" s="59"/>
      <c r="K12" s="60" t="str">
        <f t="shared" si="1"/>
        <v/>
      </c>
      <c r="L12" s="61" t="str">
        <f t="shared" si="2"/>
        <v/>
      </c>
      <c r="M12" s="62" t="str">
        <f t="shared" si="3"/>
        <v/>
      </c>
      <c r="N12" s="62" t="str">
        <f t="shared" si="4"/>
        <v/>
      </c>
      <c r="O12" s="61" t="str">
        <f t="shared" si="5"/>
        <v/>
      </c>
      <c r="P12" s="61" t="str">
        <f t="shared" si="6"/>
        <v/>
      </c>
      <c r="Q12" s="63"/>
      <c r="R12" s="108"/>
      <c r="S12" s="109"/>
      <c r="T12" s="101"/>
      <c r="U12" s="101"/>
      <c r="V12" s="72" t="s">
        <v>76</v>
      </c>
      <c r="W12" s="72" t="s">
        <v>77</v>
      </c>
      <c r="X12" s="110">
        <v>730.4</v>
      </c>
      <c r="Y12" s="111">
        <v>118102</v>
      </c>
      <c r="Z12" s="111">
        <v>1197498</v>
      </c>
      <c r="AA12" s="112">
        <v>6102</v>
      </c>
      <c r="AB12" s="112">
        <v>764</v>
      </c>
      <c r="AC12" s="113">
        <v>0.6</v>
      </c>
      <c r="AD12" s="114">
        <v>0.12</v>
      </c>
      <c r="AE12" s="114">
        <v>0.96</v>
      </c>
      <c r="AF12" s="115">
        <v>5.1700000000000003E-2</v>
      </c>
      <c r="AG12" s="115">
        <v>9.8599999999999993E-2</v>
      </c>
      <c r="AH12" s="113">
        <v>0</v>
      </c>
      <c r="AI12" s="101"/>
    </row>
    <row r="13" spans="1:35" ht="27" customHeight="1">
      <c r="A13" s="101"/>
      <c r="B13" s="124"/>
      <c r="C13" s="43" t="s">
        <v>45</v>
      </c>
      <c r="D13" s="30" t="s">
        <v>78</v>
      </c>
      <c r="E13" s="56"/>
      <c r="F13" s="57" t="str">
        <f t="shared" si="8"/>
        <v/>
      </c>
      <c r="G13" s="58"/>
      <c r="H13" s="58"/>
      <c r="I13" s="59"/>
      <c r="J13" s="59"/>
      <c r="K13" s="60" t="str">
        <f t="shared" si="1"/>
        <v/>
      </c>
      <c r="L13" s="61" t="str">
        <f t="shared" si="2"/>
        <v/>
      </c>
      <c r="M13" s="62" t="str">
        <f t="shared" si="3"/>
        <v/>
      </c>
      <c r="N13" s="62" t="str">
        <f t="shared" si="4"/>
        <v/>
      </c>
      <c r="O13" s="61" t="str">
        <f t="shared" si="5"/>
        <v/>
      </c>
      <c r="P13" s="61" t="str">
        <f t="shared" si="6"/>
        <v/>
      </c>
      <c r="Q13" s="63"/>
      <c r="R13" s="108"/>
      <c r="S13" s="109"/>
      <c r="T13" s="101"/>
      <c r="U13" s="101"/>
      <c r="V13" s="72" t="s">
        <v>79</v>
      </c>
      <c r="W13" s="72" t="s">
        <v>80</v>
      </c>
      <c r="X13" s="110">
        <v>2421</v>
      </c>
      <c r="Y13" s="111">
        <v>309370</v>
      </c>
      <c r="Z13" s="111">
        <v>4215704</v>
      </c>
      <c r="AA13" s="112">
        <v>15737</v>
      </c>
      <c r="AB13" s="112">
        <v>1587</v>
      </c>
      <c r="AC13" s="113">
        <v>0.6</v>
      </c>
      <c r="AD13" s="114">
        <v>0.15</v>
      </c>
      <c r="AE13" s="114">
        <v>1.53</v>
      </c>
      <c r="AF13" s="115">
        <v>5.0900000000000001E-2</v>
      </c>
      <c r="AG13" s="115">
        <v>7.3400000000000007E-2</v>
      </c>
      <c r="AH13" s="113">
        <v>0</v>
      </c>
      <c r="AI13" s="101"/>
    </row>
    <row r="14" spans="1:35" ht="27" customHeight="1">
      <c r="A14" s="101"/>
      <c r="B14" s="124"/>
      <c r="C14" s="43" t="s">
        <v>50</v>
      </c>
      <c r="D14" s="30" t="s">
        <v>81</v>
      </c>
      <c r="E14" s="56"/>
      <c r="F14" s="57" t="str">
        <f t="shared" si="8"/>
        <v/>
      </c>
      <c r="G14" s="58"/>
      <c r="H14" s="58"/>
      <c r="I14" s="59"/>
      <c r="J14" s="59"/>
      <c r="K14" s="60" t="str">
        <f t="shared" si="1"/>
        <v/>
      </c>
      <c r="L14" s="61" t="str">
        <f t="shared" si="2"/>
        <v/>
      </c>
      <c r="M14" s="62" t="str">
        <f t="shared" si="3"/>
        <v/>
      </c>
      <c r="N14" s="62" t="str">
        <f t="shared" si="4"/>
        <v/>
      </c>
      <c r="O14" s="61" t="str">
        <f t="shared" si="5"/>
        <v/>
      </c>
      <c r="P14" s="61" t="str">
        <f t="shared" si="6"/>
        <v/>
      </c>
      <c r="Q14" s="63"/>
      <c r="R14" s="108"/>
      <c r="S14" s="109"/>
      <c r="T14" s="101"/>
      <c r="U14" s="101"/>
      <c r="V14" s="72" t="s">
        <v>82</v>
      </c>
      <c r="W14" s="72" t="s">
        <v>83</v>
      </c>
      <c r="X14" s="110">
        <v>3848.3</v>
      </c>
      <c r="Y14" s="111">
        <v>417680</v>
      </c>
      <c r="Z14" s="111">
        <v>4406915</v>
      </c>
      <c r="AA14" s="112">
        <v>20070</v>
      </c>
      <c r="AB14" s="112">
        <v>2387</v>
      </c>
      <c r="AC14" s="113">
        <v>0.9</v>
      </c>
      <c r="AD14" s="114">
        <v>0.19</v>
      </c>
      <c r="AE14" s="114">
        <v>1.61</v>
      </c>
      <c r="AF14" s="115">
        <v>4.8099999999999997E-2</v>
      </c>
      <c r="AG14" s="115">
        <v>9.4799999999999995E-2</v>
      </c>
      <c r="AH14" s="113">
        <v>0</v>
      </c>
      <c r="AI14" s="101"/>
    </row>
    <row r="15" spans="1:35" ht="27" customHeight="1">
      <c r="A15" s="101"/>
      <c r="B15" s="124"/>
      <c r="C15" s="43" t="s">
        <v>56</v>
      </c>
      <c r="D15" s="30" t="s">
        <v>84</v>
      </c>
      <c r="E15" s="56"/>
      <c r="F15" s="57" t="str">
        <f t="shared" si="8"/>
        <v/>
      </c>
      <c r="G15" s="58"/>
      <c r="H15" s="58"/>
      <c r="I15" s="59"/>
      <c r="J15" s="59"/>
      <c r="K15" s="60" t="str">
        <f t="shared" si="1"/>
        <v/>
      </c>
      <c r="L15" s="61" t="str">
        <f t="shared" si="2"/>
        <v/>
      </c>
      <c r="M15" s="62" t="str">
        <f t="shared" si="3"/>
        <v/>
      </c>
      <c r="N15" s="62" t="str">
        <f t="shared" si="4"/>
        <v/>
      </c>
      <c r="O15" s="61" t="str">
        <f t="shared" si="5"/>
        <v/>
      </c>
      <c r="P15" s="61" t="str">
        <f t="shared" si="6"/>
        <v/>
      </c>
      <c r="Q15" s="63"/>
      <c r="R15" s="108"/>
      <c r="S15" s="109"/>
      <c r="T15" s="101"/>
      <c r="U15" s="101"/>
      <c r="V15" s="72" t="s">
        <v>85</v>
      </c>
      <c r="W15" s="72" t="s">
        <v>86</v>
      </c>
      <c r="X15" s="110">
        <v>1819.6</v>
      </c>
      <c r="Y15" s="111">
        <v>175174</v>
      </c>
      <c r="Z15" s="111">
        <v>1918239</v>
      </c>
      <c r="AA15" s="112">
        <v>12671</v>
      </c>
      <c r="AB15" s="112">
        <v>1404</v>
      </c>
      <c r="AC15" s="113">
        <v>0.9</v>
      </c>
      <c r="AD15" s="114">
        <v>0.14000000000000001</v>
      </c>
      <c r="AE15" s="114">
        <v>1.3</v>
      </c>
      <c r="AF15" s="115">
        <v>7.2300000000000003E-2</v>
      </c>
      <c r="AG15" s="115">
        <v>9.1300000000000006E-2</v>
      </c>
      <c r="AH15" s="113">
        <v>0</v>
      </c>
      <c r="AI15" s="101"/>
    </row>
    <row r="16" spans="1:35" ht="27" customHeight="1">
      <c r="A16" s="101"/>
      <c r="B16" s="124"/>
      <c r="C16" s="43" t="s">
        <v>61</v>
      </c>
      <c r="D16" s="30" t="s">
        <v>87</v>
      </c>
      <c r="E16" s="56"/>
      <c r="F16" s="57" t="str">
        <f t="shared" si="8"/>
        <v/>
      </c>
      <c r="G16" s="58"/>
      <c r="H16" s="58"/>
      <c r="I16" s="59"/>
      <c r="J16" s="59"/>
      <c r="K16" s="60" t="str">
        <f t="shared" si="1"/>
        <v/>
      </c>
      <c r="L16" s="61" t="str">
        <f t="shared" si="2"/>
        <v/>
      </c>
      <c r="M16" s="62" t="str">
        <f t="shared" si="3"/>
        <v/>
      </c>
      <c r="N16" s="62" t="str">
        <f t="shared" si="4"/>
        <v/>
      </c>
      <c r="O16" s="61" t="str">
        <f t="shared" si="5"/>
        <v/>
      </c>
      <c r="P16" s="61" t="str">
        <f t="shared" si="6"/>
        <v/>
      </c>
      <c r="Q16" s="63"/>
      <c r="R16" s="108"/>
      <c r="S16" s="109"/>
      <c r="T16" s="101"/>
      <c r="U16" s="101"/>
      <c r="V16" s="72" t="s">
        <v>88</v>
      </c>
      <c r="W16" s="72" t="s">
        <v>89</v>
      </c>
      <c r="X16" s="110">
        <v>2598.8000000000002</v>
      </c>
      <c r="Y16" s="111">
        <v>238341</v>
      </c>
      <c r="Z16" s="111">
        <v>2710919</v>
      </c>
      <c r="AA16" s="112">
        <v>20777</v>
      </c>
      <c r="AB16" s="112">
        <v>2022</v>
      </c>
      <c r="AC16" s="113">
        <v>1</v>
      </c>
      <c r="AD16" s="114">
        <v>0.13</v>
      </c>
      <c r="AE16" s="114">
        <v>1.29</v>
      </c>
      <c r="AF16" s="115">
        <v>8.72E-2</v>
      </c>
      <c r="AG16" s="115">
        <v>8.7900000000000006E-2</v>
      </c>
      <c r="AH16" s="113">
        <v>0</v>
      </c>
      <c r="AI16" s="101"/>
    </row>
    <row r="17" spans="1:35" ht="27" customHeight="1">
      <c r="A17" s="101"/>
      <c r="B17" s="124"/>
      <c r="C17" s="46" t="s">
        <v>65</v>
      </c>
      <c r="D17" s="30" t="s">
        <v>90</v>
      </c>
      <c r="E17" s="56"/>
      <c r="F17" s="57" t="str">
        <f t="shared" si="8"/>
        <v/>
      </c>
      <c r="G17" s="58"/>
      <c r="H17" s="58"/>
      <c r="I17" s="59"/>
      <c r="J17" s="59"/>
      <c r="K17" s="60" t="str">
        <f t="shared" si="1"/>
        <v/>
      </c>
      <c r="L17" s="61" t="str">
        <f t="shared" si="2"/>
        <v/>
      </c>
      <c r="M17" s="62" t="str">
        <f t="shared" si="3"/>
        <v/>
      </c>
      <c r="N17" s="62" t="str">
        <f t="shared" si="4"/>
        <v/>
      </c>
      <c r="O17" s="61" t="str">
        <f t="shared" si="5"/>
        <v/>
      </c>
      <c r="P17" s="61" t="str">
        <f t="shared" si="6"/>
        <v/>
      </c>
      <c r="Q17" s="117"/>
      <c r="R17" s="108"/>
      <c r="S17" s="118"/>
      <c r="T17" s="101"/>
      <c r="U17" s="101"/>
      <c r="V17" s="72" t="s">
        <v>91</v>
      </c>
      <c r="W17" s="72" t="s">
        <v>92</v>
      </c>
      <c r="X17" s="110">
        <v>3059.6</v>
      </c>
      <c r="Y17" s="111">
        <v>347094</v>
      </c>
      <c r="Z17" s="111">
        <v>3486835</v>
      </c>
      <c r="AA17" s="112">
        <v>23954</v>
      </c>
      <c r="AB17" s="112">
        <v>2034</v>
      </c>
      <c r="AC17" s="113">
        <v>0.9</v>
      </c>
      <c r="AD17" s="114">
        <v>0.13</v>
      </c>
      <c r="AE17" s="114">
        <v>1.5</v>
      </c>
      <c r="AF17" s="115">
        <v>6.9000000000000006E-2</v>
      </c>
      <c r="AG17" s="115">
        <v>9.9500000000000005E-2</v>
      </c>
      <c r="AH17" s="113">
        <v>0</v>
      </c>
      <c r="AI17" s="101"/>
    </row>
    <row r="18" spans="1:35" ht="27" customHeight="1">
      <c r="A18" s="101"/>
      <c r="B18" s="119" t="s">
        <v>93</v>
      </c>
      <c r="C18" s="236" t="s">
        <v>94</v>
      </c>
      <c r="D18" s="237"/>
      <c r="E18" s="120">
        <f t="shared" ref="E18:J18" si="9">SUM(E11:E17)</f>
        <v>0</v>
      </c>
      <c r="F18" s="121">
        <f t="shared" si="9"/>
        <v>0</v>
      </c>
      <c r="G18" s="37">
        <f t="shared" si="9"/>
        <v>0</v>
      </c>
      <c r="H18" s="37">
        <f t="shared" si="9"/>
        <v>0</v>
      </c>
      <c r="I18" s="38">
        <f t="shared" si="9"/>
        <v>0</v>
      </c>
      <c r="J18" s="38">
        <f t="shared" si="9"/>
        <v>0</v>
      </c>
      <c r="K18" s="39" t="str">
        <f t="shared" si="1"/>
        <v xml:space="preserve"> </v>
      </c>
      <c r="L18" s="40" t="str">
        <f t="shared" si="2"/>
        <v xml:space="preserve"> </v>
      </c>
      <c r="M18" s="41" t="str">
        <f t="shared" si="3"/>
        <v xml:space="preserve"> </v>
      </c>
      <c r="N18" s="41" t="str">
        <f t="shared" si="4"/>
        <v xml:space="preserve"> </v>
      </c>
      <c r="O18" s="39" t="str">
        <f t="shared" si="5"/>
        <v xml:space="preserve"> </v>
      </c>
      <c r="P18" s="39" t="str">
        <f t="shared" si="6"/>
        <v xml:space="preserve"> </v>
      </c>
      <c r="Q18" s="41"/>
      <c r="R18" s="122" t="str">
        <f>IFERROR(IF(N10="","",AVERAGE(R11:R17))," ")</f>
        <v xml:space="preserve"> </v>
      </c>
      <c r="S18" s="123">
        <f>SUM(S11:S17)</f>
        <v>0</v>
      </c>
      <c r="T18" s="101"/>
      <c r="U18" s="101"/>
      <c r="V18" s="72" t="s">
        <v>95</v>
      </c>
      <c r="W18" s="72" t="s">
        <v>96</v>
      </c>
      <c r="X18" s="110">
        <v>2911.9</v>
      </c>
      <c r="Y18" s="111">
        <v>345070</v>
      </c>
      <c r="Z18" s="111">
        <v>3577081</v>
      </c>
      <c r="AA18" s="112">
        <v>21030</v>
      </c>
      <c r="AB18" s="112">
        <v>1891</v>
      </c>
      <c r="AC18" s="113">
        <v>0.8</v>
      </c>
      <c r="AD18" s="114">
        <v>0.14000000000000001</v>
      </c>
      <c r="AE18" s="114">
        <v>1.54</v>
      </c>
      <c r="AF18" s="115">
        <v>6.0900000000000003E-2</v>
      </c>
      <c r="AG18" s="115">
        <v>9.6500000000000002E-2</v>
      </c>
      <c r="AH18" s="113">
        <v>0</v>
      </c>
      <c r="AI18" s="101"/>
    </row>
    <row r="19" spans="1:35" ht="27" customHeight="1">
      <c r="A19" s="101"/>
      <c r="B19" s="124"/>
      <c r="C19" s="43" t="s">
        <v>35</v>
      </c>
      <c r="D19" s="11" t="s">
        <v>97</v>
      </c>
      <c r="E19" s="56"/>
      <c r="F19" s="57" t="str">
        <f t="shared" ref="F19:F25" si="10">IF(R19="","",E19/R19)</f>
        <v/>
      </c>
      <c r="G19" s="58"/>
      <c r="H19" s="58"/>
      <c r="I19" s="59"/>
      <c r="J19" s="59"/>
      <c r="K19" s="60" t="str">
        <f t="shared" si="1"/>
        <v/>
      </c>
      <c r="L19" s="61" t="str">
        <f t="shared" si="2"/>
        <v/>
      </c>
      <c r="M19" s="62" t="str">
        <f t="shared" si="3"/>
        <v/>
      </c>
      <c r="N19" s="62" t="str">
        <f t="shared" si="4"/>
        <v/>
      </c>
      <c r="O19" s="61" t="str">
        <f t="shared" si="5"/>
        <v/>
      </c>
      <c r="P19" s="61" t="str">
        <f t="shared" si="6"/>
        <v/>
      </c>
      <c r="Q19" s="63"/>
      <c r="R19" s="108"/>
      <c r="S19" s="109"/>
      <c r="T19" s="101"/>
      <c r="U19" s="101"/>
      <c r="V19" s="72" t="s">
        <v>98</v>
      </c>
      <c r="W19" s="72" t="s">
        <v>99</v>
      </c>
      <c r="X19" s="110">
        <v>2112</v>
      </c>
      <c r="Y19" s="111">
        <v>260022</v>
      </c>
      <c r="Z19" s="111">
        <v>3406485</v>
      </c>
      <c r="AA19" s="112">
        <v>15705</v>
      </c>
      <c r="AB19" s="112">
        <v>1168</v>
      </c>
      <c r="AC19" s="113">
        <v>0.6</v>
      </c>
      <c r="AD19" s="114">
        <v>0.13</v>
      </c>
      <c r="AE19" s="114">
        <v>1.81</v>
      </c>
      <c r="AF19" s="115">
        <v>6.0400000000000002E-2</v>
      </c>
      <c r="AG19" s="115">
        <v>7.6300000000000007E-2</v>
      </c>
      <c r="AH19" s="113">
        <v>0</v>
      </c>
      <c r="AI19" s="101"/>
    </row>
    <row r="20" spans="1:35" ht="27" customHeight="1">
      <c r="A20" s="101"/>
      <c r="B20" s="124"/>
      <c r="C20" s="43" t="s">
        <v>40</v>
      </c>
      <c r="D20" s="11" t="s">
        <v>100</v>
      </c>
      <c r="E20" s="56"/>
      <c r="F20" s="57" t="str">
        <f t="shared" si="10"/>
        <v/>
      </c>
      <c r="G20" s="58"/>
      <c r="H20" s="58"/>
      <c r="I20" s="59"/>
      <c r="J20" s="59"/>
      <c r="K20" s="60" t="str">
        <f t="shared" si="1"/>
        <v/>
      </c>
      <c r="L20" s="61" t="str">
        <f t="shared" si="2"/>
        <v/>
      </c>
      <c r="M20" s="62" t="str">
        <f t="shared" si="3"/>
        <v/>
      </c>
      <c r="N20" s="62" t="str">
        <f t="shared" si="4"/>
        <v/>
      </c>
      <c r="O20" s="61" t="str">
        <f t="shared" si="5"/>
        <v/>
      </c>
      <c r="P20" s="61" t="str">
        <f t="shared" si="6"/>
        <v/>
      </c>
      <c r="Q20" s="63"/>
      <c r="R20" s="108"/>
      <c r="S20" s="109"/>
      <c r="T20" s="101"/>
      <c r="U20" s="101"/>
      <c r="V20" s="72" t="s">
        <v>101</v>
      </c>
      <c r="W20" s="72" t="s">
        <v>102</v>
      </c>
      <c r="X20" s="110">
        <v>2055.6999999999998</v>
      </c>
      <c r="Y20" s="111">
        <v>207952</v>
      </c>
      <c r="Z20" s="111">
        <v>2459650</v>
      </c>
      <c r="AA20" s="112">
        <v>13407</v>
      </c>
      <c r="AB20" s="112">
        <v>1385</v>
      </c>
      <c r="AC20" s="113">
        <v>0.8</v>
      </c>
      <c r="AD20" s="114">
        <v>0.15</v>
      </c>
      <c r="AE20" s="114">
        <v>1.48</v>
      </c>
      <c r="AF20" s="115">
        <v>6.4500000000000002E-2</v>
      </c>
      <c r="AG20" s="115">
        <v>8.4500000000000006E-2</v>
      </c>
      <c r="AH20" s="113">
        <v>0</v>
      </c>
      <c r="AI20" s="101"/>
    </row>
    <row r="21" spans="1:35" ht="27" customHeight="1">
      <c r="A21" s="101"/>
      <c r="B21" s="124"/>
      <c r="C21" s="43" t="s">
        <v>45</v>
      </c>
      <c r="D21" s="11" t="s">
        <v>103</v>
      </c>
      <c r="E21" s="56"/>
      <c r="F21" s="57" t="str">
        <f t="shared" si="10"/>
        <v/>
      </c>
      <c r="G21" s="58"/>
      <c r="H21" s="58"/>
      <c r="I21" s="59"/>
      <c r="J21" s="59"/>
      <c r="K21" s="60" t="str">
        <f t="shared" si="1"/>
        <v/>
      </c>
      <c r="L21" s="61" t="str">
        <f t="shared" si="2"/>
        <v/>
      </c>
      <c r="M21" s="62" t="str">
        <f t="shared" si="3"/>
        <v/>
      </c>
      <c r="N21" s="62" t="str">
        <f t="shared" si="4"/>
        <v/>
      </c>
      <c r="O21" s="61" t="str">
        <f t="shared" si="5"/>
        <v/>
      </c>
      <c r="P21" s="61" t="str">
        <f t="shared" si="6"/>
        <v/>
      </c>
      <c r="Q21" s="63"/>
      <c r="R21" s="108"/>
      <c r="S21" s="109"/>
      <c r="T21" s="101"/>
      <c r="U21" s="101"/>
      <c r="V21" s="72" t="s">
        <v>104</v>
      </c>
      <c r="W21" s="72" t="s">
        <v>105</v>
      </c>
      <c r="X21" s="110">
        <v>2479.3000000000002</v>
      </c>
      <c r="Y21" s="111">
        <v>255329</v>
      </c>
      <c r="Z21" s="111">
        <v>3121331</v>
      </c>
      <c r="AA21" s="112">
        <v>17914</v>
      </c>
      <c r="AB21" s="112">
        <v>1611</v>
      </c>
      <c r="AC21" s="113">
        <v>0.8</v>
      </c>
      <c r="AD21" s="114">
        <v>0.14000000000000001</v>
      </c>
      <c r="AE21" s="114">
        <v>1.54</v>
      </c>
      <c r="AF21" s="115">
        <v>7.0199999999999999E-2</v>
      </c>
      <c r="AG21" s="115">
        <v>8.1799999999999998E-2</v>
      </c>
      <c r="AH21" s="113">
        <v>0</v>
      </c>
      <c r="AI21" s="101"/>
    </row>
    <row r="22" spans="1:35" ht="27" customHeight="1">
      <c r="A22" s="101"/>
      <c r="B22" s="124"/>
      <c r="C22" s="43" t="s">
        <v>50</v>
      </c>
      <c r="D22" s="11" t="s">
        <v>106</v>
      </c>
      <c r="E22" s="56"/>
      <c r="F22" s="57" t="str">
        <f t="shared" si="10"/>
        <v/>
      </c>
      <c r="G22" s="58"/>
      <c r="H22" s="58"/>
      <c r="I22" s="59"/>
      <c r="J22" s="59"/>
      <c r="K22" s="60" t="str">
        <f t="shared" si="1"/>
        <v/>
      </c>
      <c r="L22" s="61" t="str">
        <f t="shared" si="2"/>
        <v/>
      </c>
      <c r="M22" s="62" t="str">
        <f t="shared" si="3"/>
        <v/>
      </c>
      <c r="N22" s="62" t="str">
        <f t="shared" si="4"/>
        <v/>
      </c>
      <c r="O22" s="61" t="str">
        <f t="shared" si="5"/>
        <v/>
      </c>
      <c r="P22" s="61" t="str">
        <f t="shared" si="6"/>
        <v/>
      </c>
      <c r="Q22" s="63"/>
      <c r="R22" s="108"/>
      <c r="S22" s="109"/>
      <c r="T22" s="101"/>
      <c r="U22" s="101"/>
      <c r="V22" s="72" t="s">
        <v>107</v>
      </c>
      <c r="W22" s="72" t="s">
        <v>108</v>
      </c>
      <c r="X22" s="110">
        <v>2508.8000000000002</v>
      </c>
      <c r="Y22" s="111">
        <v>274946</v>
      </c>
      <c r="Z22" s="111">
        <v>3028716</v>
      </c>
      <c r="AA22" s="112">
        <v>17051</v>
      </c>
      <c r="AB22" s="112">
        <v>1469</v>
      </c>
      <c r="AC22" s="113">
        <v>0.8</v>
      </c>
      <c r="AD22" s="114">
        <v>0.15</v>
      </c>
      <c r="AE22" s="114">
        <v>1.71</v>
      </c>
      <c r="AF22" s="115">
        <v>6.2E-2</v>
      </c>
      <c r="AG22" s="115">
        <v>9.0800000000000006E-2</v>
      </c>
      <c r="AH22" s="113">
        <v>0</v>
      </c>
      <c r="AI22" s="101"/>
    </row>
    <row r="23" spans="1:35" ht="27" customHeight="1">
      <c r="A23" s="101"/>
      <c r="B23" s="124"/>
      <c r="C23" s="43" t="s">
        <v>56</v>
      </c>
      <c r="D23" s="11" t="s">
        <v>109</v>
      </c>
      <c r="E23" s="56"/>
      <c r="F23" s="57" t="str">
        <f t="shared" si="10"/>
        <v/>
      </c>
      <c r="G23" s="58"/>
      <c r="H23" s="58"/>
      <c r="I23" s="59"/>
      <c r="J23" s="59"/>
      <c r="K23" s="60" t="str">
        <f t="shared" si="1"/>
        <v/>
      </c>
      <c r="L23" s="61" t="str">
        <f t="shared" si="2"/>
        <v/>
      </c>
      <c r="M23" s="62" t="str">
        <f t="shared" si="3"/>
        <v/>
      </c>
      <c r="N23" s="62" t="str">
        <f t="shared" si="4"/>
        <v/>
      </c>
      <c r="O23" s="61" t="str">
        <f t="shared" si="5"/>
        <v/>
      </c>
      <c r="P23" s="61" t="str">
        <f t="shared" si="6"/>
        <v/>
      </c>
      <c r="Q23" s="63"/>
      <c r="R23" s="108"/>
      <c r="S23" s="109"/>
      <c r="T23" s="101"/>
      <c r="U23" s="101"/>
      <c r="V23" s="72" t="s">
        <v>110</v>
      </c>
      <c r="W23" s="72" t="s">
        <v>111</v>
      </c>
      <c r="X23" s="110">
        <v>2107.1999999999998</v>
      </c>
      <c r="Y23" s="111">
        <v>275856</v>
      </c>
      <c r="Z23" s="111">
        <v>2649653</v>
      </c>
      <c r="AA23" s="112">
        <v>16226</v>
      </c>
      <c r="AB23" s="112">
        <v>1108</v>
      </c>
      <c r="AC23" s="113">
        <v>0.8</v>
      </c>
      <c r="AD23" s="114">
        <v>0.13</v>
      </c>
      <c r="AE23" s="114">
        <v>1.9</v>
      </c>
      <c r="AF23" s="115">
        <v>5.8799999999999998E-2</v>
      </c>
      <c r="AG23" s="115">
        <v>0.1041</v>
      </c>
      <c r="AH23" s="113">
        <v>0</v>
      </c>
      <c r="AI23" s="101"/>
    </row>
    <row r="24" spans="1:35" ht="27" customHeight="1">
      <c r="A24" s="101"/>
      <c r="B24" s="124"/>
      <c r="C24" s="43" t="s">
        <v>61</v>
      </c>
      <c r="D24" s="11" t="s">
        <v>112</v>
      </c>
      <c r="E24" s="56"/>
      <c r="F24" s="57" t="str">
        <f t="shared" si="10"/>
        <v/>
      </c>
      <c r="G24" s="58"/>
      <c r="H24" s="58"/>
      <c r="I24" s="59"/>
      <c r="J24" s="59"/>
      <c r="K24" s="60" t="str">
        <f t="shared" si="1"/>
        <v/>
      </c>
      <c r="L24" s="61" t="str">
        <f t="shared" si="2"/>
        <v/>
      </c>
      <c r="M24" s="62" t="str">
        <f t="shared" si="3"/>
        <v/>
      </c>
      <c r="N24" s="62" t="str">
        <f t="shared" si="4"/>
        <v/>
      </c>
      <c r="O24" s="61" t="str">
        <f t="shared" si="5"/>
        <v/>
      </c>
      <c r="P24" s="61" t="str">
        <f t="shared" si="6"/>
        <v/>
      </c>
      <c r="Q24" s="63"/>
      <c r="R24" s="108"/>
      <c r="S24" s="109"/>
      <c r="T24" s="101"/>
      <c r="U24" s="101"/>
      <c r="V24" s="72" t="s">
        <v>113</v>
      </c>
      <c r="W24" s="72" t="s">
        <v>114</v>
      </c>
      <c r="X24" s="110">
        <v>1806.9</v>
      </c>
      <c r="Y24" s="111">
        <v>199851</v>
      </c>
      <c r="Z24" s="111">
        <v>2274617</v>
      </c>
      <c r="AA24" s="112">
        <v>12497</v>
      </c>
      <c r="AB24" s="112">
        <v>1062</v>
      </c>
      <c r="AC24" s="113">
        <v>0.8</v>
      </c>
      <c r="AD24" s="114">
        <v>0.14000000000000001</v>
      </c>
      <c r="AE24" s="114">
        <v>1.7</v>
      </c>
      <c r="AF24" s="115">
        <v>6.25E-2</v>
      </c>
      <c r="AG24" s="115">
        <v>8.7900000000000006E-2</v>
      </c>
      <c r="AH24" s="113">
        <v>0</v>
      </c>
      <c r="AI24" s="101"/>
    </row>
    <row r="25" spans="1:35" ht="27" customHeight="1">
      <c r="A25" s="101"/>
      <c r="B25" s="124"/>
      <c r="C25" s="46" t="s">
        <v>65</v>
      </c>
      <c r="D25" s="11" t="s">
        <v>115</v>
      </c>
      <c r="E25" s="56"/>
      <c r="F25" s="57" t="str">
        <f t="shared" si="10"/>
        <v/>
      </c>
      <c r="G25" s="58"/>
      <c r="H25" s="58"/>
      <c r="I25" s="59"/>
      <c r="J25" s="59"/>
      <c r="K25" s="60" t="str">
        <f t="shared" si="1"/>
        <v/>
      </c>
      <c r="L25" s="61" t="str">
        <f t="shared" si="2"/>
        <v/>
      </c>
      <c r="M25" s="62" t="str">
        <f t="shared" si="3"/>
        <v/>
      </c>
      <c r="N25" s="62" t="str">
        <f t="shared" si="4"/>
        <v/>
      </c>
      <c r="O25" s="61" t="str">
        <f t="shared" si="5"/>
        <v/>
      </c>
      <c r="P25" s="61" t="str">
        <f t="shared" si="6"/>
        <v/>
      </c>
      <c r="Q25" s="117"/>
      <c r="R25" s="108"/>
      <c r="S25" s="118"/>
      <c r="T25" s="101"/>
      <c r="U25" s="101"/>
      <c r="V25" s="72" t="s">
        <v>116</v>
      </c>
      <c r="W25" s="72" t="s">
        <v>117</v>
      </c>
      <c r="X25" s="110">
        <v>1283.3</v>
      </c>
      <c r="Y25" s="111">
        <v>396719</v>
      </c>
      <c r="Z25" s="111">
        <v>3123217</v>
      </c>
      <c r="AA25" s="112">
        <v>10943</v>
      </c>
      <c r="AB25" s="112">
        <v>665</v>
      </c>
      <c r="AC25" s="113">
        <v>0.4</v>
      </c>
      <c r="AD25" s="114">
        <v>0.12</v>
      </c>
      <c r="AE25" s="114">
        <v>1.93</v>
      </c>
      <c r="AF25" s="115">
        <v>2.76E-2</v>
      </c>
      <c r="AG25" s="115">
        <v>0.127</v>
      </c>
      <c r="AH25" s="113">
        <v>0</v>
      </c>
      <c r="AI25" s="101"/>
    </row>
    <row r="26" spans="1:35" ht="27" customHeight="1">
      <c r="A26" s="101"/>
      <c r="B26" s="119" t="s">
        <v>93</v>
      </c>
      <c r="C26" s="236" t="s">
        <v>118</v>
      </c>
      <c r="D26" s="237"/>
      <c r="E26" s="120">
        <f t="shared" ref="E26:J26" si="11">SUM(E19:E25)</f>
        <v>0</v>
      </c>
      <c r="F26" s="121">
        <f t="shared" si="11"/>
        <v>0</v>
      </c>
      <c r="G26" s="37">
        <f t="shared" si="11"/>
        <v>0</v>
      </c>
      <c r="H26" s="37">
        <f t="shared" si="11"/>
        <v>0</v>
      </c>
      <c r="I26" s="38">
        <f t="shared" si="11"/>
        <v>0</v>
      </c>
      <c r="J26" s="38">
        <f t="shared" si="11"/>
        <v>0</v>
      </c>
      <c r="K26" s="39" t="str">
        <f t="shared" si="1"/>
        <v xml:space="preserve"> </v>
      </c>
      <c r="L26" s="40" t="str">
        <f t="shared" si="2"/>
        <v xml:space="preserve"> </v>
      </c>
      <c r="M26" s="41" t="str">
        <f t="shared" si="3"/>
        <v xml:space="preserve"> </v>
      </c>
      <c r="N26" s="41" t="str">
        <f t="shared" si="4"/>
        <v xml:space="preserve"> </v>
      </c>
      <c r="O26" s="39" t="str">
        <f t="shared" si="5"/>
        <v xml:space="preserve"> </v>
      </c>
      <c r="P26" s="39" t="str">
        <f t="shared" si="6"/>
        <v xml:space="preserve"> </v>
      </c>
      <c r="Q26" s="41"/>
      <c r="R26" s="122" t="str">
        <f>IFERROR(IF(N18="","",AVERAGE(R19:R25))," ")</f>
        <v xml:space="preserve"> </v>
      </c>
      <c r="S26" s="123">
        <f>SUM(S19:S25)</f>
        <v>0</v>
      </c>
      <c r="T26" s="101"/>
      <c r="U26" s="101"/>
      <c r="V26" s="72" t="s">
        <v>119</v>
      </c>
      <c r="W26" s="72" t="s">
        <v>120</v>
      </c>
      <c r="X26" s="110">
        <v>1838.4</v>
      </c>
      <c r="Y26" s="111">
        <v>703631</v>
      </c>
      <c r="Z26" s="111">
        <v>6188923</v>
      </c>
      <c r="AA26" s="112">
        <v>20336</v>
      </c>
      <c r="AB26" s="112">
        <v>1083</v>
      </c>
      <c r="AC26" s="113">
        <v>0.3</v>
      </c>
      <c r="AD26" s="114">
        <v>0.09</v>
      </c>
      <c r="AE26" s="114">
        <v>1.7</v>
      </c>
      <c r="AF26" s="115">
        <v>2.8899999999999999E-2</v>
      </c>
      <c r="AG26" s="115">
        <v>0.1137</v>
      </c>
      <c r="AH26" s="113">
        <v>0</v>
      </c>
      <c r="AI26" s="101"/>
    </row>
    <row r="27" spans="1:35" ht="27" customHeight="1">
      <c r="A27" s="101"/>
      <c r="B27" s="124"/>
      <c r="C27" s="43" t="s">
        <v>35</v>
      </c>
      <c r="D27" s="11" t="s">
        <v>121</v>
      </c>
      <c r="E27" s="56"/>
      <c r="F27" s="57" t="str">
        <f t="shared" ref="F27:F33" si="12">IF(R27="","",E27/R27)</f>
        <v/>
      </c>
      <c r="G27" s="58"/>
      <c r="H27" s="58"/>
      <c r="I27" s="59"/>
      <c r="J27" s="59"/>
      <c r="K27" s="60" t="str">
        <f t="shared" si="1"/>
        <v/>
      </c>
      <c r="L27" s="61" t="str">
        <f t="shared" si="2"/>
        <v/>
      </c>
      <c r="M27" s="62" t="str">
        <f t="shared" si="3"/>
        <v/>
      </c>
      <c r="N27" s="62" t="str">
        <f t="shared" si="4"/>
        <v/>
      </c>
      <c r="O27" s="61" t="str">
        <f t="shared" si="5"/>
        <v/>
      </c>
      <c r="P27" s="61" t="str">
        <f t="shared" si="6"/>
        <v/>
      </c>
      <c r="Q27" s="63"/>
      <c r="R27" s="108"/>
      <c r="S27" s="109"/>
      <c r="T27" s="101"/>
      <c r="U27" s="101"/>
      <c r="V27" s="72" t="s">
        <v>122</v>
      </c>
      <c r="W27" s="72" t="s">
        <v>123</v>
      </c>
      <c r="X27" s="110">
        <v>3004.3</v>
      </c>
      <c r="Y27" s="111">
        <v>1114154</v>
      </c>
      <c r="Z27" s="111">
        <v>9396616</v>
      </c>
      <c r="AA27" s="112">
        <v>23109</v>
      </c>
      <c r="AB27" s="112">
        <v>1490</v>
      </c>
      <c r="AC27" s="113">
        <v>0.3</v>
      </c>
      <c r="AD27" s="114">
        <v>0.13</v>
      </c>
      <c r="AE27" s="114">
        <v>2.02</v>
      </c>
      <c r="AF27" s="115">
        <v>2.07E-2</v>
      </c>
      <c r="AG27" s="115">
        <v>0.1186</v>
      </c>
      <c r="AH27" s="113">
        <v>0</v>
      </c>
      <c r="AI27" s="101"/>
    </row>
    <row r="28" spans="1:35" ht="27" customHeight="1">
      <c r="A28" s="101"/>
      <c r="B28" s="124"/>
      <c r="C28" s="43" t="s">
        <v>40</v>
      </c>
      <c r="D28" s="11" t="s">
        <v>124</v>
      </c>
      <c r="E28" s="56"/>
      <c r="F28" s="57" t="str">
        <f t="shared" si="12"/>
        <v/>
      </c>
      <c r="G28" s="58"/>
      <c r="H28" s="58"/>
      <c r="I28" s="59"/>
      <c r="J28" s="59"/>
      <c r="K28" s="60" t="str">
        <f t="shared" si="1"/>
        <v/>
      </c>
      <c r="L28" s="61" t="str">
        <f t="shared" si="2"/>
        <v/>
      </c>
      <c r="M28" s="62" t="str">
        <f t="shared" si="3"/>
        <v/>
      </c>
      <c r="N28" s="62" t="str">
        <f t="shared" si="4"/>
        <v/>
      </c>
      <c r="O28" s="61" t="str">
        <f t="shared" si="5"/>
        <v/>
      </c>
      <c r="P28" s="61" t="str">
        <f t="shared" si="6"/>
        <v/>
      </c>
      <c r="Q28" s="63"/>
      <c r="R28" s="108"/>
      <c r="S28" s="109"/>
      <c r="T28" s="101"/>
      <c r="U28" s="101"/>
      <c r="V28" s="72" t="s">
        <v>125</v>
      </c>
      <c r="W28" s="72" t="s">
        <v>126</v>
      </c>
      <c r="X28" s="110">
        <v>2803.5</v>
      </c>
      <c r="Y28" s="111">
        <v>1349646</v>
      </c>
      <c r="Z28" s="111">
        <v>11483489</v>
      </c>
      <c r="AA28" s="112">
        <v>17128</v>
      </c>
      <c r="AB28" s="112">
        <v>1372</v>
      </c>
      <c r="AC28" s="113">
        <v>0.2</v>
      </c>
      <c r="AD28" s="114">
        <v>0.16</v>
      </c>
      <c r="AE28" s="114">
        <v>2.04</v>
      </c>
      <c r="AF28" s="115">
        <v>1.2699999999999999E-2</v>
      </c>
      <c r="AG28" s="115">
        <v>0.11749999999999999</v>
      </c>
      <c r="AH28" s="113">
        <v>0</v>
      </c>
      <c r="AI28" s="101"/>
    </row>
    <row r="29" spans="1:35" ht="27" customHeight="1">
      <c r="A29" s="101"/>
      <c r="B29" s="124"/>
      <c r="C29" s="43" t="s">
        <v>45</v>
      </c>
      <c r="D29" s="11" t="s">
        <v>127</v>
      </c>
      <c r="E29" s="56"/>
      <c r="F29" s="57" t="str">
        <f t="shared" si="12"/>
        <v/>
      </c>
      <c r="G29" s="58"/>
      <c r="H29" s="58"/>
      <c r="I29" s="59"/>
      <c r="J29" s="59"/>
      <c r="K29" s="60" t="str">
        <f t="shared" si="1"/>
        <v/>
      </c>
      <c r="L29" s="61" t="str">
        <f t="shared" si="2"/>
        <v/>
      </c>
      <c r="M29" s="62" t="str">
        <f t="shared" si="3"/>
        <v/>
      </c>
      <c r="N29" s="62" t="str">
        <f t="shared" si="4"/>
        <v/>
      </c>
      <c r="O29" s="61" t="str">
        <f t="shared" si="5"/>
        <v/>
      </c>
      <c r="P29" s="61" t="str">
        <f t="shared" si="6"/>
        <v/>
      </c>
      <c r="Q29" s="63"/>
      <c r="R29" s="108"/>
      <c r="S29" s="109"/>
      <c r="T29" s="101"/>
      <c r="U29" s="101"/>
      <c r="V29" s="72" t="s">
        <v>128</v>
      </c>
      <c r="W29" s="72" t="str">
        <f>C10</f>
        <v>Temmuz 0. Hafta</v>
      </c>
      <c r="X29" s="110">
        <f t="shared" ref="X29:AA29" si="13">F10</f>
        <v>0</v>
      </c>
      <c r="Y29" s="111">
        <f t="shared" si="13"/>
        <v>0</v>
      </c>
      <c r="Z29" s="111">
        <f t="shared" si="13"/>
        <v>0</v>
      </c>
      <c r="AA29" s="112">
        <f t="shared" si="13"/>
        <v>0</v>
      </c>
      <c r="AB29" s="112" t="e">
        <f t="shared" ref="AB29:AB55" si="14">#REF!</f>
        <v>#REF!</v>
      </c>
      <c r="AC29" s="113" t="str">
        <f t="shared" ref="AC29:AD29" si="15">K10</f>
        <v xml:space="preserve"> </v>
      </c>
      <c r="AD29" s="114" t="str">
        <f t="shared" si="15"/>
        <v xml:space="preserve"> </v>
      </c>
      <c r="AE29" s="114" t="e">
        <f t="shared" ref="AE29:AE55" si="16">#REF!</f>
        <v>#REF!</v>
      </c>
      <c r="AF29" s="115" t="str">
        <f t="shared" ref="AF29:AH29" si="17">M10</f>
        <v xml:space="preserve"> </v>
      </c>
      <c r="AG29" s="115" t="str">
        <f t="shared" si="17"/>
        <v xml:space="preserve"> </v>
      </c>
      <c r="AH29" s="113" t="str">
        <f t="shared" si="17"/>
        <v xml:space="preserve"> </v>
      </c>
      <c r="AI29" s="101"/>
    </row>
    <row r="30" spans="1:35" ht="27" customHeight="1">
      <c r="A30" s="101"/>
      <c r="B30" s="124"/>
      <c r="C30" s="43" t="s">
        <v>50</v>
      </c>
      <c r="D30" s="11" t="s">
        <v>129</v>
      </c>
      <c r="E30" s="56"/>
      <c r="F30" s="57" t="str">
        <f t="shared" si="12"/>
        <v/>
      </c>
      <c r="G30" s="58"/>
      <c r="H30" s="58"/>
      <c r="I30" s="59"/>
      <c r="J30" s="59"/>
      <c r="K30" s="60" t="str">
        <f t="shared" si="1"/>
        <v/>
      </c>
      <c r="L30" s="61" t="str">
        <f t="shared" si="2"/>
        <v/>
      </c>
      <c r="M30" s="62" t="str">
        <f t="shared" si="3"/>
        <v/>
      </c>
      <c r="N30" s="62" t="str">
        <f t="shared" si="4"/>
        <v/>
      </c>
      <c r="O30" s="61" t="str">
        <f t="shared" si="5"/>
        <v/>
      </c>
      <c r="P30" s="61" t="str">
        <f t="shared" si="6"/>
        <v/>
      </c>
      <c r="Q30" s="63"/>
      <c r="R30" s="108"/>
      <c r="S30" s="109"/>
      <c r="T30" s="101"/>
      <c r="U30" s="101"/>
      <c r="V30" s="72" t="s">
        <v>130</v>
      </c>
      <c r="W30" s="72" t="str">
        <f>C18</f>
        <v>Temmuz 1. Hafta</v>
      </c>
      <c r="X30" s="110">
        <f t="shared" ref="X30:AA30" si="18">F18</f>
        <v>0</v>
      </c>
      <c r="Y30" s="111">
        <f t="shared" si="18"/>
        <v>0</v>
      </c>
      <c r="Z30" s="111">
        <f t="shared" si="18"/>
        <v>0</v>
      </c>
      <c r="AA30" s="112">
        <f t="shared" si="18"/>
        <v>0</v>
      </c>
      <c r="AB30" s="112" t="e">
        <f t="shared" si="14"/>
        <v>#REF!</v>
      </c>
      <c r="AC30" s="113" t="str">
        <f t="shared" ref="AC30:AD30" si="19">K18</f>
        <v xml:space="preserve"> </v>
      </c>
      <c r="AD30" s="114" t="str">
        <f t="shared" si="19"/>
        <v xml:space="preserve"> </v>
      </c>
      <c r="AE30" s="114" t="e">
        <f t="shared" si="16"/>
        <v>#REF!</v>
      </c>
      <c r="AF30" s="115" t="str">
        <f t="shared" ref="AF30:AH30" si="20">M18</f>
        <v xml:space="preserve"> </v>
      </c>
      <c r="AG30" s="115" t="str">
        <f t="shared" si="20"/>
        <v xml:space="preserve"> </v>
      </c>
      <c r="AH30" s="113" t="str">
        <f t="shared" si="20"/>
        <v xml:space="preserve"> </v>
      </c>
      <c r="AI30" s="101"/>
    </row>
    <row r="31" spans="1:35" ht="27" customHeight="1">
      <c r="A31" s="101"/>
      <c r="B31" s="124"/>
      <c r="C31" s="43" t="s">
        <v>56</v>
      </c>
      <c r="D31" s="11" t="s">
        <v>131</v>
      </c>
      <c r="E31" s="56"/>
      <c r="F31" s="57" t="str">
        <f t="shared" si="12"/>
        <v/>
      </c>
      <c r="G31" s="58"/>
      <c r="H31" s="58"/>
      <c r="I31" s="59"/>
      <c r="J31" s="59"/>
      <c r="K31" s="60" t="str">
        <f t="shared" si="1"/>
        <v/>
      </c>
      <c r="L31" s="61" t="str">
        <f t="shared" si="2"/>
        <v/>
      </c>
      <c r="M31" s="62" t="str">
        <f t="shared" si="3"/>
        <v/>
      </c>
      <c r="N31" s="62" t="str">
        <f t="shared" si="4"/>
        <v/>
      </c>
      <c r="O31" s="61" t="str">
        <f t="shared" si="5"/>
        <v/>
      </c>
      <c r="P31" s="61" t="str">
        <f t="shared" si="6"/>
        <v/>
      </c>
      <c r="Q31" s="63"/>
      <c r="R31" s="108"/>
      <c r="S31" s="109"/>
      <c r="T31" s="101"/>
      <c r="U31" s="101"/>
      <c r="V31" s="72" t="s">
        <v>132</v>
      </c>
      <c r="W31" s="72" t="str">
        <f>C26</f>
        <v>Temmuz 2. Hafta</v>
      </c>
      <c r="X31" s="110">
        <f t="shared" ref="X31:AA31" si="21">F26</f>
        <v>0</v>
      </c>
      <c r="Y31" s="111">
        <f t="shared" si="21"/>
        <v>0</v>
      </c>
      <c r="Z31" s="111">
        <f t="shared" si="21"/>
        <v>0</v>
      </c>
      <c r="AA31" s="112">
        <f t="shared" si="21"/>
        <v>0</v>
      </c>
      <c r="AB31" s="112" t="e">
        <f t="shared" si="14"/>
        <v>#REF!</v>
      </c>
      <c r="AC31" s="113" t="str">
        <f t="shared" ref="AC31:AD31" si="22">K26</f>
        <v xml:space="preserve"> </v>
      </c>
      <c r="AD31" s="114" t="str">
        <f t="shared" si="22"/>
        <v xml:space="preserve"> </v>
      </c>
      <c r="AE31" s="114" t="e">
        <f t="shared" si="16"/>
        <v>#REF!</v>
      </c>
      <c r="AF31" s="115" t="str">
        <f t="shared" ref="AF31:AH31" si="23">M26</f>
        <v xml:space="preserve"> </v>
      </c>
      <c r="AG31" s="115" t="str">
        <f t="shared" si="23"/>
        <v xml:space="preserve"> </v>
      </c>
      <c r="AH31" s="113" t="str">
        <f t="shared" si="23"/>
        <v xml:space="preserve"> </v>
      </c>
      <c r="AI31" s="101"/>
    </row>
    <row r="32" spans="1:35" ht="27" customHeight="1">
      <c r="A32" s="101"/>
      <c r="B32" s="124"/>
      <c r="C32" s="43" t="s">
        <v>61</v>
      </c>
      <c r="D32" s="11" t="s">
        <v>133</v>
      </c>
      <c r="E32" s="56"/>
      <c r="F32" s="57" t="str">
        <f t="shared" si="12"/>
        <v/>
      </c>
      <c r="G32" s="58"/>
      <c r="H32" s="58"/>
      <c r="I32" s="59"/>
      <c r="J32" s="59"/>
      <c r="K32" s="60" t="str">
        <f t="shared" si="1"/>
        <v/>
      </c>
      <c r="L32" s="61" t="str">
        <f t="shared" si="2"/>
        <v/>
      </c>
      <c r="M32" s="62" t="str">
        <f t="shared" si="3"/>
        <v/>
      </c>
      <c r="N32" s="62" t="str">
        <f t="shared" si="4"/>
        <v/>
      </c>
      <c r="O32" s="61" t="str">
        <f t="shared" si="5"/>
        <v/>
      </c>
      <c r="P32" s="61" t="str">
        <f t="shared" si="6"/>
        <v/>
      </c>
      <c r="Q32" s="63"/>
      <c r="R32" s="108"/>
      <c r="S32" s="109"/>
      <c r="T32" s="101"/>
      <c r="U32" s="101"/>
      <c r="V32" s="72" t="s">
        <v>134</v>
      </c>
      <c r="W32" s="72" t="str">
        <f>C34</f>
        <v>Temmuz 3. Hafta</v>
      </c>
      <c r="X32" s="110">
        <f t="shared" ref="X32:AA32" si="24">F34</f>
        <v>20.697329376854597</v>
      </c>
      <c r="Y32" s="111">
        <f t="shared" si="24"/>
        <v>406</v>
      </c>
      <c r="Z32" s="111">
        <f t="shared" si="24"/>
        <v>12484</v>
      </c>
      <c r="AA32" s="112">
        <f t="shared" si="24"/>
        <v>81</v>
      </c>
      <c r="AB32" s="112" t="e">
        <f t="shared" si="14"/>
        <v>#REF!</v>
      </c>
      <c r="AC32" s="113">
        <f t="shared" ref="AC32:AD32" si="25">K34</f>
        <v>1.6579084729937998</v>
      </c>
      <c r="AD32" s="114">
        <f t="shared" si="25"/>
        <v>0.25552258489943946</v>
      </c>
      <c r="AE32" s="114" t="e">
        <f t="shared" si="16"/>
        <v>#REF!</v>
      </c>
      <c r="AF32" s="115">
        <f t="shared" ref="AF32:AH32" si="26">M34</f>
        <v>0.19950738916256158</v>
      </c>
      <c r="AG32" s="115">
        <f t="shared" si="26"/>
        <v>3.2521627683434799E-2</v>
      </c>
      <c r="AH32" s="113">
        <f t="shared" si="26"/>
        <v>5.0978643785356152E-2</v>
      </c>
      <c r="AI32" s="101"/>
    </row>
    <row r="33" spans="1:35" ht="27" customHeight="1">
      <c r="A33" s="101"/>
      <c r="B33" s="124"/>
      <c r="C33" s="46" t="s">
        <v>65</v>
      </c>
      <c r="D33" s="11" t="s">
        <v>136</v>
      </c>
      <c r="E33" s="56">
        <v>558</v>
      </c>
      <c r="F33" s="57">
        <f t="shared" si="12"/>
        <v>20.697329376854597</v>
      </c>
      <c r="G33" s="58">
        <v>406</v>
      </c>
      <c r="H33" s="58">
        <v>12484</v>
      </c>
      <c r="I33" s="59">
        <v>81</v>
      </c>
      <c r="J33" s="59">
        <v>12</v>
      </c>
      <c r="K33" s="60">
        <f t="shared" si="1"/>
        <v>1.6579084729937998</v>
      </c>
      <c r="L33" s="61">
        <f t="shared" si="2"/>
        <v>0.25552258489943946</v>
      </c>
      <c r="M33" s="62">
        <f t="shared" si="3"/>
        <v>0.19950738916256158</v>
      </c>
      <c r="N33" s="62">
        <f t="shared" si="4"/>
        <v>3.2521627683434799E-2</v>
      </c>
      <c r="O33" s="121">
        <f t="shared" si="5"/>
        <v>5.0978643785356152E-2</v>
      </c>
      <c r="P33" s="61">
        <f t="shared" si="6"/>
        <v>1.7247774480712164</v>
      </c>
      <c r="Q33" s="117"/>
      <c r="R33" s="108">
        <v>26.96</v>
      </c>
      <c r="S33" s="118"/>
      <c r="T33" s="101"/>
      <c r="U33" s="101"/>
      <c r="V33" s="72" t="s">
        <v>137</v>
      </c>
      <c r="W33" s="72" t="str">
        <f>C42</f>
        <v>Temmuz 4. Hafta</v>
      </c>
      <c r="X33" s="110">
        <f t="shared" ref="X33:AA33" si="27">F42</f>
        <v>828.00000000000011</v>
      </c>
      <c r="Y33" s="111">
        <f t="shared" si="27"/>
        <v>48964</v>
      </c>
      <c r="Z33" s="111">
        <f t="shared" si="27"/>
        <v>837707</v>
      </c>
      <c r="AA33" s="112">
        <f t="shared" si="27"/>
        <v>6250</v>
      </c>
      <c r="AB33" s="112" t="e">
        <f t="shared" si="14"/>
        <v>#REF!</v>
      </c>
      <c r="AC33" s="113">
        <f t="shared" ref="AC33:AD33" si="28">K42</f>
        <v>0.98841241627442544</v>
      </c>
      <c r="AD33" s="114">
        <f t="shared" si="28"/>
        <v>0.13248000000000001</v>
      </c>
      <c r="AE33" s="114" t="e">
        <f t="shared" si="16"/>
        <v>#REF!</v>
      </c>
      <c r="AF33" s="115">
        <f t="shared" ref="AF33:AH33" si="29">M42</f>
        <v>0.12764480026141656</v>
      </c>
      <c r="AG33" s="115">
        <f t="shared" si="29"/>
        <v>5.8450030858044635E-2</v>
      </c>
      <c r="AH33" s="113">
        <f t="shared" si="29"/>
        <v>1.6910383138632468E-2</v>
      </c>
      <c r="AI33" s="101"/>
    </row>
    <row r="34" spans="1:35" ht="27" customHeight="1">
      <c r="A34" s="101"/>
      <c r="B34" s="119" t="s">
        <v>93</v>
      </c>
      <c r="C34" s="236" t="s">
        <v>135</v>
      </c>
      <c r="D34" s="237"/>
      <c r="E34" s="120">
        <f t="shared" ref="E34:J34" si="30">SUM(E27:E33)</f>
        <v>558</v>
      </c>
      <c r="F34" s="121">
        <f t="shared" si="30"/>
        <v>20.697329376854597</v>
      </c>
      <c r="G34" s="37">
        <f t="shared" si="30"/>
        <v>406</v>
      </c>
      <c r="H34" s="37">
        <f t="shared" si="30"/>
        <v>12484</v>
      </c>
      <c r="I34" s="38">
        <f t="shared" si="30"/>
        <v>81</v>
      </c>
      <c r="J34" s="38">
        <f t="shared" si="30"/>
        <v>12</v>
      </c>
      <c r="K34" s="39">
        <f t="shared" si="1"/>
        <v>1.6579084729937998</v>
      </c>
      <c r="L34" s="40">
        <f t="shared" si="2"/>
        <v>0.25552258489943946</v>
      </c>
      <c r="M34" s="41">
        <f t="shared" si="3"/>
        <v>0.19950738916256158</v>
      </c>
      <c r="N34" s="41">
        <f t="shared" si="4"/>
        <v>3.2521627683434799E-2</v>
      </c>
      <c r="O34" s="39">
        <f t="shared" si="5"/>
        <v>5.0978643785356152E-2</v>
      </c>
      <c r="P34" s="39">
        <f t="shared" si="6"/>
        <v>1.7247774480712164</v>
      </c>
      <c r="Q34" s="41"/>
      <c r="R34" s="122">
        <f>IFERROR(IF(N26="","",AVERAGE(R27:R33))," ")</f>
        <v>26.96</v>
      </c>
      <c r="S34" s="123">
        <f>SUM(S27:S33)</f>
        <v>0</v>
      </c>
      <c r="T34" s="101"/>
      <c r="U34" s="101"/>
      <c r="V34" s="72" t="s">
        <v>139</v>
      </c>
      <c r="W34" s="72" t="str">
        <f>C50</f>
        <v>Ağustos 1. Hafta</v>
      </c>
      <c r="X34" s="110">
        <f t="shared" ref="X34:AA34" si="31">F50</f>
        <v>411.55555555555554</v>
      </c>
      <c r="Y34" s="111">
        <f t="shared" si="31"/>
        <v>15460</v>
      </c>
      <c r="Z34" s="111">
        <f t="shared" si="31"/>
        <v>394117</v>
      </c>
      <c r="AA34" s="112">
        <f t="shared" si="31"/>
        <v>3574</v>
      </c>
      <c r="AB34" s="112" t="e">
        <f t="shared" si="14"/>
        <v>#REF!</v>
      </c>
      <c r="AC34" s="113">
        <f t="shared" ref="AC34:AD34" si="32">K50</f>
        <v>1.0442471539049458</v>
      </c>
      <c r="AD34" s="114">
        <f t="shared" si="32"/>
        <v>0.11515264565068706</v>
      </c>
      <c r="AE34" s="114" t="e">
        <f t="shared" si="16"/>
        <v>#REF!</v>
      </c>
      <c r="AF34" s="115">
        <f t="shared" ref="AF34:AH34" si="33">M50</f>
        <v>0.23117723156532988</v>
      </c>
      <c r="AG34" s="115">
        <f t="shared" si="33"/>
        <v>3.9226930074064303E-2</v>
      </c>
      <c r="AH34" s="113">
        <f t="shared" si="33"/>
        <v>2.662066982894926E-2</v>
      </c>
      <c r="AI34" s="101"/>
    </row>
    <row r="35" spans="1:35" ht="27" customHeight="1">
      <c r="A35" s="101"/>
      <c r="B35" s="124"/>
      <c r="C35" s="43" t="s">
        <v>35</v>
      </c>
      <c r="D35" s="11" t="s">
        <v>141</v>
      </c>
      <c r="E35" s="56">
        <v>834</v>
      </c>
      <c r="F35" s="57">
        <f t="shared" ref="F35:F41" si="34">IF(R35="","",E35/R35)</f>
        <v>30.888888888888889</v>
      </c>
      <c r="G35" s="58">
        <v>446</v>
      </c>
      <c r="H35" s="58">
        <v>14763</v>
      </c>
      <c r="I35" s="59">
        <v>82</v>
      </c>
      <c r="J35" s="59">
        <v>8</v>
      </c>
      <c r="K35" s="60">
        <f t="shared" si="1"/>
        <v>2.092317881791566</v>
      </c>
      <c r="L35" s="61">
        <f t="shared" si="2"/>
        <v>0.37669376693766937</v>
      </c>
      <c r="M35" s="62">
        <f t="shared" si="3"/>
        <v>0.18385650224215247</v>
      </c>
      <c r="N35" s="62">
        <f t="shared" si="4"/>
        <v>3.0210661789609159E-2</v>
      </c>
      <c r="O35" s="61">
        <f t="shared" si="5"/>
        <v>6.9257598405580476E-2</v>
      </c>
      <c r="P35" s="61">
        <f t="shared" si="6"/>
        <v>3.8611111111111112</v>
      </c>
      <c r="Q35" s="63"/>
      <c r="R35" s="108">
        <v>27</v>
      </c>
      <c r="S35" s="109"/>
      <c r="T35" s="101"/>
      <c r="U35" s="101"/>
      <c r="V35" s="72" t="s">
        <v>142</v>
      </c>
      <c r="W35" s="72" t="str">
        <f>C58</f>
        <v>Ağustos 2. Hafta</v>
      </c>
      <c r="X35" s="110">
        <f t="shared" ref="X35:AA35" si="35">F58</f>
        <v>1070.3703703703704</v>
      </c>
      <c r="Y35" s="111">
        <f t="shared" si="35"/>
        <v>62554</v>
      </c>
      <c r="Z35" s="111">
        <f t="shared" si="35"/>
        <v>2881982</v>
      </c>
      <c r="AA35" s="112">
        <f t="shared" si="35"/>
        <v>7350</v>
      </c>
      <c r="AB35" s="112" t="e">
        <f t="shared" si="14"/>
        <v>#REF!</v>
      </c>
      <c r="AC35" s="113">
        <f t="shared" ref="AC35:AD35" si="36">K58</f>
        <v>0.3714007826455441</v>
      </c>
      <c r="AD35" s="114">
        <f t="shared" si="36"/>
        <v>0.14562862181909803</v>
      </c>
      <c r="AE35" s="114" t="e">
        <f t="shared" si="16"/>
        <v>#REF!</v>
      </c>
      <c r="AF35" s="115">
        <f t="shared" ref="AF35:AH35" si="37">M58</f>
        <v>0.11749848131214631</v>
      </c>
      <c r="AG35" s="115">
        <f t="shared" si="37"/>
        <v>2.1705201489808056E-2</v>
      </c>
      <c r="AH35" s="113">
        <f t="shared" si="37"/>
        <v>1.711114189932491E-2</v>
      </c>
      <c r="AI35" s="101"/>
    </row>
    <row r="36" spans="1:35" ht="27" customHeight="1">
      <c r="A36" s="101"/>
      <c r="B36" s="124"/>
      <c r="C36" s="43" t="s">
        <v>40</v>
      </c>
      <c r="D36" s="11" t="s">
        <v>144</v>
      </c>
      <c r="E36" s="56">
        <v>3322</v>
      </c>
      <c r="F36" s="57">
        <f t="shared" si="34"/>
        <v>123.03703703703704</v>
      </c>
      <c r="G36" s="58">
        <v>8275</v>
      </c>
      <c r="H36" s="58">
        <v>94285</v>
      </c>
      <c r="I36" s="59">
        <v>923</v>
      </c>
      <c r="J36" s="59">
        <v>22</v>
      </c>
      <c r="K36" s="60">
        <f t="shared" si="1"/>
        <v>1.304948157575829</v>
      </c>
      <c r="L36" s="61">
        <f t="shared" si="2"/>
        <v>0.1333012318927812</v>
      </c>
      <c r="M36" s="62">
        <f t="shared" si="3"/>
        <v>0.11154078549848942</v>
      </c>
      <c r="N36" s="62">
        <f t="shared" si="4"/>
        <v>8.7765816407700065E-2</v>
      </c>
      <c r="O36" s="61">
        <f t="shared" si="5"/>
        <v>1.4868524113237105E-2</v>
      </c>
      <c r="P36" s="61">
        <f t="shared" si="6"/>
        <v>5.5925925925925926</v>
      </c>
      <c r="Q36" s="63"/>
      <c r="R36" s="108">
        <v>27</v>
      </c>
      <c r="S36" s="109"/>
      <c r="T36" s="101"/>
      <c r="U36" s="101"/>
      <c r="V36" s="72" t="s">
        <v>145</v>
      </c>
      <c r="W36" s="72" t="str">
        <f>C66</f>
        <v>Ağustos 3. Hafta</v>
      </c>
      <c r="X36" s="110">
        <f t="shared" ref="X36:AA36" si="38">F66</f>
        <v>986.29629629629642</v>
      </c>
      <c r="Y36" s="111">
        <f t="shared" si="38"/>
        <v>127375</v>
      </c>
      <c r="Z36" s="111">
        <f t="shared" si="38"/>
        <v>2701633</v>
      </c>
      <c r="AA36" s="112">
        <f t="shared" si="38"/>
        <v>9433</v>
      </c>
      <c r="AB36" s="112" t="e">
        <f t="shared" si="14"/>
        <v>#REF!</v>
      </c>
      <c r="AC36" s="113">
        <f t="shared" ref="AC36:AD36" si="39">K66</f>
        <v>0.36507412231650133</v>
      </c>
      <c r="AD36" s="114">
        <f t="shared" si="39"/>
        <v>0.10455807233078517</v>
      </c>
      <c r="AE36" s="114" t="e">
        <f t="shared" si="16"/>
        <v>#REF!</v>
      </c>
      <c r="AF36" s="115">
        <f t="shared" ref="AF36:AH36" si="40">M66</f>
        <v>7.4056918547595676E-2</v>
      </c>
      <c r="AG36" s="115">
        <f t="shared" si="40"/>
        <v>4.714741047359134E-2</v>
      </c>
      <c r="AH36" s="113">
        <f t="shared" si="40"/>
        <v>7.7432486460945749E-3</v>
      </c>
      <c r="AI36" s="101"/>
    </row>
    <row r="37" spans="1:35" ht="27" customHeight="1">
      <c r="A37" s="101"/>
      <c r="B37" s="124"/>
      <c r="C37" s="43" t="s">
        <v>45</v>
      </c>
      <c r="D37" s="11" t="s">
        <v>147</v>
      </c>
      <c r="E37" s="56">
        <v>3521</v>
      </c>
      <c r="F37" s="57">
        <f t="shared" si="34"/>
        <v>130.40740740740742</v>
      </c>
      <c r="G37" s="58">
        <v>12229</v>
      </c>
      <c r="H37" s="58">
        <v>149781</v>
      </c>
      <c r="I37" s="59">
        <v>948</v>
      </c>
      <c r="J37" s="59">
        <v>17</v>
      </c>
      <c r="K37" s="60">
        <f t="shared" si="1"/>
        <v>0.87065387070060563</v>
      </c>
      <c r="L37" s="61">
        <f t="shared" si="2"/>
        <v>0.13756055633692765</v>
      </c>
      <c r="M37" s="62">
        <f t="shared" si="3"/>
        <v>7.7520647640853702E-2</v>
      </c>
      <c r="N37" s="62">
        <f t="shared" si="4"/>
        <v>8.1645869636335716E-2</v>
      </c>
      <c r="O37" s="61">
        <f t="shared" si="5"/>
        <v>1.0663783417074775E-2</v>
      </c>
      <c r="P37" s="61">
        <f t="shared" si="6"/>
        <v>7.6710239651416128</v>
      </c>
      <c r="Q37" s="63"/>
      <c r="R37" s="108">
        <v>27</v>
      </c>
      <c r="S37" s="109"/>
      <c r="T37" s="101"/>
      <c r="U37" s="101"/>
      <c r="V37" s="72" t="s">
        <v>148</v>
      </c>
      <c r="W37" s="72" t="str">
        <f>C74</f>
        <v>Ağustos 4. Hafta</v>
      </c>
      <c r="X37" s="110">
        <f t="shared" ref="X37:AA37" si="41">F74</f>
        <v>1489.9259259259259</v>
      </c>
      <c r="Y37" s="111">
        <f t="shared" si="41"/>
        <v>70332</v>
      </c>
      <c r="Z37" s="111">
        <f t="shared" si="41"/>
        <v>2203230</v>
      </c>
      <c r="AA37" s="112">
        <f t="shared" si="41"/>
        <v>23367</v>
      </c>
      <c r="AB37" s="112" t="e">
        <f t="shared" si="14"/>
        <v>#REF!</v>
      </c>
      <c r="AC37" s="113">
        <f t="shared" ref="AC37:AD37" si="42">K74</f>
        <v>0.67624620485647247</v>
      </c>
      <c r="AD37" s="114">
        <f t="shared" si="42"/>
        <v>6.3761968841782257E-2</v>
      </c>
      <c r="AE37" s="114" t="e">
        <f t="shared" si="16"/>
        <v>#REF!</v>
      </c>
      <c r="AF37" s="115">
        <f t="shared" ref="AF37:AH37" si="43">M74</f>
        <v>0.33223852584883123</v>
      </c>
      <c r="AG37" s="115">
        <f t="shared" si="43"/>
        <v>3.19222232812734E-2</v>
      </c>
      <c r="AH37" s="113">
        <f t="shared" si="43"/>
        <v>2.1184182533212845E-2</v>
      </c>
      <c r="AI37" s="101"/>
    </row>
    <row r="38" spans="1:35" ht="27" customHeight="1">
      <c r="A38" s="101"/>
      <c r="B38" s="124"/>
      <c r="C38" s="43" t="s">
        <v>50</v>
      </c>
      <c r="D38" s="11" t="s">
        <v>150</v>
      </c>
      <c r="E38" s="56">
        <v>5475</v>
      </c>
      <c r="F38" s="57">
        <f t="shared" si="34"/>
        <v>202.77777777777777</v>
      </c>
      <c r="G38" s="58">
        <v>13037</v>
      </c>
      <c r="H38" s="58">
        <v>339758</v>
      </c>
      <c r="I38" s="59">
        <v>2057</v>
      </c>
      <c r="J38" s="59">
        <v>32</v>
      </c>
      <c r="K38" s="60">
        <f t="shared" si="1"/>
        <v>0.596830031309867</v>
      </c>
      <c r="L38" s="61">
        <f t="shared" si="2"/>
        <v>9.8579376654242962E-2</v>
      </c>
      <c r="M38" s="62">
        <f t="shared" si="3"/>
        <v>0.15778169824346092</v>
      </c>
      <c r="N38" s="62">
        <f t="shared" si="4"/>
        <v>3.837142907598938E-2</v>
      </c>
      <c r="O38" s="61">
        <f t="shared" si="5"/>
        <v>1.5554021460288239E-2</v>
      </c>
      <c r="P38" s="61">
        <f t="shared" si="6"/>
        <v>6.3368055555555554</v>
      </c>
      <c r="Q38" s="63"/>
      <c r="R38" s="108">
        <v>27</v>
      </c>
      <c r="S38" s="109"/>
      <c r="T38" s="101"/>
      <c r="U38" s="101"/>
      <c r="V38" s="72" t="s">
        <v>151</v>
      </c>
      <c r="W38" s="72" t="str">
        <f>C82</f>
        <v>Eylül 0. Hafta</v>
      </c>
      <c r="X38" s="110">
        <f t="shared" ref="X38:AA38" si="44">F82</f>
        <v>18.518518518518519</v>
      </c>
      <c r="Y38" s="111">
        <f t="shared" si="44"/>
        <v>406</v>
      </c>
      <c r="Z38" s="111">
        <f t="shared" si="44"/>
        <v>12484</v>
      </c>
      <c r="AA38" s="112">
        <f t="shared" si="44"/>
        <v>79</v>
      </c>
      <c r="AB38" s="112" t="e">
        <f t="shared" si="14"/>
        <v>#REF!</v>
      </c>
      <c r="AC38" s="113">
        <f t="shared" ref="AC38:AD38" si="45">K82</f>
        <v>1.4833802081479108</v>
      </c>
      <c r="AD38" s="114">
        <f t="shared" si="45"/>
        <v>0.23441162681669012</v>
      </c>
      <c r="AE38" s="114" t="e">
        <f t="shared" si="16"/>
        <v>#REF!</v>
      </c>
      <c r="AF38" s="115">
        <f t="shared" ref="AF38:AH38" si="46">M82</f>
        <v>0.19458128078817735</v>
      </c>
      <c r="AG38" s="115">
        <f t="shared" si="46"/>
        <v>3.2521627683434799E-2</v>
      </c>
      <c r="AH38" s="113">
        <f t="shared" si="46"/>
        <v>4.561211457763182E-2</v>
      </c>
      <c r="AI38" s="101"/>
    </row>
    <row r="39" spans="1:35" ht="27" customHeight="1">
      <c r="A39" s="101"/>
      <c r="B39" s="124"/>
      <c r="C39" s="43" t="s">
        <v>56</v>
      </c>
      <c r="D39" s="11" t="s">
        <v>153</v>
      </c>
      <c r="E39" s="56">
        <v>4307</v>
      </c>
      <c r="F39" s="57">
        <f t="shared" si="34"/>
        <v>159.5185185185185</v>
      </c>
      <c r="G39" s="58">
        <v>8282</v>
      </c>
      <c r="H39" s="58">
        <v>126765</v>
      </c>
      <c r="I39" s="59">
        <v>1230</v>
      </c>
      <c r="J39" s="59">
        <v>35</v>
      </c>
      <c r="K39" s="60">
        <f t="shared" si="1"/>
        <v>1.2583798250188813</v>
      </c>
      <c r="L39" s="61">
        <f t="shared" si="2"/>
        <v>0.12968985245408007</v>
      </c>
      <c r="M39" s="62">
        <f t="shared" si="3"/>
        <v>0.14851485148514851</v>
      </c>
      <c r="N39" s="62">
        <f t="shared" si="4"/>
        <v>6.5333491105589087E-2</v>
      </c>
      <c r="O39" s="61">
        <f t="shared" si="5"/>
        <v>1.9260869176348526E-2</v>
      </c>
      <c r="P39" s="61">
        <f t="shared" si="6"/>
        <v>4.5576719576719569</v>
      </c>
      <c r="Q39" s="63"/>
      <c r="R39" s="108">
        <v>27</v>
      </c>
      <c r="S39" s="109"/>
      <c r="T39" s="101"/>
      <c r="U39" s="101"/>
      <c r="V39" s="72" t="s">
        <v>154</v>
      </c>
      <c r="W39" s="72" t="str">
        <f>C90</f>
        <v>Eylül 1. Hafta</v>
      </c>
      <c r="X39" s="110">
        <f t="shared" ref="X39:AA39" si="47">F90</f>
        <v>74.925925925925924</v>
      </c>
      <c r="Y39" s="111">
        <f t="shared" si="47"/>
        <v>772</v>
      </c>
      <c r="Z39" s="111">
        <f t="shared" si="47"/>
        <v>74377</v>
      </c>
      <c r="AA39" s="112">
        <f t="shared" si="47"/>
        <v>487</v>
      </c>
      <c r="AB39" s="112" t="e">
        <f t="shared" si="14"/>
        <v>#REF!</v>
      </c>
      <c r="AC39" s="113">
        <f t="shared" ref="AC39:AD39" si="48">K90</f>
        <v>1.0073803181887671</v>
      </c>
      <c r="AD39" s="114">
        <f t="shared" si="48"/>
        <v>0.15385200395467336</v>
      </c>
      <c r="AE39" s="114" t="e">
        <f t="shared" si="16"/>
        <v>#REF!</v>
      </c>
      <c r="AF39" s="115">
        <f t="shared" ref="AF39:AH39" si="49">M90</f>
        <v>0.63082901554404147</v>
      </c>
      <c r="AG39" s="115">
        <f t="shared" si="49"/>
        <v>1.0379552818747731E-2</v>
      </c>
      <c r="AH39" s="113">
        <f t="shared" si="49"/>
        <v>9.7054308194204561E-2</v>
      </c>
      <c r="AI39" s="101"/>
    </row>
    <row r="40" spans="1:35" ht="27" customHeight="1">
      <c r="A40" s="101"/>
      <c r="B40" s="124"/>
      <c r="C40" s="43" t="s">
        <v>61</v>
      </c>
      <c r="D40" s="11" t="s">
        <v>156</v>
      </c>
      <c r="E40" s="56">
        <v>2625</v>
      </c>
      <c r="F40" s="57">
        <f t="shared" si="34"/>
        <v>97.222222222222229</v>
      </c>
      <c r="G40" s="58">
        <v>3868</v>
      </c>
      <c r="H40" s="58">
        <v>55718</v>
      </c>
      <c r="I40" s="59">
        <v>553</v>
      </c>
      <c r="J40" s="59">
        <v>26</v>
      </c>
      <c r="K40" s="60">
        <f t="shared" si="1"/>
        <v>1.744897918486346</v>
      </c>
      <c r="L40" s="61">
        <f t="shared" si="2"/>
        <v>0.17580872011251758</v>
      </c>
      <c r="M40" s="62">
        <f t="shared" si="3"/>
        <v>0.14296794208893485</v>
      </c>
      <c r="N40" s="62">
        <f t="shared" si="4"/>
        <v>6.9421012958110484E-2</v>
      </c>
      <c r="O40" s="61">
        <f t="shared" si="5"/>
        <v>2.5135010915776169E-2</v>
      </c>
      <c r="P40" s="61">
        <f t="shared" si="6"/>
        <v>3.7393162393162394</v>
      </c>
      <c r="Q40" s="63"/>
      <c r="R40" s="108">
        <v>27</v>
      </c>
      <c r="S40" s="109"/>
      <c r="T40" s="101"/>
      <c r="U40" s="101"/>
      <c r="V40" s="72" t="s">
        <v>157</v>
      </c>
      <c r="W40" s="72" t="str">
        <f>C98</f>
        <v>Eylül 2. Hafta</v>
      </c>
      <c r="X40" s="110">
        <f t="shared" ref="X40:AA40" si="50">F98</f>
        <v>24.037037037037038</v>
      </c>
      <c r="Y40" s="111">
        <f t="shared" si="50"/>
        <v>105</v>
      </c>
      <c r="Z40" s="111">
        <f t="shared" si="50"/>
        <v>3878</v>
      </c>
      <c r="AA40" s="112">
        <f t="shared" si="50"/>
        <v>194</v>
      </c>
      <c r="AB40" s="112" t="e">
        <f t="shared" si="14"/>
        <v>#REF!</v>
      </c>
      <c r="AC40" s="113">
        <f t="shared" ref="AC40:AD40" si="51">K98</f>
        <v>6.1983076423509633</v>
      </c>
      <c r="AD40" s="114">
        <f t="shared" si="51"/>
        <v>0.12390225276823215</v>
      </c>
      <c r="AE40" s="114" t="e">
        <f t="shared" si="16"/>
        <v>#REF!</v>
      </c>
      <c r="AF40" s="115">
        <f t="shared" ref="AF40:AH40" si="52">M98</f>
        <v>1.8476190476190477</v>
      </c>
      <c r="AG40" s="115">
        <f t="shared" si="52"/>
        <v>2.7075812274368231E-2</v>
      </c>
      <c r="AH40" s="113">
        <f t="shared" si="52"/>
        <v>0.22892416225749559</v>
      </c>
      <c r="AI40" s="101"/>
    </row>
    <row r="41" spans="1:35" ht="27" customHeight="1">
      <c r="A41" s="101"/>
      <c r="B41" s="124"/>
      <c r="C41" s="46" t="s">
        <v>65</v>
      </c>
      <c r="D41" s="11" t="s">
        <v>159</v>
      </c>
      <c r="E41" s="56">
        <v>2272</v>
      </c>
      <c r="F41" s="57">
        <f t="shared" si="34"/>
        <v>84.148148148148152</v>
      </c>
      <c r="G41" s="58">
        <v>2827</v>
      </c>
      <c r="H41" s="58">
        <v>56637</v>
      </c>
      <c r="I41" s="59">
        <v>457</v>
      </c>
      <c r="J41" s="59">
        <v>23</v>
      </c>
      <c r="K41" s="60">
        <f t="shared" si="1"/>
        <v>1.4857451515466595</v>
      </c>
      <c r="L41" s="61">
        <f t="shared" si="2"/>
        <v>0.18413161520382529</v>
      </c>
      <c r="M41" s="62">
        <f t="shared" si="3"/>
        <v>0.16165546515741069</v>
      </c>
      <c r="N41" s="62">
        <f t="shared" si="4"/>
        <v>4.9914366933276832E-2</v>
      </c>
      <c r="O41" s="61">
        <f t="shared" si="5"/>
        <v>2.9765881905959728E-2</v>
      </c>
      <c r="P41" s="61">
        <f t="shared" si="6"/>
        <v>3.6586151368760067</v>
      </c>
      <c r="Q41" s="117"/>
      <c r="R41" s="108">
        <v>27</v>
      </c>
      <c r="S41" s="118"/>
      <c r="T41" s="101"/>
      <c r="U41" s="101"/>
      <c r="V41" s="72" t="s">
        <v>160</v>
      </c>
      <c r="W41" s="72" t="str">
        <f>C106</f>
        <v xml:space="preserve">Eylül 3. Hafta        </v>
      </c>
      <c r="X41" s="110">
        <f t="shared" ref="X41:AA41" si="53">F106</f>
        <v>932.85185185185173</v>
      </c>
      <c r="Y41" s="111">
        <f t="shared" si="53"/>
        <v>73664</v>
      </c>
      <c r="Z41" s="111">
        <f t="shared" si="53"/>
        <v>2138564</v>
      </c>
      <c r="AA41" s="112">
        <f t="shared" si="53"/>
        <v>7260</v>
      </c>
      <c r="AB41" s="112" t="e">
        <f t="shared" si="14"/>
        <v>#REF!</v>
      </c>
      <c r="AC41" s="113">
        <f t="shared" ref="AC41:AD41" si="54">K106</f>
        <v>0.43620478594601414</v>
      </c>
      <c r="AD41" s="114">
        <f t="shared" si="54"/>
        <v>0.12849199061320271</v>
      </c>
      <c r="AE41" s="114" t="e">
        <f t="shared" si="16"/>
        <v>#REF!</v>
      </c>
      <c r="AF41" s="115">
        <f t="shared" ref="AF41:AH41" si="55">M106</f>
        <v>9.8555603822762822E-2</v>
      </c>
      <c r="AG41" s="115">
        <f t="shared" si="55"/>
        <v>3.4445543832216381E-2</v>
      </c>
      <c r="AH41" s="113">
        <f t="shared" si="55"/>
        <v>1.2663605721272966E-2</v>
      </c>
      <c r="AI41" s="101"/>
    </row>
    <row r="42" spans="1:35" ht="27" customHeight="1">
      <c r="A42" s="101"/>
      <c r="B42" s="119" t="s">
        <v>93</v>
      </c>
      <c r="C42" s="236" t="s">
        <v>138</v>
      </c>
      <c r="D42" s="237"/>
      <c r="E42" s="120">
        <f t="shared" ref="E42:J42" si="56">SUM(E35:E41)</f>
        <v>22356</v>
      </c>
      <c r="F42" s="121">
        <f t="shared" si="56"/>
        <v>828.00000000000011</v>
      </c>
      <c r="G42" s="37">
        <f t="shared" si="56"/>
        <v>48964</v>
      </c>
      <c r="H42" s="37">
        <f t="shared" si="56"/>
        <v>837707</v>
      </c>
      <c r="I42" s="38">
        <f t="shared" si="56"/>
        <v>6250</v>
      </c>
      <c r="J42" s="38">
        <f t="shared" si="56"/>
        <v>163</v>
      </c>
      <c r="K42" s="39">
        <f t="shared" si="1"/>
        <v>0.98841241627442544</v>
      </c>
      <c r="L42" s="40">
        <f t="shared" si="2"/>
        <v>0.13248000000000001</v>
      </c>
      <c r="M42" s="41">
        <f t="shared" si="3"/>
        <v>0.12764480026141656</v>
      </c>
      <c r="N42" s="41">
        <f t="shared" si="4"/>
        <v>5.8450030858044635E-2</v>
      </c>
      <c r="O42" s="39">
        <f t="shared" si="5"/>
        <v>1.6910383138632468E-2</v>
      </c>
      <c r="P42" s="39">
        <f t="shared" si="6"/>
        <v>5.0797546012269947</v>
      </c>
      <c r="Q42" s="41"/>
      <c r="R42" s="122">
        <f>IFERROR(IF(N34="","",AVERAGE(R35:R41))," ")</f>
        <v>27</v>
      </c>
      <c r="S42" s="123">
        <f>SUM(S35:S41)</f>
        <v>0</v>
      </c>
      <c r="T42" s="101"/>
      <c r="U42" s="101"/>
      <c r="V42" s="72" t="s">
        <v>162</v>
      </c>
      <c r="W42" s="72" t="str">
        <f>C114</f>
        <v>Eylül 4. Hafta</v>
      </c>
      <c r="X42" s="110">
        <f t="shared" ref="X42:AA42" si="57">F114</f>
        <v>851.46299712723078</v>
      </c>
      <c r="Y42" s="111">
        <f t="shared" si="57"/>
        <v>54542</v>
      </c>
      <c r="Z42" s="111">
        <f t="shared" si="57"/>
        <v>1841082</v>
      </c>
      <c r="AA42" s="112">
        <f t="shared" si="57"/>
        <v>5792</v>
      </c>
      <c r="AB42" s="112" t="e">
        <f t="shared" si="14"/>
        <v>#REF!</v>
      </c>
      <c r="AC42" s="113">
        <f t="shared" ref="AC42:AD42" si="58">K114</f>
        <v>0.46247967071930024</v>
      </c>
      <c r="AD42" s="114">
        <f t="shared" si="58"/>
        <v>0.1470067329294252</v>
      </c>
      <c r="AE42" s="114" t="e">
        <f t="shared" si="16"/>
        <v>#REF!</v>
      </c>
      <c r="AF42" s="115">
        <f t="shared" ref="AF42:AH42" si="59">M114</f>
        <v>0.10619339224817571</v>
      </c>
      <c r="AG42" s="115">
        <f t="shared" si="59"/>
        <v>2.9624970533631854E-2</v>
      </c>
      <c r="AH42" s="113">
        <f t="shared" si="59"/>
        <v>1.5611143653097261E-2</v>
      </c>
      <c r="AI42" s="101"/>
    </row>
    <row r="43" spans="1:35" ht="27" customHeight="1">
      <c r="A43" s="101"/>
      <c r="B43" s="124"/>
      <c r="C43" s="43" t="s">
        <v>35</v>
      </c>
      <c r="D43" s="11" t="s">
        <v>164</v>
      </c>
      <c r="E43" s="56">
        <v>1492</v>
      </c>
      <c r="F43" s="57">
        <f t="shared" ref="F43:F49" si="60">IF(R43="","",E43/R43)</f>
        <v>55.25925925925926</v>
      </c>
      <c r="G43" s="58">
        <v>2096</v>
      </c>
      <c r="H43" s="58">
        <v>51175</v>
      </c>
      <c r="I43" s="59">
        <v>361</v>
      </c>
      <c r="J43" s="59">
        <v>21</v>
      </c>
      <c r="K43" s="60">
        <f t="shared" si="1"/>
        <v>1.0798096582170837</v>
      </c>
      <c r="L43" s="61">
        <f t="shared" si="2"/>
        <v>0.15307274033035806</v>
      </c>
      <c r="M43" s="62">
        <f t="shared" si="3"/>
        <v>0.17223282442748092</v>
      </c>
      <c r="N43" s="62">
        <f t="shared" si="4"/>
        <v>4.0957498778700537E-2</v>
      </c>
      <c r="O43" s="61">
        <f t="shared" si="5"/>
        <v>2.6364150409951936E-2</v>
      </c>
      <c r="P43" s="61">
        <f t="shared" si="6"/>
        <v>2.6313932980599648</v>
      </c>
      <c r="Q43" s="63"/>
      <c r="R43" s="108">
        <v>27</v>
      </c>
      <c r="S43" s="109"/>
      <c r="T43" s="101"/>
      <c r="U43" s="101"/>
      <c r="V43" s="72" t="s">
        <v>165</v>
      </c>
      <c r="W43" s="72" t="str">
        <f>C122</f>
        <v>Ekim 1. Hafta</v>
      </c>
      <c r="X43" s="110">
        <f t="shared" ref="X43:AA43" si="61">F122</f>
        <v>81.955195040722785</v>
      </c>
      <c r="Y43" s="111">
        <f t="shared" si="61"/>
        <v>1981</v>
      </c>
      <c r="Z43" s="111">
        <f t="shared" si="61"/>
        <v>127212</v>
      </c>
      <c r="AA43" s="112">
        <f t="shared" si="61"/>
        <v>924</v>
      </c>
      <c r="AB43" s="112" t="e">
        <f t="shared" si="14"/>
        <v>#REF!</v>
      </c>
      <c r="AC43" s="113">
        <f t="shared" ref="AC43:AD43" si="62">K122</f>
        <v>0.64424107034495792</v>
      </c>
      <c r="AD43" s="114">
        <f t="shared" si="62"/>
        <v>8.8696098528920769E-2</v>
      </c>
      <c r="AE43" s="114" t="e">
        <f t="shared" si="16"/>
        <v>#REF!</v>
      </c>
      <c r="AF43" s="115">
        <f t="shared" ref="AF43:AH43" si="63">M122</f>
        <v>0.46643109540636041</v>
      </c>
      <c r="AG43" s="115">
        <f t="shared" si="63"/>
        <v>1.5572430273873533E-2</v>
      </c>
      <c r="AH43" s="113">
        <f t="shared" si="63"/>
        <v>4.1370618395114987E-2</v>
      </c>
      <c r="AI43" s="101"/>
    </row>
    <row r="44" spans="1:35" ht="27" customHeight="1">
      <c r="A44" s="101"/>
      <c r="B44" s="124"/>
      <c r="C44" s="43" t="s">
        <v>40</v>
      </c>
      <c r="D44" s="11" t="s">
        <v>167</v>
      </c>
      <c r="E44" s="56">
        <v>2253</v>
      </c>
      <c r="F44" s="57">
        <f t="shared" si="60"/>
        <v>83.444444444444443</v>
      </c>
      <c r="G44" s="58">
        <v>3167</v>
      </c>
      <c r="H44" s="58">
        <v>60646</v>
      </c>
      <c r="I44" s="59">
        <v>587</v>
      </c>
      <c r="J44" s="59">
        <v>25</v>
      </c>
      <c r="K44" s="60">
        <f t="shared" si="1"/>
        <v>1.3759265977054453</v>
      </c>
      <c r="L44" s="61">
        <f t="shared" si="2"/>
        <v>0.14215407912171116</v>
      </c>
      <c r="M44" s="62">
        <f t="shared" si="3"/>
        <v>0.18534891064098516</v>
      </c>
      <c r="N44" s="62">
        <f t="shared" si="4"/>
        <v>5.2221086304125579E-2</v>
      </c>
      <c r="O44" s="61">
        <f t="shared" si="5"/>
        <v>2.6348103708381573E-2</v>
      </c>
      <c r="P44" s="61">
        <f t="shared" si="6"/>
        <v>3.3377777777777777</v>
      </c>
      <c r="Q44" s="63"/>
      <c r="R44" s="108">
        <v>27</v>
      </c>
      <c r="S44" s="109"/>
      <c r="T44" s="101"/>
      <c r="U44" s="101"/>
      <c r="V44" s="72" t="s">
        <v>168</v>
      </c>
      <c r="W44" s="72" t="str">
        <f>C130</f>
        <v>Ekim 2. Hafta</v>
      </c>
      <c r="X44" s="110">
        <f t="shared" ref="X44:AA44" si="64">F130</f>
        <v>16.209386281588451</v>
      </c>
      <c r="Y44" s="111">
        <f t="shared" si="64"/>
        <v>303</v>
      </c>
      <c r="Z44" s="111">
        <f t="shared" si="64"/>
        <v>26475</v>
      </c>
      <c r="AA44" s="112">
        <f t="shared" si="64"/>
        <v>210</v>
      </c>
      <c r="AB44" s="112" t="e">
        <f t="shared" si="14"/>
        <v>#REF!</v>
      </c>
      <c r="AC44" s="113">
        <f t="shared" ref="AC44:AD44" si="65">K130</f>
        <v>0.61225255076821339</v>
      </c>
      <c r="AD44" s="114">
        <f t="shared" si="65"/>
        <v>7.7187553721849766E-2</v>
      </c>
      <c r="AE44" s="114" t="e">
        <f t="shared" si="16"/>
        <v>#REF!</v>
      </c>
      <c r="AF44" s="115">
        <f t="shared" ref="AF44:AH44" si="66">M130</f>
        <v>0.69306930693069302</v>
      </c>
      <c r="AG44" s="115">
        <f t="shared" si="66"/>
        <v>1.1444759206798867E-2</v>
      </c>
      <c r="AH44" s="113">
        <f t="shared" si="66"/>
        <v>5.3496324361678053E-2</v>
      </c>
      <c r="AI44" s="101"/>
    </row>
    <row r="45" spans="1:35" ht="27" customHeight="1">
      <c r="A45" s="101"/>
      <c r="B45" s="124"/>
      <c r="C45" s="43" t="s">
        <v>45</v>
      </c>
      <c r="D45" s="11" t="s">
        <v>170</v>
      </c>
      <c r="E45" s="56">
        <v>2000</v>
      </c>
      <c r="F45" s="57">
        <f t="shared" si="60"/>
        <v>74.074074074074076</v>
      </c>
      <c r="G45" s="58">
        <v>2796</v>
      </c>
      <c r="H45" s="58">
        <v>64393</v>
      </c>
      <c r="I45" s="59">
        <v>515</v>
      </c>
      <c r="J45" s="59">
        <v>18</v>
      </c>
      <c r="K45" s="60">
        <f t="shared" si="1"/>
        <v>1.1503435788684186</v>
      </c>
      <c r="L45" s="61">
        <f t="shared" si="2"/>
        <v>0.14383315354189141</v>
      </c>
      <c r="M45" s="62">
        <f t="shared" si="3"/>
        <v>0.18419170243204577</v>
      </c>
      <c r="N45" s="62">
        <f t="shared" si="4"/>
        <v>4.3420868727967327E-2</v>
      </c>
      <c r="O45" s="61">
        <f t="shared" si="5"/>
        <v>2.6492873417050814E-2</v>
      </c>
      <c r="P45" s="61">
        <f t="shared" si="6"/>
        <v>4.1152263374485596</v>
      </c>
      <c r="Q45" s="63"/>
      <c r="R45" s="108">
        <v>27</v>
      </c>
      <c r="S45" s="109"/>
      <c r="T45" s="101"/>
      <c r="U45" s="101"/>
      <c r="V45" s="72" t="s">
        <v>171</v>
      </c>
      <c r="W45" s="72" t="str">
        <f>C138</f>
        <v>Ekim 3. Hafta</v>
      </c>
      <c r="X45" s="110">
        <f t="shared" ref="X45:AA45" si="67">F138</f>
        <v>432.32680491551451</v>
      </c>
      <c r="Y45" s="111">
        <f t="shared" si="67"/>
        <v>21939</v>
      </c>
      <c r="Z45" s="111">
        <f t="shared" si="67"/>
        <v>562698</v>
      </c>
      <c r="AA45" s="112">
        <f t="shared" si="67"/>
        <v>2753</v>
      </c>
      <c r="AB45" s="112" t="e">
        <f t="shared" si="14"/>
        <v>#REF!</v>
      </c>
      <c r="AC45" s="113">
        <f t="shared" ref="AC45:AD45" si="68">K138</f>
        <v>0.76831054120596576</v>
      </c>
      <c r="AD45" s="114">
        <f t="shared" si="68"/>
        <v>0.15703843258827263</v>
      </c>
      <c r="AE45" s="114" t="e">
        <f t="shared" si="16"/>
        <v>#REF!</v>
      </c>
      <c r="AF45" s="115">
        <f t="shared" ref="AF45:AH45" si="69">M138</f>
        <v>0.1254842973699804</v>
      </c>
      <c r="AG45" s="115">
        <f t="shared" si="69"/>
        <v>3.8988942558885936E-2</v>
      </c>
      <c r="AH45" s="113">
        <f t="shared" si="69"/>
        <v>1.9705857373422422E-2</v>
      </c>
      <c r="AI45" s="101"/>
    </row>
    <row r="46" spans="1:35" ht="27" customHeight="1">
      <c r="A46" s="101"/>
      <c r="B46" s="124"/>
      <c r="C46" s="43" t="s">
        <v>50</v>
      </c>
      <c r="D46" s="11" t="s">
        <v>173</v>
      </c>
      <c r="E46" s="56">
        <v>2160</v>
      </c>
      <c r="F46" s="57">
        <f t="shared" si="60"/>
        <v>80</v>
      </c>
      <c r="G46" s="58">
        <v>2805</v>
      </c>
      <c r="H46" s="58">
        <v>77311</v>
      </c>
      <c r="I46" s="59">
        <v>1010</v>
      </c>
      <c r="J46" s="59">
        <v>19</v>
      </c>
      <c r="K46" s="60">
        <f t="shared" si="1"/>
        <v>1.0347815964093077</v>
      </c>
      <c r="L46" s="61">
        <f t="shared" si="2"/>
        <v>7.9207920792079209E-2</v>
      </c>
      <c r="M46" s="62">
        <f t="shared" si="3"/>
        <v>0.36007130124777181</v>
      </c>
      <c r="N46" s="62">
        <f t="shared" si="4"/>
        <v>3.6282029724101356E-2</v>
      </c>
      <c r="O46" s="61">
        <f t="shared" si="5"/>
        <v>2.8520499108734401E-2</v>
      </c>
      <c r="P46" s="61">
        <f t="shared" si="6"/>
        <v>4.2105263157894735</v>
      </c>
      <c r="Q46" s="63"/>
      <c r="R46" s="108">
        <v>27</v>
      </c>
      <c r="S46" s="109"/>
      <c r="T46" s="101"/>
      <c r="U46" s="101"/>
      <c r="V46" s="72" t="s">
        <v>174</v>
      </c>
      <c r="W46" s="72" t="str">
        <f>C146</f>
        <v>Ekim 4. Hafta</v>
      </c>
      <c r="X46" s="110">
        <f t="shared" ref="X46:AA46" si="70">F146</f>
        <v>858.74974670719348</v>
      </c>
      <c r="Y46" s="111">
        <f t="shared" si="70"/>
        <v>26284</v>
      </c>
      <c r="Z46" s="111">
        <f t="shared" si="70"/>
        <v>635566</v>
      </c>
      <c r="AA46" s="112">
        <f t="shared" si="70"/>
        <v>4313</v>
      </c>
      <c r="AB46" s="112" t="e">
        <f t="shared" si="14"/>
        <v>#REF!</v>
      </c>
      <c r="AC46" s="113">
        <f t="shared" ref="AC46:AD46" si="71">K146</f>
        <v>1.3511574670564401</v>
      </c>
      <c r="AD46" s="114">
        <f t="shared" si="71"/>
        <v>0.19910729114472372</v>
      </c>
      <c r="AE46" s="114" t="e">
        <f t="shared" si="16"/>
        <v>#REF!</v>
      </c>
      <c r="AF46" s="115">
        <f t="shared" ref="AF46:AH46" si="72">M146</f>
        <v>0.16409222340587429</v>
      </c>
      <c r="AG46" s="115">
        <f t="shared" si="72"/>
        <v>4.1355264441458477E-2</v>
      </c>
      <c r="AH46" s="113">
        <f t="shared" si="72"/>
        <v>3.2671958100258462E-2</v>
      </c>
      <c r="AI46" s="101"/>
    </row>
    <row r="47" spans="1:35" ht="27" customHeight="1">
      <c r="A47" s="101"/>
      <c r="B47" s="124"/>
      <c r="C47" s="43" t="s">
        <v>56</v>
      </c>
      <c r="D47" s="11" t="s">
        <v>176</v>
      </c>
      <c r="E47" s="56">
        <v>1332</v>
      </c>
      <c r="F47" s="57">
        <f t="shared" si="60"/>
        <v>49.333333333333336</v>
      </c>
      <c r="G47" s="58">
        <v>1902</v>
      </c>
      <c r="H47" s="58">
        <v>59374</v>
      </c>
      <c r="I47" s="59">
        <v>500</v>
      </c>
      <c r="J47" s="59">
        <v>16</v>
      </c>
      <c r="K47" s="60">
        <f t="shared" si="1"/>
        <v>0.83089118693928876</v>
      </c>
      <c r="L47" s="61">
        <f t="shared" si="2"/>
        <v>9.8666666666666666E-2</v>
      </c>
      <c r="M47" s="62">
        <f t="shared" si="3"/>
        <v>0.26288117770767611</v>
      </c>
      <c r="N47" s="62">
        <f t="shared" si="4"/>
        <v>3.2034223734294473E-2</v>
      </c>
      <c r="O47" s="61">
        <f t="shared" si="5"/>
        <v>2.5937609533824048E-2</v>
      </c>
      <c r="P47" s="61">
        <f t="shared" si="6"/>
        <v>3.0833333333333335</v>
      </c>
      <c r="Q47" s="63"/>
      <c r="R47" s="108">
        <v>27</v>
      </c>
      <c r="S47" s="109"/>
      <c r="T47" s="101"/>
      <c r="U47" s="101"/>
      <c r="V47" s="72" t="s">
        <v>177</v>
      </c>
      <c r="W47" s="72" t="str">
        <f>C154</f>
        <v xml:space="preserve"> Kasım 1. Hafta</v>
      </c>
      <c r="X47" s="110">
        <f t="shared" ref="X47:AA47" si="73">F154</f>
        <v>1626.6852727442806</v>
      </c>
      <c r="Y47" s="111">
        <f t="shared" si="73"/>
        <v>92579</v>
      </c>
      <c r="Z47" s="111">
        <f t="shared" si="73"/>
        <v>2818222</v>
      </c>
      <c r="AA47" s="112">
        <f t="shared" si="73"/>
        <v>9346</v>
      </c>
      <c r="AB47" s="112" t="e">
        <f t="shared" si="14"/>
        <v>#REF!</v>
      </c>
      <c r="AC47" s="113">
        <f t="shared" ref="AC47:AD47" si="74">K154</f>
        <v>0.57720267343888465</v>
      </c>
      <c r="AD47" s="114">
        <f t="shared" si="74"/>
        <v>0.17405149505074691</v>
      </c>
      <c r="AE47" s="114" t="e">
        <f t="shared" si="16"/>
        <v>#REF!</v>
      </c>
      <c r="AF47" s="115">
        <f t="shared" ref="AF47:AH47" si="75">M154</f>
        <v>0.10095161969777164</v>
      </c>
      <c r="AG47" s="115">
        <f t="shared" si="75"/>
        <v>3.2850144523745822E-2</v>
      </c>
      <c r="AH47" s="113">
        <f t="shared" si="75"/>
        <v>1.7570780336191583E-2</v>
      </c>
      <c r="AI47" s="101"/>
    </row>
    <row r="48" spans="1:35" ht="27" customHeight="1">
      <c r="A48" s="101"/>
      <c r="B48" s="124"/>
      <c r="C48" s="43" t="s">
        <v>61</v>
      </c>
      <c r="D48" s="11" t="s">
        <v>179</v>
      </c>
      <c r="E48" s="56">
        <v>1048</v>
      </c>
      <c r="F48" s="57">
        <f t="shared" si="60"/>
        <v>38.814814814814817</v>
      </c>
      <c r="G48" s="58">
        <v>1472</v>
      </c>
      <c r="H48" s="58">
        <v>43601</v>
      </c>
      <c r="I48" s="59">
        <v>310</v>
      </c>
      <c r="J48" s="59">
        <v>7</v>
      </c>
      <c r="K48" s="60">
        <f t="shared" si="1"/>
        <v>0.89022762814648326</v>
      </c>
      <c r="L48" s="61">
        <f t="shared" si="2"/>
        <v>0.12520908004778974</v>
      </c>
      <c r="M48" s="62">
        <f t="shared" si="3"/>
        <v>0.21059782608695651</v>
      </c>
      <c r="N48" s="62">
        <f t="shared" si="4"/>
        <v>3.3760693562074263E-2</v>
      </c>
      <c r="O48" s="61">
        <f t="shared" si="5"/>
        <v>2.6368760064412241E-2</v>
      </c>
      <c r="P48" s="61">
        <f t="shared" si="6"/>
        <v>5.5449735449735451</v>
      </c>
      <c r="Q48" s="63"/>
      <c r="R48" s="108">
        <v>27</v>
      </c>
      <c r="S48" s="109"/>
      <c r="T48" s="101"/>
      <c r="U48" s="101"/>
      <c r="V48" s="72" t="s">
        <v>180</v>
      </c>
      <c r="W48" s="72" t="str">
        <f>C162</f>
        <v xml:space="preserve"> Kasım 2. Hafta</v>
      </c>
      <c r="X48" s="110">
        <f t="shared" ref="X48:AA48" si="76">F162</f>
        <v>1428.9084507042253</v>
      </c>
      <c r="Y48" s="111">
        <f t="shared" si="76"/>
        <v>93519</v>
      </c>
      <c r="Z48" s="111">
        <f t="shared" si="76"/>
        <v>1414285</v>
      </c>
      <c r="AA48" s="112">
        <f t="shared" si="76"/>
        <v>8064</v>
      </c>
      <c r="AB48" s="112" t="e">
        <f t="shared" si="14"/>
        <v>#REF!</v>
      </c>
      <c r="AC48" s="113">
        <f t="shared" ref="AC48:AD48" si="77">K162</f>
        <v>1.0103398188513808</v>
      </c>
      <c r="AD48" s="114">
        <f t="shared" si="77"/>
        <v>0.17719598843058348</v>
      </c>
      <c r="AE48" s="114" t="e">
        <f t="shared" si="16"/>
        <v>#REF!</v>
      </c>
      <c r="AF48" s="115">
        <f t="shared" ref="AF48:AH48" si="78">M162</f>
        <v>8.6228466942546433E-2</v>
      </c>
      <c r="AG48" s="115">
        <f t="shared" si="78"/>
        <v>6.6124578850797394E-2</v>
      </c>
      <c r="AH48" s="113">
        <f t="shared" si="78"/>
        <v>1.5279338430738408E-2</v>
      </c>
      <c r="AI48" s="101"/>
    </row>
    <row r="49" spans="1:35" ht="27" customHeight="1">
      <c r="A49" s="101"/>
      <c r="B49" s="124"/>
      <c r="C49" s="46" t="s">
        <v>65</v>
      </c>
      <c r="D49" s="11" t="s">
        <v>182</v>
      </c>
      <c r="E49" s="56">
        <v>827</v>
      </c>
      <c r="F49" s="57">
        <f t="shared" si="60"/>
        <v>30.62962962962963</v>
      </c>
      <c r="G49" s="58">
        <v>1222</v>
      </c>
      <c r="H49" s="58">
        <v>37617</v>
      </c>
      <c r="I49" s="59">
        <v>291</v>
      </c>
      <c r="J49" s="59">
        <v>14</v>
      </c>
      <c r="K49" s="60">
        <f t="shared" si="1"/>
        <v>0.81424966450353919</v>
      </c>
      <c r="L49" s="61">
        <f t="shared" si="2"/>
        <v>0.10525645920834924</v>
      </c>
      <c r="M49" s="62">
        <f t="shared" si="3"/>
        <v>0.23813420621931261</v>
      </c>
      <c r="N49" s="62">
        <f t="shared" si="4"/>
        <v>3.2485312491692585E-2</v>
      </c>
      <c r="O49" s="61">
        <f t="shared" si="5"/>
        <v>2.5065163363035704E-2</v>
      </c>
      <c r="P49" s="61">
        <f t="shared" si="6"/>
        <v>2.1878306878306879</v>
      </c>
      <c r="Q49" s="117"/>
      <c r="R49" s="108">
        <v>27</v>
      </c>
      <c r="S49" s="118"/>
      <c r="T49" s="101"/>
      <c r="U49" s="101"/>
      <c r="V49" s="72" t="s">
        <v>183</v>
      </c>
      <c r="W49" s="72" t="str">
        <f>C170</f>
        <v xml:space="preserve"> Kasım 3. Hafta</v>
      </c>
      <c r="X49" s="110">
        <f t="shared" ref="X49:AA49" si="79">F170</f>
        <v>373.41549295774649</v>
      </c>
      <c r="Y49" s="111">
        <f t="shared" si="79"/>
        <v>17695</v>
      </c>
      <c r="Z49" s="111">
        <f t="shared" si="79"/>
        <v>208821</v>
      </c>
      <c r="AA49" s="112">
        <f t="shared" si="79"/>
        <v>1726</v>
      </c>
      <c r="AB49" s="112" t="e">
        <f t="shared" si="14"/>
        <v>#REF!</v>
      </c>
      <c r="AC49" s="113">
        <f t="shared" ref="AC49:AD49" si="80">K170</f>
        <v>1.7882085276756001</v>
      </c>
      <c r="AD49" s="114">
        <f t="shared" si="80"/>
        <v>0.21634733079823087</v>
      </c>
      <c r="AE49" s="114" t="e">
        <f t="shared" si="16"/>
        <v>#REF!</v>
      </c>
      <c r="AF49" s="115">
        <f t="shared" ref="AF49:AH49" si="81">M170</f>
        <v>9.7541678440237353E-2</v>
      </c>
      <c r="AG49" s="115">
        <f t="shared" si="81"/>
        <v>8.4737646117967066E-2</v>
      </c>
      <c r="AH49" s="113">
        <f t="shared" si="81"/>
        <v>2.1102881772124694E-2</v>
      </c>
      <c r="AI49" s="101"/>
    </row>
    <row r="50" spans="1:35" ht="27" customHeight="1">
      <c r="A50" s="101"/>
      <c r="B50" s="119" t="s">
        <v>93</v>
      </c>
      <c r="C50" s="236" t="s">
        <v>140</v>
      </c>
      <c r="D50" s="237"/>
      <c r="E50" s="120">
        <f t="shared" ref="E50:J50" si="82">SUM(E43:E49)</f>
        <v>11112</v>
      </c>
      <c r="F50" s="121">
        <f t="shared" si="82"/>
        <v>411.55555555555554</v>
      </c>
      <c r="G50" s="37">
        <f t="shared" si="82"/>
        <v>15460</v>
      </c>
      <c r="H50" s="37">
        <f t="shared" si="82"/>
        <v>394117</v>
      </c>
      <c r="I50" s="38">
        <f t="shared" si="82"/>
        <v>3574</v>
      </c>
      <c r="J50" s="38">
        <f t="shared" si="82"/>
        <v>120</v>
      </c>
      <c r="K50" s="39">
        <f t="shared" si="1"/>
        <v>1.0442471539049458</v>
      </c>
      <c r="L50" s="40">
        <f t="shared" si="2"/>
        <v>0.11515264565068706</v>
      </c>
      <c r="M50" s="41">
        <f t="shared" si="3"/>
        <v>0.23117723156532988</v>
      </c>
      <c r="N50" s="41">
        <f t="shared" si="4"/>
        <v>3.9226930074064303E-2</v>
      </c>
      <c r="O50" s="39">
        <f t="shared" si="5"/>
        <v>2.662066982894926E-2</v>
      </c>
      <c r="P50" s="39">
        <f t="shared" si="6"/>
        <v>3.4296296296296296</v>
      </c>
      <c r="Q50" s="41"/>
      <c r="R50" s="122">
        <f>IFERROR(IF(N42="","",AVERAGE(R43:R49))," ")</f>
        <v>27</v>
      </c>
      <c r="S50" s="123">
        <f>SUM(S43:S49)</f>
        <v>0</v>
      </c>
      <c r="T50" s="101"/>
      <c r="U50" s="101"/>
      <c r="V50" s="72" t="s">
        <v>185</v>
      </c>
      <c r="W50" s="72" t="str">
        <f>C178</f>
        <v xml:space="preserve"> Kasım 4. Hafta</v>
      </c>
      <c r="X50" s="110">
        <f t="shared" ref="X50:AA50" si="83">F178</f>
        <v>0</v>
      </c>
      <c r="Y50" s="111">
        <f t="shared" si="83"/>
        <v>0</v>
      </c>
      <c r="Z50" s="111">
        <f t="shared" si="83"/>
        <v>0</v>
      </c>
      <c r="AA50" s="112">
        <f t="shared" si="83"/>
        <v>0</v>
      </c>
      <c r="AB50" s="112" t="e">
        <f t="shared" si="14"/>
        <v>#REF!</v>
      </c>
      <c r="AC50" s="113" t="str">
        <f t="shared" ref="AC50:AD50" si="84">K178</f>
        <v xml:space="preserve"> </v>
      </c>
      <c r="AD50" s="114" t="str">
        <f t="shared" si="84"/>
        <v xml:space="preserve"> </v>
      </c>
      <c r="AE50" s="114" t="e">
        <f t="shared" si="16"/>
        <v>#REF!</v>
      </c>
      <c r="AF50" s="115" t="str">
        <f t="shared" ref="AF50:AH50" si="85">M178</f>
        <v xml:space="preserve"> </v>
      </c>
      <c r="AG50" s="115" t="str">
        <f t="shared" si="85"/>
        <v xml:space="preserve"> </v>
      </c>
      <c r="AH50" s="113" t="str">
        <f t="shared" si="85"/>
        <v xml:space="preserve"> </v>
      </c>
      <c r="AI50" s="101"/>
    </row>
    <row r="51" spans="1:35" ht="27" customHeight="1">
      <c r="A51" s="101"/>
      <c r="B51" s="124"/>
      <c r="C51" s="43" t="s">
        <v>35</v>
      </c>
      <c r="D51" s="11" t="s">
        <v>187</v>
      </c>
      <c r="E51" s="56">
        <v>849</v>
      </c>
      <c r="F51" s="57">
        <f t="shared" ref="F51:F57" si="86">IF(R51="","",E51/R51)</f>
        <v>31.444444444444443</v>
      </c>
      <c r="G51" s="58">
        <v>1168</v>
      </c>
      <c r="H51" s="58">
        <v>41112</v>
      </c>
      <c r="I51" s="59">
        <v>558</v>
      </c>
      <c r="J51" s="59">
        <v>10</v>
      </c>
      <c r="K51" s="60">
        <f t="shared" si="1"/>
        <v>0.76484832760372745</v>
      </c>
      <c r="L51" s="61">
        <f t="shared" si="2"/>
        <v>5.6352050975706884E-2</v>
      </c>
      <c r="M51" s="62">
        <f t="shared" si="3"/>
        <v>0.47773972602739728</v>
      </c>
      <c r="N51" s="62">
        <f t="shared" si="4"/>
        <v>2.8410196536291107E-2</v>
      </c>
      <c r="O51" s="61">
        <f t="shared" si="5"/>
        <v>2.6921613394216132E-2</v>
      </c>
      <c r="P51" s="61">
        <f t="shared" si="6"/>
        <v>3.1444444444444444</v>
      </c>
      <c r="Q51" s="63"/>
      <c r="R51" s="108">
        <v>27</v>
      </c>
      <c r="S51" s="109"/>
      <c r="T51" s="101"/>
      <c r="U51" s="101"/>
      <c r="V51" s="72" t="s">
        <v>188</v>
      </c>
      <c r="W51" s="72" t="str">
        <f>C186</f>
        <v>Aralık 0. Hafta</v>
      </c>
      <c r="X51" s="110">
        <f t="shared" ref="X51:AA51" si="87">F186</f>
        <v>0</v>
      </c>
      <c r="Y51" s="111">
        <f t="shared" si="87"/>
        <v>0</v>
      </c>
      <c r="Z51" s="111">
        <f t="shared" si="87"/>
        <v>0</v>
      </c>
      <c r="AA51" s="112">
        <f t="shared" si="87"/>
        <v>0</v>
      </c>
      <c r="AB51" s="112" t="e">
        <f t="shared" si="14"/>
        <v>#REF!</v>
      </c>
      <c r="AC51" s="113" t="str">
        <f t="shared" ref="AC51:AD51" si="88">K186</f>
        <v xml:space="preserve"> </v>
      </c>
      <c r="AD51" s="114" t="str">
        <f t="shared" si="88"/>
        <v xml:space="preserve"> </v>
      </c>
      <c r="AE51" s="114" t="e">
        <f t="shared" si="16"/>
        <v>#REF!</v>
      </c>
      <c r="AF51" s="115" t="str">
        <f t="shared" ref="AF51:AH51" si="89">M186</f>
        <v xml:space="preserve"> </v>
      </c>
      <c r="AG51" s="115" t="str">
        <f t="shared" si="89"/>
        <v xml:space="preserve"> </v>
      </c>
      <c r="AH51" s="113" t="str">
        <f t="shared" si="89"/>
        <v xml:space="preserve"> </v>
      </c>
      <c r="AI51" s="101"/>
    </row>
    <row r="52" spans="1:35" ht="27" customHeight="1">
      <c r="A52" s="101"/>
      <c r="B52" s="124"/>
      <c r="C52" s="43" t="s">
        <v>40</v>
      </c>
      <c r="D52" s="11" t="s">
        <v>190</v>
      </c>
      <c r="E52" s="56">
        <v>1234</v>
      </c>
      <c r="F52" s="57">
        <f t="shared" si="86"/>
        <v>45.703703703703702</v>
      </c>
      <c r="G52" s="58">
        <v>1787</v>
      </c>
      <c r="H52" s="58">
        <v>48690</v>
      </c>
      <c r="I52" s="59">
        <v>530</v>
      </c>
      <c r="J52" s="59">
        <v>12</v>
      </c>
      <c r="K52" s="60">
        <f t="shared" si="1"/>
        <v>0.93866715349566043</v>
      </c>
      <c r="L52" s="61">
        <f t="shared" si="2"/>
        <v>8.6233403214535292E-2</v>
      </c>
      <c r="M52" s="62">
        <f t="shared" si="3"/>
        <v>0.2965864577504197</v>
      </c>
      <c r="N52" s="62">
        <f t="shared" si="4"/>
        <v>3.6701581433559255E-2</v>
      </c>
      <c r="O52" s="61">
        <f t="shared" si="5"/>
        <v>2.5575659599162675E-2</v>
      </c>
      <c r="P52" s="61">
        <f t="shared" si="6"/>
        <v>3.808641975308642</v>
      </c>
      <c r="Q52" s="63"/>
      <c r="R52" s="108">
        <v>27</v>
      </c>
      <c r="S52" s="109"/>
      <c r="T52" s="101"/>
      <c r="U52" s="101"/>
      <c r="V52" s="72" t="s">
        <v>191</v>
      </c>
      <c r="W52" s="72" t="str">
        <f>C194</f>
        <v>Aralık 1. Hafta</v>
      </c>
      <c r="X52" s="110">
        <f t="shared" ref="X52:AA52" si="90">F194</f>
        <v>0</v>
      </c>
      <c r="Y52" s="111">
        <f t="shared" si="90"/>
        <v>0</v>
      </c>
      <c r="Z52" s="111">
        <f t="shared" si="90"/>
        <v>0</v>
      </c>
      <c r="AA52" s="112">
        <f t="shared" si="90"/>
        <v>0</v>
      </c>
      <c r="AB52" s="112" t="e">
        <f t="shared" si="14"/>
        <v>#REF!</v>
      </c>
      <c r="AC52" s="113" t="str">
        <f t="shared" ref="AC52:AD52" si="91">K194</f>
        <v xml:space="preserve"> </v>
      </c>
      <c r="AD52" s="114" t="str">
        <f t="shared" si="91"/>
        <v xml:space="preserve"> </v>
      </c>
      <c r="AE52" s="114" t="e">
        <f t="shared" si="16"/>
        <v>#REF!</v>
      </c>
      <c r="AF52" s="115" t="str">
        <f t="shared" ref="AF52:AH52" si="92">M194</f>
        <v xml:space="preserve"> </v>
      </c>
      <c r="AG52" s="115" t="str">
        <f t="shared" si="92"/>
        <v xml:space="preserve"> </v>
      </c>
      <c r="AH52" s="113" t="str">
        <f t="shared" si="92"/>
        <v xml:space="preserve"> </v>
      </c>
      <c r="AI52" s="101"/>
    </row>
    <row r="53" spans="1:35" ht="27" customHeight="1">
      <c r="A53" s="101"/>
      <c r="B53" s="124"/>
      <c r="C53" s="43" t="s">
        <v>45</v>
      </c>
      <c r="D53" s="11" t="s">
        <v>193</v>
      </c>
      <c r="E53" s="56">
        <v>2570</v>
      </c>
      <c r="F53" s="57">
        <f t="shared" si="86"/>
        <v>95.18518518518519</v>
      </c>
      <c r="G53" s="58">
        <v>3703</v>
      </c>
      <c r="H53" s="58">
        <v>152496</v>
      </c>
      <c r="I53" s="59">
        <v>798</v>
      </c>
      <c r="J53" s="59">
        <v>12</v>
      </c>
      <c r="K53" s="60">
        <f t="shared" si="1"/>
        <v>0.62418152072962696</v>
      </c>
      <c r="L53" s="61">
        <f t="shared" si="2"/>
        <v>0.11927968068318946</v>
      </c>
      <c r="M53" s="62">
        <f t="shared" si="3"/>
        <v>0.21550094517958412</v>
      </c>
      <c r="N53" s="62">
        <f t="shared" si="4"/>
        <v>2.4282604133878921E-2</v>
      </c>
      <c r="O53" s="61">
        <f t="shared" si="5"/>
        <v>2.5704883927946311E-2</v>
      </c>
      <c r="P53" s="61">
        <f t="shared" si="6"/>
        <v>7.9320987654320989</v>
      </c>
      <c r="Q53" s="63"/>
      <c r="R53" s="108">
        <v>27</v>
      </c>
      <c r="S53" s="109"/>
      <c r="T53" s="101"/>
      <c r="U53" s="101"/>
      <c r="V53" s="72" t="s">
        <v>194</v>
      </c>
      <c r="W53" s="72" t="str">
        <f>C202</f>
        <v>Aralık 2. Hafta</v>
      </c>
      <c r="X53" s="110">
        <f t="shared" ref="X53:AA53" si="93">F202</f>
        <v>0</v>
      </c>
      <c r="Y53" s="111">
        <f t="shared" si="93"/>
        <v>0</v>
      </c>
      <c r="Z53" s="111">
        <f t="shared" si="93"/>
        <v>0</v>
      </c>
      <c r="AA53" s="112">
        <f t="shared" si="93"/>
        <v>0</v>
      </c>
      <c r="AB53" s="112" t="e">
        <f t="shared" si="14"/>
        <v>#REF!</v>
      </c>
      <c r="AC53" s="113" t="str">
        <f t="shared" ref="AC53:AD53" si="94">K202</f>
        <v xml:space="preserve"> </v>
      </c>
      <c r="AD53" s="114" t="str">
        <f t="shared" si="94"/>
        <v xml:space="preserve"> </v>
      </c>
      <c r="AE53" s="114" t="e">
        <f t="shared" si="16"/>
        <v>#REF!</v>
      </c>
      <c r="AF53" s="115" t="str">
        <f t="shared" ref="AF53:AH53" si="95">M202</f>
        <v xml:space="preserve"> </v>
      </c>
      <c r="AG53" s="115" t="str">
        <f t="shared" si="95"/>
        <v xml:space="preserve"> </v>
      </c>
      <c r="AH53" s="113" t="str">
        <f t="shared" si="95"/>
        <v xml:space="preserve"> </v>
      </c>
      <c r="AI53" s="101"/>
    </row>
    <row r="54" spans="1:35" ht="27" customHeight="1">
      <c r="A54" s="101"/>
      <c r="B54" s="124"/>
      <c r="C54" s="43" t="s">
        <v>50</v>
      </c>
      <c r="D54" s="11" t="s">
        <v>196</v>
      </c>
      <c r="E54" s="56">
        <v>7999</v>
      </c>
      <c r="F54" s="57">
        <f t="shared" si="86"/>
        <v>296.25925925925924</v>
      </c>
      <c r="G54" s="58">
        <v>15395</v>
      </c>
      <c r="H54" s="58">
        <v>336767</v>
      </c>
      <c r="I54" s="59">
        <v>987</v>
      </c>
      <c r="J54" s="59">
        <v>18</v>
      </c>
      <c r="K54" s="60">
        <f t="shared" si="1"/>
        <v>0.87971582506379553</v>
      </c>
      <c r="L54" s="61">
        <f t="shared" si="2"/>
        <v>0.30016135689894552</v>
      </c>
      <c r="M54" s="62">
        <f t="shared" si="3"/>
        <v>6.4111724585904514E-2</v>
      </c>
      <c r="N54" s="62">
        <f t="shared" si="4"/>
        <v>4.5714099065526016E-2</v>
      </c>
      <c r="O54" s="61">
        <f t="shared" si="5"/>
        <v>1.9243862244836586E-2</v>
      </c>
      <c r="P54" s="61">
        <f t="shared" si="6"/>
        <v>16.458847736625515</v>
      </c>
      <c r="Q54" s="63"/>
      <c r="R54" s="108">
        <v>27</v>
      </c>
      <c r="S54" s="109"/>
      <c r="T54" s="101"/>
      <c r="U54" s="101"/>
      <c r="V54" s="72" t="s">
        <v>197</v>
      </c>
      <c r="W54" s="72" t="str">
        <f>C210</f>
        <v>Aralık 3. Hafta</v>
      </c>
      <c r="X54" s="110">
        <f t="shared" ref="X54:AA54" si="96">F210</f>
        <v>0</v>
      </c>
      <c r="Y54" s="111">
        <f t="shared" si="96"/>
        <v>0</v>
      </c>
      <c r="Z54" s="111">
        <f t="shared" si="96"/>
        <v>0</v>
      </c>
      <c r="AA54" s="112">
        <f t="shared" si="96"/>
        <v>0</v>
      </c>
      <c r="AB54" s="112" t="e">
        <f t="shared" si="14"/>
        <v>#REF!</v>
      </c>
      <c r="AC54" s="113" t="str">
        <f t="shared" ref="AC54:AD54" si="97">K210</f>
        <v xml:space="preserve"> </v>
      </c>
      <c r="AD54" s="114" t="str">
        <f t="shared" si="97"/>
        <v xml:space="preserve"> </v>
      </c>
      <c r="AE54" s="114" t="e">
        <f t="shared" si="16"/>
        <v>#REF!</v>
      </c>
      <c r="AF54" s="115" t="str">
        <f t="shared" ref="AF54:AH54" si="98">M210</f>
        <v xml:space="preserve"> </v>
      </c>
      <c r="AG54" s="115" t="str">
        <f t="shared" si="98"/>
        <v xml:space="preserve"> </v>
      </c>
      <c r="AH54" s="113" t="str">
        <f t="shared" si="98"/>
        <v xml:space="preserve"> </v>
      </c>
      <c r="AI54" s="101"/>
    </row>
    <row r="55" spans="1:35" ht="27" customHeight="1">
      <c r="A55" s="101"/>
      <c r="B55" s="124"/>
      <c r="C55" s="43" t="s">
        <v>56</v>
      </c>
      <c r="D55" s="11" t="s">
        <v>199</v>
      </c>
      <c r="E55" s="56">
        <v>5055</v>
      </c>
      <c r="F55" s="57">
        <f t="shared" si="86"/>
        <v>187.22222222222223</v>
      </c>
      <c r="G55" s="58">
        <v>11190</v>
      </c>
      <c r="H55" s="58">
        <v>805827</v>
      </c>
      <c r="I55" s="59">
        <v>2229</v>
      </c>
      <c r="J55" s="59">
        <v>23</v>
      </c>
      <c r="K55" s="60">
        <f t="shared" si="1"/>
        <v>0.23233550405015249</v>
      </c>
      <c r="L55" s="61">
        <f t="shared" si="2"/>
        <v>8.3993818852499874E-2</v>
      </c>
      <c r="M55" s="62">
        <f t="shared" si="3"/>
        <v>0.19919571045576406</v>
      </c>
      <c r="N55" s="62">
        <f t="shared" si="4"/>
        <v>1.3886355259875879E-2</v>
      </c>
      <c r="O55" s="61">
        <f t="shared" si="5"/>
        <v>1.6731208420216463E-2</v>
      </c>
      <c r="P55" s="61">
        <f t="shared" si="6"/>
        <v>8.1400966183574877</v>
      </c>
      <c r="Q55" s="63"/>
      <c r="R55" s="108">
        <v>27</v>
      </c>
      <c r="S55" s="109"/>
      <c r="T55" s="101"/>
      <c r="U55" s="101"/>
      <c r="V55" s="72" t="s">
        <v>200</v>
      </c>
      <c r="W55" s="72" t="str">
        <f>C218</f>
        <v>Aralık 4. Hafta</v>
      </c>
      <c r="X55" s="110">
        <f t="shared" ref="X55:AA55" si="99">F218</f>
        <v>0</v>
      </c>
      <c r="Y55" s="111">
        <f t="shared" si="99"/>
        <v>0</v>
      </c>
      <c r="Z55" s="111">
        <f t="shared" si="99"/>
        <v>0</v>
      </c>
      <c r="AA55" s="112">
        <f t="shared" si="99"/>
        <v>0</v>
      </c>
      <c r="AB55" s="112" t="e">
        <f t="shared" si="14"/>
        <v>#REF!</v>
      </c>
      <c r="AC55" s="113" t="str">
        <f t="shared" ref="AC55:AD55" si="100">K218</f>
        <v xml:space="preserve"> </v>
      </c>
      <c r="AD55" s="114" t="str">
        <f t="shared" si="100"/>
        <v xml:space="preserve"> </v>
      </c>
      <c r="AE55" s="114" t="e">
        <f t="shared" si="16"/>
        <v>#REF!</v>
      </c>
      <c r="AF55" s="115" t="str">
        <f t="shared" ref="AF55:AH55" si="101">M218</f>
        <v xml:space="preserve"> </v>
      </c>
      <c r="AG55" s="115" t="str">
        <f t="shared" si="101"/>
        <v xml:space="preserve"> </v>
      </c>
      <c r="AH55" s="113" t="str">
        <f t="shared" si="101"/>
        <v xml:space="preserve"> </v>
      </c>
      <c r="AI55" s="101"/>
    </row>
    <row r="56" spans="1:35" ht="27" customHeight="1">
      <c r="A56" s="101"/>
      <c r="B56" s="124"/>
      <c r="C56" s="43" t="s">
        <v>61</v>
      </c>
      <c r="D56" s="11" t="s">
        <v>202</v>
      </c>
      <c r="E56" s="56">
        <v>6193</v>
      </c>
      <c r="F56" s="57">
        <f t="shared" si="86"/>
        <v>229.37037037037038</v>
      </c>
      <c r="G56" s="58">
        <v>16723</v>
      </c>
      <c r="H56" s="58">
        <v>828739</v>
      </c>
      <c r="I56" s="59">
        <v>1255</v>
      </c>
      <c r="J56" s="59">
        <v>28</v>
      </c>
      <c r="K56" s="60">
        <f t="shared" si="1"/>
        <v>0.27677033465345585</v>
      </c>
      <c r="L56" s="61">
        <f t="shared" si="2"/>
        <v>0.18276523535487679</v>
      </c>
      <c r="M56" s="62">
        <f t="shared" si="3"/>
        <v>7.5046343359445072E-2</v>
      </c>
      <c r="N56" s="62">
        <f t="shared" si="4"/>
        <v>2.0178850036018579E-2</v>
      </c>
      <c r="O56" s="61">
        <f t="shared" si="5"/>
        <v>1.3715862606611874E-2</v>
      </c>
      <c r="P56" s="61">
        <f t="shared" si="6"/>
        <v>8.1917989417989414</v>
      </c>
      <c r="Q56" s="63"/>
      <c r="R56" s="108">
        <v>27</v>
      </c>
      <c r="S56" s="109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</row>
    <row r="57" spans="1:35" ht="27" customHeight="1">
      <c r="A57" s="101"/>
      <c r="B57" s="124"/>
      <c r="C57" s="46" t="s">
        <v>65</v>
      </c>
      <c r="D57" s="11" t="s">
        <v>203</v>
      </c>
      <c r="E57" s="56">
        <v>5000</v>
      </c>
      <c r="F57" s="57">
        <f t="shared" si="86"/>
        <v>185.18518518518519</v>
      </c>
      <c r="G57" s="58">
        <v>12588</v>
      </c>
      <c r="H57" s="58">
        <v>668351</v>
      </c>
      <c r="I57" s="59">
        <v>993</v>
      </c>
      <c r="J57" s="59">
        <v>28</v>
      </c>
      <c r="K57" s="60">
        <f t="shared" si="1"/>
        <v>0.27707774086548115</v>
      </c>
      <c r="L57" s="61">
        <f t="shared" si="2"/>
        <v>0.18649061952183807</v>
      </c>
      <c r="M57" s="62">
        <f t="shared" si="3"/>
        <v>7.8884652049571014E-2</v>
      </c>
      <c r="N57" s="62">
        <f t="shared" si="4"/>
        <v>1.8834414850879253E-2</v>
      </c>
      <c r="O57" s="61">
        <f t="shared" si="5"/>
        <v>1.4711247631489132E-2</v>
      </c>
      <c r="P57" s="61">
        <f t="shared" si="6"/>
        <v>6.6137566137566139</v>
      </c>
      <c r="Q57" s="117"/>
      <c r="R57" s="108">
        <v>27</v>
      </c>
      <c r="S57" s="118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</row>
    <row r="58" spans="1:35" ht="27" customHeight="1">
      <c r="A58" s="101"/>
      <c r="B58" s="119" t="s">
        <v>93</v>
      </c>
      <c r="C58" s="236" t="s">
        <v>143</v>
      </c>
      <c r="D58" s="237"/>
      <c r="E58" s="120">
        <f t="shared" ref="E58:J58" si="102">SUM(E51:E57)</f>
        <v>28900</v>
      </c>
      <c r="F58" s="121">
        <f t="shared" si="102"/>
        <v>1070.3703703703704</v>
      </c>
      <c r="G58" s="37">
        <f t="shared" si="102"/>
        <v>62554</v>
      </c>
      <c r="H58" s="37">
        <f t="shared" si="102"/>
        <v>2881982</v>
      </c>
      <c r="I58" s="38">
        <f t="shared" si="102"/>
        <v>7350</v>
      </c>
      <c r="J58" s="38">
        <f t="shared" si="102"/>
        <v>131</v>
      </c>
      <c r="K58" s="39">
        <f t="shared" si="1"/>
        <v>0.3714007826455441</v>
      </c>
      <c r="L58" s="40">
        <f t="shared" si="2"/>
        <v>0.14562862181909803</v>
      </c>
      <c r="M58" s="41">
        <f t="shared" si="3"/>
        <v>0.11749848131214631</v>
      </c>
      <c r="N58" s="41">
        <f t="shared" si="4"/>
        <v>2.1705201489808056E-2</v>
      </c>
      <c r="O58" s="39">
        <f t="shared" si="5"/>
        <v>1.711114189932491E-2</v>
      </c>
      <c r="P58" s="39">
        <f t="shared" si="6"/>
        <v>8.1707661860333616</v>
      </c>
      <c r="Q58" s="41"/>
      <c r="R58" s="122">
        <f>IFERROR(IF(N50="","",AVERAGE(R51:R57))," ")</f>
        <v>27</v>
      </c>
      <c r="S58" s="123">
        <f>SUM(S51:S57)</f>
        <v>0</v>
      </c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</row>
    <row r="59" spans="1:35" ht="27" customHeight="1">
      <c r="A59" s="101"/>
      <c r="B59" s="124"/>
      <c r="C59" s="43" t="s">
        <v>35</v>
      </c>
      <c r="D59" s="11" t="s">
        <v>204</v>
      </c>
      <c r="E59" s="56">
        <v>5593</v>
      </c>
      <c r="F59" s="57">
        <f t="shared" ref="F59:F65" si="103">IF(R59="","",E59/R59)</f>
        <v>207.14814814814815</v>
      </c>
      <c r="G59" s="58">
        <v>15643</v>
      </c>
      <c r="H59" s="58">
        <v>690156</v>
      </c>
      <c r="I59" s="59">
        <v>885</v>
      </c>
      <c r="J59" s="59">
        <v>22</v>
      </c>
      <c r="K59" s="60">
        <f t="shared" si="1"/>
        <v>0.3001468481736711</v>
      </c>
      <c r="L59" s="61">
        <f t="shared" si="2"/>
        <v>0.23406570412220129</v>
      </c>
      <c r="M59" s="62">
        <f t="shared" si="3"/>
        <v>5.6574825800677617E-2</v>
      </c>
      <c r="N59" s="62">
        <f t="shared" si="4"/>
        <v>2.2665890030659736E-2</v>
      </c>
      <c r="O59" s="61">
        <f t="shared" si="5"/>
        <v>1.3242226436626488E-2</v>
      </c>
      <c r="P59" s="61">
        <f t="shared" si="6"/>
        <v>9.4158249158249152</v>
      </c>
      <c r="Q59" s="63"/>
      <c r="R59" s="108">
        <v>27</v>
      </c>
      <c r="S59" s="109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</row>
    <row r="60" spans="1:35" ht="27" customHeight="1">
      <c r="A60" s="101"/>
      <c r="B60" s="124"/>
      <c r="C60" s="43" t="s">
        <v>40</v>
      </c>
      <c r="D60" s="11" t="s">
        <v>205</v>
      </c>
      <c r="E60" s="56">
        <v>2685</v>
      </c>
      <c r="F60" s="57">
        <f t="shared" si="103"/>
        <v>99.444444444444443</v>
      </c>
      <c r="G60" s="58">
        <v>7831</v>
      </c>
      <c r="H60" s="58">
        <v>217926</v>
      </c>
      <c r="I60" s="59">
        <v>809</v>
      </c>
      <c r="J60" s="59">
        <v>15</v>
      </c>
      <c r="K60" s="60">
        <f t="shared" si="1"/>
        <v>0.45632207466958713</v>
      </c>
      <c r="L60" s="61">
        <f t="shared" si="2"/>
        <v>0.12292267545666803</v>
      </c>
      <c r="M60" s="62">
        <f t="shared" si="3"/>
        <v>0.10330736815221556</v>
      </c>
      <c r="N60" s="62">
        <f t="shared" si="4"/>
        <v>3.5934216201829981E-2</v>
      </c>
      <c r="O60" s="61">
        <f t="shared" si="5"/>
        <v>1.2698818087657316E-2</v>
      </c>
      <c r="P60" s="61">
        <f t="shared" si="6"/>
        <v>6.6296296296296298</v>
      </c>
      <c r="Q60" s="63"/>
      <c r="R60" s="108">
        <v>27</v>
      </c>
      <c r="S60" s="109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</row>
    <row r="61" spans="1:35" ht="27" customHeight="1">
      <c r="A61" s="101"/>
      <c r="B61" s="124"/>
      <c r="C61" s="43" t="s">
        <v>45</v>
      </c>
      <c r="D61" s="11" t="s">
        <v>206</v>
      </c>
      <c r="E61" s="56">
        <v>6733</v>
      </c>
      <c r="F61" s="57">
        <f t="shared" si="103"/>
        <v>249.37037037037038</v>
      </c>
      <c r="G61" s="58">
        <v>21938</v>
      </c>
      <c r="H61" s="58">
        <v>280808</v>
      </c>
      <c r="I61" s="59">
        <v>1157</v>
      </c>
      <c r="J61" s="59">
        <v>22</v>
      </c>
      <c r="K61" s="60">
        <f t="shared" si="1"/>
        <v>0.88804581910191438</v>
      </c>
      <c r="L61" s="61">
        <f t="shared" si="2"/>
        <v>0.21553186721726048</v>
      </c>
      <c r="M61" s="62">
        <f t="shared" si="3"/>
        <v>5.2739538699972652E-2</v>
      </c>
      <c r="N61" s="62">
        <f t="shared" si="4"/>
        <v>7.8124554855987002E-2</v>
      </c>
      <c r="O61" s="61">
        <f t="shared" si="5"/>
        <v>1.1367051252182075E-2</v>
      </c>
      <c r="P61" s="61">
        <f t="shared" si="6"/>
        <v>11.335016835016836</v>
      </c>
      <c r="Q61" s="63"/>
      <c r="R61" s="108">
        <v>27</v>
      </c>
      <c r="S61" s="109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</row>
    <row r="62" spans="1:35" ht="27" customHeight="1">
      <c r="A62" s="101"/>
      <c r="B62" s="124"/>
      <c r="C62" s="43" t="s">
        <v>50</v>
      </c>
      <c r="D62" s="11" t="s">
        <v>207</v>
      </c>
      <c r="E62" s="56">
        <v>1015</v>
      </c>
      <c r="F62" s="57">
        <f t="shared" si="103"/>
        <v>37.592592592592595</v>
      </c>
      <c r="G62" s="58">
        <v>54040</v>
      </c>
      <c r="H62" s="58">
        <v>888879</v>
      </c>
      <c r="I62" s="59">
        <v>1335</v>
      </c>
      <c r="J62" s="59">
        <v>36</v>
      </c>
      <c r="K62" s="60">
        <f t="shared" si="1"/>
        <v>4.2292137166692646E-2</v>
      </c>
      <c r="L62" s="61">
        <f t="shared" si="2"/>
        <v>2.8159245387709808E-2</v>
      </c>
      <c r="M62" s="62">
        <f t="shared" si="3"/>
        <v>2.4703923019985197E-2</v>
      </c>
      <c r="N62" s="62">
        <f t="shared" si="4"/>
        <v>6.0795676351899412E-2</v>
      </c>
      <c r="O62" s="61">
        <f t="shared" si="5"/>
        <v>6.9564383035885635E-4</v>
      </c>
      <c r="P62" s="61">
        <f t="shared" si="6"/>
        <v>1.0442386831275721</v>
      </c>
      <c r="Q62" s="63"/>
      <c r="R62" s="108">
        <v>27</v>
      </c>
      <c r="S62" s="109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</row>
    <row r="63" spans="1:35" ht="27" customHeight="1">
      <c r="A63" s="101"/>
      <c r="B63" s="124"/>
      <c r="C63" s="43" t="s">
        <v>56</v>
      </c>
      <c r="D63" s="11" t="s">
        <v>208</v>
      </c>
      <c r="E63" s="56">
        <v>5565</v>
      </c>
      <c r="F63" s="57">
        <f t="shared" si="103"/>
        <v>206.11111111111111</v>
      </c>
      <c r="G63" s="58">
        <v>20959</v>
      </c>
      <c r="H63" s="58">
        <v>245925</v>
      </c>
      <c r="I63" s="59">
        <v>1284</v>
      </c>
      <c r="J63" s="59">
        <v>23</v>
      </c>
      <c r="K63" s="60">
        <f t="shared" si="1"/>
        <v>0.83810556515649526</v>
      </c>
      <c r="L63" s="61">
        <f t="shared" si="2"/>
        <v>0.1605226722049152</v>
      </c>
      <c r="M63" s="62">
        <f t="shared" si="3"/>
        <v>6.126246481225249E-2</v>
      </c>
      <c r="N63" s="62">
        <f t="shared" si="4"/>
        <v>8.5225170275490494E-2</v>
      </c>
      <c r="O63" s="61">
        <f t="shared" si="5"/>
        <v>9.8340145575223584E-3</v>
      </c>
      <c r="P63" s="61">
        <f t="shared" si="6"/>
        <v>8.9613526570048307</v>
      </c>
      <c r="Q63" s="63"/>
      <c r="R63" s="108">
        <v>27</v>
      </c>
      <c r="S63" s="109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</row>
    <row r="64" spans="1:35" ht="27" customHeight="1">
      <c r="A64" s="101"/>
      <c r="B64" s="124"/>
      <c r="C64" s="43" t="s">
        <v>61</v>
      </c>
      <c r="D64" s="11" t="s">
        <v>210</v>
      </c>
      <c r="E64" s="56">
        <v>664</v>
      </c>
      <c r="F64" s="57">
        <f t="shared" si="103"/>
        <v>24.592592592592592</v>
      </c>
      <c r="G64" s="58">
        <v>1260</v>
      </c>
      <c r="H64" s="58">
        <v>77267</v>
      </c>
      <c r="I64" s="59">
        <v>820</v>
      </c>
      <c r="J64" s="59">
        <v>8</v>
      </c>
      <c r="K64" s="60">
        <f t="shared" si="1"/>
        <v>0.31828067082444761</v>
      </c>
      <c r="L64" s="61">
        <f t="shared" si="2"/>
        <v>2.9990966576332431E-2</v>
      </c>
      <c r="M64" s="62">
        <f t="shared" si="3"/>
        <v>0.65079365079365081</v>
      </c>
      <c r="N64" s="62">
        <f t="shared" si="4"/>
        <v>1.6307090996156185E-2</v>
      </c>
      <c r="O64" s="61">
        <f t="shared" si="5"/>
        <v>1.9517930629041738E-2</v>
      </c>
      <c r="P64" s="61">
        <f t="shared" si="6"/>
        <v>3.074074074074074</v>
      </c>
      <c r="Q64" s="63"/>
      <c r="R64" s="108">
        <v>27</v>
      </c>
      <c r="S64" s="109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</row>
    <row r="65" spans="1:35" ht="27" customHeight="1">
      <c r="A65" s="101"/>
      <c r="B65" s="124"/>
      <c r="C65" s="46" t="s">
        <v>65</v>
      </c>
      <c r="D65" s="11" t="s">
        <v>211</v>
      </c>
      <c r="E65" s="56">
        <v>4375</v>
      </c>
      <c r="F65" s="57">
        <f t="shared" si="103"/>
        <v>162.03703703703704</v>
      </c>
      <c r="G65" s="58">
        <v>5704</v>
      </c>
      <c r="H65" s="58">
        <v>300672</v>
      </c>
      <c r="I65" s="59">
        <v>3143</v>
      </c>
      <c r="J65" s="59">
        <v>22</v>
      </c>
      <c r="K65" s="60">
        <f t="shared" si="1"/>
        <v>0.53891628431326166</v>
      </c>
      <c r="L65" s="61">
        <f t="shared" si="2"/>
        <v>5.1554895652891196E-2</v>
      </c>
      <c r="M65" s="62">
        <f t="shared" si="3"/>
        <v>0.55101683029453019</v>
      </c>
      <c r="N65" s="62">
        <f t="shared" si="4"/>
        <v>1.8970838654746702E-2</v>
      </c>
      <c r="O65" s="61">
        <f t="shared" si="5"/>
        <v>2.8407615188821358E-2</v>
      </c>
      <c r="P65" s="61">
        <f t="shared" si="6"/>
        <v>7.365319865319865</v>
      </c>
      <c r="Q65" s="117"/>
      <c r="R65" s="108">
        <v>27</v>
      </c>
      <c r="S65" s="118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</row>
    <row r="66" spans="1:35" ht="27" customHeight="1">
      <c r="A66" s="101"/>
      <c r="B66" s="119" t="s">
        <v>93</v>
      </c>
      <c r="C66" s="236" t="s">
        <v>146</v>
      </c>
      <c r="D66" s="237"/>
      <c r="E66" s="120">
        <f t="shared" ref="E66:J66" si="104">SUM(E59:E65)</f>
        <v>26630</v>
      </c>
      <c r="F66" s="121">
        <f t="shared" si="104"/>
        <v>986.29629629629642</v>
      </c>
      <c r="G66" s="37">
        <f t="shared" si="104"/>
        <v>127375</v>
      </c>
      <c r="H66" s="37">
        <f t="shared" si="104"/>
        <v>2701633</v>
      </c>
      <c r="I66" s="38">
        <f t="shared" si="104"/>
        <v>9433</v>
      </c>
      <c r="J66" s="38">
        <f t="shared" si="104"/>
        <v>148</v>
      </c>
      <c r="K66" s="39">
        <f t="shared" si="1"/>
        <v>0.36507412231650133</v>
      </c>
      <c r="L66" s="40">
        <f t="shared" si="2"/>
        <v>0.10455807233078517</v>
      </c>
      <c r="M66" s="41">
        <f t="shared" si="3"/>
        <v>7.4056918547595676E-2</v>
      </c>
      <c r="N66" s="41">
        <f t="shared" si="4"/>
        <v>4.714741047359134E-2</v>
      </c>
      <c r="O66" s="39">
        <f t="shared" si="5"/>
        <v>7.7432486460945749E-3</v>
      </c>
      <c r="P66" s="39">
        <f t="shared" si="6"/>
        <v>6.6641641641641653</v>
      </c>
      <c r="Q66" s="41"/>
      <c r="R66" s="122">
        <f>IFERROR(IF(N58="","",AVERAGE(R59:R65))," ")</f>
        <v>27</v>
      </c>
      <c r="S66" s="123">
        <f>SUM(S59:S65)</f>
        <v>0</v>
      </c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</row>
    <row r="67" spans="1:35" ht="27" customHeight="1">
      <c r="A67" s="101"/>
      <c r="B67" s="124"/>
      <c r="C67" s="43" t="s">
        <v>35</v>
      </c>
      <c r="D67" s="11" t="s">
        <v>212</v>
      </c>
      <c r="E67" s="56">
        <v>2545</v>
      </c>
      <c r="F67" s="57">
        <f t="shared" ref="F67:F73" si="105">IF(R67="","",E67/R67)</f>
        <v>94.259259259259252</v>
      </c>
      <c r="G67" s="58">
        <v>4894</v>
      </c>
      <c r="H67" s="58">
        <v>230911</v>
      </c>
      <c r="I67" s="59">
        <v>932</v>
      </c>
      <c r="J67" s="59">
        <v>19</v>
      </c>
      <c r="K67" s="60">
        <f t="shared" si="1"/>
        <v>0.40820601556123032</v>
      </c>
      <c r="L67" s="61">
        <f t="shared" si="2"/>
        <v>0.10113654426959147</v>
      </c>
      <c r="M67" s="62">
        <f t="shared" si="3"/>
        <v>0.19043727012668574</v>
      </c>
      <c r="N67" s="62">
        <f t="shared" si="4"/>
        <v>2.1194312960404658E-2</v>
      </c>
      <c r="O67" s="61">
        <f t="shared" si="5"/>
        <v>1.9260167400747701E-2</v>
      </c>
      <c r="P67" s="61">
        <f t="shared" si="6"/>
        <v>4.9610136452241713</v>
      </c>
      <c r="Q67" s="63"/>
      <c r="R67" s="108">
        <v>27</v>
      </c>
      <c r="S67" s="109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</row>
    <row r="68" spans="1:35" ht="27" customHeight="1">
      <c r="A68" s="101"/>
      <c r="B68" s="124"/>
      <c r="C68" s="43" t="s">
        <v>40</v>
      </c>
      <c r="D68" s="11" t="s">
        <v>214</v>
      </c>
      <c r="E68" s="56">
        <v>2369</v>
      </c>
      <c r="F68" s="57">
        <f t="shared" si="105"/>
        <v>87.740740740740748</v>
      </c>
      <c r="G68" s="58">
        <v>3343</v>
      </c>
      <c r="H68" s="58">
        <v>168941</v>
      </c>
      <c r="I68" s="59">
        <v>750</v>
      </c>
      <c r="J68" s="59">
        <v>23</v>
      </c>
      <c r="K68" s="60">
        <f t="shared" si="1"/>
        <v>0.51935729479960902</v>
      </c>
      <c r="L68" s="61">
        <f t="shared" si="2"/>
        <v>0.11698765432098766</v>
      </c>
      <c r="M68" s="62">
        <f t="shared" si="3"/>
        <v>0.22434938677834282</v>
      </c>
      <c r="N68" s="62">
        <f t="shared" si="4"/>
        <v>1.9787973316128117E-2</v>
      </c>
      <c r="O68" s="61">
        <f t="shared" si="5"/>
        <v>2.6246108507550329E-2</v>
      </c>
      <c r="P68" s="61">
        <f t="shared" si="6"/>
        <v>3.8148148148148153</v>
      </c>
      <c r="Q68" s="63"/>
      <c r="R68" s="108">
        <v>27</v>
      </c>
      <c r="S68" s="109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</row>
    <row r="69" spans="1:35" ht="27" customHeight="1">
      <c r="A69" s="101"/>
      <c r="B69" s="124"/>
      <c r="C69" s="43" t="s">
        <v>45</v>
      </c>
      <c r="D69" s="11" t="s">
        <v>215</v>
      </c>
      <c r="E69" s="56">
        <v>3110</v>
      </c>
      <c r="F69" s="57">
        <f t="shared" si="105"/>
        <v>115.18518518518519</v>
      </c>
      <c r="G69" s="58">
        <v>9727</v>
      </c>
      <c r="H69" s="58">
        <v>119594</v>
      </c>
      <c r="I69" s="59">
        <v>802</v>
      </c>
      <c r="J69" s="59">
        <v>14</v>
      </c>
      <c r="K69" s="60">
        <f t="shared" si="1"/>
        <v>0.96313515046896325</v>
      </c>
      <c r="L69" s="61">
        <f t="shared" si="2"/>
        <v>0.14362242541793666</v>
      </c>
      <c r="M69" s="62">
        <f t="shared" si="3"/>
        <v>8.24509098385936E-2</v>
      </c>
      <c r="N69" s="62">
        <f t="shared" si="4"/>
        <v>8.1333511714634515E-2</v>
      </c>
      <c r="O69" s="61">
        <f t="shared" si="5"/>
        <v>1.1841799648934429E-2</v>
      </c>
      <c r="P69" s="61">
        <f t="shared" si="6"/>
        <v>8.2275132275132279</v>
      </c>
      <c r="Q69" s="63"/>
      <c r="R69" s="108">
        <v>27</v>
      </c>
      <c r="S69" s="109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</row>
    <row r="70" spans="1:35" ht="27" customHeight="1">
      <c r="A70" s="101"/>
      <c r="B70" s="124"/>
      <c r="C70" s="43" t="s">
        <v>50</v>
      </c>
      <c r="D70" s="11" t="s">
        <v>216</v>
      </c>
      <c r="E70" s="56">
        <v>12119</v>
      </c>
      <c r="F70" s="57">
        <f t="shared" si="105"/>
        <v>448.85185185185185</v>
      </c>
      <c r="G70" s="58">
        <v>15374</v>
      </c>
      <c r="H70" s="58">
        <v>406736</v>
      </c>
      <c r="I70" s="59">
        <v>11083</v>
      </c>
      <c r="J70" s="59">
        <v>18</v>
      </c>
      <c r="K70" s="60">
        <f t="shared" si="1"/>
        <v>1.1035459163974959</v>
      </c>
      <c r="L70" s="61">
        <f t="shared" si="2"/>
        <v>4.0499129464211123E-2</v>
      </c>
      <c r="M70" s="62">
        <f t="shared" si="3"/>
        <v>0.72089241576687912</v>
      </c>
      <c r="N70" s="62">
        <f t="shared" si="4"/>
        <v>3.7798473702844108E-2</v>
      </c>
      <c r="O70" s="61">
        <f t="shared" si="5"/>
        <v>2.9195515275910747E-2</v>
      </c>
      <c r="P70" s="61">
        <f t="shared" si="6"/>
        <v>24.936213991769549</v>
      </c>
      <c r="Q70" s="63"/>
      <c r="R70" s="108">
        <v>27</v>
      </c>
      <c r="S70" s="109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</row>
    <row r="71" spans="1:35" ht="27" customHeight="1">
      <c r="A71" s="101"/>
      <c r="B71" s="124"/>
      <c r="C71" s="43" t="s">
        <v>56</v>
      </c>
      <c r="D71" s="11" t="s">
        <v>217</v>
      </c>
      <c r="E71" s="56">
        <v>7000</v>
      </c>
      <c r="F71" s="57">
        <f t="shared" si="105"/>
        <v>259.25925925925924</v>
      </c>
      <c r="G71" s="58">
        <v>13507</v>
      </c>
      <c r="H71" s="58">
        <v>280808</v>
      </c>
      <c r="I71" s="59">
        <v>4200</v>
      </c>
      <c r="J71" s="59">
        <v>20</v>
      </c>
      <c r="K71" s="60">
        <f t="shared" si="1"/>
        <v>0.92326165657409776</v>
      </c>
      <c r="L71" s="61">
        <f t="shared" si="2"/>
        <v>6.1728395061728392E-2</v>
      </c>
      <c r="M71" s="62">
        <f t="shared" si="3"/>
        <v>0.31094987784111944</v>
      </c>
      <c r="N71" s="62">
        <f t="shared" si="4"/>
        <v>4.8100481467764453E-2</v>
      </c>
      <c r="O71" s="61">
        <f t="shared" si="5"/>
        <v>1.9194436903772802E-2</v>
      </c>
      <c r="P71" s="61">
        <f t="shared" si="6"/>
        <v>12.962962962962962</v>
      </c>
      <c r="Q71" s="63"/>
      <c r="R71" s="108">
        <v>27</v>
      </c>
      <c r="S71" s="109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</row>
    <row r="72" spans="1:35" ht="27" customHeight="1">
      <c r="A72" s="101"/>
      <c r="B72" s="124"/>
      <c r="C72" s="43" t="s">
        <v>61</v>
      </c>
      <c r="D72" s="11" t="s">
        <v>218</v>
      </c>
      <c r="E72" s="56">
        <v>5793</v>
      </c>
      <c r="F72" s="57">
        <f t="shared" si="105"/>
        <v>214.55555555555554</v>
      </c>
      <c r="G72" s="58">
        <v>11460</v>
      </c>
      <c r="H72" s="58">
        <v>656482</v>
      </c>
      <c r="I72" s="59">
        <v>2163</v>
      </c>
      <c r="J72" s="59">
        <v>14</v>
      </c>
      <c r="K72" s="60">
        <f t="shared" si="1"/>
        <v>0.32682625807799082</v>
      </c>
      <c r="L72" s="61">
        <f t="shared" si="2"/>
        <v>9.9193506960497252E-2</v>
      </c>
      <c r="M72" s="62">
        <f t="shared" si="3"/>
        <v>0.1887434554973822</v>
      </c>
      <c r="N72" s="62">
        <f t="shared" si="4"/>
        <v>1.7456685788795428E-2</v>
      </c>
      <c r="O72" s="61">
        <f t="shared" si="5"/>
        <v>1.8722125266627882E-2</v>
      </c>
      <c r="P72" s="61">
        <f t="shared" si="6"/>
        <v>15.325396825396824</v>
      </c>
      <c r="Q72" s="63"/>
      <c r="R72" s="108">
        <v>27</v>
      </c>
      <c r="S72" s="109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</row>
    <row r="73" spans="1:35" ht="27" customHeight="1">
      <c r="A73" s="101"/>
      <c r="B73" s="124"/>
      <c r="C73" s="46" t="s">
        <v>65</v>
      </c>
      <c r="D73" s="11" t="s">
        <v>219</v>
      </c>
      <c r="E73" s="56">
        <v>7292</v>
      </c>
      <c r="F73" s="57">
        <f t="shared" si="105"/>
        <v>270.07407407407408</v>
      </c>
      <c r="G73" s="58">
        <v>12027</v>
      </c>
      <c r="H73" s="58">
        <v>339758</v>
      </c>
      <c r="I73" s="59">
        <v>3437</v>
      </c>
      <c r="J73" s="59">
        <v>20</v>
      </c>
      <c r="K73" s="60">
        <f t="shared" si="1"/>
        <v>0.79490129466877624</v>
      </c>
      <c r="L73" s="61">
        <f t="shared" si="2"/>
        <v>7.8578432957251698E-2</v>
      </c>
      <c r="M73" s="62">
        <f t="shared" si="3"/>
        <v>0.28577367589590091</v>
      </c>
      <c r="N73" s="62">
        <f t="shared" si="4"/>
        <v>3.5398724974835032E-2</v>
      </c>
      <c r="O73" s="61">
        <f t="shared" si="5"/>
        <v>2.2455647632333424E-2</v>
      </c>
      <c r="P73" s="61">
        <f t="shared" si="6"/>
        <v>13.503703703703703</v>
      </c>
      <c r="Q73" s="117"/>
      <c r="R73" s="108">
        <v>27</v>
      </c>
      <c r="S73" s="118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</row>
    <row r="74" spans="1:35" ht="27" customHeight="1">
      <c r="A74" s="101"/>
      <c r="B74" s="119" t="s">
        <v>93</v>
      </c>
      <c r="C74" s="236" t="s">
        <v>149</v>
      </c>
      <c r="D74" s="237"/>
      <c r="E74" s="120">
        <f t="shared" ref="E74:J74" si="106">SUM(E67:E73)</f>
        <v>40228</v>
      </c>
      <c r="F74" s="121">
        <f t="shared" si="106"/>
        <v>1489.9259259259259</v>
      </c>
      <c r="G74" s="37">
        <f t="shared" si="106"/>
        <v>70332</v>
      </c>
      <c r="H74" s="37">
        <f t="shared" si="106"/>
        <v>2203230</v>
      </c>
      <c r="I74" s="38">
        <f t="shared" si="106"/>
        <v>23367</v>
      </c>
      <c r="J74" s="38">
        <f t="shared" si="106"/>
        <v>128</v>
      </c>
      <c r="K74" s="39">
        <f t="shared" si="1"/>
        <v>0.67624620485647247</v>
      </c>
      <c r="L74" s="40">
        <f t="shared" si="2"/>
        <v>6.3761968841782257E-2</v>
      </c>
      <c r="M74" s="41">
        <f t="shared" si="3"/>
        <v>0.33223852584883123</v>
      </c>
      <c r="N74" s="41">
        <f t="shared" si="4"/>
        <v>3.19222232812734E-2</v>
      </c>
      <c r="O74" s="39">
        <f t="shared" si="5"/>
        <v>2.1184182533212845E-2</v>
      </c>
      <c r="P74" s="39">
        <f t="shared" si="6"/>
        <v>11.640046296296296</v>
      </c>
      <c r="Q74" s="41"/>
      <c r="R74" s="122">
        <f>IFERROR(IF(N66="","",AVERAGE(R67:R73))," ")</f>
        <v>27</v>
      </c>
      <c r="S74" s="123">
        <f>SUM(S67:S73)</f>
        <v>0</v>
      </c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</row>
    <row r="75" spans="1:35" ht="27" customHeight="1">
      <c r="A75" s="101"/>
      <c r="B75" s="124"/>
      <c r="C75" s="43" t="s">
        <v>35</v>
      </c>
      <c r="D75" s="11" t="s">
        <v>220</v>
      </c>
      <c r="E75" s="56">
        <v>500</v>
      </c>
      <c r="F75" s="57">
        <f t="shared" ref="F75:F81" si="107">IF(R75="","",E75/R75)</f>
        <v>18.518518518518519</v>
      </c>
      <c r="G75" s="58">
        <v>406</v>
      </c>
      <c r="H75" s="58">
        <v>12484</v>
      </c>
      <c r="I75" s="59">
        <v>79</v>
      </c>
      <c r="J75" s="59">
        <v>8</v>
      </c>
      <c r="K75" s="60">
        <f t="shared" si="1"/>
        <v>1.4833802081479108</v>
      </c>
      <c r="L75" s="61">
        <f t="shared" si="2"/>
        <v>0.23441162681669012</v>
      </c>
      <c r="M75" s="62">
        <f t="shared" si="3"/>
        <v>0.19458128078817735</v>
      </c>
      <c r="N75" s="62">
        <f t="shared" si="4"/>
        <v>3.2521627683434799E-2</v>
      </c>
      <c r="O75" s="61">
        <f t="shared" si="5"/>
        <v>4.561211457763182E-2</v>
      </c>
      <c r="P75" s="61">
        <f t="shared" si="6"/>
        <v>2.3148148148148149</v>
      </c>
      <c r="Q75" s="63"/>
      <c r="R75" s="108">
        <v>27</v>
      </c>
      <c r="S75" s="109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</row>
    <row r="76" spans="1:35" ht="27" customHeight="1">
      <c r="A76" s="101"/>
      <c r="B76" s="124"/>
      <c r="C76" s="43" t="s">
        <v>40</v>
      </c>
      <c r="D76" s="11" t="s">
        <v>221</v>
      </c>
      <c r="E76" s="56">
        <v>0</v>
      </c>
      <c r="F76" s="57" t="str">
        <f t="shared" si="107"/>
        <v/>
      </c>
      <c r="G76" s="58"/>
      <c r="H76" s="58"/>
      <c r="I76" s="59"/>
      <c r="J76" s="59"/>
      <c r="K76" s="60" t="str">
        <f t="shared" si="1"/>
        <v/>
      </c>
      <c r="L76" s="61" t="str">
        <f t="shared" si="2"/>
        <v/>
      </c>
      <c r="M76" s="62" t="str">
        <f t="shared" si="3"/>
        <v/>
      </c>
      <c r="N76" s="62" t="str">
        <f t="shared" si="4"/>
        <v/>
      </c>
      <c r="O76" s="61" t="str">
        <f t="shared" si="5"/>
        <v/>
      </c>
      <c r="P76" s="61" t="str">
        <f t="shared" si="6"/>
        <v/>
      </c>
      <c r="Q76" s="63"/>
      <c r="R76" s="108"/>
      <c r="S76" s="109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</row>
    <row r="77" spans="1:35" ht="27" customHeight="1">
      <c r="A77" s="101"/>
      <c r="B77" s="124"/>
      <c r="C77" s="43" t="s">
        <v>45</v>
      </c>
      <c r="D77" s="11" t="s">
        <v>222</v>
      </c>
      <c r="E77" s="56">
        <v>0</v>
      </c>
      <c r="F77" s="57" t="str">
        <f t="shared" si="107"/>
        <v/>
      </c>
      <c r="G77" s="58"/>
      <c r="H77" s="58"/>
      <c r="I77" s="59"/>
      <c r="J77" s="59"/>
      <c r="K77" s="60" t="str">
        <f t="shared" si="1"/>
        <v/>
      </c>
      <c r="L77" s="61" t="str">
        <f t="shared" si="2"/>
        <v/>
      </c>
      <c r="M77" s="62" t="str">
        <f t="shared" si="3"/>
        <v/>
      </c>
      <c r="N77" s="62" t="str">
        <f t="shared" si="4"/>
        <v/>
      </c>
      <c r="O77" s="61" t="str">
        <f t="shared" si="5"/>
        <v/>
      </c>
      <c r="P77" s="61" t="str">
        <f t="shared" si="6"/>
        <v/>
      </c>
      <c r="Q77" s="63"/>
      <c r="R77" s="108"/>
      <c r="S77" s="109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</row>
    <row r="78" spans="1:35" ht="27" customHeight="1">
      <c r="A78" s="101"/>
      <c r="B78" s="124"/>
      <c r="C78" s="43" t="s">
        <v>50</v>
      </c>
      <c r="D78" s="11" t="s">
        <v>223</v>
      </c>
      <c r="E78" s="56">
        <v>0</v>
      </c>
      <c r="F78" s="57" t="str">
        <f t="shared" si="107"/>
        <v/>
      </c>
      <c r="G78" s="58"/>
      <c r="H78" s="58"/>
      <c r="I78" s="59"/>
      <c r="J78" s="59"/>
      <c r="K78" s="60" t="str">
        <f t="shared" si="1"/>
        <v/>
      </c>
      <c r="L78" s="61" t="str">
        <f t="shared" si="2"/>
        <v/>
      </c>
      <c r="M78" s="62" t="str">
        <f t="shared" si="3"/>
        <v/>
      </c>
      <c r="N78" s="62" t="str">
        <f t="shared" si="4"/>
        <v/>
      </c>
      <c r="O78" s="61" t="str">
        <f t="shared" si="5"/>
        <v/>
      </c>
      <c r="P78" s="61" t="str">
        <f t="shared" si="6"/>
        <v/>
      </c>
      <c r="Q78" s="63"/>
      <c r="R78" s="108"/>
      <c r="S78" s="109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</row>
    <row r="79" spans="1:35" ht="27" customHeight="1">
      <c r="A79" s="101"/>
      <c r="B79" s="124"/>
      <c r="C79" s="43" t="s">
        <v>56</v>
      </c>
      <c r="D79" s="11" t="s">
        <v>224</v>
      </c>
      <c r="E79" s="56">
        <v>0</v>
      </c>
      <c r="F79" s="57" t="str">
        <f t="shared" si="107"/>
        <v/>
      </c>
      <c r="G79" s="58"/>
      <c r="H79" s="58"/>
      <c r="I79" s="59"/>
      <c r="J79" s="59"/>
      <c r="K79" s="60" t="str">
        <f t="shared" si="1"/>
        <v/>
      </c>
      <c r="L79" s="61" t="str">
        <f t="shared" si="2"/>
        <v/>
      </c>
      <c r="M79" s="62" t="str">
        <f t="shared" si="3"/>
        <v/>
      </c>
      <c r="N79" s="62" t="str">
        <f t="shared" si="4"/>
        <v/>
      </c>
      <c r="O79" s="61" t="str">
        <f t="shared" si="5"/>
        <v/>
      </c>
      <c r="P79" s="61" t="str">
        <f t="shared" si="6"/>
        <v/>
      </c>
      <c r="Q79" s="63"/>
      <c r="R79" s="108"/>
      <c r="S79" s="109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</row>
    <row r="80" spans="1:35" ht="27" customHeight="1">
      <c r="A80" s="101"/>
      <c r="B80" s="124"/>
      <c r="C80" s="43" t="s">
        <v>61</v>
      </c>
      <c r="D80" s="11" t="s">
        <v>225</v>
      </c>
      <c r="E80" s="56">
        <v>0</v>
      </c>
      <c r="F80" s="57" t="str">
        <f t="shared" si="107"/>
        <v/>
      </c>
      <c r="G80" s="58"/>
      <c r="H80" s="58"/>
      <c r="I80" s="59"/>
      <c r="J80" s="59"/>
      <c r="K80" s="60" t="str">
        <f t="shared" si="1"/>
        <v/>
      </c>
      <c r="L80" s="61" t="str">
        <f t="shared" si="2"/>
        <v/>
      </c>
      <c r="M80" s="62" t="str">
        <f t="shared" si="3"/>
        <v/>
      </c>
      <c r="N80" s="62" t="str">
        <f t="shared" si="4"/>
        <v/>
      </c>
      <c r="O80" s="61" t="str">
        <f t="shared" si="5"/>
        <v/>
      </c>
      <c r="P80" s="61" t="str">
        <f t="shared" si="6"/>
        <v/>
      </c>
      <c r="Q80" s="63"/>
      <c r="R80" s="108"/>
      <c r="S80" s="109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</row>
    <row r="81" spans="1:35" ht="27" customHeight="1">
      <c r="A81" s="101"/>
      <c r="B81" s="124"/>
      <c r="C81" s="46" t="s">
        <v>65</v>
      </c>
      <c r="D81" s="11" t="s">
        <v>226</v>
      </c>
      <c r="E81" s="56">
        <v>0</v>
      </c>
      <c r="F81" s="57" t="str">
        <f t="shared" si="107"/>
        <v/>
      </c>
      <c r="G81" s="58"/>
      <c r="H81" s="58"/>
      <c r="I81" s="59"/>
      <c r="J81" s="59"/>
      <c r="K81" s="60" t="str">
        <f t="shared" si="1"/>
        <v/>
      </c>
      <c r="L81" s="61" t="str">
        <f t="shared" si="2"/>
        <v/>
      </c>
      <c r="M81" s="62" t="str">
        <f t="shared" si="3"/>
        <v/>
      </c>
      <c r="N81" s="62" t="str">
        <f t="shared" si="4"/>
        <v/>
      </c>
      <c r="O81" s="61" t="str">
        <f t="shared" si="5"/>
        <v/>
      </c>
      <c r="P81" s="61" t="str">
        <f t="shared" si="6"/>
        <v/>
      </c>
      <c r="Q81" s="117"/>
      <c r="R81" s="108"/>
      <c r="S81" s="118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</row>
    <row r="82" spans="1:35" ht="27" customHeight="1">
      <c r="A82" s="101"/>
      <c r="B82" s="119" t="s">
        <v>93</v>
      </c>
      <c r="C82" s="236" t="s">
        <v>152</v>
      </c>
      <c r="D82" s="237"/>
      <c r="E82" s="120">
        <f t="shared" ref="E82:J82" si="108">SUM(E75:E81)</f>
        <v>500</v>
      </c>
      <c r="F82" s="121">
        <f t="shared" si="108"/>
        <v>18.518518518518519</v>
      </c>
      <c r="G82" s="37">
        <f t="shared" si="108"/>
        <v>406</v>
      </c>
      <c r="H82" s="37">
        <f t="shared" si="108"/>
        <v>12484</v>
      </c>
      <c r="I82" s="38">
        <f t="shared" si="108"/>
        <v>79</v>
      </c>
      <c r="J82" s="38">
        <f t="shared" si="108"/>
        <v>8</v>
      </c>
      <c r="K82" s="39">
        <f t="shared" si="1"/>
        <v>1.4833802081479108</v>
      </c>
      <c r="L82" s="40">
        <f t="shared" si="2"/>
        <v>0.23441162681669012</v>
      </c>
      <c r="M82" s="41">
        <f t="shared" si="3"/>
        <v>0.19458128078817735</v>
      </c>
      <c r="N82" s="41">
        <f t="shared" si="4"/>
        <v>3.2521627683434799E-2</v>
      </c>
      <c r="O82" s="39">
        <f t="shared" si="5"/>
        <v>4.561211457763182E-2</v>
      </c>
      <c r="P82" s="39">
        <f t="shared" si="6"/>
        <v>2.3148148148148149</v>
      </c>
      <c r="Q82" s="41"/>
      <c r="R82" s="122">
        <f>IFERROR(IF(N74="","",AVERAGE(R75:R81))," ")</f>
        <v>27</v>
      </c>
      <c r="S82" s="123">
        <f>SUM(S75:S81)</f>
        <v>0</v>
      </c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</row>
    <row r="83" spans="1:35" ht="27" customHeight="1">
      <c r="A83" s="101"/>
      <c r="B83" s="124"/>
      <c r="C83" s="43" t="s">
        <v>35</v>
      </c>
      <c r="D83" s="11" t="s">
        <v>227</v>
      </c>
      <c r="E83" s="56">
        <v>0</v>
      </c>
      <c r="F83" s="57" t="str">
        <f t="shared" ref="F83:F89" si="109">IF(R83="","",E83/R83)</f>
        <v/>
      </c>
      <c r="G83" s="58"/>
      <c r="H83" s="58"/>
      <c r="I83" s="59"/>
      <c r="J83" s="59"/>
      <c r="K83" s="60" t="str">
        <f t="shared" si="1"/>
        <v/>
      </c>
      <c r="L83" s="61" t="str">
        <f t="shared" si="2"/>
        <v/>
      </c>
      <c r="M83" s="62" t="str">
        <f t="shared" si="3"/>
        <v/>
      </c>
      <c r="N83" s="62" t="str">
        <f t="shared" si="4"/>
        <v/>
      </c>
      <c r="O83" s="61" t="str">
        <f t="shared" si="5"/>
        <v/>
      </c>
      <c r="P83" s="61" t="str">
        <f t="shared" si="6"/>
        <v/>
      </c>
      <c r="Q83" s="63"/>
      <c r="R83" s="108"/>
      <c r="S83" s="109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</row>
    <row r="84" spans="1:35" ht="27" customHeight="1">
      <c r="A84" s="101"/>
      <c r="B84" s="124"/>
      <c r="C84" s="43" t="s">
        <v>40</v>
      </c>
      <c r="D84" s="11" t="s">
        <v>228</v>
      </c>
      <c r="E84" s="56">
        <v>0</v>
      </c>
      <c r="F84" s="57" t="str">
        <f t="shared" si="109"/>
        <v/>
      </c>
      <c r="G84" s="58"/>
      <c r="H84" s="58"/>
      <c r="I84" s="59"/>
      <c r="J84" s="59"/>
      <c r="K84" s="60" t="str">
        <f t="shared" si="1"/>
        <v/>
      </c>
      <c r="L84" s="61" t="str">
        <f t="shared" si="2"/>
        <v/>
      </c>
      <c r="M84" s="62" t="str">
        <f t="shared" si="3"/>
        <v/>
      </c>
      <c r="N84" s="62" t="str">
        <f t="shared" si="4"/>
        <v/>
      </c>
      <c r="O84" s="61" t="str">
        <f t="shared" si="5"/>
        <v/>
      </c>
      <c r="P84" s="61" t="str">
        <f t="shared" si="6"/>
        <v/>
      </c>
      <c r="Q84" s="63"/>
      <c r="R84" s="108"/>
      <c r="S84" s="109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</row>
    <row r="85" spans="1:35" ht="27" customHeight="1">
      <c r="A85" s="101"/>
      <c r="B85" s="124"/>
      <c r="C85" s="43" t="s">
        <v>45</v>
      </c>
      <c r="D85" s="11" t="s">
        <v>229</v>
      </c>
      <c r="E85" s="56">
        <v>0</v>
      </c>
      <c r="F85" s="57" t="str">
        <f t="shared" si="109"/>
        <v/>
      </c>
      <c r="G85" s="58"/>
      <c r="H85" s="58"/>
      <c r="I85" s="59"/>
      <c r="J85" s="59"/>
      <c r="K85" s="60" t="str">
        <f t="shared" si="1"/>
        <v/>
      </c>
      <c r="L85" s="61" t="str">
        <f t="shared" si="2"/>
        <v/>
      </c>
      <c r="M85" s="62" t="str">
        <f t="shared" si="3"/>
        <v/>
      </c>
      <c r="N85" s="62" t="str">
        <f t="shared" si="4"/>
        <v/>
      </c>
      <c r="O85" s="61" t="str">
        <f t="shared" si="5"/>
        <v/>
      </c>
      <c r="P85" s="61" t="str">
        <f t="shared" si="6"/>
        <v/>
      </c>
      <c r="Q85" s="63"/>
      <c r="R85" s="108"/>
      <c r="S85" s="109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</row>
    <row r="86" spans="1:35" ht="27" customHeight="1">
      <c r="A86" s="101"/>
      <c r="B86" s="124"/>
      <c r="C86" s="43" t="s">
        <v>50</v>
      </c>
      <c r="D86" s="11" t="s">
        <v>230</v>
      </c>
      <c r="E86" s="56">
        <v>471</v>
      </c>
      <c r="F86" s="57">
        <f t="shared" si="109"/>
        <v>17.444444444444443</v>
      </c>
      <c r="G86" s="58">
        <v>484</v>
      </c>
      <c r="H86" s="58">
        <v>54076</v>
      </c>
      <c r="I86" s="59">
        <v>207</v>
      </c>
      <c r="J86" s="59">
        <v>2</v>
      </c>
      <c r="K86" s="60">
        <f t="shared" si="1"/>
        <v>0.32259125017465129</v>
      </c>
      <c r="L86" s="61">
        <f t="shared" si="2"/>
        <v>8.4272678475577012E-2</v>
      </c>
      <c r="M86" s="62">
        <f t="shared" si="3"/>
        <v>0.42768595041322316</v>
      </c>
      <c r="N86" s="62">
        <f t="shared" si="4"/>
        <v>8.9503661513425543E-3</v>
      </c>
      <c r="O86" s="61">
        <f t="shared" si="5"/>
        <v>3.6042240587695132E-2</v>
      </c>
      <c r="P86" s="61">
        <f t="shared" si="6"/>
        <v>8.7222222222222214</v>
      </c>
      <c r="Q86" s="63"/>
      <c r="R86" s="108">
        <v>27</v>
      </c>
      <c r="S86" s="109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</row>
    <row r="87" spans="1:35" ht="27" customHeight="1">
      <c r="A87" s="101"/>
      <c r="B87" s="124"/>
      <c r="C87" s="43" t="s">
        <v>56</v>
      </c>
      <c r="D87" s="11" t="s">
        <v>231</v>
      </c>
      <c r="E87" s="56">
        <v>405</v>
      </c>
      <c r="F87" s="57">
        <f t="shared" si="109"/>
        <v>15</v>
      </c>
      <c r="G87" s="58">
        <v>70</v>
      </c>
      <c r="H87" s="58">
        <v>13281</v>
      </c>
      <c r="I87" s="59">
        <v>80</v>
      </c>
      <c r="J87" s="59">
        <v>1</v>
      </c>
      <c r="K87" s="60">
        <f t="shared" si="1"/>
        <v>1.12943302462164</v>
      </c>
      <c r="L87" s="61">
        <f t="shared" si="2"/>
        <v>0.1875</v>
      </c>
      <c r="M87" s="62">
        <f t="shared" si="3"/>
        <v>1.1428571428571428</v>
      </c>
      <c r="N87" s="62">
        <f t="shared" si="4"/>
        <v>5.2706874482343199E-3</v>
      </c>
      <c r="O87" s="61">
        <f t="shared" si="5"/>
        <v>0.21428571428571427</v>
      </c>
      <c r="P87" s="61">
        <f t="shared" si="6"/>
        <v>15</v>
      </c>
      <c r="Q87" s="63"/>
      <c r="R87" s="108">
        <v>27</v>
      </c>
      <c r="S87" s="109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</row>
    <row r="88" spans="1:35" ht="27" customHeight="1">
      <c r="A88" s="101"/>
      <c r="B88" s="124"/>
      <c r="C88" s="43" t="s">
        <v>61</v>
      </c>
      <c r="D88" s="11" t="s">
        <v>232</v>
      </c>
      <c r="E88" s="56">
        <v>406</v>
      </c>
      <c r="F88" s="57">
        <f t="shared" si="109"/>
        <v>15.037037037037036</v>
      </c>
      <c r="G88" s="58">
        <v>118</v>
      </c>
      <c r="H88" s="58">
        <v>3397</v>
      </c>
      <c r="I88" s="59">
        <v>105</v>
      </c>
      <c r="J88" s="59">
        <v>0</v>
      </c>
      <c r="K88" s="60">
        <f t="shared" si="1"/>
        <v>4.4265637436081944</v>
      </c>
      <c r="L88" s="61">
        <f t="shared" si="2"/>
        <v>0.14320987654320988</v>
      </c>
      <c r="M88" s="62">
        <f t="shared" si="3"/>
        <v>0.88983050847457623</v>
      </c>
      <c r="N88" s="62">
        <f t="shared" si="4"/>
        <v>3.4736532234324401E-2</v>
      </c>
      <c r="O88" s="61">
        <f t="shared" si="5"/>
        <v>0.12743251726302574</v>
      </c>
      <c r="P88" s="61" t="str">
        <f t="shared" si="6"/>
        <v xml:space="preserve"> </v>
      </c>
      <c r="Q88" s="63"/>
      <c r="R88" s="108">
        <v>27</v>
      </c>
      <c r="S88" s="109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</row>
    <row r="89" spans="1:35" ht="27" customHeight="1">
      <c r="A89" s="101"/>
      <c r="B89" s="124"/>
      <c r="C89" s="46" t="s">
        <v>65</v>
      </c>
      <c r="D89" s="11" t="s">
        <v>233</v>
      </c>
      <c r="E89" s="56">
        <v>741</v>
      </c>
      <c r="F89" s="57">
        <f t="shared" si="109"/>
        <v>27.444444444444443</v>
      </c>
      <c r="G89" s="58">
        <v>100</v>
      </c>
      <c r="H89" s="58">
        <v>3623</v>
      </c>
      <c r="I89" s="59">
        <v>95</v>
      </c>
      <c r="J89" s="59">
        <v>2</v>
      </c>
      <c r="K89" s="60">
        <f t="shared" si="1"/>
        <v>7.5750605698162961</v>
      </c>
      <c r="L89" s="61">
        <f t="shared" si="2"/>
        <v>0.28888888888888886</v>
      </c>
      <c r="M89" s="62">
        <f t="shared" si="3"/>
        <v>0.95</v>
      </c>
      <c r="N89" s="62">
        <f t="shared" si="4"/>
        <v>2.7601435274634281E-2</v>
      </c>
      <c r="O89" s="61">
        <f t="shared" si="5"/>
        <v>0.27444444444444444</v>
      </c>
      <c r="P89" s="61">
        <f t="shared" si="6"/>
        <v>13.722222222222221</v>
      </c>
      <c r="Q89" s="117"/>
      <c r="R89" s="108">
        <v>27</v>
      </c>
      <c r="S89" s="118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</row>
    <row r="90" spans="1:35" ht="27" customHeight="1">
      <c r="A90" s="101"/>
      <c r="B90" s="119" t="s">
        <v>93</v>
      </c>
      <c r="C90" s="236" t="s">
        <v>155</v>
      </c>
      <c r="D90" s="237"/>
      <c r="E90" s="120">
        <f t="shared" ref="E90:J90" si="110">SUM(E83:E89)</f>
        <v>2023</v>
      </c>
      <c r="F90" s="121">
        <f t="shared" si="110"/>
        <v>74.925925925925924</v>
      </c>
      <c r="G90" s="37">
        <f t="shared" si="110"/>
        <v>772</v>
      </c>
      <c r="H90" s="37">
        <f t="shared" si="110"/>
        <v>74377</v>
      </c>
      <c r="I90" s="38">
        <f t="shared" si="110"/>
        <v>487</v>
      </c>
      <c r="J90" s="38">
        <f t="shared" si="110"/>
        <v>5</v>
      </c>
      <c r="K90" s="39">
        <f t="shared" si="1"/>
        <v>1.0073803181887671</v>
      </c>
      <c r="L90" s="40">
        <f t="shared" si="2"/>
        <v>0.15385200395467336</v>
      </c>
      <c r="M90" s="41">
        <f t="shared" si="3"/>
        <v>0.63082901554404147</v>
      </c>
      <c r="N90" s="41">
        <f t="shared" si="4"/>
        <v>1.0379552818747731E-2</v>
      </c>
      <c r="O90" s="39">
        <f t="shared" si="5"/>
        <v>9.7054308194204561E-2</v>
      </c>
      <c r="P90" s="39">
        <f t="shared" si="6"/>
        <v>14.985185185185184</v>
      </c>
      <c r="Q90" s="41"/>
      <c r="R90" s="122">
        <f>IFERROR(IF(N82="","",AVERAGE(R83:R89))," ")</f>
        <v>27</v>
      </c>
      <c r="S90" s="123">
        <f>SUM(S83:S89)</f>
        <v>0</v>
      </c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</row>
    <row r="91" spans="1:35" ht="27" customHeight="1">
      <c r="A91" s="101"/>
      <c r="B91" s="124"/>
      <c r="C91" s="43" t="s">
        <v>35</v>
      </c>
      <c r="D91" s="11" t="s">
        <v>234</v>
      </c>
      <c r="E91" s="56">
        <v>649</v>
      </c>
      <c r="F91" s="57">
        <f t="shared" ref="F91:F97" si="111">IF(R91="","",E91/R91)</f>
        <v>24.037037037037038</v>
      </c>
      <c r="G91" s="58">
        <v>105</v>
      </c>
      <c r="H91" s="58">
        <v>3878</v>
      </c>
      <c r="I91" s="59">
        <v>194</v>
      </c>
      <c r="J91" s="59">
        <v>4</v>
      </c>
      <c r="K91" s="60">
        <f t="shared" si="1"/>
        <v>6.1983076423509633</v>
      </c>
      <c r="L91" s="61">
        <f t="shared" si="2"/>
        <v>0.12390225276823215</v>
      </c>
      <c r="M91" s="62">
        <f t="shared" si="3"/>
        <v>1.8476190476190477</v>
      </c>
      <c r="N91" s="62">
        <f t="shared" si="4"/>
        <v>2.7075812274368231E-2</v>
      </c>
      <c r="O91" s="61">
        <f t="shared" si="5"/>
        <v>0.22892416225749559</v>
      </c>
      <c r="P91" s="61">
        <f t="shared" si="6"/>
        <v>6.0092592592592595</v>
      </c>
      <c r="Q91" s="63"/>
      <c r="R91" s="108">
        <v>27</v>
      </c>
      <c r="S91" s="109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</row>
    <row r="92" spans="1:35" ht="27" customHeight="1">
      <c r="A92" s="101"/>
      <c r="B92" s="124"/>
      <c r="C92" s="43" t="s">
        <v>40</v>
      </c>
      <c r="D92" s="11" t="s">
        <v>235</v>
      </c>
      <c r="E92" s="56">
        <v>0</v>
      </c>
      <c r="F92" s="57" t="str">
        <f t="shared" si="111"/>
        <v/>
      </c>
      <c r="G92" s="58"/>
      <c r="H92" s="58"/>
      <c r="I92" s="59"/>
      <c r="J92" s="59"/>
      <c r="K92" s="60" t="str">
        <f t="shared" si="1"/>
        <v/>
      </c>
      <c r="L92" s="61" t="str">
        <f t="shared" si="2"/>
        <v/>
      </c>
      <c r="M92" s="62" t="str">
        <f t="shared" si="3"/>
        <v/>
      </c>
      <c r="N92" s="62" t="str">
        <f t="shared" si="4"/>
        <v/>
      </c>
      <c r="O92" s="61" t="str">
        <f t="shared" si="5"/>
        <v/>
      </c>
      <c r="P92" s="61" t="str">
        <f t="shared" si="6"/>
        <v/>
      </c>
      <c r="Q92" s="63"/>
      <c r="R92" s="108"/>
      <c r="S92" s="109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</row>
    <row r="93" spans="1:35" ht="27" customHeight="1">
      <c r="A93" s="101"/>
      <c r="B93" s="124"/>
      <c r="C93" s="43" t="s">
        <v>45</v>
      </c>
      <c r="D93" s="11" t="s">
        <v>236</v>
      </c>
      <c r="E93" s="56">
        <v>0</v>
      </c>
      <c r="F93" s="57" t="str">
        <f t="shared" si="111"/>
        <v/>
      </c>
      <c r="G93" s="58"/>
      <c r="H93" s="58"/>
      <c r="I93" s="59"/>
      <c r="J93" s="59"/>
      <c r="K93" s="60" t="str">
        <f t="shared" si="1"/>
        <v/>
      </c>
      <c r="L93" s="61" t="str">
        <f t="shared" si="2"/>
        <v/>
      </c>
      <c r="M93" s="62" t="str">
        <f t="shared" si="3"/>
        <v/>
      </c>
      <c r="N93" s="62" t="str">
        <f t="shared" si="4"/>
        <v/>
      </c>
      <c r="O93" s="61" t="str">
        <f t="shared" si="5"/>
        <v/>
      </c>
      <c r="P93" s="61" t="str">
        <f t="shared" si="6"/>
        <v/>
      </c>
      <c r="Q93" s="63"/>
      <c r="R93" s="108"/>
      <c r="S93" s="109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</row>
    <row r="94" spans="1:35" ht="27" customHeight="1">
      <c r="A94" s="101"/>
      <c r="B94" s="124"/>
      <c r="C94" s="43" t="s">
        <v>50</v>
      </c>
      <c r="D94" s="11" t="s">
        <v>237</v>
      </c>
      <c r="E94" s="56">
        <v>0</v>
      </c>
      <c r="F94" s="57" t="str">
        <f t="shared" si="111"/>
        <v/>
      </c>
      <c r="G94" s="58"/>
      <c r="H94" s="58"/>
      <c r="I94" s="59"/>
      <c r="J94" s="59"/>
      <c r="K94" s="60" t="str">
        <f t="shared" si="1"/>
        <v/>
      </c>
      <c r="L94" s="61" t="str">
        <f t="shared" si="2"/>
        <v/>
      </c>
      <c r="M94" s="62" t="str">
        <f t="shared" si="3"/>
        <v/>
      </c>
      <c r="N94" s="62" t="str">
        <f t="shared" si="4"/>
        <v/>
      </c>
      <c r="O94" s="61" t="str">
        <f t="shared" si="5"/>
        <v/>
      </c>
      <c r="P94" s="61" t="str">
        <f t="shared" si="6"/>
        <v/>
      </c>
      <c r="Q94" s="63"/>
      <c r="R94" s="108"/>
      <c r="S94" s="109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</row>
    <row r="95" spans="1:35" ht="27" customHeight="1">
      <c r="A95" s="101"/>
      <c r="B95" s="124"/>
      <c r="C95" s="43" t="s">
        <v>56</v>
      </c>
      <c r="D95" s="11" t="s">
        <v>238</v>
      </c>
      <c r="E95" s="56">
        <v>0</v>
      </c>
      <c r="F95" s="57" t="str">
        <f t="shared" si="111"/>
        <v/>
      </c>
      <c r="G95" s="58"/>
      <c r="H95" s="58"/>
      <c r="I95" s="59"/>
      <c r="J95" s="59"/>
      <c r="K95" s="60" t="str">
        <f t="shared" si="1"/>
        <v/>
      </c>
      <c r="L95" s="61" t="str">
        <f t="shared" si="2"/>
        <v/>
      </c>
      <c r="M95" s="62" t="str">
        <f t="shared" si="3"/>
        <v/>
      </c>
      <c r="N95" s="62" t="str">
        <f t="shared" si="4"/>
        <v/>
      </c>
      <c r="O95" s="61" t="str">
        <f t="shared" si="5"/>
        <v/>
      </c>
      <c r="P95" s="61" t="str">
        <f t="shared" si="6"/>
        <v/>
      </c>
      <c r="Q95" s="63"/>
      <c r="R95" s="108"/>
      <c r="S95" s="109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</row>
    <row r="96" spans="1:35" ht="27" customHeight="1">
      <c r="A96" s="101"/>
      <c r="B96" s="124"/>
      <c r="C96" s="43" t="s">
        <v>61</v>
      </c>
      <c r="D96" s="11" t="s">
        <v>239</v>
      </c>
      <c r="E96" s="56">
        <v>0</v>
      </c>
      <c r="F96" s="57" t="str">
        <f t="shared" si="111"/>
        <v/>
      </c>
      <c r="G96" s="58"/>
      <c r="H96" s="58"/>
      <c r="I96" s="59"/>
      <c r="J96" s="59"/>
      <c r="K96" s="60" t="str">
        <f t="shared" si="1"/>
        <v/>
      </c>
      <c r="L96" s="61" t="str">
        <f t="shared" si="2"/>
        <v/>
      </c>
      <c r="M96" s="62" t="str">
        <f t="shared" si="3"/>
        <v/>
      </c>
      <c r="N96" s="62" t="str">
        <f t="shared" si="4"/>
        <v/>
      </c>
      <c r="O96" s="61" t="str">
        <f t="shared" si="5"/>
        <v/>
      </c>
      <c r="P96" s="61" t="str">
        <f t="shared" si="6"/>
        <v/>
      </c>
      <c r="Q96" s="63"/>
      <c r="R96" s="108"/>
      <c r="S96" s="109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</row>
    <row r="97" spans="1:35" ht="27" customHeight="1">
      <c r="A97" s="101"/>
      <c r="B97" s="124"/>
      <c r="C97" s="46" t="s">
        <v>65</v>
      </c>
      <c r="D97" s="11" t="s">
        <v>240</v>
      </c>
      <c r="E97" s="56">
        <v>0</v>
      </c>
      <c r="F97" s="57" t="str">
        <f t="shared" si="111"/>
        <v/>
      </c>
      <c r="G97" s="58"/>
      <c r="H97" s="58"/>
      <c r="I97" s="59"/>
      <c r="J97" s="59"/>
      <c r="K97" s="60" t="str">
        <f t="shared" si="1"/>
        <v/>
      </c>
      <c r="L97" s="61" t="str">
        <f t="shared" si="2"/>
        <v/>
      </c>
      <c r="M97" s="62" t="str">
        <f t="shared" si="3"/>
        <v/>
      </c>
      <c r="N97" s="62" t="str">
        <f t="shared" si="4"/>
        <v/>
      </c>
      <c r="O97" s="61" t="str">
        <f t="shared" si="5"/>
        <v/>
      </c>
      <c r="P97" s="61" t="str">
        <f t="shared" si="6"/>
        <v/>
      </c>
      <c r="Q97" s="117"/>
      <c r="R97" s="108"/>
      <c r="S97" s="118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</row>
    <row r="98" spans="1:35" ht="27" customHeight="1">
      <c r="A98" s="101"/>
      <c r="B98" s="119" t="s">
        <v>93</v>
      </c>
      <c r="C98" s="236" t="s">
        <v>158</v>
      </c>
      <c r="D98" s="237"/>
      <c r="E98" s="120">
        <f t="shared" ref="E98:J98" si="112">SUM(E91:E97)</f>
        <v>649</v>
      </c>
      <c r="F98" s="121">
        <f t="shared" si="112"/>
        <v>24.037037037037038</v>
      </c>
      <c r="G98" s="37">
        <f t="shared" si="112"/>
        <v>105</v>
      </c>
      <c r="H98" s="37">
        <f t="shared" si="112"/>
        <v>3878</v>
      </c>
      <c r="I98" s="38">
        <f t="shared" si="112"/>
        <v>194</v>
      </c>
      <c r="J98" s="38">
        <f t="shared" si="112"/>
        <v>4</v>
      </c>
      <c r="K98" s="39">
        <f t="shared" si="1"/>
        <v>6.1983076423509633</v>
      </c>
      <c r="L98" s="40">
        <f t="shared" si="2"/>
        <v>0.12390225276823215</v>
      </c>
      <c r="M98" s="41">
        <f t="shared" si="3"/>
        <v>1.8476190476190477</v>
      </c>
      <c r="N98" s="41">
        <f t="shared" si="4"/>
        <v>2.7075812274368231E-2</v>
      </c>
      <c r="O98" s="39">
        <f t="shared" si="5"/>
        <v>0.22892416225749559</v>
      </c>
      <c r="P98" s="39">
        <f t="shared" si="6"/>
        <v>6.0092592592592595</v>
      </c>
      <c r="Q98" s="41"/>
      <c r="R98" s="122">
        <f>IFERROR(IF(N90="","",AVERAGE(R91:R97))," ")</f>
        <v>27</v>
      </c>
      <c r="S98" s="123">
        <f>SUM(S91:S97)</f>
        <v>0</v>
      </c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</row>
    <row r="99" spans="1:35" ht="27" customHeight="1">
      <c r="A99" s="101"/>
      <c r="B99" s="124"/>
      <c r="C99" s="43" t="s">
        <v>35</v>
      </c>
      <c r="D99" s="11" t="s">
        <v>241</v>
      </c>
      <c r="E99" s="56">
        <v>0</v>
      </c>
      <c r="F99" s="57" t="str">
        <f t="shared" ref="F99:F105" si="113">IF(R99="","",E99/R99)</f>
        <v/>
      </c>
      <c r="G99" s="58"/>
      <c r="H99" s="58"/>
      <c r="I99" s="59"/>
      <c r="J99" s="59"/>
      <c r="K99" s="60" t="str">
        <f t="shared" si="1"/>
        <v/>
      </c>
      <c r="L99" s="61" t="str">
        <f t="shared" si="2"/>
        <v/>
      </c>
      <c r="M99" s="62" t="str">
        <f t="shared" si="3"/>
        <v/>
      </c>
      <c r="N99" s="62" t="str">
        <f t="shared" si="4"/>
        <v/>
      </c>
      <c r="O99" s="61" t="str">
        <f t="shared" si="5"/>
        <v/>
      </c>
      <c r="P99" s="61" t="str">
        <f t="shared" si="6"/>
        <v/>
      </c>
      <c r="Q99" s="63"/>
      <c r="R99" s="108"/>
      <c r="S99" s="109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</row>
    <row r="100" spans="1:35" ht="27" customHeight="1">
      <c r="A100" s="101"/>
      <c r="B100" s="124"/>
      <c r="C100" s="43" t="s">
        <v>40</v>
      </c>
      <c r="D100" s="11" t="s">
        <v>242</v>
      </c>
      <c r="E100" s="56">
        <v>0</v>
      </c>
      <c r="F100" s="57" t="str">
        <f t="shared" si="113"/>
        <v/>
      </c>
      <c r="G100" s="58"/>
      <c r="H100" s="58"/>
      <c r="I100" s="59"/>
      <c r="J100" s="59"/>
      <c r="K100" s="60" t="str">
        <f t="shared" si="1"/>
        <v/>
      </c>
      <c r="L100" s="61" t="str">
        <f t="shared" si="2"/>
        <v/>
      </c>
      <c r="M100" s="62" t="str">
        <f t="shared" si="3"/>
        <v/>
      </c>
      <c r="N100" s="62" t="str">
        <f t="shared" si="4"/>
        <v/>
      </c>
      <c r="O100" s="61" t="str">
        <f t="shared" si="5"/>
        <v/>
      </c>
      <c r="P100" s="61" t="str">
        <f t="shared" si="6"/>
        <v/>
      </c>
      <c r="Q100" s="63"/>
      <c r="R100" s="108"/>
      <c r="S100" s="109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</row>
    <row r="101" spans="1:35" ht="27" customHeight="1">
      <c r="A101" s="101"/>
      <c r="B101" s="124"/>
      <c r="C101" s="43" t="s">
        <v>45</v>
      </c>
      <c r="D101" s="11" t="s">
        <v>243</v>
      </c>
      <c r="E101" s="56">
        <v>3831</v>
      </c>
      <c r="F101" s="57">
        <f t="shared" si="113"/>
        <v>141.88888888888889</v>
      </c>
      <c r="G101" s="58">
        <v>14687</v>
      </c>
      <c r="H101" s="58">
        <v>223072</v>
      </c>
      <c r="I101" s="59">
        <v>2489</v>
      </c>
      <c r="J101" s="59">
        <v>10</v>
      </c>
      <c r="K101" s="60">
        <f t="shared" si="1"/>
        <v>0.63606767720237811</v>
      </c>
      <c r="L101" s="61">
        <f t="shared" si="2"/>
        <v>5.7006383643587337E-2</v>
      </c>
      <c r="M101" s="62">
        <f t="shared" si="3"/>
        <v>0.16946959896507116</v>
      </c>
      <c r="N101" s="62">
        <f t="shared" si="4"/>
        <v>6.5839728876775208E-2</v>
      </c>
      <c r="O101" s="61">
        <f t="shared" si="5"/>
        <v>9.6608489745277377E-3</v>
      </c>
      <c r="P101" s="61">
        <f t="shared" si="6"/>
        <v>14.188888888888888</v>
      </c>
      <c r="Q101" s="63"/>
      <c r="R101" s="108">
        <v>27</v>
      </c>
      <c r="S101" s="109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</row>
    <row r="102" spans="1:35" ht="27" customHeight="1">
      <c r="A102" s="101"/>
      <c r="B102" s="124"/>
      <c r="C102" s="43" t="s">
        <v>50</v>
      </c>
      <c r="D102" s="11" t="s">
        <v>244</v>
      </c>
      <c r="E102" s="56">
        <v>5150</v>
      </c>
      <c r="F102" s="57">
        <f t="shared" si="113"/>
        <v>190.74074074074073</v>
      </c>
      <c r="G102" s="58">
        <v>13755</v>
      </c>
      <c r="H102" s="58">
        <v>297193</v>
      </c>
      <c r="I102" s="59">
        <v>1136</v>
      </c>
      <c r="J102" s="59">
        <v>25</v>
      </c>
      <c r="K102" s="60">
        <f t="shared" si="1"/>
        <v>0.64180764937512236</v>
      </c>
      <c r="L102" s="61">
        <f t="shared" si="2"/>
        <v>0.167905581637976</v>
      </c>
      <c r="M102" s="62">
        <f t="shared" si="3"/>
        <v>8.2588149763722279E-2</v>
      </c>
      <c r="N102" s="62">
        <f t="shared" si="4"/>
        <v>4.628305511906404E-2</v>
      </c>
      <c r="O102" s="61">
        <f t="shared" si="5"/>
        <v>1.386701132248206E-2</v>
      </c>
      <c r="P102" s="61">
        <f t="shared" si="6"/>
        <v>7.6296296296296298</v>
      </c>
      <c r="Q102" s="63"/>
      <c r="R102" s="108">
        <v>27</v>
      </c>
      <c r="S102" s="109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</row>
    <row r="103" spans="1:35" ht="27" customHeight="1">
      <c r="A103" s="101"/>
      <c r="B103" s="124"/>
      <c r="C103" s="43" t="s">
        <v>56</v>
      </c>
      <c r="D103" s="11" t="s">
        <v>245</v>
      </c>
      <c r="E103" s="56">
        <v>6224</v>
      </c>
      <c r="F103" s="57">
        <f t="shared" si="113"/>
        <v>230.5185185185185</v>
      </c>
      <c r="G103" s="58">
        <v>18071</v>
      </c>
      <c r="H103" s="58">
        <v>603644</v>
      </c>
      <c r="I103" s="59">
        <v>1397</v>
      </c>
      <c r="J103" s="59">
        <v>41</v>
      </c>
      <c r="K103" s="60">
        <f t="shared" si="1"/>
        <v>0.38187825691718713</v>
      </c>
      <c r="L103" s="61">
        <f t="shared" si="2"/>
        <v>0.16500967682070045</v>
      </c>
      <c r="M103" s="62">
        <f t="shared" si="3"/>
        <v>7.7306181174257096E-2</v>
      </c>
      <c r="N103" s="62">
        <f t="shared" si="4"/>
        <v>2.9936518875363624E-2</v>
      </c>
      <c r="O103" s="61">
        <f t="shared" si="5"/>
        <v>1.275626797180668E-2</v>
      </c>
      <c r="P103" s="61">
        <f t="shared" si="6"/>
        <v>5.6224028906955734</v>
      </c>
      <c r="Q103" s="63"/>
      <c r="R103" s="108">
        <v>27</v>
      </c>
      <c r="S103" s="109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</row>
    <row r="104" spans="1:35" ht="27" customHeight="1">
      <c r="A104" s="101"/>
      <c r="B104" s="124"/>
      <c r="C104" s="43" t="s">
        <v>61</v>
      </c>
      <c r="D104" s="11" t="s">
        <v>246</v>
      </c>
      <c r="E104" s="56">
        <v>2378</v>
      </c>
      <c r="F104" s="57">
        <f t="shared" si="113"/>
        <v>88.074074074074076</v>
      </c>
      <c r="G104" s="58">
        <v>6866</v>
      </c>
      <c r="H104" s="58">
        <v>254327</v>
      </c>
      <c r="I104" s="59">
        <v>619</v>
      </c>
      <c r="J104" s="59">
        <v>19</v>
      </c>
      <c r="K104" s="60">
        <f t="shared" si="1"/>
        <v>0.34630249275174901</v>
      </c>
      <c r="L104" s="61">
        <f t="shared" si="2"/>
        <v>0.14228444923113745</v>
      </c>
      <c r="M104" s="62">
        <f t="shared" si="3"/>
        <v>9.0154383920769007E-2</v>
      </c>
      <c r="N104" s="62">
        <f t="shared" si="4"/>
        <v>2.6996740416864902E-2</v>
      </c>
      <c r="O104" s="61">
        <f t="shared" si="5"/>
        <v>1.2827566861939131E-2</v>
      </c>
      <c r="P104" s="61">
        <f t="shared" si="6"/>
        <v>4.6354775828460042</v>
      </c>
      <c r="Q104" s="63"/>
      <c r="R104" s="108">
        <v>27</v>
      </c>
      <c r="S104" s="109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</row>
    <row r="105" spans="1:35" ht="27" customHeight="1">
      <c r="A105" s="101"/>
      <c r="B105" s="124"/>
      <c r="C105" s="46" t="s">
        <v>65</v>
      </c>
      <c r="D105" s="11" t="s">
        <v>247</v>
      </c>
      <c r="E105" s="56">
        <v>7604</v>
      </c>
      <c r="F105" s="57">
        <f t="shared" si="113"/>
        <v>281.62962962962962</v>
      </c>
      <c r="G105" s="58">
        <v>20285</v>
      </c>
      <c r="H105" s="58">
        <v>760328</v>
      </c>
      <c r="I105" s="59">
        <v>1619</v>
      </c>
      <c r="J105" s="59">
        <v>30</v>
      </c>
      <c r="K105" s="60">
        <f t="shared" si="1"/>
        <v>0.37040544295308031</v>
      </c>
      <c r="L105" s="61">
        <f t="shared" si="2"/>
        <v>0.17395282867796766</v>
      </c>
      <c r="M105" s="62">
        <f t="shared" si="3"/>
        <v>7.9812669460192262E-2</v>
      </c>
      <c r="N105" s="62">
        <f t="shared" si="4"/>
        <v>2.6679275260150882E-2</v>
      </c>
      <c r="O105" s="61">
        <f t="shared" si="5"/>
        <v>1.3883639616940086E-2</v>
      </c>
      <c r="P105" s="61">
        <f t="shared" si="6"/>
        <v>9.3876543209876537</v>
      </c>
      <c r="Q105" s="117"/>
      <c r="R105" s="108">
        <v>27</v>
      </c>
      <c r="S105" s="118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</row>
    <row r="106" spans="1:35" ht="27" customHeight="1">
      <c r="A106" s="101"/>
      <c r="B106" s="119" t="s">
        <v>93</v>
      </c>
      <c r="C106" s="236" t="s">
        <v>161</v>
      </c>
      <c r="D106" s="237"/>
      <c r="E106" s="120">
        <f t="shared" ref="E106:J106" si="114">SUM(E99:E105)</f>
        <v>25187</v>
      </c>
      <c r="F106" s="121">
        <f t="shared" si="114"/>
        <v>932.85185185185173</v>
      </c>
      <c r="G106" s="37">
        <f t="shared" si="114"/>
        <v>73664</v>
      </c>
      <c r="H106" s="37">
        <f t="shared" si="114"/>
        <v>2138564</v>
      </c>
      <c r="I106" s="38">
        <f t="shared" si="114"/>
        <v>7260</v>
      </c>
      <c r="J106" s="38">
        <f t="shared" si="114"/>
        <v>125</v>
      </c>
      <c r="K106" s="39">
        <f t="shared" si="1"/>
        <v>0.43620478594601414</v>
      </c>
      <c r="L106" s="40">
        <f t="shared" si="2"/>
        <v>0.12849199061320271</v>
      </c>
      <c r="M106" s="41">
        <f t="shared" si="3"/>
        <v>9.8555603822762822E-2</v>
      </c>
      <c r="N106" s="41">
        <f t="shared" si="4"/>
        <v>3.4445543832216381E-2</v>
      </c>
      <c r="O106" s="39">
        <f t="shared" si="5"/>
        <v>1.2663605721272966E-2</v>
      </c>
      <c r="P106" s="39">
        <f t="shared" si="6"/>
        <v>7.4628148148148137</v>
      </c>
      <c r="Q106" s="41"/>
      <c r="R106" s="122">
        <f>IFERROR(IF(N98="","",AVERAGE(R99:R105))," ")</f>
        <v>27</v>
      </c>
      <c r="S106" s="123">
        <f>SUM(S99:S105)</f>
        <v>0</v>
      </c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</row>
    <row r="107" spans="1:35" ht="27" customHeight="1">
      <c r="A107" s="101"/>
      <c r="B107" s="124"/>
      <c r="C107" s="43" t="s">
        <v>35</v>
      </c>
      <c r="D107" s="11" t="s">
        <v>248</v>
      </c>
      <c r="E107" s="56">
        <v>6154</v>
      </c>
      <c r="F107" s="57">
        <f t="shared" ref="F107:F113" si="115">IF(R107="","",E107/R107)</f>
        <v>227.92592592592592</v>
      </c>
      <c r="G107" s="58">
        <v>13448</v>
      </c>
      <c r="H107" s="58">
        <v>438696</v>
      </c>
      <c r="I107" s="59">
        <v>1238</v>
      </c>
      <c r="J107" s="59">
        <v>25</v>
      </c>
      <c r="K107" s="60">
        <f t="shared" si="1"/>
        <v>0.51955323487318306</v>
      </c>
      <c r="L107" s="61">
        <f t="shared" si="2"/>
        <v>0.1841081792616526</v>
      </c>
      <c r="M107" s="62">
        <f t="shared" si="3"/>
        <v>9.2058298631766802E-2</v>
      </c>
      <c r="N107" s="62">
        <f t="shared" si="4"/>
        <v>3.0654485110418149E-2</v>
      </c>
      <c r="O107" s="61">
        <f t="shared" si="5"/>
        <v>1.6948685747020072E-2</v>
      </c>
      <c r="P107" s="61">
        <f t="shared" si="6"/>
        <v>9.1170370370370364</v>
      </c>
      <c r="Q107" s="63"/>
      <c r="R107" s="108">
        <v>27</v>
      </c>
      <c r="S107" s="109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</row>
    <row r="108" spans="1:35" ht="27" customHeight="1">
      <c r="A108" s="101"/>
      <c r="B108" s="124"/>
      <c r="C108" s="43" t="s">
        <v>40</v>
      </c>
      <c r="D108" s="11" t="s">
        <v>249</v>
      </c>
      <c r="E108" s="56">
        <v>4618</v>
      </c>
      <c r="F108" s="57">
        <f t="shared" si="115"/>
        <v>169.15750915750914</v>
      </c>
      <c r="G108" s="58">
        <v>11998</v>
      </c>
      <c r="H108" s="58">
        <v>284013</v>
      </c>
      <c r="I108" s="59">
        <v>1022</v>
      </c>
      <c r="J108" s="59">
        <v>17</v>
      </c>
      <c r="K108" s="60">
        <f t="shared" si="1"/>
        <v>0.59559776896659367</v>
      </c>
      <c r="L108" s="61">
        <f t="shared" si="2"/>
        <v>0.16551615377447079</v>
      </c>
      <c r="M108" s="62">
        <f t="shared" si="3"/>
        <v>8.518086347724621E-2</v>
      </c>
      <c r="N108" s="62">
        <f t="shared" si="4"/>
        <v>4.2244545144060307E-2</v>
      </c>
      <c r="O108" s="61">
        <f t="shared" si="5"/>
        <v>1.4098808897942086E-2</v>
      </c>
      <c r="P108" s="61">
        <f t="shared" si="6"/>
        <v>9.9504417151475959</v>
      </c>
      <c r="Q108" s="63"/>
      <c r="R108" s="108">
        <v>27.3</v>
      </c>
      <c r="S108" s="109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</row>
    <row r="109" spans="1:35" ht="27" customHeight="1">
      <c r="A109" s="101"/>
      <c r="B109" s="124"/>
      <c r="C109" s="43" t="s">
        <v>45</v>
      </c>
      <c r="D109" s="11" t="s">
        <v>250</v>
      </c>
      <c r="E109" s="56">
        <v>3366</v>
      </c>
      <c r="F109" s="57">
        <f t="shared" si="115"/>
        <v>122.84671532846716</v>
      </c>
      <c r="G109" s="58">
        <v>6717</v>
      </c>
      <c r="H109" s="58">
        <v>280293</v>
      </c>
      <c r="I109" s="59">
        <v>897</v>
      </c>
      <c r="J109" s="59">
        <v>10</v>
      </c>
      <c r="K109" s="60">
        <f t="shared" si="1"/>
        <v>0.43827964069194431</v>
      </c>
      <c r="L109" s="61">
        <f t="shared" si="2"/>
        <v>0.13695285989795669</v>
      </c>
      <c r="M109" s="62">
        <f t="shared" si="3"/>
        <v>0.1335417597141581</v>
      </c>
      <c r="N109" s="62">
        <f t="shared" si="4"/>
        <v>2.3964208881420514E-2</v>
      </c>
      <c r="O109" s="61">
        <f t="shared" si="5"/>
        <v>1.8288925908659694E-2</v>
      </c>
      <c r="P109" s="61">
        <f t="shared" si="6"/>
        <v>12.284671532846716</v>
      </c>
      <c r="Q109" s="63"/>
      <c r="R109" s="108">
        <v>27.4</v>
      </c>
      <c r="S109" s="109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</row>
    <row r="110" spans="1:35" ht="27" customHeight="1">
      <c r="A110" s="101"/>
      <c r="B110" s="124"/>
      <c r="C110" s="43" t="s">
        <v>50</v>
      </c>
      <c r="D110" s="11" t="s">
        <v>251</v>
      </c>
      <c r="E110" s="56">
        <v>4368</v>
      </c>
      <c r="F110" s="57">
        <f t="shared" si="115"/>
        <v>159.41605839416059</v>
      </c>
      <c r="G110" s="58">
        <v>11129</v>
      </c>
      <c r="H110" s="58">
        <v>504612</v>
      </c>
      <c r="I110" s="59">
        <v>1234</v>
      </c>
      <c r="J110" s="59">
        <v>17</v>
      </c>
      <c r="K110" s="60">
        <f t="shared" si="1"/>
        <v>0.31591808834145951</v>
      </c>
      <c r="L110" s="61">
        <f t="shared" si="2"/>
        <v>0.12918643305847696</v>
      </c>
      <c r="M110" s="62">
        <f t="shared" si="3"/>
        <v>0.11088148081588642</v>
      </c>
      <c r="N110" s="62">
        <f t="shared" si="4"/>
        <v>2.2054568658692222E-2</v>
      </c>
      <c r="O110" s="61">
        <f t="shared" si="5"/>
        <v>1.432438299884631E-2</v>
      </c>
      <c r="P110" s="61">
        <f t="shared" si="6"/>
        <v>9.3774151996565056</v>
      </c>
      <c r="Q110" s="63"/>
      <c r="R110" s="108">
        <v>27.4</v>
      </c>
      <c r="S110" s="109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</row>
    <row r="111" spans="1:35" ht="27" customHeight="1">
      <c r="A111" s="101"/>
      <c r="B111" s="124"/>
      <c r="C111" s="43" t="s">
        <v>56</v>
      </c>
      <c r="D111" s="11" t="s">
        <v>252</v>
      </c>
      <c r="E111" s="56">
        <v>1786</v>
      </c>
      <c r="F111" s="57">
        <f t="shared" si="115"/>
        <v>65.182481751824824</v>
      </c>
      <c r="G111" s="58">
        <v>4265</v>
      </c>
      <c r="H111" s="58">
        <v>171720</v>
      </c>
      <c r="I111" s="59">
        <v>456</v>
      </c>
      <c r="J111" s="59">
        <v>5</v>
      </c>
      <c r="K111" s="60">
        <f t="shared" si="1"/>
        <v>0.37958584761137215</v>
      </c>
      <c r="L111" s="61">
        <f t="shared" si="2"/>
        <v>0.14294403892944041</v>
      </c>
      <c r="M111" s="62">
        <f t="shared" si="3"/>
        <v>0.10691676436107854</v>
      </c>
      <c r="N111" s="62">
        <f t="shared" si="4"/>
        <v>2.4836943862101096E-2</v>
      </c>
      <c r="O111" s="61">
        <f t="shared" si="5"/>
        <v>1.5283114127039818E-2</v>
      </c>
      <c r="P111" s="61">
        <f t="shared" si="6"/>
        <v>13.036496350364965</v>
      </c>
      <c r="Q111" s="63"/>
      <c r="R111" s="108">
        <v>27.4</v>
      </c>
      <c r="S111" s="109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</row>
    <row r="112" spans="1:35" ht="27" customHeight="1">
      <c r="A112" s="101"/>
      <c r="B112" s="124"/>
      <c r="C112" s="43" t="s">
        <v>61</v>
      </c>
      <c r="D112" s="11" t="s">
        <v>253</v>
      </c>
      <c r="E112" s="56">
        <v>1239</v>
      </c>
      <c r="F112" s="57">
        <f t="shared" si="115"/>
        <v>45.21897810218978</v>
      </c>
      <c r="G112" s="58">
        <v>2728</v>
      </c>
      <c r="H112" s="58">
        <v>72559</v>
      </c>
      <c r="I112" s="59">
        <v>367</v>
      </c>
      <c r="J112" s="59">
        <v>6</v>
      </c>
      <c r="K112" s="60">
        <f t="shared" si="1"/>
        <v>0.62320288457930484</v>
      </c>
      <c r="L112" s="61">
        <f t="shared" si="2"/>
        <v>0.12321247439288768</v>
      </c>
      <c r="M112" s="62">
        <f t="shared" si="3"/>
        <v>0.1345307917888563</v>
      </c>
      <c r="N112" s="62">
        <f t="shared" si="4"/>
        <v>3.759699003569509E-2</v>
      </c>
      <c r="O112" s="61">
        <f t="shared" si="5"/>
        <v>1.6575871738339361E-2</v>
      </c>
      <c r="P112" s="61">
        <f t="shared" si="6"/>
        <v>7.5364963503649633</v>
      </c>
      <c r="Q112" s="63"/>
      <c r="R112" s="108">
        <v>27.4</v>
      </c>
      <c r="S112" s="109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</row>
    <row r="113" spans="1:35" ht="27" customHeight="1">
      <c r="A113" s="101"/>
      <c r="B113" s="124"/>
      <c r="C113" s="46" t="s">
        <v>65</v>
      </c>
      <c r="D113" s="11" t="s">
        <v>254</v>
      </c>
      <c r="E113" s="56">
        <v>1691</v>
      </c>
      <c r="F113" s="57">
        <f t="shared" si="115"/>
        <v>61.715328467153284</v>
      </c>
      <c r="G113" s="58">
        <v>4257</v>
      </c>
      <c r="H113" s="58">
        <v>89189</v>
      </c>
      <c r="I113" s="59">
        <v>578</v>
      </c>
      <c r="J113" s="59">
        <v>5</v>
      </c>
      <c r="K113" s="60">
        <f t="shared" si="1"/>
        <v>0.6919612112161061</v>
      </c>
      <c r="L113" s="61">
        <f t="shared" si="2"/>
        <v>0.10677392468365621</v>
      </c>
      <c r="M113" s="62">
        <f t="shared" si="3"/>
        <v>0.13577636833450787</v>
      </c>
      <c r="N113" s="62">
        <f t="shared" si="4"/>
        <v>4.7730101245669308E-2</v>
      </c>
      <c r="O113" s="61">
        <f t="shared" si="5"/>
        <v>1.4497375726369105E-2</v>
      </c>
      <c r="P113" s="61">
        <f t="shared" si="6"/>
        <v>12.343065693430656</v>
      </c>
      <c r="Q113" s="117"/>
      <c r="R113" s="108">
        <v>27.4</v>
      </c>
      <c r="S113" s="118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</row>
    <row r="114" spans="1:35" ht="27" customHeight="1">
      <c r="A114" s="101"/>
      <c r="B114" s="119" t="s">
        <v>93</v>
      </c>
      <c r="C114" s="236" t="s">
        <v>163</v>
      </c>
      <c r="D114" s="237"/>
      <c r="E114" s="120">
        <f t="shared" ref="E114:J114" si="116">SUM(E107:E113)</f>
        <v>23222</v>
      </c>
      <c r="F114" s="121">
        <f t="shared" si="116"/>
        <v>851.46299712723078</v>
      </c>
      <c r="G114" s="37">
        <f t="shared" si="116"/>
        <v>54542</v>
      </c>
      <c r="H114" s="37">
        <f t="shared" si="116"/>
        <v>1841082</v>
      </c>
      <c r="I114" s="38">
        <f t="shared" si="116"/>
        <v>5792</v>
      </c>
      <c r="J114" s="38">
        <f t="shared" si="116"/>
        <v>85</v>
      </c>
      <c r="K114" s="39">
        <f t="shared" si="1"/>
        <v>0.46247967071930024</v>
      </c>
      <c r="L114" s="40">
        <f t="shared" si="2"/>
        <v>0.1470067329294252</v>
      </c>
      <c r="M114" s="41">
        <f t="shared" si="3"/>
        <v>0.10619339224817571</v>
      </c>
      <c r="N114" s="41">
        <f t="shared" si="4"/>
        <v>2.9624970533631854E-2</v>
      </c>
      <c r="O114" s="39">
        <f t="shared" si="5"/>
        <v>1.5611143653097261E-2</v>
      </c>
      <c r="P114" s="39">
        <f t="shared" si="6"/>
        <v>10.017211730908597</v>
      </c>
      <c r="Q114" s="41"/>
      <c r="R114" s="122">
        <f>IFERROR(IF(N106="","",AVERAGE(R107:R113))," ")</f>
        <v>27.328571428571429</v>
      </c>
      <c r="S114" s="123">
        <f>SUM(S107:S113)</f>
        <v>0</v>
      </c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</row>
    <row r="115" spans="1:35" ht="27" customHeight="1">
      <c r="A115" s="101"/>
      <c r="B115" s="124"/>
      <c r="C115" s="43" t="s">
        <v>35</v>
      </c>
      <c r="D115" s="11" t="s">
        <v>255</v>
      </c>
      <c r="E115" s="56">
        <v>682</v>
      </c>
      <c r="F115" s="57">
        <f t="shared" ref="F115:F121" si="117">IF(R115="","",E115/R115)</f>
        <v>24.8</v>
      </c>
      <c r="G115" s="58">
        <v>1030</v>
      </c>
      <c r="H115" s="58">
        <v>35579</v>
      </c>
      <c r="I115" s="59">
        <v>273</v>
      </c>
      <c r="J115" s="59">
        <v>4</v>
      </c>
      <c r="K115" s="60">
        <f t="shared" si="1"/>
        <v>0.6970403889935074</v>
      </c>
      <c r="L115" s="61">
        <f t="shared" si="2"/>
        <v>9.0842490842490839E-2</v>
      </c>
      <c r="M115" s="62">
        <f t="shared" si="3"/>
        <v>0.2650485436893204</v>
      </c>
      <c r="N115" s="62">
        <f t="shared" si="4"/>
        <v>2.8949661317069057E-2</v>
      </c>
      <c r="O115" s="61">
        <f t="shared" si="5"/>
        <v>2.4077669902912623E-2</v>
      </c>
      <c r="P115" s="61">
        <f t="shared" si="6"/>
        <v>6.2</v>
      </c>
      <c r="Q115" s="63"/>
      <c r="R115" s="108">
        <v>27.5</v>
      </c>
      <c r="S115" s="109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</row>
    <row r="116" spans="1:35" ht="27" customHeight="1">
      <c r="A116" s="101"/>
      <c r="B116" s="124"/>
      <c r="C116" s="43" t="s">
        <v>40</v>
      </c>
      <c r="D116" s="11" t="s">
        <v>256</v>
      </c>
      <c r="E116" s="56">
        <v>302</v>
      </c>
      <c r="F116" s="57">
        <f t="shared" si="117"/>
        <v>10.981818181818182</v>
      </c>
      <c r="G116" s="58">
        <v>228</v>
      </c>
      <c r="H116" s="58">
        <v>18804</v>
      </c>
      <c r="I116" s="59">
        <v>134</v>
      </c>
      <c r="J116" s="59">
        <v>5</v>
      </c>
      <c r="K116" s="60">
        <f t="shared" si="1"/>
        <v>0.58401500647831228</v>
      </c>
      <c r="L116" s="61">
        <f t="shared" si="2"/>
        <v>8.1953867028493901E-2</v>
      </c>
      <c r="M116" s="62">
        <f t="shared" si="3"/>
        <v>0.58771929824561409</v>
      </c>
      <c r="N116" s="62">
        <f t="shared" si="4"/>
        <v>1.2125079770261647E-2</v>
      </c>
      <c r="O116" s="61">
        <f t="shared" si="5"/>
        <v>4.8165869218500801E-2</v>
      </c>
      <c r="P116" s="61">
        <f t="shared" si="6"/>
        <v>2.1963636363636363</v>
      </c>
      <c r="Q116" s="63"/>
      <c r="R116" s="108">
        <v>27.5</v>
      </c>
      <c r="S116" s="109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</row>
    <row r="117" spans="1:35" ht="27" customHeight="1">
      <c r="A117" s="101"/>
      <c r="B117" s="124"/>
      <c r="C117" s="43" t="s">
        <v>45</v>
      </c>
      <c r="D117" s="11" t="s">
        <v>257</v>
      </c>
      <c r="E117" s="56">
        <v>269</v>
      </c>
      <c r="F117" s="57">
        <f t="shared" si="117"/>
        <v>9.7569822270583959</v>
      </c>
      <c r="G117" s="58">
        <v>189</v>
      </c>
      <c r="H117" s="58">
        <v>14691</v>
      </c>
      <c r="I117" s="59">
        <v>115</v>
      </c>
      <c r="J117" s="59">
        <v>4</v>
      </c>
      <c r="K117" s="60">
        <f t="shared" si="1"/>
        <v>0.66414690811097921</v>
      </c>
      <c r="L117" s="61">
        <f t="shared" si="2"/>
        <v>8.4843323713551272E-2</v>
      </c>
      <c r="M117" s="62">
        <f t="shared" si="3"/>
        <v>0.60846560846560849</v>
      </c>
      <c r="N117" s="62">
        <f t="shared" si="4"/>
        <v>1.2865019399632428E-2</v>
      </c>
      <c r="O117" s="61">
        <f t="shared" si="5"/>
        <v>5.1624244587610557E-2</v>
      </c>
      <c r="P117" s="61">
        <f t="shared" si="6"/>
        <v>2.439245556764599</v>
      </c>
      <c r="Q117" s="63"/>
      <c r="R117" s="108">
        <v>27.57</v>
      </c>
      <c r="S117" s="109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</row>
    <row r="118" spans="1:35" ht="27" customHeight="1">
      <c r="A118" s="101"/>
      <c r="B118" s="124"/>
      <c r="C118" s="43" t="s">
        <v>50</v>
      </c>
      <c r="D118" s="11" t="s">
        <v>258</v>
      </c>
      <c r="E118" s="56">
        <v>248</v>
      </c>
      <c r="F118" s="57">
        <f t="shared" si="117"/>
        <v>8.9952847297787457</v>
      </c>
      <c r="G118" s="58">
        <v>131</v>
      </c>
      <c r="H118" s="58">
        <v>12877</v>
      </c>
      <c r="I118" s="59">
        <v>94</v>
      </c>
      <c r="J118" s="59">
        <v>2</v>
      </c>
      <c r="K118" s="60">
        <f t="shared" si="1"/>
        <v>0.69855437833181222</v>
      </c>
      <c r="L118" s="61">
        <f t="shared" si="2"/>
        <v>9.5694518401901546E-2</v>
      </c>
      <c r="M118" s="62">
        <f t="shared" si="3"/>
        <v>0.71755725190839692</v>
      </c>
      <c r="N118" s="62">
        <f t="shared" si="4"/>
        <v>1.0173176982216354E-2</v>
      </c>
      <c r="O118" s="61">
        <f t="shared" si="5"/>
        <v>6.8666295647166004E-2</v>
      </c>
      <c r="P118" s="61">
        <f t="shared" si="6"/>
        <v>4.4976423648893729</v>
      </c>
      <c r="Q118" s="63"/>
      <c r="R118" s="108">
        <v>27.57</v>
      </c>
      <c r="S118" s="109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</row>
    <row r="119" spans="1:35" ht="27" customHeight="1">
      <c r="A119" s="101"/>
      <c r="B119" s="124"/>
      <c r="C119" s="43" t="s">
        <v>56</v>
      </c>
      <c r="D119" s="11" t="s">
        <v>259</v>
      </c>
      <c r="E119" s="56">
        <v>415</v>
      </c>
      <c r="F119" s="57">
        <f t="shared" si="117"/>
        <v>15.05259339862169</v>
      </c>
      <c r="G119" s="58">
        <v>187</v>
      </c>
      <c r="H119" s="58">
        <v>23922</v>
      </c>
      <c r="I119" s="59">
        <v>160</v>
      </c>
      <c r="J119" s="59">
        <v>9</v>
      </c>
      <c r="K119" s="60">
        <f t="shared" si="1"/>
        <v>0.62923640994154706</v>
      </c>
      <c r="L119" s="61">
        <f t="shared" si="2"/>
        <v>9.4078708741385561E-2</v>
      </c>
      <c r="M119" s="62">
        <f t="shared" si="3"/>
        <v>0.85561497326203206</v>
      </c>
      <c r="N119" s="62">
        <f t="shared" si="4"/>
        <v>7.8170721511579295E-3</v>
      </c>
      <c r="O119" s="61">
        <f t="shared" si="5"/>
        <v>8.0495151864287115E-2</v>
      </c>
      <c r="P119" s="61">
        <f t="shared" si="6"/>
        <v>1.6725103776246322</v>
      </c>
      <c r="Q119" s="63"/>
      <c r="R119" s="108">
        <v>27.57</v>
      </c>
      <c r="S119" s="109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</row>
    <row r="120" spans="1:35" ht="27" customHeight="1">
      <c r="A120" s="101"/>
      <c r="B120" s="124"/>
      <c r="C120" s="43" t="s">
        <v>61</v>
      </c>
      <c r="D120" s="11" t="s">
        <v>260</v>
      </c>
      <c r="E120" s="56">
        <v>210</v>
      </c>
      <c r="F120" s="57">
        <f t="shared" si="117"/>
        <v>7.6169749727965179</v>
      </c>
      <c r="G120" s="58">
        <v>177</v>
      </c>
      <c r="H120" s="58">
        <v>13277</v>
      </c>
      <c r="I120" s="59">
        <v>101</v>
      </c>
      <c r="J120" s="59">
        <v>1</v>
      </c>
      <c r="K120" s="60">
        <f t="shared" si="1"/>
        <v>0.573696992754125</v>
      </c>
      <c r="L120" s="61">
        <f t="shared" si="2"/>
        <v>7.5415593790064531E-2</v>
      </c>
      <c r="M120" s="62">
        <f t="shared" si="3"/>
        <v>0.57062146892655363</v>
      </c>
      <c r="N120" s="62">
        <f t="shared" si="4"/>
        <v>1.3331324847480605E-2</v>
      </c>
      <c r="O120" s="61">
        <f t="shared" si="5"/>
        <v>4.3033756908454901E-2</v>
      </c>
      <c r="P120" s="61">
        <f t="shared" si="6"/>
        <v>7.6169749727965179</v>
      </c>
      <c r="Q120" s="63"/>
      <c r="R120" s="108">
        <v>27.57</v>
      </c>
      <c r="S120" s="109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</row>
    <row r="121" spans="1:35" ht="27" customHeight="1">
      <c r="A121" s="101"/>
      <c r="B121" s="124"/>
      <c r="C121" s="46" t="s">
        <v>65</v>
      </c>
      <c r="D121" s="11" t="s">
        <v>261</v>
      </c>
      <c r="E121" s="56">
        <v>131</v>
      </c>
      <c r="F121" s="57">
        <f t="shared" si="117"/>
        <v>4.7515415306492566</v>
      </c>
      <c r="G121" s="58">
        <v>39</v>
      </c>
      <c r="H121" s="58">
        <v>8062</v>
      </c>
      <c r="I121" s="59">
        <v>47</v>
      </c>
      <c r="J121" s="59">
        <v>1</v>
      </c>
      <c r="K121" s="60">
        <f t="shared" si="1"/>
        <v>0.58937503481136899</v>
      </c>
      <c r="L121" s="61">
        <f t="shared" si="2"/>
        <v>0.10109662831168631</v>
      </c>
      <c r="M121" s="62">
        <f t="shared" si="3"/>
        <v>1.2051282051282051</v>
      </c>
      <c r="N121" s="62">
        <f t="shared" si="4"/>
        <v>4.8375093029025054E-3</v>
      </c>
      <c r="O121" s="61">
        <f t="shared" si="5"/>
        <v>0.1218343982217758</v>
      </c>
      <c r="P121" s="61">
        <f t="shared" si="6"/>
        <v>4.7515415306492566</v>
      </c>
      <c r="Q121" s="117"/>
      <c r="R121" s="108">
        <v>27.57</v>
      </c>
      <c r="S121" s="118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</row>
    <row r="122" spans="1:35" ht="27" customHeight="1">
      <c r="A122" s="101"/>
      <c r="B122" s="119" t="s">
        <v>93</v>
      </c>
      <c r="C122" s="236" t="s">
        <v>166</v>
      </c>
      <c r="D122" s="237"/>
      <c r="E122" s="120">
        <f t="shared" ref="E122:J122" si="118">SUM(E115:E121)</f>
        <v>2257</v>
      </c>
      <c r="F122" s="121">
        <f t="shared" si="118"/>
        <v>81.955195040722785</v>
      </c>
      <c r="G122" s="37">
        <f t="shared" si="118"/>
        <v>1981</v>
      </c>
      <c r="H122" s="37">
        <f t="shared" si="118"/>
        <v>127212</v>
      </c>
      <c r="I122" s="38">
        <f t="shared" si="118"/>
        <v>924</v>
      </c>
      <c r="J122" s="38">
        <f t="shared" si="118"/>
        <v>26</v>
      </c>
      <c r="K122" s="39">
        <f t="shared" si="1"/>
        <v>0.64424107034495792</v>
      </c>
      <c r="L122" s="40">
        <f t="shared" si="2"/>
        <v>8.8696098528920769E-2</v>
      </c>
      <c r="M122" s="41">
        <f t="shared" si="3"/>
        <v>0.46643109540636041</v>
      </c>
      <c r="N122" s="41">
        <f t="shared" si="4"/>
        <v>1.5572430273873533E-2</v>
      </c>
      <c r="O122" s="39">
        <f t="shared" si="5"/>
        <v>4.1370618395114987E-2</v>
      </c>
      <c r="P122" s="39">
        <f t="shared" si="6"/>
        <v>3.1521228861816457</v>
      </c>
      <c r="Q122" s="41"/>
      <c r="R122" s="122">
        <f>IFERROR(IF(N114="","",AVERAGE(R115:R121))," ")</f>
        <v>27.549999999999994</v>
      </c>
      <c r="S122" s="123">
        <f>SUM(S115:S121)</f>
        <v>0</v>
      </c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</row>
    <row r="123" spans="1:35" ht="27" customHeight="1">
      <c r="A123" s="101"/>
      <c r="B123" s="124"/>
      <c r="C123" s="43" t="s">
        <v>35</v>
      </c>
      <c r="D123" s="11" t="s">
        <v>262</v>
      </c>
      <c r="E123" s="56">
        <v>0</v>
      </c>
      <c r="F123" s="57" t="str">
        <f t="shared" ref="F123:F129" si="119">IF(R123="","",E123/R123)</f>
        <v/>
      </c>
      <c r="G123" s="58"/>
      <c r="H123" s="58"/>
      <c r="I123" s="59"/>
      <c r="J123" s="59"/>
      <c r="K123" s="60" t="str">
        <f t="shared" si="1"/>
        <v/>
      </c>
      <c r="L123" s="61" t="str">
        <f t="shared" si="2"/>
        <v/>
      </c>
      <c r="M123" s="62" t="str">
        <f t="shared" si="3"/>
        <v/>
      </c>
      <c r="N123" s="62" t="str">
        <f t="shared" si="4"/>
        <v/>
      </c>
      <c r="O123" s="61" t="str">
        <f t="shared" si="5"/>
        <v/>
      </c>
      <c r="P123" s="61" t="str">
        <f t="shared" si="6"/>
        <v/>
      </c>
      <c r="Q123" s="63"/>
      <c r="R123" s="108"/>
      <c r="S123" s="109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</row>
    <row r="124" spans="1:35" ht="27" customHeight="1">
      <c r="A124" s="101"/>
      <c r="B124" s="124"/>
      <c r="C124" s="43" t="s">
        <v>40</v>
      </c>
      <c r="D124" s="11" t="s">
        <v>263</v>
      </c>
      <c r="E124" s="56">
        <v>0</v>
      </c>
      <c r="F124" s="57" t="str">
        <f t="shared" si="119"/>
        <v/>
      </c>
      <c r="G124" s="58"/>
      <c r="H124" s="58"/>
      <c r="I124" s="59"/>
      <c r="J124" s="59"/>
      <c r="K124" s="60" t="str">
        <f t="shared" si="1"/>
        <v/>
      </c>
      <c r="L124" s="61" t="str">
        <f t="shared" si="2"/>
        <v/>
      </c>
      <c r="M124" s="62" t="str">
        <f t="shared" si="3"/>
        <v/>
      </c>
      <c r="N124" s="62" t="str">
        <f t="shared" si="4"/>
        <v/>
      </c>
      <c r="O124" s="61" t="str">
        <f t="shared" si="5"/>
        <v/>
      </c>
      <c r="P124" s="61" t="str">
        <f t="shared" si="6"/>
        <v/>
      </c>
      <c r="Q124" s="63"/>
      <c r="R124" s="108"/>
      <c r="S124" s="109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</row>
    <row r="125" spans="1:35" ht="27" customHeight="1">
      <c r="A125" s="101"/>
      <c r="B125" s="124"/>
      <c r="C125" s="43" t="s">
        <v>45</v>
      </c>
      <c r="D125" s="11" t="s">
        <v>264</v>
      </c>
      <c r="E125" s="56">
        <v>0</v>
      </c>
      <c r="F125" s="57" t="str">
        <f t="shared" si="119"/>
        <v/>
      </c>
      <c r="G125" s="58"/>
      <c r="H125" s="58"/>
      <c r="I125" s="59"/>
      <c r="J125" s="59"/>
      <c r="K125" s="60" t="str">
        <f t="shared" si="1"/>
        <v/>
      </c>
      <c r="L125" s="61" t="str">
        <f t="shared" si="2"/>
        <v/>
      </c>
      <c r="M125" s="62" t="str">
        <f t="shared" si="3"/>
        <v/>
      </c>
      <c r="N125" s="62" t="str">
        <f t="shared" si="4"/>
        <v/>
      </c>
      <c r="O125" s="61" t="str">
        <f t="shared" si="5"/>
        <v/>
      </c>
      <c r="P125" s="61" t="str">
        <f t="shared" si="6"/>
        <v/>
      </c>
      <c r="Q125" s="63"/>
      <c r="R125" s="108"/>
      <c r="S125" s="109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</row>
    <row r="126" spans="1:35" ht="27" customHeight="1">
      <c r="A126" s="101"/>
      <c r="B126" s="124"/>
      <c r="C126" s="43" t="s">
        <v>50</v>
      </c>
      <c r="D126" s="11" t="s">
        <v>265</v>
      </c>
      <c r="E126" s="56">
        <v>0</v>
      </c>
      <c r="F126" s="57" t="str">
        <f t="shared" si="119"/>
        <v/>
      </c>
      <c r="G126" s="58"/>
      <c r="H126" s="58"/>
      <c r="I126" s="59"/>
      <c r="J126" s="59"/>
      <c r="K126" s="60" t="str">
        <f t="shared" si="1"/>
        <v/>
      </c>
      <c r="L126" s="61" t="str">
        <f t="shared" si="2"/>
        <v/>
      </c>
      <c r="M126" s="62" t="str">
        <f t="shared" si="3"/>
        <v/>
      </c>
      <c r="N126" s="62" t="str">
        <f t="shared" si="4"/>
        <v/>
      </c>
      <c r="O126" s="61" t="str">
        <f t="shared" si="5"/>
        <v/>
      </c>
      <c r="P126" s="61" t="str">
        <f t="shared" si="6"/>
        <v/>
      </c>
      <c r="Q126" s="63"/>
      <c r="R126" s="108"/>
      <c r="S126" s="109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</row>
    <row r="127" spans="1:35" ht="27" customHeight="1">
      <c r="A127" s="101"/>
      <c r="B127" s="124"/>
      <c r="C127" s="43" t="s">
        <v>56</v>
      </c>
      <c r="D127" s="11" t="s">
        <v>266</v>
      </c>
      <c r="E127" s="56">
        <v>0</v>
      </c>
      <c r="F127" s="57" t="str">
        <f t="shared" si="119"/>
        <v/>
      </c>
      <c r="G127" s="58"/>
      <c r="H127" s="58"/>
      <c r="I127" s="59"/>
      <c r="J127" s="59"/>
      <c r="K127" s="60" t="str">
        <f t="shared" si="1"/>
        <v/>
      </c>
      <c r="L127" s="61" t="str">
        <f t="shared" si="2"/>
        <v/>
      </c>
      <c r="M127" s="62" t="str">
        <f t="shared" si="3"/>
        <v/>
      </c>
      <c r="N127" s="62" t="str">
        <f t="shared" si="4"/>
        <v/>
      </c>
      <c r="O127" s="61" t="str">
        <f t="shared" si="5"/>
        <v/>
      </c>
      <c r="P127" s="61" t="str">
        <f t="shared" si="6"/>
        <v/>
      </c>
      <c r="Q127" s="63"/>
      <c r="R127" s="108"/>
      <c r="S127" s="109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</row>
    <row r="128" spans="1:35" ht="27" customHeight="1">
      <c r="A128" s="101"/>
      <c r="B128" s="124"/>
      <c r="C128" s="43" t="s">
        <v>61</v>
      </c>
      <c r="D128" s="11" t="s">
        <v>267</v>
      </c>
      <c r="E128" s="56">
        <v>215</v>
      </c>
      <c r="F128" s="57">
        <f t="shared" si="119"/>
        <v>7.7617328519855597</v>
      </c>
      <c r="G128" s="58">
        <v>115</v>
      </c>
      <c r="H128" s="58">
        <v>12898</v>
      </c>
      <c r="I128" s="59">
        <v>90</v>
      </c>
      <c r="J128" s="59">
        <v>1</v>
      </c>
      <c r="K128" s="60">
        <f t="shared" si="1"/>
        <v>0.60177801612541171</v>
      </c>
      <c r="L128" s="61">
        <f t="shared" si="2"/>
        <v>8.6241476133172887E-2</v>
      </c>
      <c r="M128" s="62">
        <f t="shared" si="3"/>
        <v>0.78260869565217395</v>
      </c>
      <c r="N128" s="62">
        <f t="shared" si="4"/>
        <v>8.9161110249651107E-3</v>
      </c>
      <c r="O128" s="61">
        <f t="shared" si="5"/>
        <v>6.7493329147700523E-2</v>
      </c>
      <c r="P128" s="61">
        <f t="shared" si="6"/>
        <v>7.7617328519855597</v>
      </c>
      <c r="Q128" s="63"/>
      <c r="R128" s="108">
        <v>27.7</v>
      </c>
      <c r="S128" s="109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</row>
    <row r="129" spans="1:35" ht="27" customHeight="1">
      <c r="A129" s="101"/>
      <c r="B129" s="124"/>
      <c r="C129" s="46" t="s">
        <v>65</v>
      </c>
      <c r="D129" s="11" t="s">
        <v>268</v>
      </c>
      <c r="E129" s="56">
        <v>234</v>
      </c>
      <c r="F129" s="57">
        <f t="shared" si="119"/>
        <v>8.4476534296028891</v>
      </c>
      <c r="G129" s="58">
        <v>188</v>
      </c>
      <c r="H129" s="58">
        <v>13577</v>
      </c>
      <c r="I129" s="59">
        <v>120</v>
      </c>
      <c r="J129" s="59">
        <v>1</v>
      </c>
      <c r="K129" s="60">
        <f t="shared" si="1"/>
        <v>0.62220324295521023</v>
      </c>
      <c r="L129" s="61">
        <f t="shared" si="2"/>
        <v>7.0397111913357416E-2</v>
      </c>
      <c r="M129" s="62">
        <f t="shared" si="3"/>
        <v>0.63829787234042556</v>
      </c>
      <c r="N129" s="62">
        <f t="shared" si="4"/>
        <v>1.3846947042792958E-2</v>
      </c>
      <c r="O129" s="61">
        <f t="shared" si="5"/>
        <v>4.4934326753206855E-2</v>
      </c>
      <c r="P129" s="61">
        <f t="shared" si="6"/>
        <v>8.4476534296028891</v>
      </c>
      <c r="Q129" s="117"/>
      <c r="R129" s="108">
        <v>27.7</v>
      </c>
      <c r="S129" s="118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</row>
    <row r="130" spans="1:35" ht="27" customHeight="1">
      <c r="A130" s="101"/>
      <c r="B130" s="119" t="s">
        <v>93</v>
      </c>
      <c r="C130" s="236" t="s">
        <v>169</v>
      </c>
      <c r="D130" s="237"/>
      <c r="E130" s="120">
        <f t="shared" ref="E130:J130" si="120">SUM(E123:E129)</f>
        <v>449</v>
      </c>
      <c r="F130" s="121">
        <f t="shared" si="120"/>
        <v>16.209386281588451</v>
      </c>
      <c r="G130" s="37">
        <f t="shared" si="120"/>
        <v>303</v>
      </c>
      <c r="H130" s="37">
        <f t="shared" si="120"/>
        <v>26475</v>
      </c>
      <c r="I130" s="38">
        <f t="shared" si="120"/>
        <v>210</v>
      </c>
      <c r="J130" s="38">
        <f t="shared" si="120"/>
        <v>2</v>
      </c>
      <c r="K130" s="39">
        <f t="shared" si="1"/>
        <v>0.61225255076821339</v>
      </c>
      <c r="L130" s="40">
        <f t="shared" si="2"/>
        <v>7.7187553721849766E-2</v>
      </c>
      <c r="M130" s="41">
        <f t="shared" si="3"/>
        <v>0.69306930693069302</v>
      </c>
      <c r="N130" s="41">
        <f t="shared" si="4"/>
        <v>1.1444759206798867E-2</v>
      </c>
      <c r="O130" s="39">
        <f t="shared" si="5"/>
        <v>5.3496324361678053E-2</v>
      </c>
      <c r="P130" s="39">
        <f t="shared" si="6"/>
        <v>8.1046931407942253</v>
      </c>
      <c r="Q130" s="41"/>
      <c r="R130" s="122">
        <f>IFERROR(IF(N122="","",AVERAGE(R123:R129))," ")</f>
        <v>27.7</v>
      </c>
      <c r="S130" s="123">
        <f>SUM(S123:S129)</f>
        <v>0</v>
      </c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</row>
    <row r="131" spans="1:35" ht="27" customHeight="1">
      <c r="A131" s="101"/>
      <c r="B131" s="124"/>
      <c r="C131" s="43" t="s">
        <v>35</v>
      </c>
      <c r="D131" s="11" t="s">
        <v>269</v>
      </c>
      <c r="E131" s="56">
        <v>315</v>
      </c>
      <c r="F131" s="57">
        <f t="shared" ref="F131:F137" si="121">IF(R131="","",E131/R131)</f>
        <v>11.290322580645162</v>
      </c>
      <c r="G131" s="58">
        <v>238</v>
      </c>
      <c r="H131" s="58">
        <v>18805</v>
      </c>
      <c r="I131" s="59">
        <v>135</v>
      </c>
      <c r="J131" s="59">
        <v>2</v>
      </c>
      <c r="K131" s="60">
        <f t="shared" si="1"/>
        <v>0.60038939540787883</v>
      </c>
      <c r="L131" s="61">
        <f t="shared" si="2"/>
        <v>8.3632019115890091E-2</v>
      </c>
      <c r="M131" s="62">
        <f t="shared" si="3"/>
        <v>0.5672268907563025</v>
      </c>
      <c r="N131" s="62">
        <f t="shared" si="4"/>
        <v>1.2656208455198086E-2</v>
      </c>
      <c r="O131" s="61">
        <f t="shared" si="5"/>
        <v>4.743833017077799E-2</v>
      </c>
      <c r="P131" s="61">
        <f t="shared" si="6"/>
        <v>5.645161290322581</v>
      </c>
      <c r="Q131" s="63"/>
      <c r="R131" s="108">
        <v>27.9</v>
      </c>
      <c r="S131" s="109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</row>
    <row r="132" spans="1:35" ht="27" customHeight="1">
      <c r="A132" s="101"/>
      <c r="B132" s="124"/>
      <c r="C132" s="43" t="s">
        <v>40</v>
      </c>
      <c r="D132" s="11" t="s">
        <v>270</v>
      </c>
      <c r="E132" s="56">
        <v>238</v>
      </c>
      <c r="F132" s="57">
        <f t="shared" si="121"/>
        <v>8.5304659498207887</v>
      </c>
      <c r="G132" s="58">
        <v>203</v>
      </c>
      <c r="H132" s="58">
        <v>14655</v>
      </c>
      <c r="I132" s="59">
        <v>135</v>
      </c>
      <c r="J132" s="59">
        <v>1</v>
      </c>
      <c r="K132" s="60">
        <f t="shared" si="1"/>
        <v>0.58208570111366698</v>
      </c>
      <c r="L132" s="61">
        <f t="shared" si="2"/>
        <v>6.3188636665339179E-2</v>
      </c>
      <c r="M132" s="62">
        <f t="shared" si="3"/>
        <v>0.66502463054187189</v>
      </c>
      <c r="N132" s="62">
        <f t="shared" si="4"/>
        <v>1.3851927669737292E-2</v>
      </c>
      <c r="O132" s="61">
        <f t="shared" si="5"/>
        <v>4.2021999752811769E-2</v>
      </c>
      <c r="P132" s="61">
        <f t="shared" si="6"/>
        <v>8.5304659498207887</v>
      </c>
      <c r="Q132" s="63"/>
      <c r="R132" s="108">
        <v>27.9</v>
      </c>
      <c r="S132" s="109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</row>
    <row r="133" spans="1:35" ht="27" customHeight="1">
      <c r="A133" s="101"/>
      <c r="B133" s="124"/>
      <c r="C133" s="43" t="s">
        <v>45</v>
      </c>
      <c r="D133" s="11" t="s">
        <v>271</v>
      </c>
      <c r="E133" s="56">
        <v>2000</v>
      </c>
      <c r="F133" s="57">
        <f t="shared" si="121"/>
        <v>71.68458781362007</v>
      </c>
      <c r="G133" s="58">
        <v>5900</v>
      </c>
      <c r="H133" s="58">
        <v>74119</v>
      </c>
      <c r="I133" s="59">
        <v>411</v>
      </c>
      <c r="J133" s="59">
        <v>10</v>
      </c>
      <c r="K133" s="60">
        <f t="shared" si="1"/>
        <v>0.96715535576060219</v>
      </c>
      <c r="L133" s="61">
        <f t="shared" si="2"/>
        <v>0.1744150555075914</v>
      </c>
      <c r="M133" s="62">
        <f t="shared" si="3"/>
        <v>6.9661016949152541E-2</v>
      </c>
      <c r="N133" s="62">
        <f t="shared" si="4"/>
        <v>7.9601721555876359E-2</v>
      </c>
      <c r="O133" s="61">
        <f t="shared" si="5"/>
        <v>1.2149930137901707E-2</v>
      </c>
      <c r="P133" s="61">
        <f t="shared" si="6"/>
        <v>7.1684587813620073</v>
      </c>
      <c r="Q133" s="63"/>
      <c r="R133" s="108">
        <v>27.9</v>
      </c>
      <c r="S133" s="109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</row>
    <row r="134" spans="1:35" ht="27" customHeight="1">
      <c r="A134" s="101"/>
      <c r="B134" s="124"/>
      <c r="C134" s="43" t="s">
        <v>50</v>
      </c>
      <c r="D134" s="11" t="s">
        <v>272</v>
      </c>
      <c r="E134" s="56">
        <v>1878</v>
      </c>
      <c r="F134" s="57">
        <f t="shared" si="121"/>
        <v>67.071428571428569</v>
      </c>
      <c r="G134" s="58">
        <v>4158</v>
      </c>
      <c r="H134" s="58">
        <v>70448</v>
      </c>
      <c r="I134" s="59">
        <v>492</v>
      </c>
      <c r="J134" s="59">
        <v>8</v>
      </c>
      <c r="K134" s="60">
        <f t="shared" si="1"/>
        <v>0.95207001719606765</v>
      </c>
      <c r="L134" s="61">
        <f t="shared" si="2"/>
        <v>0.13632404181184668</v>
      </c>
      <c r="M134" s="62">
        <f t="shared" si="3"/>
        <v>0.11832611832611832</v>
      </c>
      <c r="N134" s="62">
        <f t="shared" si="4"/>
        <v>5.9022257551669316E-2</v>
      </c>
      <c r="O134" s="61">
        <f t="shared" si="5"/>
        <v>1.6130694702123274E-2</v>
      </c>
      <c r="P134" s="61">
        <f t="shared" si="6"/>
        <v>8.3839285714285712</v>
      </c>
      <c r="Q134" s="63"/>
      <c r="R134" s="108">
        <v>28</v>
      </c>
      <c r="S134" s="109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</row>
    <row r="135" spans="1:35" ht="27" customHeight="1">
      <c r="A135" s="101"/>
      <c r="B135" s="124"/>
      <c r="C135" s="43" t="s">
        <v>56</v>
      </c>
      <c r="D135" s="11" t="s">
        <v>273</v>
      </c>
      <c r="E135" s="56">
        <v>2208</v>
      </c>
      <c r="F135" s="57">
        <f t="shared" si="121"/>
        <v>78.857142857142861</v>
      </c>
      <c r="G135" s="58">
        <v>2392</v>
      </c>
      <c r="H135" s="58">
        <v>184273</v>
      </c>
      <c r="I135" s="59">
        <v>507</v>
      </c>
      <c r="J135" s="59">
        <v>8</v>
      </c>
      <c r="K135" s="60">
        <f t="shared" si="1"/>
        <v>0.42793650104542097</v>
      </c>
      <c r="L135" s="61">
        <f t="shared" si="2"/>
        <v>0.15553677092138632</v>
      </c>
      <c r="M135" s="62">
        <f t="shared" si="3"/>
        <v>0.21195652173913043</v>
      </c>
      <c r="N135" s="62">
        <f t="shared" si="4"/>
        <v>1.2980740531711103E-2</v>
      </c>
      <c r="O135" s="61">
        <f t="shared" si="5"/>
        <v>3.2967032967032968E-2</v>
      </c>
      <c r="P135" s="61">
        <f t="shared" si="6"/>
        <v>9.8571428571428577</v>
      </c>
      <c r="Q135" s="63"/>
      <c r="R135" s="108">
        <v>28</v>
      </c>
      <c r="S135" s="109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</row>
    <row r="136" spans="1:35" ht="27" customHeight="1">
      <c r="A136" s="101"/>
      <c r="B136" s="124"/>
      <c r="C136" s="43" t="s">
        <v>61</v>
      </c>
      <c r="D136" s="11" t="s">
        <v>274</v>
      </c>
      <c r="E136" s="56">
        <v>3718</v>
      </c>
      <c r="F136" s="57">
        <f t="shared" si="121"/>
        <v>132.78571428571428</v>
      </c>
      <c r="G136" s="58">
        <v>7358</v>
      </c>
      <c r="H136" s="58">
        <v>159854</v>
      </c>
      <c r="I136" s="59">
        <v>729</v>
      </c>
      <c r="J136" s="59">
        <v>17</v>
      </c>
      <c r="K136" s="60">
        <f t="shared" si="1"/>
        <v>0.83066869947398414</v>
      </c>
      <c r="L136" s="61">
        <f t="shared" si="2"/>
        <v>0.1821477562218303</v>
      </c>
      <c r="M136" s="62">
        <f t="shared" si="3"/>
        <v>9.9075835824952427E-2</v>
      </c>
      <c r="N136" s="62">
        <f t="shared" si="4"/>
        <v>4.6029501920502459E-2</v>
      </c>
      <c r="O136" s="61">
        <f t="shared" si="5"/>
        <v>1.8046441191317514E-2</v>
      </c>
      <c r="P136" s="61">
        <f t="shared" si="6"/>
        <v>7.8109243697478989</v>
      </c>
      <c r="Q136" s="63"/>
      <c r="R136" s="108">
        <v>28</v>
      </c>
      <c r="S136" s="109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</row>
    <row r="137" spans="1:35" ht="27" customHeight="1">
      <c r="A137" s="101"/>
      <c r="B137" s="124"/>
      <c r="C137" s="46" t="s">
        <v>65</v>
      </c>
      <c r="D137" s="11" t="s">
        <v>275</v>
      </c>
      <c r="E137" s="56">
        <v>1739</v>
      </c>
      <c r="F137" s="57">
        <f t="shared" si="121"/>
        <v>62.107142857142854</v>
      </c>
      <c r="G137" s="58">
        <v>1690</v>
      </c>
      <c r="H137" s="58">
        <v>40544</v>
      </c>
      <c r="I137" s="59">
        <v>344</v>
      </c>
      <c r="J137" s="59">
        <v>8</v>
      </c>
      <c r="K137" s="60">
        <f t="shared" si="1"/>
        <v>1.5318454729958282</v>
      </c>
      <c r="L137" s="61">
        <f t="shared" si="2"/>
        <v>0.18054401993355482</v>
      </c>
      <c r="M137" s="62">
        <f t="shared" si="3"/>
        <v>0.20355029585798817</v>
      </c>
      <c r="N137" s="62">
        <f t="shared" si="4"/>
        <v>4.1683109707971587E-2</v>
      </c>
      <c r="O137" s="61">
        <f t="shared" si="5"/>
        <v>3.6749788672865595E-2</v>
      </c>
      <c r="P137" s="61">
        <f t="shared" si="6"/>
        <v>7.7633928571428568</v>
      </c>
      <c r="Q137" s="117"/>
      <c r="R137" s="108">
        <v>28</v>
      </c>
      <c r="S137" s="118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</row>
    <row r="138" spans="1:35" ht="27" customHeight="1">
      <c r="A138" s="101"/>
      <c r="B138" s="119" t="s">
        <v>93</v>
      </c>
      <c r="C138" s="236" t="s">
        <v>172</v>
      </c>
      <c r="D138" s="237"/>
      <c r="E138" s="120">
        <f t="shared" ref="E138:J138" si="122">SUM(E131:E137)</f>
        <v>12096</v>
      </c>
      <c r="F138" s="121">
        <f t="shared" si="122"/>
        <v>432.32680491551451</v>
      </c>
      <c r="G138" s="37">
        <f t="shared" si="122"/>
        <v>21939</v>
      </c>
      <c r="H138" s="37">
        <f t="shared" si="122"/>
        <v>562698</v>
      </c>
      <c r="I138" s="38">
        <f t="shared" si="122"/>
        <v>2753</v>
      </c>
      <c r="J138" s="38">
        <f t="shared" si="122"/>
        <v>54</v>
      </c>
      <c r="K138" s="39">
        <f t="shared" si="1"/>
        <v>0.76831054120596576</v>
      </c>
      <c r="L138" s="40">
        <f t="shared" si="2"/>
        <v>0.15703843258827263</v>
      </c>
      <c r="M138" s="41">
        <f t="shared" si="3"/>
        <v>0.1254842973699804</v>
      </c>
      <c r="N138" s="41">
        <f t="shared" si="4"/>
        <v>3.8988942558885936E-2</v>
      </c>
      <c r="O138" s="39">
        <f t="shared" si="5"/>
        <v>1.9705857373422422E-2</v>
      </c>
      <c r="P138" s="39">
        <f t="shared" si="6"/>
        <v>8.006051942879898</v>
      </c>
      <c r="Q138" s="41"/>
      <c r="R138" s="122">
        <f>IFERROR(IF(N130="","",AVERAGE(R131:R137))," ")</f>
        <v>27.957142857142856</v>
      </c>
      <c r="S138" s="123">
        <f>SUM(S131:S137)</f>
        <v>0</v>
      </c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</row>
    <row r="139" spans="1:35" ht="27" customHeight="1">
      <c r="A139" s="101"/>
      <c r="B139" s="124"/>
      <c r="C139" s="43" t="s">
        <v>35</v>
      </c>
      <c r="D139" s="11" t="s">
        <v>276</v>
      </c>
      <c r="E139" s="56">
        <v>3380</v>
      </c>
      <c r="F139" s="57">
        <f t="shared" ref="F139:F145" si="123">IF(R139="","",E139/R139)</f>
        <v>120.71428571428571</v>
      </c>
      <c r="G139" s="58">
        <v>4708</v>
      </c>
      <c r="H139" s="58">
        <v>76627</v>
      </c>
      <c r="I139" s="59">
        <v>586</v>
      </c>
      <c r="J139" s="59">
        <v>16</v>
      </c>
      <c r="K139" s="60">
        <f t="shared" si="1"/>
        <v>1.5753492334853996</v>
      </c>
      <c r="L139" s="61">
        <f t="shared" si="2"/>
        <v>0.20599707459775718</v>
      </c>
      <c r="M139" s="62">
        <f t="shared" si="3"/>
        <v>0.12446898895497026</v>
      </c>
      <c r="N139" s="62">
        <f t="shared" si="4"/>
        <v>6.1440484424550093E-2</v>
      </c>
      <c r="O139" s="61">
        <f t="shared" si="5"/>
        <v>2.5640247602864423E-2</v>
      </c>
      <c r="P139" s="61">
        <f t="shared" si="6"/>
        <v>7.5446428571428568</v>
      </c>
      <c r="Q139" s="63"/>
      <c r="R139" s="108">
        <v>28</v>
      </c>
      <c r="S139" s="109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</row>
    <row r="140" spans="1:35" ht="27" customHeight="1">
      <c r="A140" s="101"/>
      <c r="B140" s="124"/>
      <c r="C140" s="43" t="s">
        <v>40</v>
      </c>
      <c r="D140" s="11" t="s">
        <v>277</v>
      </c>
      <c r="E140" s="56">
        <v>2880</v>
      </c>
      <c r="F140" s="57">
        <f t="shared" si="123"/>
        <v>102.85714285714286</v>
      </c>
      <c r="G140" s="58">
        <v>4877</v>
      </c>
      <c r="H140" s="58">
        <v>72642</v>
      </c>
      <c r="I140" s="59">
        <v>460</v>
      </c>
      <c r="J140" s="59">
        <v>18</v>
      </c>
      <c r="K140" s="60">
        <f t="shared" si="1"/>
        <v>1.4159459108662051</v>
      </c>
      <c r="L140" s="61">
        <f t="shared" si="2"/>
        <v>0.2236024844720497</v>
      </c>
      <c r="M140" s="62">
        <f t="shared" si="3"/>
        <v>9.4320278859954892E-2</v>
      </c>
      <c r="N140" s="62">
        <f t="shared" si="4"/>
        <v>6.7137468682029675E-2</v>
      </c>
      <c r="O140" s="61">
        <f t="shared" si="5"/>
        <v>2.109024868918246E-2</v>
      </c>
      <c r="P140" s="61">
        <f t="shared" si="6"/>
        <v>5.7142857142857144</v>
      </c>
      <c r="Q140" s="63"/>
      <c r="R140" s="108">
        <v>28</v>
      </c>
      <c r="S140" s="109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</row>
    <row r="141" spans="1:35" ht="27" customHeight="1">
      <c r="A141" s="101"/>
      <c r="B141" s="124"/>
      <c r="C141" s="43" t="s">
        <v>45</v>
      </c>
      <c r="D141" s="11" t="s">
        <v>278</v>
      </c>
      <c r="E141" s="56">
        <v>831</v>
      </c>
      <c r="F141" s="57">
        <f t="shared" si="123"/>
        <v>29.678571428571427</v>
      </c>
      <c r="G141" s="58">
        <v>652</v>
      </c>
      <c r="H141" s="58">
        <v>16542</v>
      </c>
      <c r="I141" s="59">
        <v>176</v>
      </c>
      <c r="J141" s="59">
        <v>3</v>
      </c>
      <c r="K141" s="60">
        <f t="shared" si="1"/>
        <v>1.7941344111093835</v>
      </c>
      <c r="L141" s="61">
        <f t="shared" si="2"/>
        <v>0.16862824675324675</v>
      </c>
      <c r="M141" s="62">
        <f t="shared" si="3"/>
        <v>0.26993865030674846</v>
      </c>
      <c r="N141" s="62">
        <f t="shared" si="4"/>
        <v>3.9414822875105789E-2</v>
      </c>
      <c r="O141" s="61">
        <f t="shared" si="5"/>
        <v>4.5519281332164763E-2</v>
      </c>
      <c r="P141" s="61">
        <f t="shared" si="6"/>
        <v>9.8928571428571423</v>
      </c>
      <c r="Q141" s="63"/>
      <c r="R141" s="108">
        <v>28</v>
      </c>
      <c r="S141" s="109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</row>
    <row r="142" spans="1:35" ht="27" customHeight="1">
      <c r="A142" s="101"/>
      <c r="B142" s="124"/>
      <c r="C142" s="43" t="s">
        <v>50</v>
      </c>
      <c r="D142" s="11" t="s">
        <v>279</v>
      </c>
      <c r="E142" s="56">
        <v>3933</v>
      </c>
      <c r="F142" s="57">
        <f t="shared" si="123"/>
        <v>140.46428571428572</v>
      </c>
      <c r="G142" s="58">
        <v>4660</v>
      </c>
      <c r="H142" s="58">
        <v>91783</v>
      </c>
      <c r="I142" s="59">
        <v>748</v>
      </c>
      <c r="J142" s="59">
        <v>16</v>
      </c>
      <c r="K142" s="60">
        <f t="shared" si="1"/>
        <v>1.5303954513829983</v>
      </c>
      <c r="L142" s="61">
        <f t="shared" si="2"/>
        <v>0.18778647822765471</v>
      </c>
      <c r="M142" s="62">
        <f t="shared" si="3"/>
        <v>0.16051502145922747</v>
      </c>
      <c r="N142" s="62">
        <f t="shared" si="4"/>
        <v>5.0771929442271442E-2</v>
      </c>
      <c r="O142" s="61">
        <f t="shared" si="5"/>
        <v>3.0142550582464747E-2</v>
      </c>
      <c r="P142" s="61">
        <f t="shared" si="6"/>
        <v>8.7790178571428577</v>
      </c>
      <c r="Q142" s="63"/>
      <c r="R142" s="108">
        <v>28</v>
      </c>
      <c r="S142" s="109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</row>
    <row r="143" spans="1:35" ht="27" customHeight="1">
      <c r="A143" s="101"/>
      <c r="B143" s="124"/>
      <c r="C143" s="43" t="s">
        <v>56</v>
      </c>
      <c r="D143" s="11" t="s">
        <v>280</v>
      </c>
      <c r="E143" s="56">
        <v>2686</v>
      </c>
      <c r="F143" s="57">
        <f t="shared" si="123"/>
        <v>95.248226950354606</v>
      </c>
      <c r="G143" s="58">
        <v>1372</v>
      </c>
      <c r="H143" s="58">
        <v>35047</v>
      </c>
      <c r="I143" s="59">
        <v>462</v>
      </c>
      <c r="J143" s="59">
        <v>20</v>
      </c>
      <c r="K143" s="60">
        <f t="shared" si="1"/>
        <v>2.7177283918838877</v>
      </c>
      <c r="L143" s="61">
        <f t="shared" si="2"/>
        <v>0.20616499339903593</v>
      </c>
      <c r="M143" s="62">
        <f t="shared" si="3"/>
        <v>0.33673469387755101</v>
      </c>
      <c r="N143" s="62">
        <f t="shared" si="4"/>
        <v>3.9147430593203414E-2</v>
      </c>
      <c r="O143" s="61">
        <f t="shared" si="5"/>
        <v>6.9422905940491692E-2</v>
      </c>
      <c r="P143" s="61">
        <f t="shared" si="6"/>
        <v>4.7624113475177303</v>
      </c>
      <c r="Q143" s="63"/>
      <c r="R143" s="108">
        <v>28.2</v>
      </c>
      <c r="S143" s="109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</row>
    <row r="144" spans="1:35" ht="27" customHeight="1">
      <c r="A144" s="101"/>
      <c r="B144" s="124"/>
      <c r="C144" s="43" t="s">
        <v>61</v>
      </c>
      <c r="D144" s="11" t="s">
        <v>281</v>
      </c>
      <c r="E144" s="56">
        <v>4534</v>
      </c>
      <c r="F144" s="57">
        <f t="shared" si="123"/>
        <v>160.78014184397165</v>
      </c>
      <c r="G144" s="58">
        <v>3215</v>
      </c>
      <c r="H144" s="58">
        <v>103270</v>
      </c>
      <c r="I144" s="59">
        <v>820</v>
      </c>
      <c r="J144" s="59">
        <v>15</v>
      </c>
      <c r="K144" s="60">
        <f t="shared" si="1"/>
        <v>1.556891080119799</v>
      </c>
      <c r="L144" s="61">
        <f t="shared" si="2"/>
        <v>0.19607334371216054</v>
      </c>
      <c r="M144" s="62">
        <f t="shared" si="3"/>
        <v>0.25505443234836706</v>
      </c>
      <c r="N144" s="62">
        <f t="shared" si="4"/>
        <v>3.1131984119298926E-2</v>
      </c>
      <c r="O144" s="61">
        <f t="shared" si="5"/>
        <v>5.0009375379151365E-2</v>
      </c>
      <c r="P144" s="61">
        <f t="shared" si="6"/>
        <v>10.718676122931443</v>
      </c>
      <c r="Q144" s="63"/>
      <c r="R144" s="108">
        <v>28.2</v>
      </c>
      <c r="S144" s="109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</row>
    <row r="145" spans="1:35" ht="27" customHeight="1">
      <c r="A145" s="101"/>
      <c r="B145" s="124"/>
      <c r="C145" s="46" t="s">
        <v>65</v>
      </c>
      <c r="D145" s="11" t="s">
        <v>282</v>
      </c>
      <c r="E145" s="56">
        <v>5894</v>
      </c>
      <c r="F145" s="57">
        <f t="shared" si="123"/>
        <v>209.00709219858157</v>
      </c>
      <c r="G145" s="58">
        <v>6800</v>
      </c>
      <c r="H145" s="58">
        <v>239655</v>
      </c>
      <c r="I145" s="59">
        <v>1061</v>
      </c>
      <c r="J145" s="59">
        <v>29</v>
      </c>
      <c r="K145" s="60">
        <f t="shared" si="1"/>
        <v>0.87211655170383084</v>
      </c>
      <c r="L145" s="61">
        <f t="shared" si="2"/>
        <v>0.19699066182712685</v>
      </c>
      <c r="M145" s="62">
        <f t="shared" si="3"/>
        <v>0.15602941176470589</v>
      </c>
      <c r="N145" s="62">
        <f t="shared" si="4"/>
        <v>2.8374121132461246E-2</v>
      </c>
      <c r="O145" s="61">
        <f t="shared" si="5"/>
        <v>3.0736337088026703E-2</v>
      </c>
      <c r="P145" s="61">
        <f t="shared" si="6"/>
        <v>7.2071411102959164</v>
      </c>
      <c r="Q145" s="117"/>
      <c r="R145" s="108">
        <v>28.2</v>
      </c>
      <c r="S145" s="118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</row>
    <row r="146" spans="1:35" ht="27" customHeight="1">
      <c r="A146" s="101"/>
      <c r="B146" s="119" t="s">
        <v>93</v>
      </c>
      <c r="C146" s="236" t="s">
        <v>175</v>
      </c>
      <c r="D146" s="237"/>
      <c r="E146" s="120">
        <f t="shared" ref="E146:J146" si="124">SUM(E139:E145)</f>
        <v>24138</v>
      </c>
      <c r="F146" s="121">
        <f t="shared" si="124"/>
        <v>858.74974670719348</v>
      </c>
      <c r="G146" s="37">
        <f t="shared" si="124"/>
        <v>26284</v>
      </c>
      <c r="H146" s="37">
        <f t="shared" si="124"/>
        <v>635566</v>
      </c>
      <c r="I146" s="38">
        <f t="shared" si="124"/>
        <v>4313</v>
      </c>
      <c r="J146" s="38">
        <f t="shared" si="124"/>
        <v>117</v>
      </c>
      <c r="K146" s="39">
        <f t="shared" si="1"/>
        <v>1.3511574670564401</v>
      </c>
      <c r="L146" s="40">
        <f t="shared" si="2"/>
        <v>0.19910729114472372</v>
      </c>
      <c r="M146" s="41">
        <f t="shared" si="3"/>
        <v>0.16409222340587429</v>
      </c>
      <c r="N146" s="41">
        <f t="shared" si="4"/>
        <v>4.1355264441458477E-2</v>
      </c>
      <c r="O146" s="39">
        <f t="shared" si="5"/>
        <v>3.2671958100258462E-2</v>
      </c>
      <c r="P146" s="39">
        <f t="shared" si="6"/>
        <v>7.3397414248478077</v>
      </c>
      <c r="Q146" s="41"/>
      <c r="R146" s="122">
        <f>IFERROR(IF(N138="","",AVERAGE(R139:R145))," ")</f>
        <v>28.085714285714282</v>
      </c>
      <c r="S146" s="123">
        <f>SUM(S139:S145)</f>
        <v>0</v>
      </c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</row>
    <row r="147" spans="1:35" ht="27" customHeight="1">
      <c r="A147" s="101"/>
      <c r="B147" s="124"/>
      <c r="C147" s="43" t="s">
        <v>35</v>
      </c>
      <c r="D147" s="11" t="s">
        <v>283</v>
      </c>
      <c r="E147" s="56">
        <v>7867</v>
      </c>
      <c r="F147" s="57">
        <f t="shared" ref="F147:F153" si="125">IF(R147="","",E147/R147)</f>
        <v>278.97163120567376</v>
      </c>
      <c r="G147" s="58">
        <v>9519</v>
      </c>
      <c r="H147" s="58">
        <v>414455</v>
      </c>
      <c r="I147" s="59">
        <v>1771</v>
      </c>
      <c r="J147" s="59">
        <v>26</v>
      </c>
      <c r="K147" s="60">
        <f t="shared" si="1"/>
        <v>0.67310475493280031</v>
      </c>
      <c r="L147" s="61">
        <f t="shared" si="2"/>
        <v>0.15752209554244706</v>
      </c>
      <c r="M147" s="62">
        <f t="shared" si="3"/>
        <v>0.18604895472213467</v>
      </c>
      <c r="N147" s="62">
        <f t="shared" si="4"/>
        <v>2.2967511551314376E-2</v>
      </c>
      <c r="O147" s="61">
        <f t="shared" si="5"/>
        <v>2.9306821221312507E-2</v>
      </c>
      <c r="P147" s="61">
        <f t="shared" si="6"/>
        <v>10.729678123295145</v>
      </c>
      <c r="Q147" s="63"/>
      <c r="R147" s="108">
        <v>28.2</v>
      </c>
      <c r="S147" s="109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</row>
    <row r="148" spans="1:35" ht="27" customHeight="1">
      <c r="A148" s="101"/>
      <c r="B148" s="124"/>
      <c r="C148" s="43" t="s">
        <v>40</v>
      </c>
      <c r="D148" s="11" t="s">
        <v>284</v>
      </c>
      <c r="E148" s="56">
        <v>4952</v>
      </c>
      <c r="F148" s="57">
        <f t="shared" si="125"/>
        <v>174.79703494528769</v>
      </c>
      <c r="G148" s="58">
        <v>5566</v>
      </c>
      <c r="H148" s="58">
        <v>340739</v>
      </c>
      <c r="I148" s="59">
        <v>1018</v>
      </c>
      <c r="J148" s="59">
        <v>17</v>
      </c>
      <c r="K148" s="60">
        <f t="shared" si="1"/>
        <v>0.51299391893879975</v>
      </c>
      <c r="L148" s="61">
        <f t="shared" si="2"/>
        <v>0.17170632116432977</v>
      </c>
      <c r="M148" s="62">
        <f t="shared" si="3"/>
        <v>0.18289615522817104</v>
      </c>
      <c r="N148" s="62">
        <f t="shared" si="4"/>
        <v>1.6335083450969803E-2</v>
      </c>
      <c r="O148" s="61">
        <f t="shared" si="5"/>
        <v>3.1404425969329443E-2</v>
      </c>
      <c r="P148" s="61">
        <f t="shared" si="6"/>
        <v>10.282178526193393</v>
      </c>
      <c r="Q148" s="63"/>
      <c r="R148" s="108">
        <v>28.33</v>
      </c>
      <c r="S148" s="109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</row>
    <row r="149" spans="1:35" ht="27" customHeight="1">
      <c r="A149" s="101"/>
      <c r="B149" s="124"/>
      <c r="C149" s="43" t="s">
        <v>45</v>
      </c>
      <c r="D149" s="11" t="s">
        <v>285</v>
      </c>
      <c r="E149" s="56">
        <v>7417</v>
      </c>
      <c r="F149" s="57">
        <f t="shared" si="125"/>
        <v>261.80727144369928</v>
      </c>
      <c r="G149" s="58">
        <v>16298</v>
      </c>
      <c r="H149" s="58">
        <v>815742</v>
      </c>
      <c r="I149" s="59">
        <v>1274</v>
      </c>
      <c r="J149" s="59">
        <v>33</v>
      </c>
      <c r="K149" s="60">
        <f t="shared" si="1"/>
        <v>0.32094371926871401</v>
      </c>
      <c r="L149" s="61">
        <f t="shared" si="2"/>
        <v>0.20550021306412816</v>
      </c>
      <c r="M149" s="62">
        <f t="shared" si="3"/>
        <v>7.8169100503129224E-2</v>
      </c>
      <c r="N149" s="62">
        <f t="shared" si="4"/>
        <v>1.9979356218019915E-2</v>
      </c>
      <c r="O149" s="61">
        <f t="shared" si="5"/>
        <v>1.6063766808424303E-2</v>
      </c>
      <c r="P149" s="61">
        <f t="shared" si="6"/>
        <v>7.9335536801120989</v>
      </c>
      <c r="Q149" s="63"/>
      <c r="R149" s="108">
        <v>28.33</v>
      </c>
      <c r="S149" s="109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</row>
    <row r="150" spans="1:35" ht="27" customHeight="1">
      <c r="A150" s="101"/>
      <c r="B150" s="124"/>
      <c r="C150" s="43" t="s">
        <v>50</v>
      </c>
      <c r="D150" s="11" t="s">
        <v>286</v>
      </c>
      <c r="E150" s="56">
        <v>5061</v>
      </c>
      <c r="F150" s="57">
        <f t="shared" si="125"/>
        <v>178.64454641722557</v>
      </c>
      <c r="G150" s="58">
        <v>10510</v>
      </c>
      <c r="H150" s="58">
        <v>459040</v>
      </c>
      <c r="I150" s="59">
        <v>922</v>
      </c>
      <c r="J150" s="59">
        <v>33</v>
      </c>
      <c r="K150" s="60">
        <f t="shared" si="1"/>
        <v>0.38916989024317178</v>
      </c>
      <c r="L150" s="61">
        <f t="shared" si="2"/>
        <v>0.19375764253495181</v>
      </c>
      <c r="M150" s="62">
        <f t="shared" si="3"/>
        <v>8.772597526165557E-2</v>
      </c>
      <c r="N150" s="62">
        <f t="shared" si="4"/>
        <v>2.289560822586267E-2</v>
      </c>
      <c r="O150" s="61">
        <f t="shared" si="5"/>
        <v>1.6997578155777886E-2</v>
      </c>
      <c r="P150" s="61">
        <f t="shared" si="6"/>
        <v>5.4134711035522898</v>
      </c>
      <c r="Q150" s="63"/>
      <c r="R150" s="108">
        <v>28.33</v>
      </c>
      <c r="S150" s="109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</row>
    <row r="151" spans="1:35" ht="27" customHeight="1">
      <c r="A151" s="101"/>
      <c r="B151" s="124"/>
      <c r="C151" s="43" t="s">
        <v>56</v>
      </c>
      <c r="D151" s="11" t="s">
        <v>287</v>
      </c>
      <c r="E151" s="56">
        <v>4741</v>
      </c>
      <c r="F151" s="57">
        <f t="shared" si="125"/>
        <v>166.93661971830986</v>
      </c>
      <c r="G151" s="58">
        <v>7147</v>
      </c>
      <c r="H151" s="58">
        <v>147108</v>
      </c>
      <c r="I151" s="59">
        <v>852</v>
      </c>
      <c r="J151" s="59">
        <v>19</v>
      </c>
      <c r="K151" s="60">
        <f t="shared" si="1"/>
        <v>1.1347895404621764</v>
      </c>
      <c r="L151" s="61">
        <f t="shared" si="2"/>
        <v>0.19593499966937777</v>
      </c>
      <c r="M151" s="62">
        <f t="shared" si="3"/>
        <v>0.11921085770253254</v>
      </c>
      <c r="N151" s="62">
        <f t="shared" si="4"/>
        <v>4.8583353726513852E-2</v>
      </c>
      <c r="O151" s="61">
        <f t="shared" si="5"/>
        <v>2.3357579364531953E-2</v>
      </c>
      <c r="P151" s="61">
        <f t="shared" si="6"/>
        <v>8.7861378799110454</v>
      </c>
      <c r="Q151" s="63"/>
      <c r="R151" s="108">
        <v>28.4</v>
      </c>
      <c r="S151" s="109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</row>
    <row r="152" spans="1:35" ht="27" customHeight="1">
      <c r="A152" s="101"/>
      <c r="B152" s="124"/>
      <c r="C152" s="43" t="s">
        <v>61</v>
      </c>
      <c r="D152" s="11" t="s">
        <v>288</v>
      </c>
      <c r="E152" s="56">
        <v>7360</v>
      </c>
      <c r="F152" s="57">
        <f t="shared" si="125"/>
        <v>259.15492957746483</v>
      </c>
      <c r="G152" s="58">
        <v>18190</v>
      </c>
      <c r="H152" s="58">
        <v>212774</v>
      </c>
      <c r="I152" s="59">
        <v>1496</v>
      </c>
      <c r="J152" s="59">
        <v>43</v>
      </c>
      <c r="K152" s="60">
        <f t="shared" si="1"/>
        <v>1.2179821292895976</v>
      </c>
      <c r="L152" s="61">
        <f t="shared" si="2"/>
        <v>0.17323190479777062</v>
      </c>
      <c r="M152" s="62">
        <f t="shared" si="3"/>
        <v>8.2242990654205608E-2</v>
      </c>
      <c r="N152" s="62">
        <f t="shared" si="4"/>
        <v>8.5489768486751203E-2</v>
      </c>
      <c r="O152" s="61">
        <f t="shared" si="5"/>
        <v>1.4247109927293283E-2</v>
      </c>
      <c r="P152" s="61">
        <f t="shared" si="6"/>
        <v>6.0268588273829033</v>
      </c>
      <c r="Q152" s="63"/>
      <c r="R152" s="108">
        <v>28.4</v>
      </c>
      <c r="S152" s="109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</row>
    <row r="153" spans="1:35" ht="27" customHeight="1">
      <c r="A153" s="101"/>
      <c r="B153" s="124"/>
      <c r="C153" s="46" t="s">
        <v>65</v>
      </c>
      <c r="D153" s="11" t="s">
        <v>289</v>
      </c>
      <c r="E153" s="56">
        <v>8701</v>
      </c>
      <c r="F153" s="57">
        <f t="shared" si="125"/>
        <v>306.37323943661971</v>
      </c>
      <c r="G153" s="58">
        <v>25349</v>
      </c>
      <c r="H153" s="58">
        <v>428364</v>
      </c>
      <c r="I153" s="59">
        <v>2013</v>
      </c>
      <c r="J153" s="59">
        <v>35</v>
      </c>
      <c r="K153" s="60">
        <f t="shared" si="1"/>
        <v>0.71521705707440342</v>
      </c>
      <c r="L153" s="61">
        <f t="shared" si="2"/>
        <v>0.15219733702763025</v>
      </c>
      <c r="M153" s="62">
        <f t="shared" si="3"/>
        <v>7.9411416623929934E-2</v>
      </c>
      <c r="N153" s="62">
        <f t="shared" si="4"/>
        <v>5.9176307999738539E-2</v>
      </c>
      <c r="O153" s="61">
        <f t="shared" si="5"/>
        <v>1.2086206139753825E-2</v>
      </c>
      <c r="P153" s="61">
        <f t="shared" si="6"/>
        <v>8.7535211267605639</v>
      </c>
      <c r="Q153" s="117"/>
      <c r="R153" s="108">
        <v>28.4</v>
      </c>
      <c r="S153" s="118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</row>
    <row r="154" spans="1:35" ht="27" customHeight="1">
      <c r="A154" s="101"/>
      <c r="B154" s="119" t="s">
        <v>93</v>
      </c>
      <c r="C154" s="236" t="s">
        <v>178</v>
      </c>
      <c r="D154" s="237"/>
      <c r="E154" s="120">
        <f t="shared" ref="E154:J154" si="126">SUM(E147:E153)</f>
        <v>46099</v>
      </c>
      <c r="F154" s="121">
        <f t="shared" si="126"/>
        <v>1626.6852727442806</v>
      </c>
      <c r="G154" s="37">
        <f t="shared" si="126"/>
        <v>92579</v>
      </c>
      <c r="H154" s="37">
        <f t="shared" si="126"/>
        <v>2818222</v>
      </c>
      <c r="I154" s="38">
        <f t="shared" si="126"/>
        <v>9346</v>
      </c>
      <c r="J154" s="38">
        <f t="shared" si="126"/>
        <v>206</v>
      </c>
      <c r="K154" s="39">
        <f t="shared" si="1"/>
        <v>0.57720267343888465</v>
      </c>
      <c r="L154" s="40">
        <f t="shared" si="2"/>
        <v>0.17405149505074691</v>
      </c>
      <c r="M154" s="41">
        <f t="shared" si="3"/>
        <v>0.10095161969777164</v>
      </c>
      <c r="N154" s="41">
        <f t="shared" si="4"/>
        <v>3.2850144523745822E-2</v>
      </c>
      <c r="O154" s="39">
        <f t="shared" si="5"/>
        <v>1.7570780336191583E-2</v>
      </c>
      <c r="P154" s="39">
        <f t="shared" si="6"/>
        <v>7.8965304502149545</v>
      </c>
      <c r="Q154" s="41"/>
      <c r="R154" s="122">
        <f>IFERROR(IF(N146="","",AVERAGE(R147:R153))," ")</f>
        <v>28.341428571428573</v>
      </c>
      <c r="S154" s="123">
        <f>SUM(S147:S153)</f>
        <v>0</v>
      </c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</row>
    <row r="155" spans="1:35" ht="27" customHeight="1">
      <c r="A155" s="101"/>
      <c r="B155" s="124"/>
      <c r="C155" s="43" t="s">
        <v>35</v>
      </c>
      <c r="D155" s="11" t="s">
        <v>290</v>
      </c>
      <c r="E155" s="56">
        <v>13318</v>
      </c>
      <c r="F155" s="57">
        <f t="shared" ref="F155:F161" si="127">IF(R155="","",E155/R155)</f>
        <v>468.94366197183103</v>
      </c>
      <c r="G155" s="58">
        <v>41545</v>
      </c>
      <c r="H155" s="58">
        <v>755846</v>
      </c>
      <c r="I155" s="59">
        <v>3012</v>
      </c>
      <c r="J155" s="59">
        <v>63</v>
      </c>
      <c r="K155" s="60">
        <f t="shared" si="1"/>
        <v>0.62042223147550035</v>
      </c>
      <c r="L155" s="61">
        <f t="shared" si="2"/>
        <v>0.1556917868432374</v>
      </c>
      <c r="M155" s="62">
        <f t="shared" si="3"/>
        <v>7.2499699121434585E-2</v>
      </c>
      <c r="N155" s="62">
        <f t="shared" si="4"/>
        <v>5.4964900257459856E-2</v>
      </c>
      <c r="O155" s="61">
        <f t="shared" si="5"/>
        <v>1.1287607701813239E-2</v>
      </c>
      <c r="P155" s="61">
        <f t="shared" si="6"/>
        <v>7.4435501900290637</v>
      </c>
      <c r="Q155" s="63"/>
      <c r="R155" s="108">
        <v>28.4</v>
      </c>
      <c r="S155" s="109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</row>
    <row r="156" spans="1:35" ht="27" customHeight="1">
      <c r="A156" s="101"/>
      <c r="B156" s="124"/>
      <c r="C156" s="43" t="s">
        <v>40</v>
      </c>
      <c r="D156" s="11" t="s">
        <v>291</v>
      </c>
      <c r="E156" s="56">
        <v>5145</v>
      </c>
      <c r="F156" s="57">
        <f t="shared" si="127"/>
        <v>181.16197183098592</v>
      </c>
      <c r="G156" s="58">
        <v>11056</v>
      </c>
      <c r="H156" s="58">
        <v>187039</v>
      </c>
      <c r="I156" s="59">
        <v>1034</v>
      </c>
      <c r="J156" s="59">
        <v>27</v>
      </c>
      <c r="K156" s="60">
        <f t="shared" si="1"/>
        <v>0.9685785950041752</v>
      </c>
      <c r="L156" s="61">
        <f t="shared" si="2"/>
        <v>0.17520500177077941</v>
      </c>
      <c r="M156" s="62">
        <f t="shared" si="3"/>
        <v>9.352387843704775E-2</v>
      </c>
      <c r="N156" s="62">
        <f t="shared" si="4"/>
        <v>5.9110666759338959E-2</v>
      </c>
      <c r="O156" s="61">
        <f t="shared" si="5"/>
        <v>1.6385851287173112E-2</v>
      </c>
      <c r="P156" s="61">
        <f t="shared" si="6"/>
        <v>6.7097026604068857</v>
      </c>
      <c r="Q156" s="63"/>
      <c r="R156" s="108">
        <v>28.4</v>
      </c>
      <c r="S156" s="109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</row>
    <row r="157" spans="1:35" ht="27" customHeight="1">
      <c r="A157" s="101"/>
      <c r="B157" s="124"/>
      <c r="C157" s="43" t="s">
        <v>45</v>
      </c>
      <c r="D157" s="11" t="s">
        <v>292</v>
      </c>
      <c r="E157" s="56">
        <v>8000</v>
      </c>
      <c r="F157" s="57">
        <f t="shared" si="127"/>
        <v>281.69014084507046</v>
      </c>
      <c r="G157" s="58">
        <v>15684</v>
      </c>
      <c r="H157" s="58">
        <v>179022</v>
      </c>
      <c r="I157" s="59">
        <v>1378</v>
      </c>
      <c r="J157" s="59">
        <v>24</v>
      </c>
      <c r="K157" s="60">
        <f t="shared" si="1"/>
        <v>1.5734945472906707</v>
      </c>
      <c r="L157" s="61">
        <f t="shared" si="2"/>
        <v>0.20441955068582762</v>
      </c>
      <c r="M157" s="62">
        <f t="shared" si="3"/>
        <v>8.7860239734761536E-2</v>
      </c>
      <c r="N157" s="62">
        <f t="shared" si="4"/>
        <v>8.7609344102959411E-2</v>
      </c>
      <c r="O157" s="61">
        <f t="shared" si="5"/>
        <v>1.7960350729729051E-2</v>
      </c>
      <c r="P157" s="61">
        <f t="shared" si="6"/>
        <v>11.737089201877936</v>
      </c>
      <c r="Q157" s="63" t="s">
        <v>407</v>
      </c>
      <c r="R157" s="108">
        <v>28.4</v>
      </c>
      <c r="S157" s="109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</row>
    <row r="158" spans="1:35" ht="27" customHeight="1">
      <c r="A158" s="101"/>
      <c r="B158" s="124"/>
      <c r="C158" s="43" t="s">
        <v>50</v>
      </c>
      <c r="D158" s="11" t="s">
        <v>293</v>
      </c>
      <c r="E158" s="56">
        <v>5425</v>
      </c>
      <c r="F158" s="57">
        <f t="shared" si="127"/>
        <v>191.02112676056339</v>
      </c>
      <c r="G158" s="58">
        <v>9242</v>
      </c>
      <c r="H158" s="58">
        <v>113400</v>
      </c>
      <c r="I158" s="59">
        <v>942</v>
      </c>
      <c r="J158" s="59">
        <v>15</v>
      </c>
      <c r="K158" s="60">
        <f t="shared" si="1"/>
        <v>1.6844896539732221</v>
      </c>
      <c r="L158" s="61">
        <f t="shared" si="2"/>
        <v>0.20278251248467452</v>
      </c>
      <c r="M158" s="62">
        <f t="shared" si="3"/>
        <v>0.10192599004544471</v>
      </c>
      <c r="N158" s="62">
        <f t="shared" si="4"/>
        <v>8.1499118165784826E-2</v>
      </c>
      <c r="O158" s="61">
        <f t="shared" si="5"/>
        <v>2.0668808348903202E-2</v>
      </c>
      <c r="P158" s="61">
        <f t="shared" si="6"/>
        <v>12.73474178403756</v>
      </c>
      <c r="Q158" s="63"/>
      <c r="R158" s="108">
        <v>28.4</v>
      </c>
      <c r="S158" s="109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</row>
    <row r="159" spans="1:35" ht="27" customHeight="1">
      <c r="A159" s="101"/>
      <c r="B159" s="124"/>
      <c r="C159" s="43" t="s">
        <v>56</v>
      </c>
      <c r="D159" s="11" t="s">
        <v>294</v>
      </c>
      <c r="E159" s="56">
        <v>2000</v>
      </c>
      <c r="F159" s="57">
        <f t="shared" si="127"/>
        <v>70.422535211267615</v>
      </c>
      <c r="G159" s="58">
        <v>4049</v>
      </c>
      <c r="H159" s="58">
        <v>46482</v>
      </c>
      <c r="I159" s="59">
        <v>537</v>
      </c>
      <c r="J159" s="59">
        <v>9</v>
      </c>
      <c r="K159" s="60">
        <f t="shared" si="1"/>
        <v>1.5150495936333983</v>
      </c>
      <c r="L159" s="61">
        <f t="shared" si="2"/>
        <v>0.13114066147349648</v>
      </c>
      <c r="M159" s="62">
        <f t="shared" si="3"/>
        <v>0.13262533959002223</v>
      </c>
      <c r="N159" s="62">
        <f t="shared" si="4"/>
        <v>8.7108988425627129E-2</v>
      </c>
      <c r="O159" s="61">
        <f t="shared" si="5"/>
        <v>1.7392574761982617E-2</v>
      </c>
      <c r="P159" s="61">
        <f t="shared" si="6"/>
        <v>7.8247261345852905</v>
      </c>
      <c r="Q159" s="63"/>
      <c r="R159" s="108">
        <v>28.4</v>
      </c>
      <c r="S159" s="109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</row>
    <row r="160" spans="1:35" ht="27" customHeight="1">
      <c r="A160" s="101"/>
      <c r="B160" s="124"/>
      <c r="C160" s="43" t="s">
        <v>61</v>
      </c>
      <c r="D160" s="11" t="s">
        <v>295</v>
      </c>
      <c r="E160" s="56">
        <v>24</v>
      </c>
      <c r="F160" s="57">
        <f t="shared" si="127"/>
        <v>0.84507042253521136</v>
      </c>
      <c r="G160" s="58">
        <v>24</v>
      </c>
      <c r="H160" s="58">
        <v>203</v>
      </c>
      <c r="I160" s="59">
        <v>3</v>
      </c>
      <c r="J160" s="59">
        <v>0</v>
      </c>
      <c r="K160" s="60">
        <f t="shared" si="1"/>
        <v>4.1629084853951293</v>
      </c>
      <c r="L160" s="61">
        <f t="shared" si="2"/>
        <v>0.28169014084507044</v>
      </c>
      <c r="M160" s="62">
        <f t="shared" si="3"/>
        <v>0.125</v>
      </c>
      <c r="N160" s="62">
        <f t="shared" si="4"/>
        <v>0.11822660098522167</v>
      </c>
      <c r="O160" s="61">
        <f t="shared" si="5"/>
        <v>3.5211267605633804E-2</v>
      </c>
      <c r="P160" s="61" t="str">
        <f t="shared" si="6"/>
        <v xml:space="preserve"> </v>
      </c>
      <c r="Q160" s="63"/>
      <c r="R160" s="108">
        <v>28.4</v>
      </c>
      <c r="S160" s="109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</row>
    <row r="161" spans="1:35" ht="27" customHeight="1">
      <c r="A161" s="101"/>
      <c r="B161" s="124"/>
      <c r="C161" s="46" t="s">
        <v>65</v>
      </c>
      <c r="D161" s="11" t="s">
        <v>296</v>
      </c>
      <c r="E161" s="56">
        <v>6669</v>
      </c>
      <c r="F161" s="57">
        <f t="shared" si="127"/>
        <v>234.82394366197184</v>
      </c>
      <c r="G161" s="58">
        <v>11919</v>
      </c>
      <c r="H161" s="58">
        <v>132293</v>
      </c>
      <c r="I161" s="59">
        <v>1158</v>
      </c>
      <c r="J161" s="59">
        <v>35</v>
      </c>
      <c r="K161" s="60">
        <f t="shared" si="1"/>
        <v>1.7750292431343444</v>
      </c>
      <c r="L161" s="61">
        <f t="shared" si="2"/>
        <v>0.20278406188425893</v>
      </c>
      <c r="M161" s="62">
        <f t="shared" si="3"/>
        <v>9.7155801661213195E-2</v>
      </c>
      <c r="N161" s="62">
        <f t="shared" si="4"/>
        <v>9.0095469903925376E-2</v>
      </c>
      <c r="O161" s="61">
        <f t="shared" si="5"/>
        <v>1.9701648096482241E-2</v>
      </c>
      <c r="P161" s="61">
        <f t="shared" si="6"/>
        <v>6.7092555331991957</v>
      </c>
      <c r="Q161" s="117"/>
      <c r="R161" s="108">
        <v>28.4</v>
      </c>
      <c r="S161" s="118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</row>
    <row r="162" spans="1:35" ht="27" customHeight="1">
      <c r="A162" s="101"/>
      <c r="B162" s="119" t="s">
        <v>93</v>
      </c>
      <c r="C162" s="236" t="s">
        <v>181</v>
      </c>
      <c r="D162" s="237"/>
      <c r="E162" s="120">
        <f t="shared" ref="E162:J162" si="128">SUM(E155:E161)</f>
        <v>40581</v>
      </c>
      <c r="F162" s="121">
        <f t="shared" si="128"/>
        <v>1428.9084507042253</v>
      </c>
      <c r="G162" s="37">
        <f t="shared" si="128"/>
        <v>93519</v>
      </c>
      <c r="H162" s="37">
        <f t="shared" si="128"/>
        <v>1414285</v>
      </c>
      <c r="I162" s="38">
        <f t="shared" si="128"/>
        <v>8064</v>
      </c>
      <c r="J162" s="38">
        <f t="shared" si="128"/>
        <v>173</v>
      </c>
      <c r="K162" s="39">
        <f t="shared" si="1"/>
        <v>1.0103398188513808</v>
      </c>
      <c r="L162" s="40">
        <f t="shared" si="2"/>
        <v>0.17719598843058348</v>
      </c>
      <c r="M162" s="41">
        <f t="shared" si="3"/>
        <v>8.6228466942546433E-2</v>
      </c>
      <c r="N162" s="41">
        <f t="shared" si="4"/>
        <v>6.6124578850797394E-2</v>
      </c>
      <c r="O162" s="39">
        <f t="shared" si="5"/>
        <v>1.5279338430738408E-2</v>
      </c>
      <c r="P162" s="39">
        <f t="shared" si="6"/>
        <v>8.2595864202556371</v>
      </c>
      <c r="Q162" s="41"/>
      <c r="R162" s="122">
        <f>IFERROR(IF(N154="","",AVERAGE(R155:R161))," ")</f>
        <v>28.400000000000002</v>
      </c>
      <c r="S162" s="123">
        <f>SUM(S155:S161)</f>
        <v>0</v>
      </c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</row>
    <row r="163" spans="1:35" ht="27" customHeight="1">
      <c r="A163" s="101"/>
      <c r="B163" s="124"/>
      <c r="C163" s="43" t="s">
        <v>35</v>
      </c>
      <c r="D163" s="11" t="s">
        <v>297</v>
      </c>
      <c r="E163" s="56">
        <v>4525</v>
      </c>
      <c r="F163" s="57">
        <f t="shared" ref="F163:F169" si="129">IF(R163="","",E163/R163)</f>
        <v>159.33098591549296</v>
      </c>
      <c r="G163" s="58">
        <v>6667</v>
      </c>
      <c r="H163" s="58">
        <v>74279</v>
      </c>
      <c r="I163" s="59">
        <v>732</v>
      </c>
      <c r="J163" s="59">
        <v>13</v>
      </c>
      <c r="K163" s="60">
        <f t="shared" si="1"/>
        <v>2.145034073095935</v>
      </c>
      <c r="L163" s="61">
        <f t="shared" si="2"/>
        <v>0.21766528130531826</v>
      </c>
      <c r="M163" s="62">
        <f t="shared" si="3"/>
        <v>0.10979451027448628</v>
      </c>
      <c r="N163" s="62">
        <f t="shared" si="4"/>
        <v>8.9756189501743425E-2</v>
      </c>
      <c r="O163" s="61">
        <f t="shared" si="5"/>
        <v>2.3898452964675711E-2</v>
      </c>
      <c r="P163" s="61">
        <f t="shared" si="6"/>
        <v>12.256229685807151</v>
      </c>
      <c r="Q163" s="63"/>
      <c r="R163" s="108">
        <v>28.4</v>
      </c>
      <c r="S163" s="109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</row>
    <row r="164" spans="1:35" ht="27" customHeight="1">
      <c r="A164" s="101"/>
      <c r="B164" s="124"/>
      <c r="C164" s="43" t="s">
        <v>40</v>
      </c>
      <c r="D164" s="11" t="s">
        <v>298</v>
      </c>
      <c r="E164" s="56">
        <v>6080</v>
      </c>
      <c r="F164" s="57">
        <f t="shared" si="129"/>
        <v>214.08450704225353</v>
      </c>
      <c r="G164" s="58">
        <v>11028</v>
      </c>
      <c r="H164" s="58">
        <v>134542</v>
      </c>
      <c r="I164" s="59">
        <v>994</v>
      </c>
      <c r="J164" s="59">
        <v>17</v>
      </c>
      <c r="K164" s="60">
        <f t="shared" si="1"/>
        <v>1.5912094888009212</v>
      </c>
      <c r="L164" s="61">
        <f t="shared" si="2"/>
        <v>0.2153767676481424</v>
      </c>
      <c r="M164" s="62">
        <f t="shared" si="3"/>
        <v>9.0134203844758801E-2</v>
      </c>
      <c r="N164" s="62">
        <f t="shared" si="4"/>
        <v>8.1966969422187869E-2</v>
      </c>
      <c r="O164" s="61">
        <f t="shared" si="5"/>
        <v>1.9412813478622917E-2</v>
      </c>
      <c r="P164" s="61">
        <f t="shared" si="6"/>
        <v>12.593206296603149</v>
      </c>
      <c r="Q164" s="63"/>
      <c r="R164" s="108">
        <v>28.4</v>
      </c>
      <c r="S164" s="109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</row>
    <row r="165" spans="1:35" ht="27" customHeight="1">
      <c r="A165" s="101"/>
      <c r="B165" s="124"/>
      <c r="C165" s="43" t="s">
        <v>45</v>
      </c>
      <c r="D165" s="11" t="s">
        <v>299</v>
      </c>
      <c r="E165" s="56"/>
      <c r="F165" s="57" t="str">
        <f t="shared" si="129"/>
        <v/>
      </c>
      <c r="G165" s="58"/>
      <c r="H165" s="58"/>
      <c r="I165" s="59"/>
      <c r="J165" s="59"/>
      <c r="K165" s="60" t="str">
        <f t="shared" si="1"/>
        <v/>
      </c>
      <c r="L165" s="61" t="str">
        <f t="shared" si="2"/>
        <v/>
      </c>
      <c r="M165" s="62" t="str">
        <f t="shared" si="3"/>
        <v/>
      </c>
      <c r="N165" s="62" t="str">
        <f t="shared" si="4"/>
        <v/>
      </c>
      <c r="O165" s="61" t="str">
        <f t="shared" si="5"/>
        <v/>
      </c>
      <c r="P165" s="61" t="str">
        <f t="shared" si="6"/>
        <v/>
      </c>
      <c r="Q165" s="63"/>
      <c r="R165" s="108"/>
      <c r="S165" s="109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</row>
    <row r="166" spans="1:35" ht="27" customHeight="1">
      <c r="A166" s="101"/>
      <c r="B166" s="124"/>
      <c r="C166" s="43" t="s">
        <v>50</v>
      </c>
      <c r="D166" s="11" t="s">
        <v>300</v>
      </c>
      <c r="E166" s="56"/>
      <c r="F166" s="57" t="str">
        <f t="shared" si="129"/>
        <v/>
      </c>
      <c r="G166" s="58"/>
      <c r="H166" s="58"/>
      <c r="I166" s="59"/>
      <c r="J166" s="59"/>
      <c r="K166" s="60" t="str">
        <f t="shared" si="1"/>
        <v/>
      </c>
      <c r="L166" s="61" t="str">
        <f t="shared" si="2"/>
        <v/>
      </c>
      <c r="M166" s="62" t="str">
        <f t="shared" si="3"/>
        <v/>
      </c>
      <c r="N166" s="62" t="str">
        <f t="shared" si="4"/>
        <v/>
      </c>
      <c r="O166" s="61" t="str">
        <f t="shared" si="5"/>
        <v/>
      </c>
      <c r="P166" s="61" t="str">
        <f t="shared" si="6"/>
        <v/>
      </c>
      <c r="Q166" s="63"/>
      <c r="R166" s="108"/>
      <c r="S166" s="109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</row>
    <row r="167" spans="1:35" ht="27" customHeight="1">
      <c r="A167" s="101"/>
      <c r="B167" s="124"/>
      <c r="C167" s="43" t="s">
        <v>56</v>
      </c>
      <c r="D167" s="11" t="s">
        <v>301</v>
      </c>
      <c r="E167" s="56"/>
      <c r="F167" s="57" t="str">
        <f t="shared" si="129"/>
        <v/>
      </c>
      <c r="G167" s="58"/>
      <c r="H167" s="58"/>
      <c r="I167" s="59"/>
      <c r="J167" s="59"/>
      <c r="K167" s="60" t="str">
        <f t="shared" si="1"/>
        <v/>
      </c>
      <c r="L167" s="61" t="str">
        <f t="shared" si="2"/>
        <v/>
      </c>
      <c r="M167" s="62" t="str">
        <f t="shared" si="3"/>
        <v/>
      </c>
      <c r="N167" s="62" t="str">
        <f t="shared" si="4"/>
        <v/>
      </c>
      <c r="O167" s="61" t="str">
        <f t="shared" si="5"/>
        <v/>
      </c>
      <c r="P167" s="61" t="str">
        <f t="shared" si="6"/>
        <v/>
      </c>
      <c r="Q167" s="63"/>
      <c r="R167" s="108"/>
      <c r="S167" s="109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</row>
    <row r="168" spans="1:35" ht="27" customHeight="1">
      <c r="A168" s="101"/>
      <c r="B168" s="124"/>
      <c r="C168" s="43" t="s">
        <v>61</v>
      </c>
      <c r="D168" s="11" t="s">
        <v>302</v>
      </c>
      <c r="E168" s="56"/>
      <c r="F168" s="57" t="str">
        <f t="shared" si="129"/>
        <v/>
      </c>
      <c r="G168" s="58"/>
      <c r="H168" s="58"/>
      <c r="I168" s="59"/>
      <c r="J168" s="59"/>
      <c r="K168" s="60" t="str">
        <f t="shared" si="1"/>
        <v/>
      </c>
      <c r="L168" s="61" t="str">
        <f t="shared" si="2"/>
        <v/>
      </c>
      <c r="M168" s="62" t="str">
        <f t="shared" si="3"/>
        <v/>
      </c>
      <c r="N168" s="62" t="str">
        <f t="shared" si="4"/>
        <v/>
      </c>
      <c r="O168" s="61" t="str">
        <f t="shared" si="5"/>
        <v/>
      </c>
      <c r="P168" s="61" t="str">
        <f t="shared" si="6"/>
        <v/>
      </c>
      <c r="Q168" s="63"/>
      <c r="R168" s="108"/>
      <c r="S168" s="109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</row>
    <row r="169" spans="1:35" ht="27" customHeight="1">
      <c r="A169" s="101"/>
      <c r="B169" s="124"/>
      <c r="C169" s="46" t="s">
        <v>65</v>
      </c>
      <c r="D169" s="11" t="s">
        <v>303</v>
      </c>
      <c r="E169" s="56"/>
      <c r="F169" s="57" t="str">
        <f t="shared" si="129"/>
        <v/>
      </c>
      <c r="G169" s="58"/>
      <c r="H169" s="58"/>
      <c r="I169" s="59"/>
      <c r="J169" s="59"/>
      <c r="K169" s="60" t="str">
        <f t="shared" si="1"/>
        <v/>
      </c>
      <c r="L169" s="61" t="str">
        <f t="shared" si="2"/>
        <v/>
      </c>
      <c r="M169" s="62" t="str">
        <f t="shared" si="3"/>
        <v/>
      </c>
      <c r="N169" s="62" t="str">
        <f t="shared" si="4"/>
        <v/>
      </c>
      <c r="O169" s="61" t="str">
        <f t="shared" si="5"/>
        <v/>
      </c>
      <c r="P169" s="61" t="str">
        <f t="shared" si="6"/>
        <v/>
      </c>
      <c r="Q169" s="117"/>
      <c r="R169" s="108"/>
      <c r="S169" s="118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</row>
    <row r="170" spans="1:35" ht="27" customHeight="1">
      <c r="A170" s="101"/>
      <c r="B170" s="119" t="s">
        <v>93</v>
      </c>
      <c r="C170" s="236" t="s">
        <v>184</v>
      </c>
      <c r="D170" s="237"/>
      <c r="E170" s="120">
        <f t="shared" ref="E170:J170" si="130">SUM(E163:E169)</f>
        <v>10605</v>
      </c>
      <c r="F170" s="121">
        <f t="shared" si="130"/>
        <v>373.41549295774649</v>
      </c>
      <c r="G170" s="37">
        <f t="shared" si="130"/>
        <v>17695</v>
      </c>
      <c r="H170" s="37">
        <f t="shared" si="130"/>
        <v>208821</v>
      </c>
      <c r="I170" s="38">
        <f t="shared" si="130"/>
        <v>1726</v>
      </c>
      <c r="J170" s="38">
        <f t="shared" si="130"/>
        <v>30</v>
      </c>
      <c r="K170" s="39">
        <f t="shared" si="1"/>
        <v>1.7882085276756001</v>
      </c>
      <c r="L170" s="40">
        <f t="shared" si="2"/>
        <v>0.21634733079823087</v>
      </c>
      <c r="M170" s="41">
        <f t="shared" si="3"/>
        <v>9.7541678440237353E-2</v>
      </c>
      <c r="N170" s="41">
        <f t="shared" si="4"/>
        <v>8.4737646117967066E-2</v>
      </c>
      <c r="O170" s="39">
        <f t="shared" si="5"/>
        <v>2.1102881772124694E-2</v>
      </c>
      <c r="P170" s="39">
        <f t="shared" si="6"/>
        <v>12.44718309859155</v>
      </c>
      <c r="Q170" s="41"/>
      <c r="R170" s="122">
        <f>IFERROR(IF(N162="","",AVERAGE(R163:R169))," ")</f>
        <v>28.4</v>
      </c>
      <c r="S170" s="123">
        <f>SUM(S163:S169)</f>
        <v>0</v>
      </c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</row>
    <row r="171" spans="1:35" ht="27" customHeight="1">
      <c r="A171" s="101"/>
      <c r="B171" s="124"/>
      <c r="C171" s="43" t="s">
        <v>35</v>
      </c>
      <c r="D171" s="11" t="s">
        <v>304</v>
      </c>
      <c r="E171" s="56"/>
      <c r="F171" s="57" t="str">
        <f t="shared" ref="F171:F177" si="131">IF(R171="","",E171/R171)</f>
        <v/>
      </c>
      <c r="G171" s="58"/>
      <c r="H171" s="58"/>
      <c r="I171" s="59"/>
      <c r="J171" s="59"/>
      <c r="K171" s="60" t="str">
        <f t="shared" si="1"/>
        <v/>
      </c>
      <c r="L171" s="61" t="str">
        <f t="shared" si="2"/>
        <v/>
      </c>
      <c r="M171" s="62" t="str">
        <f t="shared" si="3"/>
        <v/>
      </c>
      <c r="N171" s="62" t="str">
        <f t="shared" si="4"/>
        <v/>
      </c>
      <c r="O171" s="61" t="str">
        <f t="shared" si="5"/>
        <v/>
      </c>
      <c r="P171" s="61" t="str">
        <f t="shared" si="6"/>
        <v/>
      </c>
      <c r="Q171" s="63"/>
      <c r="R171" s="108"/>
      <c r="S171" s="109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</row>
    <row r="172" spans="1:35" ht="27" customHeight="1">
      <c r="A172" s="101"/>
      <c r="B172" s="124"/>
      <c r="C172" s="43" t="s">
        <v>40</v>
      </c>
      <c r="D172" s="11" t="s">
        <v>305</v>
      </c>
      <c r="E172" s="56"/>
      <c r="F172" s="57" t="str">
        <f t="shared" si="131"/>
        <v/>
      </c>
      <c r="G172" s="58"/>
      <c r="H172" s="58"/>
      <c r="I172" s="59"/>
      <c r="J172" s="59"/>
      <c r="K172" s="60" t="str">
        <f t="shared" si="1"/>
        <v/>
      </c>
      <c r="L172" s="61" t="str">
        <f t="shared" si="2"/>
        <v/>
      </c>
      <c r="M172" s="62" t="str">
        <f t="shared" si="3"/>
        <v/>
      </c>
      <c r="N172" s="62" t="str">
        <f t="shared" si="4"/>
        <v/>
      </c>
      <c r="O172" s="61" t="str">
        <f t="shared" si="5"/>
        <v/>
      </c>
      <c r="P172" s="61" t="str">
        <f t="shared" si="6"/>
        <v/>
      </c>
      <c r="Q172" s="63"/>
      <c r="R172" s="108"/>
      <c r="S172" s="109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</row>
    <row r="173" spans="1:35" ht="27" customHeight="1">
      <c r="A173" s="101"/>
      <c r="B173" s="124"/>
      <c r="C173" s="43" t="s">
        <v>45</v>
      </c>
      <c r="D173" s="11" t="s">
        <v>306</v>
      </c>
      <c r="E173" s="56"/>
      <c r="F173" s="57" t="str">
        <f t="shared" si="131"/>
        <v/>
      </c>
      <c r="G173" s="58"/>
      <c r="H173" s="58"/>
      <c r="I173" s="59"/>
      <c r="J173" s="59"/>
      <c r="K173" s="60" t="str">
        <f t="shared" si="1"/>
        <v/>
      </c>
      <c r="L173" s="61" t="str">
        <f t="shared" si="2"/>
        <v/>
      </c>
      <c r="M173" s="62" t="str">
        <f t="shared" si="3"/>
        <v/>
      </c>
      <c r="N173" s="62" t="str">
        <f t="shared" si="4"/>
        <v/>
      </c>
      <c r="O173" s="61" t="str">
        <f t="shared" si="5"/>
        <v/>
      </c>
      <c r="P173" s="61" t="str">
        <f t="shared" si="6"/>
        <v/>
      </c>
      <c r="Q173" s="63"/>
      <c r="R173" s="108"/>
      <c r="S173" s="109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</row>
    <row r="174" spans="1:35" ht="27" customHeight="1">
      <c r="A174" s="101"/>
      <c r="B174" s="124"/>
      <c r="C174" s="43" t="s">
        <v>50</v>
      </c>
      <c r="D174" s="11" t="s">
        <v>307</v>
      </c>
      <c r="E174" s="56"/>
      <c r="F174" s="57" t="str">
        <f t="shared" si="131"/>
        <v/>
      </c>
      <c r="G174" s="58"/>
      <c r="H174" s="58"/>
      <c r="I174" s="59"/>
      <c r="J174" s="59"/>
      <c r="K174" s="60" t="str">
        <f t="shared" si="1"/>
        <v/>
      </c>
      <c r="L174" s="61" t="str">
        <f t="shared" si="2"/>
        <v/>
      </c>
      <c r="M174" s="62" t="str">
        <f t="shared" si="3"/>
        <v/>
      </c>
      <c r="N174" s="62" t="str">
        <f t="shared" si="4"/>
        <v/>
      </c>
      <c r="O174" s="61" t="str">
        <f t="shared" si="5"/>
        <v/>
      </c>
      <c r="P174" s="61" t="str">
        <f t="shared" si="6"/>
        <v/>
      </c>
      <c r="Q174" s="63"/>
      <c r="R174" s="108"/>
      <c r="S174" s="109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</row>
    <row r="175" spans="1:35" ht="27" customHeight="1">
      <c r="A175" s="101"/>
      <c r="B175" s="124"/>
      <c r="C175" s="43" t="s">
        <v>56</v>
      </c>
      <c r="D175" s="11" t="s">
        <v>308</v>
      </c>
      <c r="E175" s="56"/>
      <c r="F175" s="57" t="str">
        <f t="shared" si="131"/>
        <v/>
      </c>
      <c r="G175" s="58"/>
      <c r="H175" s="58"/>
      <c r="I175" s="59"/>
      <c r="J175" s="59"/>
      <c r="K175" s="60" t="str">
        <f t="shared" si="1"/>
        <v/>
      </c>
      <c r="L175" s="61" t="str">
        <f t="shared" si="2"/>
        <v/>
      </c>
      <c r="M175" s="62" t="str">
        <f t="shared" si="3"/>
        <v/>
      </c>
      <c r="N175" s="62" t="str">
        <f t="shared" si="4"/>
        <v/>
      </c>
      <c r="O175" s="61" t="str">
        <f t="shared" si="5"/>
        <v/>
      </c>
      <c r="P175" s="61" t="str">
        <f t="shared" si="6"/>
        <v/>
      </c>
      <c r="Q175" s="63"/>
      <c r="R175" s="108"/>
      <c r="S175" s="109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</row>
    <row r="176" spans="1:35" ht="27" customHeight="1">
      <c r="A176" s="101"/>
      <c r="B176" s="124"/>
      <c r="C176" s="43" t="s">
        <v>61</v>
      </c>
      <c r="D176" s="11" t="s">
        <v>309</v>
      </c>
      <c r="E176" s="56"/>
      <c r="F176" s="57" t="str">
        <f t="shared" si="131"/>
        <v/>
      </c>
      <c r="G176" s="58"/>
      <c r="H176" s="58"/>
      <c r="I176" s="59"/>
      <c r="J176" s="59"/>
      <c r="K176" s="60" t="str">
        <f t="shared" si="1"/>
        <v/>
      </c>
      <c r="L176" s="61" t="str">
        <f t="shared" si="2"/>
        <v/>
      </c>
      <c r="M176" s="62" t="str">
        <f t="shared" si="3"/>
        <v/>
      </c>
      <c r="N176" s="62" t="str">
        <f t="shared" si="4"/>
        <v/>
      </c>
      <c r="O176" s="61" t="str">
        <f t="shared" si="5"/>
        <v/>
      </c>
      <c r="P176" s="61" t="str">
        <f t="shared" si="6"/>
        <v/>
      </c>
      <c r="Q176" s="63"/>
      <c r="R176" s="108"/>
      <c r="S176" s="109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</row>
    <row r="177" spans="1:35" ht="27" customHeight="1">
      <c r="A177" s="101"/>
      <c r="B177" s="124"/>
      <c r="C177" s="46" t="s">
        <v>65</v>
      </c>
      <c r="D177" s="11" t="s">
        <v>310</v>
      </c>
      <c r="E177" s="56"/>
      <c r="F177" s="57" t="str">
        <f t="shared" si="131"/>
        <v/>
      </c>
      <c r="G177" s="58"/>
      <c r="H177" s="58"/>
      <c r="I177" s="59"/>
      <c r="J177" s="59"/>
      <c r="K177" s="60" t="str">
        <f t="shared" si="1"/>
        <v/>
      </c>
      <c r="L177" s="61" t="str">
        <f t="shared" si="2"/>
        <v/>
      </c>
      <c r="M177" s="62" t="str">
        <f t="shared" si="3"/>
        <v/>
      </c>
      <c r="N177" s="62" t="str">
        <f t="shared" si="4"/>
        <v/>
      </c>
      <c r="O177" s="61" t="str">
        <f t="shared" si="5"/>
        <v/>
      </c>
      <c r="P177" s="61" t="str">
        <f t="shared" si="6"/>
        <v/>
      </c>
      <c r="Q177" s="117"/>
      <c r="R177" s="108"/>
      <c r="S177" s="118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</row>
    <row r="178" spans="1:35" ht="27" customHeight="1">
      <c r="A178" s="101"/>
      <c r="B178" s="119" t="s">
        <v>93</v>
      </c>
      <c r="C178" s="236" t="s">
        <v>186</v>
      </c>
      <c r="D178" s="237"/>
      <c r="E178" s="120">
        <f t="shared" ref="E178:J178" si="132">SUM(E171:E177)</f>
        <v>0</v>
      </c>
      <c r="F178" s="121">
        <f t="shared" si="132"/>
        <v>0</v>
      </c>
      <c r="G178" s="37">
        <f t="shared" si="132"/>
        <v>0</v>
      </c>
      <c r="H178" s="37">
        <f t="shared" si="132"/>
        <v>0</v>
      </c>
      <c r="I178" s="38">
        <f t="shared" si="132"/>
        <v>0</v>
      </c>
      <c r="J178" s="38">
        <f t="shared" si="132"/>
        <v>0</v>
      </c>
      <c r="K178" s="39" t="str">
        <f t="shared" si="1"/>
        <v xml:space="preserve"> </v>
      </c>
      <c r="L178" s="40" t="str">
        <f t="shared" si="2"/>
        <v xml:space="preserve"> </v>
      </c>
      <c r="M178" s="41" t="str">
        <f t="shared" si="3"/>
        <v xml:space="preserve"> </v>
      </c>
      <c r="N178" s="41" t="str">
        <f t="shared" si="4"/>
        <v xml:space="preserve"> </v>
      </c>
      <c r="O178" s="39" t="str">
        <f t="shared" si="5"/>
        <v xml:space="preserve"> </v>
      </c>
      <c r="P178" s="39" t="str">
        <f t="shared" si="6"/>
        <v xml:space="preserve"> </v>
      </c>
      <c r="Q178" s="41"/>
      <c r="R178" s="122" t="str">
        <f>IFERROR(IF(N170="","",AVERAGE(R171:R177))," ")</f>
        <v xml:space="preserve"> </v>
      </c>
      <c r="S178" s="123">
        <f>SUM(S171:S177)</f>
        <v>0</v>
      </c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</row>
    <row r="179" spans="1:35" ht="27" customHeight="1">
      <c r="A179" s="101"/>
      <c r="B179" s="124"/>
      <c r="C179" s="43" t="s">
        <v>35</v>
      </c>
      <c r="D179" s="11" t="s">
        <v>311</v>
      </c>
      <c r="E179" s="56"/>
      <c r="F179" s="57" t="str">
        <f t="shared" ref="F179:F185" si="133">IF(R179="","",E179/R179)</f>
        <v/>
      </c>
      <c r="G179" s="58"/>
      <c r="H179" s="58"/>
      <c r="I179" s="59"/>
      <c r="J179" s="59"/>
      <c r="K179" s="60" t="str">
        <f t="shared" si="1"/>
        <v/>
      </c>
      <c r="L179" s="61" t="str">
        <f t="shared" si="2"/>
        <v/>
      </c>
      <c r="M179" s="62" t="str">
        <f t="shared" si="3"/>
        <v/>
      </c>
      <c r="N179" s="62" t="str">
        <f t="shared" si="4"/>
        <v/>
      </c>
      <c r="O179" s="61" t="str">
        <f t="shared" si="5"/>
        <v/>
      </c>
      <c r="P179" s="61" t="str">
        <f t="shared" si="6"/>
        <v/>
      </c>
      <c r="Q179" s="63"/>
      <c r="R179" s="108"/>
      <c r="S179" s="109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</row>
    <row r="180" spans="1:35" ht="27" customHeight="1">
      <c r="A180" s="101"/>
      <c r="B180" s="124"/>
      <c r="C180" s="43" t="s">
        <v>40</v>
      </c>
      <c r="D180" s="11" t="s">
        <v>312</v>
      </c>
      <c r="E180" s="56"/>
      <c r="F180" s="57" t="str">
        <f t="shared" si="133"/>
        <v/>
      </c>
      <c r="G180" s="58"/>
      <c r="H180" s="58"/>
      <c r="I180" s="59"/>
      <c r="J180" s="59"/>
      <c r="K180" s="60" t="str">
        <f t="shared" si="1"/>
        <v/>
      </c>
      <c r="L180" s="61" t="str">
        <f t="shared" si="2"/>
        <v/>
      </c>
      <c r="M180" s="62" t="str">
        <f t="shared" si="3"/>
        <v/>
      </c>
      <c r="N180" s="62" t="str">
        <f t="shared" si="4"/>
        <v/>
      </c>
      <c r="O180" s="61" t="str">
        <f t="shared" si="5"/>
        <v/>
      </c>
      <c r="P180" s="61" t="str">
        <f t="shared" si="6"/>
        <v/>
      </c>
      <c r="Q180" s="63"/>
      <c r="R180" s="108"/>
      <c r="S180" s="109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</row>
    <row r="181" spans="1:35" ht="27" customHeight="1">
      <c r="A181" s="101"/>
      <c r="B181" s="124"/>
      <c r="C181" s="43" t="s">
        <v>45</v>
      </c>
      <c r="D181" s="11" t="s">
        <v>313</v>
      </c>
      <c r="E181" s="56"/>
      <c r="F181" s="57" t="str">
        <f t="shared" si="133"/>
        <v/>
      </c>
      <c r="G181" s="58"/>
      <c r="H181" s="58"/>
      <c r="I181" s="59"/>
      <c r="J181" s="59"/>
      <c r="K181" s="60" t="str">
        <f t="shared" si="1"/>
        <v/>
      </c>
      <c r="L181" s="61" t="str">
        <f t="shared" si="2"/>
        <v/>
      </c>
      <c r="M181" s="62" t="str">
        <f t="shared" si="3"/>
        <v/>
      </c>
      <c r="N181" s="62" t="str">
        <f t="shared" si="4"/>
        <v/>
      </c>
      <c r="O181" s="61" t="str">
        <f t="shared" si="5"/>
        <v/>
      </c>
      <c r="P181" s="61" t="str">
        <f t="shared" si="6"/>
        <v/>
      </c>
      <c r="Q181" s="63"/>
      <c r="R181" s="108"/>
      <c r="S181" s="109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</row>
    <row r="182" spans="1:35" ht="27" customHeight="1">
      <c r="A182" s="101"/>
      <c r="B182" s="124"/>
      <c r="C182" s="43" t="s">
        <v>50</v>
      </c>
      <c r="D182" s="11" t="s">
        <v>314</v>
      </c>
      <c r="E182" s="56"/>
      <c r="F182" s="57" t="str">
        <f t="shared" si="133"/>
        <v/>
      </c>
      <c r="G182" s="58"/>
      <c r="H182" s="58"/>
      <c r="I182" s="59"/>
      <c r="J182" s="59"/>
      <c r="K182" s="60" t="str">
        <f t="shared" si="1"/>
        <v/>
      </c>
      <c r="L182" s="61" t="str">
        <f t="shared" si="2"/>
        <v/>
      </c>
      <c r="M182" s="62" t="str">
        <f t="shared" si="3"/>
        <v/>
      </c>
      <c r="N182" s="62" t="str">
        <f t="shared" si="4"/>
        <v/>
      </c>
      <c r="O182" s="61" t="str">
        <f t="shared" si="5"/>
        <v/>
      </c>
      <c r="P182" s="61" t="str">
        <f t="shared" si="6"/>
        <v/>
      </c>
      <c r="Q182" s="63"/>
      <c r="R182" s="108"/>
      <c r="S182" s="109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</row>
    <row r="183" spans="1:35" ht="27" customHeight="1">
      <c r="A183" s="101"/>
      <c r="B183" s="124"/>
      <c r="C183" s="43" t="s">
        <v>56</v>
      </c>
      <c r="D183" s="11" t="s">
        <v>315</v>
      </c>
      <c r="E183" s="56"/>
      <c r="F183" s="57" t="str">
        <f t="shared" si="133"/>
        <v/>
      </c>
      <c r="G183" s="58"/>
      <c r="H183" s="58"/>
      <c r="I183" s="59"/>
      <c r="J183" s="59"/>
      <c r="K183" s="60" t="str">
        <f t="shared" si="1"/>
        <v/>
      </c>
      <c r="L183" s="61" t="str">
        <f t="shared" si="2"/>
        <v/>
      </c>
      <c r="M183" s="62" t="str">
        <f t="shared" si="3"/>
        <v/>
      </c>
      <c r="N183" s="62" t="str">
        <f t="shared" si="4"/>
        <v/>
      </c>
      <c r="O183" s="61" t="str">
        <f t="shared" si="5"/>
        <v/>
      </c>
      <c r="P183" s="61" t="str">
        <f t="shared" si="6"/>
        <v/>
      </c>
      <c r="Q183" s="63"/>
      <c r="R183" s="108"/>
      <c r="S183" s="109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</row>
    <row r="184" spans="1:35" ht="27" customHeight="1">
      <c r="A184" s="101"/>
      <c r="B184" s="124"/>
      <c r="C184" s="43" t="s">
        <v>61</v>
      </c>
      <c r="D184" s="11" t="s">
        <v>316</v>
      </c>
      <c r="E184" s="56"/>
      <c r="F184" s="57" t="str">
        <f t="shared" si="133"/>
        <v/>
      </c>
      <c r="G184" s="58"/>
      <c r="H184" s="58"/>
      <c r="I184" s="59"/>
      <c r="J184" s="59"/>
      <c r="K184" s="60" t="str">
        <f t="shared" si="1"/>
        <v/>
      </c>
      <c r="L184" s="61" t="str">
        <f t="shared" si="2"/>
        <v/>
      </c>
      <c r="M184" s="62" t="str">
        <f t="shared" si="3"/>
        <v/>
      </c>
      <c r="N184" s="62" t="str">
        <f t="shared" si="4"/>
        <v/>
      </c>
      <c r="O184" s="61" t="str">
        <f t="shared" si="5"/>
        <v/>
      </c>
      <c r="P184" s="61" t="str">
        <f t="shared" si="6"/>
        <v/>
      </c>
      <c r="Q184" s="63"/>
      <c r="R184" s="108"/>
      <c r="S184" s="109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</row>
    <row r="185" spans="1:35" ht="27" customHeight="1">
      <c r="A185" s="101"/>
      <c r="B185" s="124"/>
      <c r="C185" s="46" t="s">
        <v>65</v>
      </c>
      <c r="D185" s="11" t="s">
        <v>317</v>
      </c>
      <c r="E185" s="56"/>
      <c r="F185" s="57" t="str">
        <f t="shared" si="133"/>
        <v/>
      </c>
      <c r="G185" s="58"/>
      <c r="H185" s="58"/>
      <c r="I185" s="59"/>
      <c r="J185" s="59"/>
      <c r="K185" s="60" t="str">
        <f t="shared" si="1"/>
        <v/>
      </c>
      <c r="L185" s="61" t="str">
        <f t="shared" si="2"/>
        <v/>
      </c>
      <c r="M185" s="62" t="str">
        <f t="shared" si="3"/>
        <v/>
      </c>
      <c r="N185" s="62" t="str">
        <f t="shared" si="4"/>
        <v/>
      </c>
      <c r="O185" s="61" t="str">
        <f t="shared" si="5"/>
        <v/>
      </c>
      <c r="P185" s="61" t="str">
        <f t="shared" si="6"/>
        <v/>
      </c>
      <c r="Q185" s="117"/>
      <c r="R185" s="108"/>
      <c r="S185" s="118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</row>
    <row r="186" spans="1:35" ht="27" customHeight="1">
      <c r="A186" s="101"/>
      <c r="B186" s="119" t="s">
        <v>93</v>
      </c>
      <c r="C186" s="236" t="s">
        <v>189</v>
      </c>
      <c r="D186" s="237"/>
      <c r="E186" s="120">
        <f t="shared" ref="E186:J186" si="134">SUM(E179:E185)</f>
        <v>0</v>
      </c>
      <c r="F186" s="121">
        <f t="shared" si="134"/>
        <v>0</v>
      </c>
      <c r="G186" s="37">
        <f t="shared" si="134"/>
        <v>0</v>
      </c>
      <c r="H186" s="37">
        <f t="shared" si="134"/>
        <v>0</v>
      </c>
      <c r="I186" s="38">
        <f t="shared" si="134"/>
        <v>0</v>
      </c>
      <c r="J186" s="38">
        <f t="shared" si="134"/>
        <v>0</v>
      </c>
      <c r="K186" s="39" t="str">
        <f t="shared" si="1"/>
        <v xml:space="preserve"> </v>
      </c>
      <c r="L186" s="40" t="str">
        <f t="shared" si="2"/>
        <v xml:space="preserve"> </v>
      </c>
      <c r="M186" s="41" t="str">
        <f t="shared" si="3"/>
        <v xml:space="preserve"> </v>
      </c>
      <c r="N186" s="41" t="str">
        <f t="shared" si="4"/>
        <v xml:space="preserve"> </v>
      </c>
      <c r="O186" s="39" t="str">
        <f t="shared" si="5"/>
        <v xml:space="preserve"> </v>
      </c>
      <c r="P186" s="39" t="str">
        <f t="shared" si="6"/>
        <v xml:space="preserve"> </v>
      </c>
      <c r="Q186" s="41"/>
      <c r="R186" s="122" t="str">
        <f>IFERROR(IF(N178="","",AVERAGE(R179:R185))," ")</f>
        <v xml:space="preserve"> </v>
      </c>
      <c r="S186" s="123">
        <f>SUM(S179:S185)</f>
        <v>0</v>
      </c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</row>
    <row r="187" spans="1:35" ht="27" customHeight="1">
      <c r="A187" s="101"/>
      <c r="B187" s="124"/>
      <c r="C187" s="43" t="s">
        <v>35</v>
      </c>
      <c r="D187" s="11" t="s">
        <v>318</v>
      </c>
      <c r="E187" s="56"/>
      <c r="F187" s="57" t="str">
        <f t="shared" ref="F187:F193" si="135">IF(R187="","",E187/R187)</f>
        <v/>
      </c>
      <c r="G187" s="58"/>
      <c r="H187" s="58"/>
      <c r="I187" s="59"/>
      <c r="J187" s="59"/>
      <c r="K187" s="60" t="str">
        <f t="shared" si="1"/>
        <v/>
      </c>
      <c r="L187" s="61" t="str">
        <f t="shared" si="2"/>
        <v/>
      </c>
      <c r="M187" s="62" t="str">
        <f t="shared" si="3"/>
        <v/>
      </c>
      <c r="N187" s="62" t="str">
        <f t="shared" si="4"/>
        <v/>
      </c>
      <c r="O187" s="61" t="str">
        <f t="shared" si="5"/>
        <v/>
      </c>
      <c r="P187" s="61" t="str">
        <f t="shared" si="6"/>
        <v/>
      </c>
      <c r="Q187" s="63"/>
      <c r="R187" s="108"/>
      <c r="S187" s="109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</row>
    <row r="188" spans="1:35" ht="27" customHeight="1">
      <c r="A188" s="101"/>
      <c r="B188" s="124"/>
      <c r="C188" s="43" t="s">
        <v>40</v>
      </c>
      <c r="D188" s="11" t="s">
        <v>319</v>
      </c>
      <c r="E188" s="56"/>
      <c r="F188" s="57" t="str">
        <f t="shared" si="135"/>
        <v/>
      </c>
      <c r="G188" s="58"/>
      <c r="H188" s="58"/>
      <c r="I188" s="59"/>
      <c r="J188" s="59"/>
      <c r="K188" s="60" t="str">
        <f t="shared" si="1"/>
        <v/>
      </c>
      <c r="L188" s="61" t="str">
        <f t="shared" si="2"/>
        <v/>
      </c>
      <c r="M188" s="62" t="str">
        <f t="shared" si="3"/>
        <v/>
      </c>
      <c r="N188" s="62" t="str">
        <f t="shared" si="4"/>
        <v/>
      </c>
      <c r="O188" s="61" t="str">
        <f t="shared" si="5"/>
        <v/>
      </c>
      <c r="P188" s="61" t="str">
        <f t="shared" si="6"/>
        <v/>
      </c>
      <c r="Q188" s="63"/>
      <c r="R188" s="108"/>
      <c r="S188" s="109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</row>
    <row r="189" spans="1:35" ht="27" customHeight="1">
      <c r="A189" s="101"/>
      <c r="B189" s="124"/>
      <c r="C189" s="43" t="s">
        <v>45</v>
      </c>
      <c r="D189" s="11" t="s">
        <v>320</v>
      </c>
      <c r="E189" s="56"/>
      <c r="F189" s="57" t="str">
        <f t="shared" si="135"/>
        <v/>
      </c>
      <c r="G189" s="58"/>
      <c r="H189" s="58"/>
      <c r="I189" s="59"/>
      <c r="J189" s="59"/>
      <c r="K189" s="60" t="str">
        <f t="shared" si="1"/>
        <v/>
      </c>
      <c r="L189" s="61" t="str">
        <f t="shared" si="2"/>
        <v/>
      </c>
      <c r="M189" s="62" t="str">
        <f t="shared" si="3"/>
        <v/>
      </c>
      <c r="N189" s="62" t="str">
        <f t="shared" si="4"/>
        <v/>
      </c>
      <c r="O189" s="61" t="str">
        <f t="shared" si="5"/>
        <v/>
      </c>
      <c r="P189" s="61" t="str">
        <f t="shared" si="6"/>
        <v/>
      </c>
      <c r="Q189" s="63"/>
      <c r="R189" s="108"/>
      <c r="S189" s="109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</row>
    <row r="190" spans="1:35" ht="27" customHeight="1">
      <c r="A190" s="101"/>
      <c r="B190" s="124"/>
      <c r="C190" s="43" t="s">
        <v>50</v>
      </c>
      <c r="D190" s="11" t="s">
        <v>321</v>
      </c>
      <c r="E190" s="56"/>
      <c r="F190" s="57" t="str">
        <f t="shared" si="135"/>
        <v/>
      </c>
      <c r="G190" s="58"/>
      <c r="H190" s="58"/>
      <c r="I190" s="59"/>
      <c r="J190" s="59"/>
      <c r="K190" s="60" t="str">
        <f t="shared" si="1"/>
        <v/>
      </c>
      <c r="L190" s="61" t="str">
        <f t="shared" si="2"/>
        <v/>
      </c>
      <c r="M190" s="62" t="str">
        <f t="shared" si="3"/>
        <v/>
      </c>
      <c r="N190" s="62" t="str">
        <f t="shared" si="4"/>
        <v/>
      </c>
      <c r="O190" s="61" t="str">
        <f t="shared" si="5"/>
        <v/>
      </c>
      <c r="P190" s="61" t="str">
        <f t="shared" si="6"/>
        <v/>
      </c>
      <c r="Q190" s="63"/>
      <c r="R190" s="108"/>
      <c r="S190" s="109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</row>
    <row r="191" spans="1:35" ht="27" customHeight="1">
      <c r="A191" s="101"/>
      <c r="B191" s="124"/>
      <c r="C191" s="43" t="s">
        <v>56</v>
      </c>
      <c r="D191" s="11" t="s">
        <v>322</v>
      </c>
      <c r="E191" s="56"/>
      <c r="F191" s="57" t="str">
        <f t="shared" si="135"/>
        <v/>
      </c>
      <c r="G191" s="58"/>
      <c r="H191" s="58"/>
      <c r="I191" s="59"/>
      <c r="J191" s="59"/>
      <c r="K191" s="60" t="str">
        <f t="shared" si="1"/>
        <v/>
      </c>
      <c r="L191" s="61" t="str">
        <f t="shared" si="2"/>
        <v/>
      </c>
      <c r="M191" s="62" t="str">
        <f t="shared" si="3"/>
        <v/>
      </c>
      <c r="N191" s="62" t="str">
        <f t="shared" si="4"/>
        <v/>
      </c>
      <c r="O191" s="61" t="str">
        <f t="shared" si="5"/>
        <v/>
      </c>
      <c r="P191" s="61" t="str">
        <f t="shared" si="6"/>
        <v/>
      </c>
      <c r="Q191" s="63"/>
      <c r="R191" s="108"/>
      <c r="S191" s="109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</row>
    <row r="192" spans="1:35" ht="27" customHeight="1">
      <c r="A192" s="101"/>
      <c r="B192" s="124"/>
      <c r="C192" s="43" t="s">
        <v>61</v>
      </c>
      <c r="D192" s="11" t="s">
        <v>323</v>
      </c>
      <c r="E192" s="56"/>
      <c r="F192" s="57" t="str">
        <f t="shared" si="135"/>
        <v/>
      </c>
      <c r="G192" s="58"/>
      <c r="H192" s="58"/>
      <c r="I192" s="59"/>
      <c r="J192" s="59"/>
      <c r="K192" s="60" t="str">
        <f t="shared" si="1"/>
        <v/>
      </c>
      <c r="L192" s="61" t="str">
        <f t="shared" si="2"/>
        <v/>
      </c>
      <c r="M192" s="62" t="str">
        <f t="shared" si="3"/>
        <v/>
      </c>
      <c r="N192" s="62" t="str">
        <f t="shared" si="4"/>
        <v/>
      </c>
      <c r="O192" s="61" t="str">
        <f t="shared" si="5"/>
        <v/>
      </c>
      <c r="P192" s="61" t="str">
        <f t="shared" si="6"/>
        <v/>
      </c>
      <c r="Q192" s="63"/>
      <c r="R192" s="108"/>
      <c r="S192" s="109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</row>
    <row r="193" spans="1:35" ht="27" customHeight="1">
      <c r="A193" s="101"/>
      <c r="B193" s="124"/>
      <c r="C193" s="46" t="s">
        <v>65</v>
      </c>
      <c r="D193" s="11" t="s">
        <v>324</v>
      </c>
      <c r="E193" s="56"/>
      <c r="F193" s="57" t="str">
        <f t="shared" si="135"/>
        <v/>
      </c>
      <c r="G193" s="58"/>
      <c r="H193" s="58"/>
      <c r="I193" s="59"/>
      <c r="J193" s="59"/>
      <c r="K193" s="60" t="str">
        <f t="shared" si="1"/>
        <v/>
      </c>
      <c r="L193" s="61" t="str">
        <f t="shared" si="2"/>
        <v/>
      </c>
      <c r="M193" s="62" t="str">
        <f t="shared" si="3"/>
        <v/>
      </c>
      <c r="N193" s="62" t="str">
        <f t="shared" si="4"/>
        <v/>
      </c>
      <c r="O193" s="61" t="str">
        <f t="shared" si="5"/>
        <v/>
      </c>
      <c r="P193" s="61" t="str">
        <f t="shared" si="6"/>
        <v/>
      </c>
      <c r="Q193" s="117"/>
      <c r="R193" s="108"/>
      <c r="S193" s="118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</row>
    <row r="194" spans="1:35" ht="27" customHeight="1">
      <c r="A194" s="101"/>
      <c r="B194" s="119" t="s">
        <v>93</v>
      </c>
      <c r="C194" s="236" t="s">
        <v>192</v>
      </c>
      <c r="D194" s="237"/>
      <c r="E194" s="120">
        <f t="shared" ref="E194:J194" si="136">SUM(E187:E193)</f>
        <v>0</v>
      </c>
      <c r="F194" s="121">
        <f t="shared" si="136"/>
        <v>0</v>
      </c>
      <c r="G194" s="37">
        <f t="shared" si="136"/>
        <v>0</v>
      </c>
      <c r="H194" s="37">
        <f t="shared" si="136"/>
        <v>0</v>
      </c>
      <c r="I194" s="38">
        <f t="shared" si="136"/>
        <v>0</v>
      </c>
      <c r="J194" s="38">
        <f t="shared" si="136"/>
        <v>0</v>
      </c>
      <c r="K194" s="39" t="str">
        <f t="shared" si="1"/>
        <v xml:space="preserve"> </v>
      </c>
      <c r="L194" s="40" t="str">
        <f t="shared" si="2"/>
        <v xml:space="preserve"> </v>
      </c>
      <c r="M194" s="41" t="str">
        <f t="shared" si="3"/>
        <v xml:space="preserve"> </v>
      </c>
      <c r="N194" s="41" t="str">
        <f t="shared" si="4"/>
        <v xml:space="preserve"> </v>
      </c>
      <c r="O194" s="39" t="str">
        <f t="shared" si="5"/>
        <v xml:space="preserve"> </v>
      </c>
      <c r="P194" s="39" t="str">
        <f t="shared" si="6"/>
        <v xml:space="preserve"> </v>
      </c>
      <c r="Q194" s="41"/>
      <c r="R194" s="122" t="str">
        <f>IFERROR(IF(N186="","",AVERAGE(R187:R193))," ")</f>
        <v xml:space="preserve"> </v>
      </c>
      <c r="S194" s="123">
        <f>SUM(S187:S193)</f>
        <v>0</v>
      </c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</row>
    <row r="195" spans="1:35" ht="27" customHeight="1">
      <c r="A195" s="101"/>
      <c r="B195" s="124"/>
      <c r="C195" s="43" t="s">
        <v>35</v>
      </c>
      <c r="D195" s="11" t="s">
        <v>325</v>
      </c>
      <c r="E195" s="56"/>
      <c r="F195" s="57" t="str">
        <f t="shared" ref="F195:F201" si="137">IF(R195="","",E195/R195)</f>
        <v/>
      </c>
      <c r="G195" s="58"/>
      <c r="H195" s="58"/>
      <c r="I195" s="59"/>
      <c r="J195" s="59"/>
      <c r="K195" s="60" t="str">
        <f t="shared" si="1"/>
        <v/>
      </c>
      <c r="L195" s="61" t="str">
        <f t="shared" si="2"/>
        <v/>
      </c>
      <c r="M195" s="62" t="str">
        <f t="shared" si="3"/>
        <v/>
      </c>
      <c r="N195" s="62" t="str">
        <f t="shared" si="4"/>
        <v/>
      </c>
      <c r="O195" s="61" t="str">
        <f t="shared" si="5"/>
        <v/>
      </c>
      <c r="P195" s="61" t="str">
        <f t="shared" si="6"/>
        <v/>
      </c>
      <c r="Q195" s="63"/>
      <c r="R195" s="108"/>
      <c r="S195" s="109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</row>
    <row r="196" spans="1:35" ht="27" customHeight="1">
      <c r="A196" s="101"/>
      <c r="B196" s="124"/>
      <c r="C196" s="43" t="s">
        <v>40</v>
      </c>
      <c r="D196" s="11" t="s">
        <v>326</v>
      </c>
      <c r="E196" s="56"/>
      <c r="F196" s="57" t="str">
        <f t="shared" si="137"/>
        <v/>
      </c>
      <c r="G196" s="58"/>
      <c r="H196" s="58"/>
      <c r="I196" s="59"/>
      <c r="J196" s="59"/>
      <c r="K196" s="60" t="str">
        <f t="shared" si="1"/>
        <v/>
      </c>
      <c r="L196" s="61" t="str">
        <f t="shared" si="2"/>
        <v/>
      </c>
      <c r="M196" s="62" t="str">
        <f t="shared" si="3"/>
        <v/>
      </c>
      <c r="N196" s="62" t="str">
        <f t="shared" si="4"/>
        <v/>
      </c>
      <c r="O196" s="61" t="str">
        <f t="shared" si="5"/>
        <v/>
      </c>
      <c r="P196" s="61" t="str">
        <f t="shared" si="6"/>
        <v/>
      </c>
      <c r="Q196" s="63"/>
      <c r="R196" s="108"/>
      <c r="S196" s="109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</row>
    <row r="197" spans="1:35" ht="27" customHeight="1">
      <c r="A197" s="101"/>
      <c r="B197" s="124"/>
      <c r="C197" s="43" t="s">
        <v>45</v>
      </c>
      <c r="D197" s="11" t="s">
        <v>327</v>
      </c>
      <c r="E197" s="56"/>
      <c r="F197" s="57" t="str">
        <f t="shared" si="137"/>
        <v/>
      </c>
      <c r="G197" s="58"/>
      <c r="H197" s="58"/>
      <c r="I197" s="59"/>
      <c r="J197" s="59"/>
      <c r="K197" s="60" t="str">
        <f t="shared" si="1"/>
        <v/>
      </c>
      <c r="L197" s="61" t="str">
        <f t="shared" si="2"/>
        <v/>
      </c>
      <c r="M197" s="62" t="str">
        <f t="shared" si="3"/>
        <v/>
      </c>
      <c r="N197" s="62" t="str">
        <f t="shared" si="4"/>
        <v/>
      </c>
      <c r="O197" s="61" t="str">
        <f t="shared" si="5"/>
        <v/>
      </c>
      <c r="P197" s="61" t="str">
        <f t="shared" si="6"/>
        <v/>
      </c>
      <c r="Q197" s="63"/>
      <c r="R197" s="108"/>
      <c r="S197" s="109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</row>
    <row r="198" spans="1:35" ht="27" customHeight="1">
      <c r="A198" s="101"/>
      <c r="B198" s="124"/>
      <c r="C198" s="43" t="s">
        <v>50</v>
      </c>
      <c r="D198" s="11" t="s">
        <v>328</v>
      </c>
      <c r="E198" s="56"/>
      <c r="F198" s="57" t="str">
        <f t="shared" si="137"/>
        <v/>
      </c>
      <c r="G198" s="58"/>
      <c r="H198" s="58"/>
      <c r="I198" s="59"/>
      <c r="J198" s="59"/>
      <c r="K198" s="60" t="str">
        <f t="shared" si="1"/>
        <v/>
      </c>
      <c r="L198" s="61" t="str">
        <f t="shared" si="2"/>
        <v/>
      </c>
      <c r="M198" s="62" t="str">
        <f t="shared" si="3"/>
        <v/>
      </c>
      <c r="N198" s="62" t="str">
        <f t="shared" si="4"/>
        <v/>
      </c>
      <c r="O198" s="61" t="str">
        <f t="shared" si="5"/>
        <v/>
      </c>
      <c r="P198" s="61" t="str">
        <f t="shared" si="6"/>
        <v/>
      </c>
      <c r="Q198" s="63"/>
      <c r="R198" s="108"/>
      <c r="S198" s="109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</row>
    <row r="199" spans="1:35" ht="27" customHeight="1">
      <c r="A199" s="101"/>
      <c r="B199" s="124"/>
      <c r="C199" s="43" t="s">
        <v>56</v>
      </c>
      <c r="D199" s="11" t="s">
        <v>329</v>
      </c>
      <c r="E199" s="56"/>
      <c r="F199" s="57" t="str">
        <f t="shared" si="137"/>
        <v/>
      </c>
      <c r="G199" s="58"/>
      <c r="H199" s="58"/>
      <c r="I199" s="59"/>
      <c r="J199" s="59"/>
      <c r="K199" s="60" t="str">
        <f t="shared" si="1"/>
        <v/>
      </c>
      <c r="L199" s="61" t="str">
        <f t="shared" si="2"/>
        <v/>
      </c>
      <c r="M199" s="62" t="str">
        <f t="shared" si="3"/>
        <v/>
      </c>
      <c r="N199" s="62" t="str">
        <f t="shared" si="4"/>
        <v/>
      </c>
      <c r="O199" s="61" t="str">
        <f t="shared" si="5"/>
        <v/>
      </c>
      <c r="P199" s="61" t="str">
        <f t="shared" si="6"/>
        <v/>
      </c>
      <c r="Q199" s="63"/>
      <c r="R199" s="108"/>
      <c r="S199" s="109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</row>
    <row r="200" spans="1:35" ht="27" customHeight="1">
      <c r="A200" s="101"/>
      <c r="B200" s="124"/>
      <c r="C200" s="43" t="s">
        <v>61</v>
      </c>
      <c r="D200" s="11" t="s">
        <v>330</v>
      </c>
      <c r="E200" s="56"/>
      <c r="F200" s="57" t="str">
        <f t="shared" si="137"/>
        <v/>
      </c>
      <c r="G200" s="58"/>
      <c r="H200" s="58"/>
      <c r="I200" s="59"/>
      <c r="J200" s="59"/>
      <c r="K200" s="60" t="str">
        <f t="shared" si="1"/>
        <v/>
      </c>
      <c r="L200" s="61" t="str">
        <f t="shared" si="2"/>
        <v/>
      </c>
      <c r="M200" s="62" t="str">
        <f t="shared" si="3"/>
        <v/>
      </c>
      <c r="N200" s="62" t="str">
        <f t="shared" si="4"/>
        <v/>
      </c>
      <c r="O200" s="61" t="str">
        <f t="shared" si="5"/>
        <v/>
      </c>
      <c r="P200" s="61" t="str">
        <f t="shared" si="6"/>
        <v/>
      </c>
      <c r="Q200" s="63"/>
      <c r="R200" s="108"/>
      <c r="S200" s="109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</row>
    <row r="201" spans="1:35" ht="27" customHeight="1">
      <c r="A201" s="101"/>
      <c r="B201" s="124"/>
      <c r="C201" s="46" t="s">
        <v>65</v>
      </c>
      <c r="D201" s="11" t="s">
        <v>331</v>
      </c>
      <c r="E201" s="56"/>
      <c r="F201" s="57" t="str">
        <f t="shared" si="137"/>
        <v/>
      </c>
      <c r="G201" s="58"/>
      <c r="H201" s="58"/>
      <c r="I201" s="59"/>
      <c r="J201" s="59"/>
      <c r="K201" s="60" t="str">
        <f t="shared" si="1"/>
        <v/>
      </c>
      <c r="L201" s="61" t="str">
        <f t="shared" si="2"/>
        <v/>
      </c>
      <c r="M201" s="62" t="str">
        <f t="shared" si="3"/>
        <v/>
      </c>
      <c r="N201" s="62" t="str">
        <f t="shared" si="4"/>
        <v/>
      </c>
      <c r="O201" s="61" t="str">
        <f t="shared" si="5"/>
        <v/>
      </c>
      <c r="P201" s="61" t="str">
        <f t="shared" si="6"/>
        <v/>
      </c>
      <c r="Q201" s="117"/>
      <c r="R201" s="108"/>
      <c r="S201" s="118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</row>
    <row r="202" spans="1:35" ht="27" customHeight="1">
      <c r="A202" s="101"/>
      <c r="B202" s="119" t="s">
        <v>93</v>
      </c>
      <c r="C202" s="236" t="s">
        <v>195</v>
      </c>
      <c r="D202" s="237"/>
      <c r="E202" s="120">
        <f t="shared" ref="E202:J202" si="138">SUM(E195:E201)</f>
        <v>0</v>
      </c>
      <c r="F202" s="121">
        <f t="shared" si="138"/>
        <v>0</v>
      </c>
      <c r="G202" s="37">
        <f t="shared" si="138"/>
        <v>0</v>
      </c>
      <c r="H202" s="37">
        <f t="shared" si="138"/>
        <v>0</v>
      </c>
      <c r="I202" s="38">
        <f t="shared" si="138"/>
        <v>0</v>
      </c>
      <c r="J202" s="38">
        <f t="shared" si="138"/>
        <v>0</v>
      </c>
      <c r="K202" s="39" t="str">
        <f t="shared" si="1"/>
        <v xml:space="preserve"> </v>
      </c>
      <c r="L202" s="40" t="str">
        <f t="shared" si="2"/>
        <v xml:space="preserve"> </v>
      </c>
      <c r="M202" s="41" t="str">
        <f t="shared" si="3"/>
        <v xml:space="preserve"> </v>
      </c>
      <c r="N202" s="41" t="str">
        <f t="shared" si="4"/>
        <v xml:space="preserve"> </v>
      </c>
      <c r="O202" s="39" t="str">
        <f t="shared" si="5"/>
        <v xml:space="preserve"> </v>
      </c>
      <c r="P202" s="39" t="str">
        <f t="shared" si="6"/>
        <v xml:space="preserve"> </v>
      </c>
      <c r="Q202" s="41"/>
      <c r="R202" s="122" t="str">
        <f>IFERROR(IF(N194="","",AVERAGE(R195:R201))," ")</f>
        <v xml:space="preserve"> </v>
      </c>
      <c r="S202" s="123">
        <f>SUM(S195:S201)</f>
        <v>0</v>
      </c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</row>
    <row r="203" spans="1:35" ht="27" customHeight="1">
      <c r="A203" s="101"/>
      <c r="B203" s="124"/>
      <c r="C203" s="43" t="s">
        <v>35</v>
      </c>
      <c r="D203" s="11" t="s">
        <v>332</v>
      </c>
      <c r="E203" s="56"/>
      <c r="F203" s="57" t="str">
        <f t="shared" ref="F203:F209" si="139">IF(R203="","",E203/R203)</f>
        <v/>
      </c>
      <c r="G203" s="58"/>
      <c r="H203" s="58"/>
      <c r="I203" s="59"/>
      <c r="J203" s="59"/>
      <c r="K203" s="60" t="str">
        <f t="shared" si="1"/>
        <v/>
      </c>
      <c r="L203" s="61" t="str">
        <f t="shared" si="2"/>
        <v/>
      </c>
      <c r="M203" s="62" t="str">
        <f t="shared" si="3"/>
        <v/>
      </c>
      <c r="N203" s="62" t="str">
        <f t="shared" si="4"/>
        <v/>
      </c>
      <c r="O203" s="61" t="str">
        <f t="shared" si="5"/>
        <v/>
      </c>
      <c r="P203" s="61" t="str">
        <f t="shared" si="6"/>
        <v/>
      </c>
      <c r="Q203" s="63"/>
      <c r="R203" s="108"/>
      <c r="S203" s="109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</row>
    <row r="204" spans="1:35" ht="27" customHeight="1">
      <c r="A204" s="101"/>
      <c r="B204" s="124"/>
      <c r="C204" s="43" t="s">
        <v>40</v>
      </c>
      <c r="D204" s="11" t="s">
        <v>333</v>
      </c>
      <c r="E204" s="56"/>
      <c r="F204" s="57" t="str">
        <f t="shared" si="139"/>
        <v/>
      </c>
      <c r="G204" s="58"/>
      <c r="H204" s="58"/>
      <c r="I204" s="59"/>
      <c r="J204" s="59"/>
      <c r="K204" s="60" t="str">
        <f t="shared" si="1"/>
        <v/>
      </c>
      <c r="L204" s="61" t="str">
        <f t="shared" si="2"/>
        <v/>
      </c>
      <c r="M204" s="62" t="str">
        <f t="shared" si="3"/>
        <v/>
      </c>
      <c r="N204" s="62" t="str">
        <f t="shared" si="4"/>
        <v/>
      </c>
      <c r="O204" s="61" t="str">
        <f t="shared" si="5"/>
        <v/>
      </c>
      <c r="P204" s="61" t="str">
        <f t="shared" si="6"/>
        <v/>
      </c>
      <c r="Q204" s="63"/>
      <c r="R204" s="108"/>
      <c r="S204" s="109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</row>
    <row r="205" spans="1:35" ht="27" customHeight="1">
      <c r="A205" s="101"/>
      <c r="B205" s="124"/>
      <c r="C205" s="43" t="s">
        <v>45</v>
      </c>
      <c r="D205" s="11" t="s">
        <v>334</v>
      </c>
      <c r="E205" s="56"/>
      <c r="F205" s="57" t="str">
        <f t="shared" si="139"/>
        <v/>
      </c>
      <c r="G205" s="58"/>
      <c r="H205" s="58"/>
      <c r="I205" s="59"/>
      <c r="J205" s="59"/>
      <c r="K205" s="60" t="str">
        <f t="shared" si="1"/>
        <v/>
      </c>
      <c r="L205" s="61" t="str">
        <f t="shared" si="2"/>
        <v/>
      </c>
      <c r="M205" s="62" t="str">
        <f t="shared" si="3"/>
        <v/>
      </c>
      <c r="N205" s="62" t="str">
        <f t="shared" si="4"/>
        <v/>
      </c>
      <c r="O205" s="61" t="str">
        <f t="shared" si="5"/>
        <v/>
      </c>
      <c r="P205" s="61" t="str">
        <f t="shared" si="6"/>
        <v/>
      </c>
      <c r="Q205" s="63"/>
      <c r="R205" s="108"/>
      <c r="S205" s="109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</row>
    <row r="206" spans="1:35" ht="27" customHeight="1">
      <c r="A206" s="101"/>
      <c r="B206" s="124"/>
      <c r="C206" s="43" t="s">
        <v>50</v>
      </c>
      <c r="D206" s="11" t="s">
        <v>335</v>
      </c>
      <c r="E206" s="56"/>
      <c r="F206" s="57" t="str">
        <f t="shared" si="139"/>
        <v/>
      </c>
      <c r="G206" s="58"/>
      <c r="H206" s="58"/>
      <c r="I206" s="59"/>
      <c r="J206" s="59"/>
      <c r="K206" s="60" t="str">
        <f t="shared" si="1"/>
        <v/>
      </c>
      <c r="L206" s="61" t="str">
        <f t="shared" si="2"/>
        <v/>
      </c>
      <c r="M206" s="62" t="str">
        <f t="shared" si="3"/>
        <v/>
      </c>
      <c r="N206" s="62" t="str">
        <f t="shared" si="4"/>
        <v/>
      </c>
      <c r="O206" s="61" t="str">
        <f t="shared" si="5"/>
        <v/>
      </c>
      <c r="P206" s="61" t="str">
        <f t="shared" si="6"/>
        <v/>
      </c>
      <c r="Q206" s="63"/>
      <c r="R206" s="108"/>
      <c r="S206" s="109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</row>
    <row r="207" spans="1:35" ht="27" customHeight="1">
      <c r="A207" s="101"/>
      <c r="B207" s="124"/>
      <c r="C207" s="43" t="s">
        <v>56</v>
      </c>
      <c r="D207" s="11" t="s">
        <v>336</v>
      </c>
      <c r="E207" s="56"/>
      <c r="F207" s="57" t="str">
        <f t="shared" si="139"/>
        <v/>
      </c>
      <c r="G207" s="58"/>
      <c r="H207" s="58"/>
      <c r="I207" s="59"/>
      <c r="J207" s="59"/>
      <c r="K207" s="60" t="str">
        <f t="shared" si="1"/>
        <v/>
      </c>
      <c r="L207" s="61" t="str">
        <f t="shared" si="2"/>
        <v/>
      </c>
      <c r="M207" s="62" t="str">
        <f t="shared" si="3"/>
        <v/>
      </c>
      <c r="N207" s="62" t="str">
        <f t="shared" si="4"/>
        <v/>
      </c>
      <c r="O207" s="61" t="str">
        <f t="shared" si="5"/>
        <v/>
      </c>
      <c r="P207" s="61" t="str">
        <f t="shared" si="6"/>
        <v/>
      </c>
      <c r="Q207" s="63"/>
      <c r="R207" s="108"/>
      <c r="S207" s="109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</row>
    <row r="208" spans="1:35" ht="27" customHeight="1">
      <c r="A208" s="101"/>
      <c r="B208" s="124"/>
      <c r="C208" s="43" t="s">
        <v>61</v>
      </c>
      <c r="D208" s="11" t="s">
        <v>337</v>
      </c>
      <c r="E208" s="56"/>
      <c r="F208" s="57" t="str">
        <f t="shared" si="139"/>
        <v/>
      </c>
      <c r="G208" s="58"/>
      <c r="H208" s="58"/>
      <c r="I208" s="59"/>
      <c r="J208" s="59"/>
      <c r="K208" s="60" t="str">
        <f t="shared" si="1"/>
        <v/>
      </c>
      <c r="L208" s="61" t="str">
        <f t="shared" si="2"/>
        <v/>
      </c>
      <c r="M208" s="62" t="str">
        <f t="shared" si="3"/>
        <v/>
      </c>
      <c r="N208" s="62" t="str">
        <f t="shared" si="4"/>
        <v/>
      </c>
      <c r="O208" s="61" t="str">
        <f t="shared" si="5"/>
        <v/>
      </c>
      <c r="P208" s="61" t="str">
        <f t="shared" si="6"/>
        <v/>
      </c>
      <c r="Q208" s="63"/>
      <c r="R208" s="108"/>
      <c r="S208" s="109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</row>
    <row r="209" spans="1:35" ht="27" customHeight="1">
      <c r="A209" s="101"/>
      <c r="B209" s="124"/>
      <c r="C209" s="46" t="s">
        <v>65</v>
      </c>
      <c r="D209" s="11" t="s">
        <v>338</v>
      </c>
      <c r="E209" s="56"/>
      <c r="F209" s="57" t="str">
        <f t="shared" si="139"/>
        <v/>
      </c>
      <c r="G209" s="58"/>
      <c r="H209" s="58"/>
      <c r="I209" s="59"/>
      <c r="J209" s="59"/>
      <c r="K209" s="60" t="str">
        <f t="shared" si="1"/>
        <v/>
      </c>
      <c r="L209" s="61" t="str">
        <f t="shared" si="2"/>
        <v/>
      </c>
      <c r="M209" s="62" t="str">
        <f t="shared" si="3"/>
        <v/>
      </c>
      <c r="N209" s="62" t="str">
        <f t="shared" si="4"/>
        <v/>
      </c>
      <c r="O209" s="61" t="str">
        <f t="shared" si="5"/>
        <v/>
      </c>
      <c r="P209" s="61" t="str">
        <f t="shared" si="6"/>
        <v/>
      </c>
      <c r="Q209" s="117"/>
      <c r="R209" s="108"/>
      <c r="S209" s="118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</row>
    <row r="210" spans="1:35" ht="27" customHeight="1">
      <c r="A210" s="101"/>
      <c r="B210" s="119" t="s">
        <v>93</v>
      </c>
      <c r="C210" s="236" t="s">
        <v>198</v>
      </c>
      <c r="D210" s="237"/>
      <c r="E210" s="120">
        <f t="shared" ref="E210:J210" si="140">SUM(E203:E209)</f>
        <v>0</v>
      </c>
      <c r="F210" s="121">
        <f t="shared" si="140"/>
        <v>0</v>
      </c>
      <c r="G210" s="37">
        <f t="shared" si="140"/>
        <v>0</v>
      </c>
      <c r="H210" s="37">
        <f t="shared" si="140"/>
        <v>0</v>
      </c>
      <c r="I210" s="38">
        <f t="shared" si="140"/>
        <v>0</v>
      </c>
      <c r="J210" s="38">
        <f t="shared" si="140"/>
        <v>0</v>
      </c>
      <c r="K210" s="39" t="str">
        <f t="shared" si="1"/>
        <v xml:space="preserve"> </v>
      </c>
      <c r="L210" s="40" t="str">
        <f t="shared" si="2"/>
        <v xml:space="preserve"> </v>
      </c>
      <c r="M210" s="41" t="str">
        <f t="shared" si="3"/>
        <v xml:space="preserve"> </v>
      </c>
      <c r="N210" s="41" t="str">
        <f t="shared" si="4"/>
        <v xml:space="preserve"> </v>
      </c>
      <c r="O210" s="39" t="str">
        <f t="shared" si="5"/>
        <v xml:space="preserve"> </v>
      </c>
      <c r="P210" s="39" t="str">
        <f t="shared" si="6"/>
        <v xml:space="preserve"> </v>
      </c>
      <c r="Q210" s="41"/>
      <c r="R210" s="122" t="str">
        <f>IFERROR(IF(N202="","",AVERAGE(R203:R209))," ")</f>
        <v xml:space="preserve"> </v>
      </c>
      <c r="S210" s="123">
        <f>SUM(S203:S209)</f>
        <v>0</v>
      </c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</row>
    <row r="211" spans="1:35" ht="27" customHeight="1">
      <c r="A211" s="101"/>
      <c r="B211" s="124"/>
      <c r="C211" s="43" t="s">
        <v>35</v>
      </c>
      <c r="D211" s="11" t="s">
        <v>339</v>
      </c>
      <c r="E211" s="56"/>
      <c r="F211" s="57" t="str">
        <f t="shared" ref="F211:F217" si="141">IF(R211="","",E211/R211)</f>
        <v/>
      </c>
      <c r="G211" s="58"/>
      <c r="H211" s="58"/>
      <c r="I211" s="59"/>
      <c r="J211" s="59"/>
      <c r="K211" s="60" t="str">
        <f t="shared" si="1"/>
        <v/>
      </c>
      <c r="L211" s="61" t="str">
        <f t="shared" si="2"/>
        <v/>
      </c>
      <c r="M211" s="62" t="str">
        <f t="shared" si="3"/>
        <v/>
      </c>
      <c r="N211" s="62" t="str">
        <f t="shared" si="4"/>
        <v/>
      </c>
      <c r="O211" s="61" t="str">
        <f t="shared" si="5"/>
        <v/>
      </c>
      <c r="P211" s="61" t="str">
        <f t="shared" si="6"/>
        <v/>
      </c>
      <c r="Q211" s="63"/>
      <c r="R211" s="108"/>
      <c r="S211" s="109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</row>
    <row r="212" spans="1:35" ht="27" customHeight="1">
      <c r="A212" s="101"/>
      <c r="B212" s="124"/>
      <c r="C212" s="43" t="s">
        <v>40</v>
      </c>
      <c r="D212" s="11" t="s">
        <v>340</v>
      </c>
      <c r="E212" s="56"/>
      <c r="F212" s="57" t="str">
        <f t="shared" si="141"/>
        <v/>
      </c>
      <c r="G212" s="58"/>
      <c r="H212" s="58"/>
      <c r="I212" s="59"/>
      <c r="J212" s="59"/>
      <c r="K212" s="60" t="str">
        <f t="shared" si="1"/>
        <v/>
      </c>
      <c r="L212" s="61" t="str">
        <f t="shared" si="2"/>
        <v/>
      </c>
      <c r="M212" s="62" t="str">
        <f t="shared" si="3"/>
        <v/>
      </c>
      <c r="N212" s="62" t="str">
        <f t="shared" si="4"/>
        <v/>
      </c>
      <c r="O212" s="61" t="str">
        <f t="shared" si="5"/>
        <v/>
      </c>
      <c r="P212" s="61" t="str">
        <f t="shared" si="6"/>
        <v/>
      </c>
      <c r="Q212" s="63"/>
      <c r="R212" s="108"/>
      <c r="S212" s="109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</row>
    <row r="213" spans="1:35" ht="27" customHeight="1">
      <c r="A213" s="101"/>
      <c r="B213" s="124"/>
      <c r="C213" s="43" t="s">
        <v>45</v>
      </c>
      <c r="D213" s="11" t="s">
        <v>341</v>
      </c>
      <c r="E213" s="56"/>
      <c r="F213" s="57" t="str">
        <f t="shared" si="141"/>
        <v/>
      </c>
      <c r="G213" s="58"/>
      <c r="H213" s="58"/>
      <c r="I213" s="59"/>
      <c r="J213" s="59"/>
      <c r="K213" s="60" t="str">
        <f t="shared" si="1"/>
        <v/>
      </c>
      <c r="L213" s="61" t="str">
        <f t="shared" si="2"/>
        <v/>
      </c>
      <c r="M213" s="62" t="str">
        <f t="shared" si="3"/>
        <v/>
      </c>
      <c r="N213" s="62" t="str">
        <f t="shared" si="4"/>
        <v/>
      </c>
      <c r="O213" s="61" t="str">
        <f t="shared" si="5"/>
        <v/>
      </c>
      <c r="P213" s="61" t="str">
        <f t="shared" si="6"/>
        <v/>
      </c>
      <c r="Q213" s="63"/>
      <c r="R213" s="108"/>
      <c r="S213" s="109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</row>
    <row r="214" spans="1:35" ht="27" customHeight="1">
      <c r="A214" s="101"/>
      <c r="B214" s="124"/>
      <c r="C214" s="43" t="s">
        <v>50</v>
      </c>
      <c r="D214" s="11" t="s">
        <v>342</v>
      </c>
      <c r="E214" s="56"/>
      <c r="F214" s="57" t="str">
        <f t="shared" si="141"/>
        <v/>
      </c>
      <c r="G214" s="58"/>
      <c r="H214" s="58"/>
      <c r="I214" s="59"/>
      <c r="J214" s="59"/>
      <c r="K214" s="60" t="str">
        <f t="shared" si="1"/>
        <v/>
      </c>
      <c r="L214" s="61" t="str">
        <f t="shared" si="2"/>
        <v/>
      </c>
      <c r="M214" s="62" t="str">
        <f t="shared" si="3"/>
        <v/>
      </c>
      <c r="N214" s="62" t="str">
        <f t="shared" si="4"/>
        <v/>
      </c>
      <c r="O214" s="61" t="str">
        <f t="shared" si="5"/>
        <v/>
      </c>
      <c r="P214" s="61" t="str">
        <f t="shared" si="6"/>
        <v/>
      </c>
      <c r="Q214" s="63"/>
      <c r="R214" s="108"/>
      <c r="S214" s="109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</row>
    <row r="215" spans="1:35" ht="27" customHeight="1">
      <c r="A215" s="101"/>
      <c r="B215" s="124"/>
      <c r="C215" s="43" t="s">
        <v>56</v>
      </c>
      <c r="D215" s="11" t="s">
        <v>343</v>
      </c>
      <c r="E215" s="56"/>
      <c r="F215" s="57" t="str">
        <f t="shared" si="141"/>
        <v/>
      </c>
      <c r="G215" s="58"/>
      <c r="H215" s="58"/>
      <c r="I215" s="59"/>
      <c r="J215" s="59"/>
      <c r="K215" s="60" t="str">
        <f t="shared" si="1"/>
        <v/>
      </c>
      <c r="L215" s="61" t="str">
        <f t="shared" si="2"/>
        <v/>
      </c>
      <c r="M215" s="62" t="str">
        <f t="shared" si="3"/>
        <v/>
      </c>
      <c r="N215" s="62" t="str">
        <f t="shared" si="4"/>
        <v/>
      </c>
      <c r="O215" s="61" t="str">
        <f t="shared" si="5"/>
        <v/>
      </c>
      <c r="P215" s="61" t="str">
        <f t="shared" si="6"/>
        <v/>
      </c>
      <c r="Q215" s="63"/>
      <c r="R215" s="108"/>
      <c r="S215" s="109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</row>
    <row r="216" spans="1:35" ht="27" customHeight="1">
      <c r="A216" s="101"/>
      <c r="B216" s="124"/>
      <c r="C216" s="43" t="s">
        <v>61</v>
      </c>
      <c r="D216" s="11" t="s">
        <v>344</v>
      </c>
      <c r="E216" s="56"/>
      <c r="F216" s="57" t="str">
        <f t="shared" si="141"/>
        <v/>
      </c>
      <c r="G216" s="58"/>
      <c r="H216" s="58"/>
      <c r="I216" s="59"/>
      <c r="J216" s="59"/>
      <c r="K216" s="60" t="str">
        <f t="shared" si="1"/>
        <v/>
      </c>
      <c r="L216" s="61" t="str">
        <f t="shared" si="2"/>
        <v/>
      </c>
      <c r="M216" s="62" t="str">
        <f t="shared" si="3"/>
        <v/>
      </c>
      <c r="N216" s="62" t="str">
        <f t="shared" si="4"/>
        <v/>
      </c>
      <c r="O216" s="61" t="str">
        <f t="shared" si="5"/>
        <v/>
      </c>
      <c r="P216" s="61" t="str">
        <f t="shared" si="6"/>
        <v/>
      </c>
      <c r="Q216" s="63"/>
      <c r="R216" s="108"/>
      <c r="S216" s="109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</row>
    <row r="217" spans="1:35" ht="27" customHeight="1">
      <c r="A217" s="101"/>
      <c r="B217" s="124"/>
      <c r="C217" s="46" t="s">
        <v>65</v>
      </c>
      <c r="D217" s="11" t="s">
        <v>345</v>
      </c>
      <c r="E217" s="56"/>
      <c r="F217" s="57" t="str">
        <f t="shared" si="141"/>
        <v/>
      </c>
      <c r="G217" s="58"/>
      <c r="H217" s="58"/>
      <c r="I217" s="59"/>
      <c r="J217" s="59"/>
      <c r="K217" s="60" t="str">
        <f t="shared" si="1"/>
        <v/>
      </c>
      <c r="L217" s="61" t="str">
        <f t="shared" si="2"/>
        <v/>
      </c>
      <c r="M217" s="62" t="str">
        <f t="shared" si="3"/>
        <v/>
      </c>
      <c r="N217" s="62" t="str">
        <f t="shared" si="4"/>
        <v/>
      </c>
      <c r="O217" s="61" t="str">
        <f t="shared" si="5"/>
        <v/>
      </c>
      <c r="P217" s="61" t="str">
        <f t="shared" si="6"/>
        <v/>
      </c>
      <c r="Q217" s="117"/>
      <c r="R217" s="108"/>
      <c r="S217" s="118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</row>
    <row r="218" spans="1:35" ht="27" customHeight="1">
      <c r="A218" s="101"/>
      <c r="B218" s="119" t="s">
        <v>93</v>
      </c>
      <c r="C218" s="238" t="s">
        <v>201</v>
      </c>
      <c r="D218" s="239"/>
      <c r="E218" s="120">
        <f t="shared" ref="E218:J218" si="142">SUM(E211:E217)</f>
        <v>0</v>
      </c>
      <c r="F218" s="121">
        <f t="shared" si="142"/>
        <v>0</v>
      </c>
      <c r="G218" s="37">
        <f t="shared" si="142"/>
        <v>0</v>
      </c>
      <c r="H218" s="37">
        <f t="shared" si="142"/>
        <v>0</v>
      </c>
      <c r="I218" s="38">
        <f t="shared" si="142"/>
        <v>0</v>
      </c>
      <c r="J218" s="38">
        <f t="shared" si="142"/>
        <v>0</v>
      </c>
      <c r="K218" s="39" t="str">
        <f t="shared" si="1"/>
        <v xml:space="preserve"> </v>
      </c>
      <c r="L218" s="40" t="str">
        <f t="shared" si="2"/>
        <v xml:space="preserve"> </v>
      </c>
      <c r="M218" s="41" t="str">
        <f t="shared" si="3"/>
        <v xml:space="preserve"> </v>
      </c>
      <c r="N218" s="41" t="str">
        <f t="shared" si="4"/>
        <v xml:space="preserve"> </v>
      </c>
      <c r="O218" s="39" t="str">
        <f t="shared" si="5"/>
        <v xml:space="preserve"> </v>
      </c>
      <c r="P218" s="39" t="str">
        <f t="shared" si="6"/>
        <v xml:space="preserve"> </v>
      </c>
      <c r="Q218" s="41"/>
      <c r="R218" s="122" t="str">
        <f>IFERROR(IF(N210="","",AVERAGE(R211:R217))," ")</f>
        <v xml:space="preserve"> </v>
      </c>
      <c r="S218" s="123">
        <f>SUM(S211:S217)</f>
        <v>0</v>
      </c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</row>
    <row r="219" spans="1:35" ht="27" customHeight="1">
      <c r="A219" s="105"/>
      <c r="B219" s="124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</row>
  </sheetData>
  <mergeCells count="29">
    <mergeCell ref="C1:O1"/>
    <mergeCell ref="V2:W2"/>
    <mergeCell ref="C10:D10"/>
    <mergeCell ref="C18:D18"/>
    <mergeCell ref="C26:D26"/>
    <mergeCell ref="C34:D34"/>
    <mergeCell ref="C42:D42"/>
    <mergeCell ref="C50:D50"/>
    <mergeCell ref="C58:D58"/>
    <mergeCell ref="C66:D66"/>
    <mergeCell ref="C74:D74"/>
    <mergeCell ref="C82:D82"/>
    <mergeCell ref="C90:D90"/>
    <mergeCell ref="C98:D98"/>
    <mergeCell ref="C162:D162"/>
    <mergeCell ref="C210:D210"/>
    <mergeCell ref="C218:D218"/>
    <mergeCell ref="C106:D106"/>
    <mergeCell ref="C114:D114"/>
    <mergeCell ref="C122:D122"/>
    <mergeCell ref="C130:D130"/>
    <mergeCell ref="C138:D138"/>
    <mergeCell ref="C146:D146"/>
    <mergeCell ref="C154:D154"/>
    <mergeCell ref="C170:D170"/>
    <mergeCell ref="C178:D178"/>
    <mergeCell ref="C186:D186"/>
    <mergeCell ref="C194:D194"/>
    <mergeCell ref="C202:D202"/>
  </mergeCells>
  <hyperlinks>
    <hyperlink ref="B3" location="GO!B26" display="Temmuz" xr:uid="{00000000-0004-0000-0200-000000000000}"/>
    <hyperlink ref="B4" location="GO!B58" display="Ağustos" xr:uid="{00000000-0004-0000-0200-000001000000}"/>
    <hyperlink ref="B5" location="GO!B90" display="Eylül" xr:uid="{00000000-0004-0000-0200-000002000000}"/>
    <hyperlink ref="B6" location="GO!B130" display="Ekim" xr:uid="{00000000-0004-0000-0200-000003000000}"/>
    <hyperlink ref="B7" location="GO!B162" display="Kasım" xr:uid="{00000000-0004-0000-0200-000004000000}"/>
    <hyperlink ref="B8" location="GO!B202" display="Aralık" xr:uid="{00000000-0004-0000-0200-000005000000}"/>
    <hyperlink ref="B18" location="GO!B2" display="&lt;|&gt;" xr:uid="{00000000-0004-0000-0200-000006000000}"/>
    <hyperlink ref="B26" location="GO!B2" display="&lt;|&gt;" xr:uid="{00000000-0004-0000-0200-000007000000}"/>
    <hyperlink ref="B34" location="GO!B2" display="&lt;|&gt;" xr:uid="{00000000-0004-0000-0200-000008000000}"/>
    <hyperlink ref="B42" location="GO!B2" display="&lt;|&gt;" xr:uid="{00000000-0004-0000-0200-000009000000}"/>
    <hyperlink ref="B50" location="GO!B2" display="&lt;|&gt;" xr:uid="{00000000-0004-0000-0200-00000A000000}"/>
    <hyperlink ref="B58" location="GO!B2" display="&lt;|&gt;" xr:uid="{00000000-0004-0000-0200-00000B000000}"/>
    <hyperlink ref="B66" location="GO!B2" display="&lt;|&gt;" xr:uid="{00000000-0004-0000-0200-00000C000000}"/>
    <hyperlink ref="B74" location="GO!B2" display="&lt;|&gt;" xr:uid="{00000000-0004-0000-0200-00000D000000}"/>
    <hyperlink ref="B82" location="GO!B2" display="&lt;|&gt;" xr:uid="{00000000-0004-0000-0200-00000E000000}"/>
    <hyperlink ref="B90" location="GO!B2" display="&lt;|&gt;" xr:uid="{00000000-0004-0000-0200-00000F000000}"/>
    <hyperlink ref="B98" location="GO!B2" display="&lt;|&gt;" xr:uid="{00000000-0004-0000-0200-000010000000}"/>
    <hyperlink ref="B106" location="GO!B2" display="&lt;|&gt;" xr:uid="{00000000-0004-0000-0200-000011000000}"/>
    <hyperlink ref="B114" location="GO!B2" display="&lt;|&gt;" xr:uid="{00000000-0004-0000-0200-000012000000}"/>
    <hyperlink ref="B122" location="GO!B2" display="&lt;|&gt;" xr:uid="{00000000-0004-0000-0200-000013000000}"/>
    <hyperlink ref="B130" location="GO!B2" display="&lt;|&gt;" xr:uid="{00000000-0004-0000-0200-000014000000}"/>
    <hyperlink ref="B138" location="GO!B2" display="&lt;|&gt;" xr:uid="{00000000-0004-0000-0200-000015000000}"/>
    <hyperlink ref="B146" location="GO!B2" display="&lt;|&gt;" xr:uid="{00000000-0004-0000-0200-000016000000}"/>
    <hyperlink ref="B154" location="GO!B2" display="&lt;|&gt;" xr:uid="{00000000-0004-0000-0200-000017000000}"/>
    <hyperlink ref="B162" location="GO!B2" display="&lt;|&gt;" xr:uid="{00000000-0004-0000-0200-000018000000}"/>
    <hyperlink ref="B170" location="GO!B2" display="&lt;|&gt;" xr:uid="{00000000-0004-0000-0200-000019000000}"/>
    <hyperlink ref="B178" location="GO!B2" display="&lt;|&gt;" xr:uid="{00000000-0004-0000-0200-00001A000000}"/>
    <hyperlink ref="B186" location="GO!B2" display="&lt;|&gt;" xr:uid="{00000000-0004-0000-0200-00001B000000}"/>
    <hyperlink ref="B194" location="GO!B2" display="&lt;|&gt;" xr:uid="{00000000-0004-0000-0200-00001C000000}"/>
    <hyperlink ref="B202" location="GO!B2" display="&lt;|&gt;" xr:uid="{00000000-0004-0000-0200-00001D000000}"/>
    <hyperlink ref="B210" location="GO!B2" display="&lt;|&gt;" xr:uid="{00000000-0004-0000-0200-00001E000000}"/>
    <hyperlink ref="B218" location="GO!B2" display="&lt;|&gt;" xr:uid="{00000000-0004-0000-0200-00001F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AF219"/>
  <sheetViews>
    <sheetView topLeftCell="D1" workbookViewId="0">
      <pane ySplit="2" topLeftCell="A26" activePane="bottomLeft" state="frozen"/>
      <selection pane="bottomLeft" activeCell="K31" sqref="K31"/>
    </sheetView>
  </sheetViews>
  <sheetFormatPr defaultColWidth="12.6328125" defaultRowHeight="15" customHeight="1"/>
  <cols>
    <col min="1" max="2" width="12.7265625" customWidth="1"/>
    <col min="3" max="4" width="11.7265625" customWidth="1"/>
    <col min="5" max="5" width="14.08984375" customWidth="1"/>
    <col min="6" max="8" width="12.7265625" customWidth="1"/>
    <col min="9" max="9" width="30.453125" customWidth="1"/>
    <col min="10" max="19" width="12.7265625" customWidth="1"/>
    <col min="20" max="20" width="12.6328125" customWidth="1"/>
    <col min="21" max="21" width="21.08984375" customWidth="1"/>
    <col min="22" max="26" width="13.26953125" customWidth="1"/>
    <col min="27" max="32" width="8.08984375" customWidth="1"/>
  </cols>
  <sheetData>
    <row r="1" spans="1:32" ht="57" customHeight="1">
      <c r="A1" s="125"/>
      <c r="B1" s="126"/>
      <c r="C1" s="250" t="s">
        <v>408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127"/>
      <c r="P1" s="127"/>
      <c r="Q1" s="126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</row>
    <row r="2" spans="1:32" ht="69.75" customHeight="1">
      <c r="A2" s="100"/>
      <c r="B2" s="128" t="s">
        <v>409</v>
      </c>
      <c r="C2" s="129" t="s">
        <v>410</v>
      </c>
      <c r="D2" s="129" t="s">
        <v>411</v>
      </c>
      <c r="E2" s="202" t="s">
        <v>538</v>
      </c>
      <c r="F2" s="80" t="s">
        <v>412</v>
      </c>
      <c r="G2" s="80" t="s">
        <v>413</v>
      </c>
      <c r="H2" s="202" t="s">
        <v>540</v>
      </c>
      <c r="I2" s="203" t="s">
        <v>539</v>
      </c>
      <c r="J2" s="130" t="s">
        <v>415</v>
      </c>
      <c r="K2" s="130" t="s">
        <v>416</v>
      </c>
      <c r="L2" s="130" t="s">
        <v>417</v>
      </c>
      <c r="M2" s="130" t="s">
        <v>418</v>
      </c>
      <c r="N2" s="80" t="s">
        <v>419</v>
      </c>
      <c r="O2" s="80" t="s">
        <v>420</v>
      </c>
      <c r="P2" s="80" t="s">
        <v>421</v>
      </c>
      <c r="Q2" s="80"/>
      <c r="R2" s="100"/>
      <c r="S2" s="125"/>
      <c r="T2" s="4" t="s">
        <v>362</v>
      </c>
      <c r="U2" s="4"/>
      <c r="V2" s="80" t="s">
        <v>422</v>
      </c>
      <c r="W2" s="80" t="s">
        <v>412</v>
      </c>
      <c r="X2" s="80" t="s">
        <v>413</v>
      </c>
      <c r="Y2" s="80" t="s">
        <v>33</v>
      </c>
      <c r="Z2" s="130" t="s">
        <v>414</v>
      </c>
      <c r="AA2" s="130" t="s">
        <v>415</v>
      </c>
      <c r="AB2" s="130" t="s">
        <v>416</v>
      </c>
      <c r="AC2" s="130" t="s">
        <v>417</v>
      </c>
      <c r="AD2" s="130" t="s">
        <v>418</v>
      </c>
      <c r="AE2" s="80" t="s">
        <v>423</v>
      </c>
      <c r="AF2" s="80" t="s">
        <v>424</v>
      </c>
    </row>
    <row r="3" spans="1:32" ht="30.75" customHeight="1">
      <c r="A3" s="100"/>
      <c r="B3" s="131" t="s">
        <v>34</v>
      </c>
      <c r="C3" s="10" t="s">
        <v>35</v>
      </c>
      <c r="D3" s="11" t="s">
        <v>36</v>
      </c>
      <c r="E3" s="132"/>
      <c r="F3" s="132"/>
      <c r="G3" s="132"/>
      <c r="H3" s="132"/>
      <c r="I3" s="133" t="str">
        <f t="shared" ref="I3:I218" si="0">IFERROR(IF(F3="","",(F3/E3))," ")</f>
        <v/>
      </c>
      <c r="J3" s="133" t="str">
        <f t="shared" ref="J3:J218" si="1">IFERROR(IF(H3="","",(H3/F3))," ")</f>
        <v/>
      </c>
      <c r="K3" s="133" t="str">
        <f t="shared" ref="K3:K218" si="2">IFERROR(IF(E3="","",(H3/E3))," ")</f>
        <v/>
      </c>
      <c r="L3" s="133" t="str">
        <f t="shared" ref="L3:M3" si="3">IFERROR(IF(G3="","",(G3/F3))," ")</f>
        <v/>
      </c>
      <c r="M3" s="133" t="str">
        <f t="shared" si="3"/>
        <v/>
      </c>
      <c r="N3" s="134" t="str">
        <f>IFERROR(IF(E3="","",SCALE!E3/E3)," ")</f>
        <v/>
      </c>
      <c r="O3" s="134" t="str">
        <f>IFERROR(IF(G3="","",SCALE!E3/G3)," ")</f>
        <v/>
      </c>
      <c r="P3" s="135"/>
      <c r="Q3" s="80"/>
      <c r="R3" s="100"/>
      <c r="S3" s="125"/>
      <c r="T3" s="71" t="s">
        <v>37</v>
      </c>
      <c r="U3" s="72" t="s">
        <v>140</v>
      </c>
      <c r="V3" s="136">
        <v>404</v>
      </c>
      <c r="W3" s="136">
        <v>60</v>
      </c>
      <c r="X3" s="137">
        <v>0.14899999999999999</v>
      </c>
      <c r="Y3" s="138">
        <v>0.13</v>
      </c>
      <c r="Z3" s="139">
        <v>0.9</v>
      </c>
      <c r="AA3" s="47"/>
      <c r="AB3" s="47"/>
      <c r="AC3" s="47"/>
      <c r="AD3" s="47"/>
      <c r="AE3" s="47"/>
      <c r="AF3" s="47"/>
    </row>
    <row r="4" spans="1:32" ht="30.75" customHeight="1">
      <c r="A4" s="100"/>
      <c r="B4" s="131" t="s">
        <v>39</v>
      </c>
      <c r="C4" s="10" t="s">
        <v>40</v>
      </c>
      <c r="D4" s="11" t="s">
        <v>41</v>
      </c>
      <c r="E4" s="132"/>
      <c r="F4" s="132"/>
      <c r="G4" s="132"/>
      <c r="H4" s="132"/>
      <c r="I4" s="133" t="str">
        <f t="shared" si="0"/>
        <v/>
      </c>
      <c r="J4" s="133" t="str">
        <f t="shared" si="1"/>
        <v/>
      </c>
      <c r="K4" s="133" t="str">
        <f t="shared" si="2"/>
        <v/>
      </c>
      <c r="L4" s="133" t="str">
        <f t="shared" ref="L4:M4" si="4">IFERROR(IF(G4="","",(G4/F4))," ")</f>
        <v/>
      </c>
      <c r="M4" s="133" t="str">
        <f t="shared" si="4"/>
        <v/>
      </c>
      <c r="N4" s="134" t="str">
        <f>IFERROR(IF(E4="","",SCALE!E4/E4)," ")</f>
        <v/>
      </c>
      <c r="O4" s="134" t="str">
        <f>IFERROR(IF(G4="","",SCALE!E4/G4)," ")</f>
        <v/>
      </c>
      <c r="P4" s="135"/>
      <c r="Q4" s="80"/>
      <c r="R4" s="100"/>
      <c r="S4" s="125"/>
      <c r="T4" s="71" t="s">
        <v>42</v>
      </c>
      <c r="U4" s="72" t="s">
        <v>143</v>
      </c>
      <c r="V4" s="136">
        <v>3120</v>
      </c>
      <c r="W4" s="136">
        <v>17</v>
      </c>
      <c r="X4" s="137">
        <v>5.0000000000000001E-3</v>
      </c>
      <c r="Y4" s="138">
        <v>0.04</v>
      </c>
      <c r="Z4" s="139">
        <v>7.8</v>
      </c>
      <c r="AA4" s="47"/>
      <c r="AB4" s="47"/>
      <c r="AC4" s="47"/>
      <c r="AD4" s="47"/>
      <c r="AE4" s="47"/>
      <c r="AF4" s="47"/>
    </row>
    <row r="5" spans="1:32" ht="30.75" customHeight="1">
      <c r="A5" s="100"/>
      <c r="B5" s="131" t="s">
        <v>44</v>
      </c>
      <c r="C5" s="10" t="s">
        <v>45</v>
      </c>
      <c r="D5" s="11" t="s">
        <v>46</v>
      </c>
      <c r="E5" s="132"/>
      <c r="F5" s="132"/>
      <c r="G5" s="132"/>
      <c r="H5" s="132"/>
      <c r="I5" s="133" t="str">
        <f t="shared" si="0"/>
        <v/>
      </c>
      <c r="J5" s="133" t="str">
        <f t="shared" si="1"/>
        <v/>
      </c>
      <c r="K5" s="133" t="str">
        <f t="shared" si="2"/>
        <v/>
      </c>
      <c r="L5" s="133" t="str">
        <f t="shared" ref="L5:M5" si="5">IFERROR(IF(G5="","",(G5/F5))," ")</f>
        <v/>
      </c>
      <c r="M5" s="133" t="str">
        <f t="shared" si="5"/>
        <v/>
      </c>
      <c r="N5" s="134" t="str">
        <f>IFERROR(IF(E5="","",SCALE!E5/E5)," ")</f>
        <v/>
      </c>
      <c r="O5" s="134" t="str">
        <f>IFERROR(IF(G5="","",SCALE!E5/G5)," ")</f>
        <v/>
      </c>
      <c r="P5" s="135"/>
      <c r="Q5" s="80"/>
      <c r="R5" s="100"/>
      <c r="S5" s="125"/>
      <c r="T5" s="71" t="s">
        <v>47</v>
      </c>
      <c r="U5" s="72" t="s">
        <v>146</v>
      </c>
      <c r="V5" s="136">
        <v>4621</v>
      </c>
      <c r="W5" s="136">
        <v>984</v>
      </c>
      <c r="X5" s="137">
        <v>0.21299999999999999</v>
      </c>
      <c r="Y5" s="138">
        <v>0.12</v>
      </c>
      <c r="Z5" s="139">
        <v>0.55000000000000004</v>
      </c>
      <c r="AA5" s="47"/>
      <c r="AB5" s="47"/>
      <c r="AC5" s="47"/>
      <c r="AD5" s="47"/>
      <c r="AE5" s="47"/>
      <c r="AF5" s="47"/>
    </row>
    <row r="6" spans="1:32" ht="30.75" customHeight="1">
      <c r="A6" s="100"/>
      <c r="B6" s="131" t="s">
        <v>49</v>
      </c>
      <c r="C6" s="10" t="s">
        <v>50</v>
      </c>
      <c r="D6" s="11" t="s">
        <v>51</v>
      </c>
      <c r="E6" s="132"/>
      <c r="F6" s="132"/>
      <c r="G6" s="132"/>
      <c r="H6" s="132"/>
      <c r="I6" s="133" t="str">
        <f t="shared" si="0"/>
        <v/>
      </c>
      <c r="J6" s="133" t="str">
        <f t="shared" si="1"/>
        <v/>
      </c>
      <c r="K6" s="133" t="str">
        <f t="shared" si="2"/>
        <v/>
      </c>
      <c r="L6" s="133" t="str">
        <f t="shared" ref="L6:M6" si="6">IFERROR(IF(G6="","",(G6/F6))," ")</f>
        <v/>
      </c>
      <c r="M6" s="133" t="str">
        <f t="shared" si="6"/>
        <v/>
      </c>
      <c r="N6" s="134" t="str">
        <f>IFERROR(IF(E6="","",SCALE!E6/E6)," ")</f>
        <v/>
      </c>
      <c r="O6" s="134" t="str">
        <f>IFERROR(IF(G6="","",SCALE!E6/G6)," ")</f>
        <v/>
      </c>
      <c r="P6" s="135"/>
      <c r="Q6" s="80"/>
      <c r="R6" s="100"/>
      <c r="S6" s="125"/>
      <c r="T6" s="71" t="s">
        <v>53</v>
      </c>
      <c r="U6" s="72" t="s">
        <v>149</v>
      </c>
      <c r="V6" s="136">
        <v>12100</v>
      </c>
      <c r="W6" s="136">
        <v>2777</v>
      </c>
      <c r="X6" s="137">
        <v>0.23</v>
      </c>
      <c r="Y6" s="138">
        <v>0.16</v>
      </c>
      <c r="Z6" s="139">
        <v>0.69</v>
      </c>
      <c r="AA6" s="47"/>
      <c r="AB6" s="47"/>
      <c r="AC6" s="47"/>
      <c r="AD6" s="47"/>
      <c r="AE6" s="47"/>
      <c r="AF6" s="47"/>
    </row>
    <row r="7" spans="1:32" ht="30.75" customHeight="1">
      <c r="A7" s="100"/>
      <c r="B7" s="131" t="s">
        <v>55</v>
      </c>
      <c r="C7" s="10" t="s">
        <v>56</v>
      </c>
      <c r="D7" s="11" t="s">
        <v>57</v>
      </c>
      <c r="E7" s="132"/>
      <c r="F7" s="132"/>
      <c r="G7" s="132"/>
      <c r="H7" s="132"/>
      <c r="I7" s="133" t="str">
        <f t="shared" si="0"/>
        <v/>
      </c>
      <c r="J7" s="133" t="str">
        <f t="shared" si="1"/>
        <v/>
      </c>
      <c r="K7" s="133" t="str">
        <f t="shared" si="2"/>
        <v/>
      </c>
      <c r="L7" s="133" t="str">
        <f t="shared" ref="L7:M7" si="7">IFERROR(IF(G7="","",(G7/F7))," ")</f>
        <v/>
      </c>
      <c r="M7" s="133" t="str">
        <f t="shared" si="7"/>
        <v/>
      </c>
      <c r="N7" s="134" t="str">
        <f>IFERROR(IF(E7="","",SCALE!E7/E7)," ")</f>
        <v/>
      </c>
      <c r="O7" s="134" t="str">
        <f>IFERROR(IF(G7="","",SCALE!E7/G7)," ")</f>
        <v/>
      </c>
      <c r="P7" s="135"/>
      <c r="Q7" s="80"/>
      <c r="R7" s="100"/>
      <c r="S7" s="125"/>
      <c r="T7" s="71" t="s">
        <v>58</v>
      </c>
      <c r="U7" s="72" t="s">
        <v>425</v>
      </c>
      <c r="V7" s="136">
        <v>10774</v>
      </c>
      <c r="W7" s="136">
        <v>2302</v>
      </c>
      <c r="X7" s="137">
        <v>0.214</v>
      </c>
      <c r="Y7" s="138">
        <v>0.1</v>
      </c>
      <c r="Z7" s="139">
        <v>0.48</v>
      </c>
      <c r="AA7" s="47"/>
      <c r="AB7" s="47"/>
      <c r="AC7" s="47"/>
      <c r="AD7" s="47"/>
      <c r="AE7" s="47"/>
      <c r="AF7" s="47"/>
    </row>
    <row r="8" spans="1:32" ht="30.75" customHeight="1">
      <c r="A8" s="100"/>
      <c r="B8" s="131" t="s">
        <v>60</v>
      </c>
      <c r="C8" s="10" t="s">
        <v>61</v>
      </c>
      <c r="D8" s="11" t="s">
        <v>62</v>
      </c>
      <c r="E8" s="132"/>
      <c r="F8" s="132"/>
      <c r="G8" s="132"/>
      <c r="H8" s="132"/>
      <c r="I8" s="133" t="str">
        <f t="shared" si="0"/>
        <v/>
      </c>
      <c r="J8" s="133" t="str">
        <f t="shared" si="1"/>
        <v/>
      </c>
      <c r="K8" s="133" t="str">
        <f t="shared" si="2"/>
        <v/>
      </c>
      <c r="L8" s="133" t="str">
        <f t="shared" ref="L8:M8" si="8">IFERROR(IF(G8="","",(G8/F8))," ")</f>
        <v/>
      </c>
      <c r="M8" s="133" t="str">
        <f t="shared" si="8"/>
        <v/>
      </c>
      <c r="N8" s="134" t="str">
        <f>IFERROR(IF(E8="","",SCALE!E8/E8)," ")</f>
        <v/>
      </c>
      <c r="O8" s="134" t="str">
        <f>IFERROR(IF(G8="","",SCALE!E8/G8)," ")</f>
        <v/>
      </c>
      <c r="P8" s="135"/>
      <c r="Q8" s="80"/>
      <c r="R8" s="100"/>
      <c r="S8" s="125"/>
      <c r="T8" s="71" t="s">
        <v>63</v>
      </c>
      <c r="U8" s="72" t="s">
        <v>158</v>
      </c>
      <c r="V8" s="136">
        <v>7458</v>
      </c>
      <c r="W8" s="136">
        <v>1749</v>
      </c>
      <c r="X8" s="137">
        <v>0.23499999999999999</v>
      </c>
      <c r="Y8" s="138">
        <v>0.22</v>
      </c>
      <c r="Z8" s="139">
        <v>0.94</v>
      </c>
      <c r="AA8" s="47"/>
      <c r="AB8" s="47"/>
      <c r="AC8" s="47"/>
      <c r="AD8" s="47"/>
      <c r="AE8" s="47"/>
      <c r="AF8" s="47"/>
    </row>
    <row r="9" spans="1:32" ht="30.75" customHeight="1">
      <c r="A9" s="100"/>
      <c r="B9" s="80"/>
      <c r="C9" s="10" t="s">
        <v>65</v>
      </c>
      <c r="D9" s="30" t="s">
        <v>66</v>
      </c>
      <c r="E9" s="132"/>
      <c r="F9" s="132"/>
      <c r="G9" s="132"/>
      <c r="H9" s="132"/>
      <c r="I9" s="133" t="str">
        <f t="shared" si="0"/>
        <v/>
      </c>
      <c r="J9" s="133" t="str">
        <f t="shared" si="1"/>
        <v/>
      </c>
      <c r="K9" s="133" t="str">
        <f t="shared" si="2"/>
        <v/>
      </c>
      <c r="L9" s="133" t="str">
        <f t="shared" ref="L9:M9" si="9">IFERROR(IF(G9="","",(G9/F9))," ")</f>
        <v/>
      </c>
      <c r="M9" s="133" t="str">
        <f t="shared" si="9"/>
        <v/>
      </c>
      <c r="N9" s="134" t="str">
        <f>IFERROR(IF(E9="","",SCALE!E9/E9)," ")</f>
        <v/>
      </c>
      <c r="O9" s="134" t="str">
        <f>IFERROR(IF(G9="","",SCALE!E9/G9)," ")</f>
        <v/>
      </c>
      <c r="P9" s="135"/>
      <c r="Q9" s="80"/>
      <c r="R9" s="100"/>
      <c r="S9" s="125"/>
      <c r="T9" s="71" t="s">
        <v>67</v>
      </c>
      <c r="U9" s="72" t="s">
        <v>426</v>
      </c>
      <c r="V9" s="136">
        <v>16009</v>
      </c>
      <c r="W9" s="136">
        <v>2879</v>
      </c>
      <c r="X9" s="137">
        <v>0.18</v>
      </c>
      <c r="Y9" s="138">
        <v>0.12</v>
      </c>
      <c r="Z9" s="139">
        <v>0.66</v>
      </c>
      <c r="AA9" s="47"/>
      <c r="AB9" s="47"/>
      <c r="AC9" s="47"/>
      <c r="AD9" s="47"/>
      <c r="AE9" s="47"/>
      <c r="AF9" s="47"/>
    </row>
    <row r="10" spans="1:32" ht="30.75" customHeight="1">
      <c r="A10" s="100"/>
      <c r="B10" s="140"/>
      <c r="C10" s="236" t="s">
        <v>69</v>
      </c>
      <c r="D10" s="237"/>
      <c r="E10" s="37">
        <f t="shared" ref="E10:H10" si="10">SUM(E3:E9)</f>
        <v>0</v>
      </c>
      <c r="F10" s="37">
        <f t="shared" si="10"/>
        <v>0</v>
      </c>
      <c r="G10" s="37">
        <f t="shared" si="10"/>
        <v>0</v>
      </c>
      <c r="H10" s="37">
        <f t="shared" si="10"/>
        <v>0</v>
      </c>
      <c r="I10" s="141" t="str">
        <f t="shared" si="0"/>
        <v xml:space="preserve"> </v>
      </c>
      <c r="J10" s="141" t="str">
        <f t="shared" si="1"/>
        <v xml:space="preserve"> </v>
      </c>
      <c r="K10" s="141" t="str">
        <f t="shared" si="2"/>
        <v xml:space="preserve"> </v>
      </c>
      <c r="L10" s="141" t="str">
        <f t="shared" ref="L10:M10" si="11">IFERROR(IF(G10="","",(G10/F10))," ")</f>
        <v xml:space="preserve"> </v>
      </c>
      <c r="M10" s="141" t="str">
        <f t="shared" si="11"/>
        <v xml:space="preserve"> </v>
      </c>
      <c r="N10" s="142" t="str">
        <f>IFERROR(IF(E10="","",SCALE!E10/E10)," ")</f>
        <v xml:space="preserve"> </v>
      </c>
      <c r="O10" s="142" t="str">
        <f>IFERROR(IF(G10="","",SCALE!E10/G10)," ")</f>
        <v xml:space="preserve"> </v>
      </c>
      <c r="P10" s="143"/>
      <c r="Q10" s="100"/>
      <c r="R10" s="100"/>
      <c r="S10" s="125"/>
      <c r="T10" s="71" t="s">
        <v>70</v>
      </c>
      <c r="U10" s="72" t="s">
        <v>163</v>
      </c>
      <c r="V10" s="136">
        <v>15997</v>
      </c>
      <c r="W10" s="136">
        <v>3233</v>
      </c>
      <c r="X10" s="137">
        <v>0.20200000000000001</v>
      </c>
      <c r="Y10" s="138">
        <v>0.14000000000000001</v>
      </c>
      <c r="Z10" s="139">
        <v>0.69</v>
      </c>
      <c r="AA10" s="47"/>
      <c r="AB10" s="47"/>
      <c r="AC10" s="47"/>
      <c r="AD10" s="47"/>
      <c r="AE10" s="47"/>
      <c r="AF10" s="47"/>
    </row>
    <row r="11" spans="1:32" ht="30.75" customHeight="1">
      <c r="A11" s="100"/>
      <c r="B11" s="100"/>
      <c r="C11" s="43" t="s">
        <v>35</v>
      </c>
      <c r="D11" s="30" t="s">
        <v>72</v>
      </c>
      <c r="E11" s="132"/>
      <c r="F11" s="132"/>
      <c r="G11" s="132"/>
      <c r="H11" s="132"/>
      <c r="I11" s="133" t="str">
        <f t="shared" si="0"/>
        <v/>
      </c>
      <c r="J11" s="133" t="str">
        <f t="shared" si="1"/>
        <v/>
      </c>
      <c r="K11" s="133" t="str">
        <f t="shared" si="2"/>
        <v/>
      </c>
      <c r="L11" s="133" t="str">
        <f t="shared" ref="L11:M11" si="12">IFERROR(IF(G11="","",(G11/F11))," ")</f>
        <v/>
      </c>
      <c r="M11" s="133" t="str">
        <f t="shared" si="12"/>
        <v/>
      </c>
      <c r="N11" s="134" t="str">
        <f>IFERROR(IF(E11="","",SCALE!E11/E11)," ")</f>
        <v/>
      </c>
      <c r="O11" s="134" t="str">
        <f>IFERROR(IF(G11="","",SCALE!E11/G11)," ")</f>
        <v/>
      </c>
      <c r="P11" s="135"/>
      <c r="Q11" s="100"/>
      <c r="R11" s="100"/>
      <c r="S11" s="125"/>
      <c r="T11" s="71" t="s">
        <v>73</v>
      </c>
      <c r="U11" s="72" t="s">
        <v>427</v>
      </c>
      <c r="V11" s="136">
        <v>9670</v>
      </c>
      <c r="W11" s="136">
        <v>2235</v>
      </c>
      <c r="X11" s="137">
        <v>0.23100000000000001</v>
      </c>
      <c r="Y11" s="138">
        <v>0.18</v>
      </c>
      <c r="Z11" s="139">
        <v>0.79</v>
      </c>
      <c r="AA11" s="47"/>
      <c r="AB11" s="47"/>
      <c r="AC11" s="47"/>
      <c r="AD11" s="47"/>
      <c r="AE11" s="47"/>
      <c r="AF11" s="47"/>
    </row>
    <row r="12" spans="1:32" ht="30.75" customHeight="1">
      <c r="A12" s="100"/>
      <c r="B12" s="100"/>
      <c r="C12" s="43" t="s">
        <v>40</v>
      </c>
      <c r="D12" s="30" t="s">
        <v>75</v>
      </c>
      <c r="E12" s="132"/>
      <c r="F12" s="132"/>
      <c r="G12" s="132"/>
      <c r="H12" s="132"/>
      <c r="I12" s="133" t="str">
        <f t="shared" si="0"/>
        <v/>
      </c>
      <c r="J12" s="133" t="str">
        <f t="shared" si="1"/>
        <v/>
      </c>
      <c r="K12" s="133" t="str">
        <f t="shared" si="2"/>
        <v/>
      </c>
      <c r="L12" s="133" t="str">
        <f t="shared" ref="L12:M12" si="13">IFERROR(IF(G12="","",(G12/F12))," ")</f>
        <v/>
      </c>
      <c r="M12" s="133" t="str">
        <f t="shared" si="13"/>
        <v/>
      </c>
      <c r="N12" s="134" t="str">
        <f>IFERROR(IF(E12="","",SCALE!E12/E12)," ")</f>
        <v/>
      </c>
      <c r="O12" s="134" t="str">
        <f>IFERROR(IF(G12="","",SCALE!E12/G12)," ")</f>
        <v/>
      </c>
      <c r="P12" s="135"/>
      <c r="Q12" s="100"/>
      <c r="R12" s="100"/>
      <c r="S12" s="125"/>
      <c r="T12" s="71" t="s">
        <v>76</v>
      </c>
      <c r="U12" s="72" t="s">
        <v>169</v>
      </c>
      <c r="V12" s="136">
        <v>15177</v>
      </c>
      <c r="W12" s="136">
        <v>3282</v>
      </c>
      <c r="X12" s="137">
        <v>0.216</v>
      </c>
      <c r="Y12" s="138">
        <v>0.18</v>
      </c>
      <c r="Z12" s="139">
        <v>0.84</v>
      </c>
      <c r="AA12" s="47"/>
      <c r="AB12" s="47"/>
      <c r="AC12" s="47"/>
      <c r="AD12" s="47"/>
      <c r="AE12" s="47"/>
      <c r="AF12" s="47"/>
    </row>
    <row r="13" spans="1:32" ht="30.75" customHeight="1">
      <c r="A13" s="100"/>
      <c r="B13" s="100"/>
      <c r="C13" s="43" t="s">
        <v>45</v>
      </c>
      <c r="D13" s="30" t="s">
        <v>78</v>
      </c>
      <c r="E13" s="132"/>
      <c r="F13" s="132"/>
      <c r="G13" s="132"/>
      <c r="H13" s="132"/>
      <c r="I13" s="133" t="str">
        <f t="shared" si="0"/>
        <v/>
      </c>
      <c r="J13" s="133" t="str">
        <f t="shared" si="1"/>
        <v/>
      </c>
      <c r="K13" s="133" t="str">
        <f t="shared" si="2"/>
        <v/>
      </c>
      <c r="L13" s="133" t="str">
        <f t="shared" ref="L13:M13" si="14">IFERROR(IF(G13="","",(G13/F13))," ")</f>
        <v/>
      </c>
      <c r="M13" s="133" t="str">
        <f t="shared" si="14"/>
        <v/>
      </c>
      <c r="N13" s="134" t="str">
        <f>IFERROR(IF(E13="","",SCALE!E13/E13)," ")</f>
        <v/>
      </c>
      <c r="O13" s="134" t="str">
        <f>IFERROR(IF(G13="","",SCALE!E13/G13)," ")</f>
        <v/>
      </c>
      <c r="P13" s="135"/>
      <c r="Q13" s="100"/>
      <c r="R13" s="100"/>
      <c r="S13" s="125"/>
      <c r="T13" s="71" t="s">
        <v>79</v>
      </c>
      <c r="U13" s="72" t="s">
        <v>172</v>
      </c>
      <c r="V13" s="136">
        <v>16450</v>
      </c>
      <c r="W13" s="136">
        <v>3768</v>
      </c>
      <c r="X13" s="137">
        <v>0.22900000000000001</v>
      </c>
      <c r="Y13" s="138">
        <v>0.22</v>
      </c>
      <c r="Z13" s="139">
        <v>0.96</v>
      </c>
      <c r="AA13" s="47"/>
      <c r="AB13" s="47"/>
      <c r="AC13" s="47"/>
      <c r="AD13" s="47"/>
      <c r="AE13" s="47"/>
      <c r="AF13" s="47"/>
    </row>
    <row r="14" spans="1:32" ht="30.75" customHeight="1">
      <c r="A14" s="100"/>
      <c r="B14" s="100"/>
      <c r="C14" s="43" t="s">
        <v>50</v>
      </c>
      <c r="D14" s="30" t="s">
        <v>81</v>
      </c>
      <c r="E14" s="132"/>
      <c r="F14" s="132"/>
      <c r="G14" s="132"/>
      <c r="H14" s="132"/>
      <c r="I14" s="133" t="str">
        <f t="shared" si="0"/>
        <v/>
      </c>
      <c r="J14" s="133" t="str">
        <f t="shared" si="1"/>
        <v/>
      </c>
      <c r="K14" s="133" t="str">
        <f t="shared" si="2"/>
        <v/>
      </c>
      <c r="L14" s="133" t="str">
        <f t="shared" ref="L14:M14" si="15">IFERROR(IF(G14="","",(G14/F14))," ")</f>
        <v/>
      </c>
      <c r="M14" s="133" t="str">
        <f t="shared" si="15"/>
        <v/>
      </c>
      <c r="N14" s="134" t="str">
        <f>IFERROR(IF(E14="","",SCALE!E14/E14)," ")</f>
        <v/>
      </c>
      <c r="O14" s="134" t="str">
        <f>IFERROR(IF(G14="","",SCALE!E14/G14)," ")</f>
        <v/>
      </c>
      <c r="P14" s="135"/>
      <c r="Q14" s="100"/>
      <c r="R14" s="100"/>
      <c r="S14" s="125"/>
      <c r="T14" s="71" t="s">
        <v>82</v>
      </c>
      <c r="U14" s="72" t="s">
        <v>175</v>
      </c>
      <c r="V14" s="136">
        <v>19730</v>
      </c>
      <c r="W14" s="136">
        <v>4324</v>
      </c>
      <c r="X14" s="137">
        <v>0.219</v>
      </c>
      <c r="Y14" s="138">
        <v>0.21</v>
      </c>
      <c r="Z14" s="139">
        <v>0.95</v>
      </c>
      <c r="AA14" s="47"/>
      <c r="AB14" s="47"/>
      <c r="AC14" s="47"/>
      <c r="AD14" s="47"/>
      <c r="AE14" s="47"/>
      <c r="AF14" s="47"/>
    </row>
    <row r="15" spans="1:32" ht="30.75" customHeight="1">
      <c r="A15" s="100"/>
      <c r="B15" s="100"/>
      <c r="C15" s="43" t="s">
        <v>56</v>
      </c>
      <c r="D15" s="30" t="s">
        <v>84</v>
      </c>
      <c r="E15" s="132"/>
      <c r="F15" s="132"/>
      <c r="G15" s="132"/>
      <c r="H15" s="132"/>
      <c r="I15" s="133" t="str">
        <f t="shared" si="0"/>
        <v/>
      </c>
      <c r="J15" s="133" t="str">
        <f t="shared" si="1"/>
        <v/>
      </c>
      <c r="K15" s="133" t="str">
        <f t="shared" si="2"/>
        <v/>
      </c>
      <c r="L15" s="133" t="str">
        <f t="shared" ref="L15:M15" si="16">IFERROR(IF(G15="","",(G15/F15))," ")</f>
        <v/>
      </c>
      <c r="M15" s="133" t="str">
        <f t="shared" si="16"/>
        <v/>
      </c>
      <c r="N15" s="134" t="str">
        <f>IFERROR(IF(E15="","",SCALE!E15/E15)," ")</f>
        <v/>
      </c>
      <c r="O15" s="134" t="str">
        <f>IFERROR(IF(G15="","",SCALE!E15/G15)," ")</f>
        <v/>
      </c>
      <c r="P15" s="135"/>
      <c r="Q15" s="100"/>
      <c r="R15" s="100"/>
      <c r="S15" s="125"/>
      <c r="T15" s="71" t="s">
        <v>85</v>
      </c>
      <c r="U15" s="72" t="s">
        <v>428</v>
      </c>
      <c r="V15" s="136">
        <v>19765</v>
      </c>
      <c r="W15" s="136">
        <v>4413</v>
      </c>
      <c r="X15" s="137">
        <v>0.223</v>
      </c>
      <c r="Y15" s="138">
        <v>0.23</v>
      </c>
      <c r="Z15" s="139">
        <v>1.02</v>
      </c>
      <c r="AA15" s="47"/>
      <c r="AB15" s="47"/>
      <c r="AC15" s="47"/>
      <c r="AD15" s="47"/>
      <c r="AE15" s="47"/>
      <c r="AF15" s="47"/>
    </row>
    <row r="16" spans="1:32" ht="30.75" customHeight="1">
      <c r="A16" s="100"/>
      <c r="B16" s="100"/>
      <c r="C16" s="43" t="s">
        <v>61</v>
      </c>
      <c r="D16" s="30" t="s">
        <v>87</v>
      </c>
      <c r="E16" s="132"/>
      <c r="F16" s="132"/>
      <c r="G16" s="132"/>
      <c r="H16" s="132"/>
      <c r="I16" s="133" t="str">
        <f t="shared" si="0"/>
        <v/>
      </c>
      <c r="J16" s="133" t="str">
        <f t="shared" si="1"/>
        <v/>
      </c>
      <c r="K16" s="133" t="str">
        <f t="shared" si="2"/>
        <v/>
      </c>
      <c r="L16" s="133" t="str">
        <f t="shared" ref="L16:M16" si="17">IFERROR(IF(G16="","",(G16/F16))," ")</f>
        <v/>
      </c>
      <c r="M16" s="133" t="str">
        <f t="shared" si="17"/>
        <v/>
      </c>
      <c r="N16" s="134" t="str">
        <f>IFERROR(IF(E16="","",SCALE!E16/E16)," ")</f>
        <v/>
      </c>
      <c r="O16" s="134" t="str">
        <f>IFERROR(IF(G16="","",SCALE!E16/G16)," ")</f>
        <v/>
      </c>
      <c r="P16" s="135"/>
      <c r="Q16" s="100"/>
      <c r="R16" s="100"/>
      <c r="S16" s="125"/>
      <c r="T16" s="71" t="s">
        <v>88</v>
      </c>
      <c r="U16" s="72" t="s">
        <v>429</v>
      </c>
      <c r="V16" s="136">
        <v>22301</v>
      </c>
      <c r="W16" s="136">
        <v>4610</v>
      </c>
      <c r="X16" s="137">
        <v>0.20699999999999999</v>
      </c>
      <c r="Y16" s="138">
        <v>0.21</v>
      </c>
      <c r="Z16" s="139">
        <v>1.01</v>
      </c>
      <c r="AA16" s="47"/>
      <c r="AB16" s="47"/>
      <c r="AC16" s="47"/>
      <c r="AD16" s="47"/>
      <c r="AE16" s="47"/>
      <c r="AF16" s="47"/>
    </row>
    <row r="17" spans="1:32" ht="30.75" customHeight="1">
      <c r="A17" s="100"/>
      <c r="B17" s="100"/>
      <c r="C17" s="46" t="s">
        <v>65</v>
      </c>
      <c r="D17" s="30" t="s">
        <v>90</v>
      </c>
      <c r="E17" s="132"/>
      <c r="F17" s="132"/>
      <c r="G17" s="132"/>
      <c r="H17" s="132"/>
      <c r="I17" s="133" t="str">
        <f t="shared" si="0"/>
        <v/>
      </c>
      <c r="J17" s="133" t="str">
        <f t="shared" si="1"/>
        <v/>
      </c>
      <c r="K17" s="133" t="str">
        <f t="shared" si="2"/>
        <v/>
      </c>
      <c r="L17" s="133" t="str">
        <f t="shared" ref="L17:M17" si="18">IFERROR(IF(G17="","",(G17/F17))," ")</f>
        <v/>
      </c>
      <c r="M17" s="133" t="str">
        <f t="shared" si="18"/>
        <v/>
      </c>
      <c r="N17" s="134" t="str">
        <f>IFERROR(IF(E17="","",SCALE!E17/E17)," ")</f>
        <v/>
      </c>
      <c r="O17" s="134" t="str">
        <f>IFERROR(IF(G17="","",SCALE!E17/G17)," ")</f>
        <v/>
      </c>
      <c r="P17" s="135"/>
      <c r="Q17" s="100"/>
      <c r="R17" s="100"/>
      <c r="S17" s="125"/>
      <c r="T17" s="71" t="s">
        <v>91</v>
      </c>
      <c r="U17" s="72" t="s">
        <v>430</v>
      </c>
      <c r="V17" s="136">
        <v>10271</v>
      </c>
      <c r="W17" s="136">
        <v>2216</v>
      </c>
      <c r="X17" s="137">
        <v>0.216</v>
      </c>
      <c r="Y17" s="138">
        <v>0.21</v>
      </c>
      <c r="Z17" s="139">
        <v>0.96</v>
      </c>
      <c r="AA17" s="47"/>
      <c r="AB17" s="47"/>
      <c r="AC17" s="47"/>
      <c r="AD17" s="47"/>
      <c r="AE17" s="47"/>
      <c r="AF17" s="47"/>
    </row>
    <row r="18" spans="1:32" ht="30.75" customHeight="1">
      <c r="A18" s="100"/>
      <c r="B18" s="140" t="s">
        <v>93</v>
      </c>
      <c r="C18" s="236" t="s">
        <v>94</v>
      </c>
      <c r="D18" s="237"/>
      <c r="E18" s="37">
        <f t="shared" ref="E18:H18" si="19">SUM(E11:E17)</f>
        <v>0</v>
      </c>
      <c r="F18" s="37">
        <f t="shared" si="19"/>
        <v>0</v>
      </c>
      <c r="G18" s="37">
        <f t="shared" si="19"/>
        <v>0</v>
      </c>
      <c r="H18" s="37">
        <f t="shared" si="19"/>
        <v>0</v>
      </c>
      <c r="I18" s="141" t="str">
        <f t="shared" si="0"/>
        <v xml:space="preserve"> </v>
      </c>
      <c r="J18" s="141" t="str">
        <f t="shared" si="1"/>
        <v xml:space="preserve"> </v>
      </c>
      <c r="K18" s="141" t="str">
        <f t="shared" si="2"/>
        <v xml:space="preserve"> </v>
      </c>
      <c r="L18" s="141" t="str">
        <f t="shared" ref="L18:M18" si="20">IFERROR(IF(G18="","",(G18/F18))," ")</f>
        <v xml:space="preserve"> </v>
      </c>
      <c r="M18" s="141" t="str">
        <f t="shared" si="20"/>
        <v xml:space="preserve"> </v>
      </c>
      <c r="N18" s="142" t="str">
        <f>IFERROR(IF(E18="","",SCALE!E18/E18)," ")</f>
        <v xml:space="preserve"> </v>
      </c>
      <c r="O18" s="142" t="str">
        <f>IFERROR(IF(G18="","",SCALE!E18/G18)," ")</f>
        <v xml:space="preserve"> </v>
      </c>
      <c r="P18" s="143"/>
      <c r="Q18" s="100"/>
      <c r="R18" s="100"/>
      <c r="S18" s="125"/>
      <c r="T18" s="71" t="s">
        <v>95</v>
      </c>
      <c r="U18" s="72" t="s">
        <v>431</v>
      </c>
      <c r="V18" s="136">
        <v>10646</v>
      </c>
      <c r="W18" s="136">
        <v>1943</v>
      </c>
      <c r="X18" s="137">
        <v>0.183</v>
      </c>
      <c r="Y18" s="138">
        <v>0.14000000000000001</v>
      </c>
      <c r="Z18" s="139">
        <v>0.79</v>
      </c>
      <c r="AA18" s="47"/>
      <c r="AB18" s="47"/>
      <c r="AC18" s="47"/>
      <c r="AD18" s="47"/>
      <c r="AE18" s="47"/>
      <c r="AF18" s="47"/>
    </row>
    <row r="19" spans="1:32" ht="30.75" customHeight="1">
      <c r="A19" s="100"/>
      <c r="B19" s="100"/>
      <c r="C19" s="43" t="s">
        <v>35</v>
      </c>
      <c r="D19" s="11" t="s">
        <v>97</v>
      </c>
      <c r="E19" s="132"/>
      <c r="F19" s="132"/>
      <c r="G19" s="132"/>
      <c r="H19" s="132"/>
      <c r="I19" s="133" t="str">
        <f t="shared" si="0"/>
        <v/>
      </c>
      <c r="J19" s="133" t="str">
        <f t="shared" si="1"/>
        <v/>
      </c>
      <c r="K19" s="133" t="str">
        <f t="shared" si="2"/>
        <v/>
      </c>
      <c r="L19" s="133" t="str">
        <f t="shared" ref="L19:M19" si="21">IFERROR(IF(G19="","",(G19/F19))," ")</f>
        <v/>
      </c>
      <c r="M19" s="133" t="str">
        <f t="shared" si="21"/>
        <v/>
      </c>
      <c r="N19" s="134" t="str">
        <f>IFERROR(IF(E19="","",SCALE!E19/E19)," ")</f>
        <v/>
      </c>
      <c r="O19" s="134" t="str">
        <f>IFERROR(IF(G19="","",SCALE!E19/G19)," ")</f>
        <v/>
      </c>
      <c r="P19" s="135"/>
      <c r="Q19" s="100"/>
      <c r="R19" s="100"/>
      <c r="S19" s="125"/>
      <c r="T19" s="71" t="s">
        <v>98</v>
      </c>
      <c r="U19" s="72" t="s">
        <v>432</v>
      </c>
      <c r="V19" s="136">
        <v>24706</v>
      </c>
      <c r="W19" s="136">
        <v>3664</v>
      </c>
      <c r="X19" s="137">
        <v>0.14799999999999999</v>
      </c>
      <c r="Y19" s="138">
        <v>0.12</v>
      </c>
      <c r="Z19" s="139">
        <v>0.79</v>
      </c>
      <c r="AA19" s="47"/>
      <c r="AB19" s="47"/>
      <c r="AC19" s="47"/>
      <c r="AD19" s="47"/>
      <c r="AE19" s="47"/>
      <c r="AF19" s="47"/>
    </row>
    <row r="20" spans="1:32" ht="30.75" customHeight="1">
      <c r="A20" s="100"/>
      <c r="B20" s="100"/>
      <c r="C20" s="43" t="s">
        <v>40</v>
      </c>
      <c r="D20" s="11" t="s">
        <v>100</v>
      </c>
      <c r="E20" s="132"/>
      <c r="F20" s="132"/>
      <c r="G20" s="132"/>
      <c r="H20" s="132"/>
      <c r="I20" s="133" t="str">
        <f t="shared" si="0"/>
        <v/>
      </c>
      <c r="J20" s="133" t="str">
        <f t="shared" si="1"/>
        <v/>
      </c>
      <c r="K20" s="133" t="str">
        <f t="shared" si="2"/>
        <v/>
      </c>
      <c r="L20" s="133" t="str">
        <f t="shared" ref="L20:M20" si="22">IFERROR(IF(G20="","",(G20/F20))," ")</f>
        <v/>
      </c>
      <c r="M20" s="133" t="str">
        <f t="shared" si="22"/>
        <v/>
      </c>
      <c r="N20" s="134" t="str">
        <f>IFERROR(IF(E20="","",SCALE!E20/E20)," ")</f>
        <v/>
      </c>
      <c r="O20" s="134" t="str">
        <f>IFERROR(IF(G20="","",SCALE!E20/G20)," ")</f>
        <v/>
      </c>
      <c r="P20" s="135"/>
      <c r="Q20" s="100"/>
      <c r="R20" s="100"/>
      <c r="S20" s="125"/>
      <c r="T20" s="71" t="s">
        <v>101</v>
      </c>
      <c r="U20" s="72" t="s">
        <v>433</v>
      </c>
      <c r="V20" s="136">
        <v>14650</v>
      </c>
      <c r="W20" s="136">
        <v>3197</v>
      </c>
      <c r="X20" s="137">
        <v>0.218</v>
      </c>
      <c r="Y20" s="138">
        <v>0.26</v>
      </c>
      <c r="Z20" s="139">
        <v>1.2</v>
      </c>
      <c r="AA20" s="47"/>
      <c r="AB20" s="47"/>
      <c r="AC20" s="47"/>
      <c r="AD20" s="47"/>
      <c r="AE20" s="47"/>
      <c r="AF20" s="47"/>
    </row>
    <row r="21" spans="1:32" ht="30.75" customHeight="1">
      <c r="A21" s="100"/>
      <c r="B21" s="100"/>
      <c r="C21" s="43" t="s">
        <v>45</v>
      </c>
      <c r="D21" s="11" t="s">
        <v>103</v>
      </c>
      <c r="E21" s="132"/>
      <c r="F21" s="132"/>
      <c r="G21" s="132"/>
      <c r="H21" s="132"/>
      <c r="I21" s="133" t="str">
        <f t="shared" si="0"/>
        <v/>
      </c>
      <c r="J21" s="133" t="str">
        <f t="shared" si="1"/>
        <v/>
      </c>
      <c r="K21" s="133" t="str">
        <f t="shared" si="2"/>
        <v/>
      </c>
      <c r="L21" s="133" t="str">
        <f t="shared" ref="L21:M21" si="23">IFERROR(IF(G21="","",(G21/F21))," ")</f>
        <v/>
      </c>
      <c r="M21" s="133" t="str">
        <f t="shared" si="23"/>
        <v/>
      </c>
      <c r="N21" s="134" t="str">
        <f>IFERROR(IF(E21="","",SCALE!E21/E21)," ")</f>
        <v/>
      </c>
      <c r="O21" s="134" t="str">
        <f>IFERROR(IF(G21="","",SCALE!E21/G21)," ")</f>
        <v/>
      </c>
      <c r="P21" s="135"/>
      <c r="Q21" s="100"/>
      <c r="R21" s="100"/>
      <c r="S21" s="125"/>
      <c r="T21" s="252">
        <v>2023</v>
      </c>
      <c r="U21" s="239"/>
      <c r="V21" s="239"/>
      <c r="W21" s="239"/>
      <c r="X21" s="239"/>
      <c r="Y21" s="239"/>
      <c r="Z21" s="239"/>
      <c r="AA21" s="47"/>
      <c r="AB21" s="47"/>
      <c r="AC21" s="47"/>
      <c r="AD21" s="47"/>
      <c r="AE21" s="47"/>
      <c r="AF21" s="47"/>
    </row>
    <row r="22" spans="1:32" ht="30.75" customHeight="1">
      <c r="A22" s="100"/>
      <c r="B22" s="100"/>
      <c r="C22" s="43" t="s">
        <v>50</v>
      </c>
      <c r="D22" s="11" t="s">
        <v>106</v>
      </c>
      <c r="E22" s="132"/>
      <c r="F22" s="132"/>
      <c r="G22" s="132"/>
      <c r="H22" s="132"/>
      <c r="I22" s="133" t="str">
        <f t="shared" si="0"/>
        <v/>
      </c>
      <c r="J22" s="133" t="str">
        <f t="shared" si="1"/>
        <v/>
      </c>
      <c r="K22" s="133" t="str">
        <f t="shared" si="2"/>
        <v/>
      </c>
      <c r="L22" s="133" t="str">
        <f t="shared" ref="L22:M22" si="24">IFERROR(IF(G22="","",(G22/F22))," ")</f>
        <v/>
      </c>
      <c r="M22" s="133" t="str">
        <f t="shared" si="24"/>
        <v/>
      </c>
      <c r="N22" s="134" t="str">
        <f>IFERROR(IF(E22="","",SCALE!E22/E22)," ")</f>
        <v/>
      </c>
      <c r="O22" s="134" t="str">
        <f>IFERROR(IF(G22="","",SCALE!E22/G22)," ")</f>
        <v/>
      </c>
      <c r="P22" s="135"/>
      <c r="Q22" s="100"/>
      <c r="R22" s="100"/>
      <c r="S22" s="125"/>
      <c r="T22" s="72" t="s">
        <v>37</v>
      </c>
      <c r="U22" s="72" t="s">
        <v>38</v>
      </c>
      <c r="V22" s="144">
        <v>12503</v>
      </c>
      <c r="W22" s="144">
        <v>2392</v>
      </c>
      <c r="X22" s="145">
        <v>0.191</v>
      </c>
      <c r="Y22" s="146">
        <v>0.26</v>
      </c>
      <c r="Z22" s="147">
        <v>1.38</v>
      </c>
      <c r="AA22" s="47"/>
      <c r="AB22" s="47"/>
      <c r="AC22" s="47"/>
      <c r="AD22" s="47"/>
      <c r="AE22" s="47"/>
      <c r="AF22" s="47"/>
    </row>
    <row r="23" spans="1:32" ht="30.75" customHeight="1">
      <c r="A23" s="100"/>
      <c r="B23" s="100"/>
      <c r="C23" s="43" t="s">
        <v>56</v>
      </c>
      <c r="D23" s="11" t="s">
        <v>109</v>
      </c>
      <c r="E23" s="132"/>
      <c r="F23" s="132"/>
      <c r="G23" s="132"/>
      <c r="H23" s="132"/>
      <c r="I23" s="133" t="str">
        <f t="shared" si="0"/>
        <v/>
      </c>
      <c r="J23" s="133" t="str">
        <f t="shared" si="1"/>
        <v/>
      </c>
      <c r="K23" s="133" t="str">
        <f t="shared" si="2"/>
        <v/>
      </c>
      <c r="L23" s="133" t="str">
        <f t="shared" ref="L23:M23" si="25">IFERROR(IF(G23="","",(G23/F23))," ")</f>
        <v/>
      </c>
      <c r="M23" s="133" t="str">
        <f t="shared" si="25"/>
        <v/>
      </c>
      <c r="N23" s="134" t="str">
        <f>IFERROR(IF(E23="","",SCALE!E23/E23)," ")</f>
        <v/>
      </c>
      <c r="O23" s="134" t="str">
        <f>IFERROR(IF(G23="","",SCALE!E23/G23)," ")</f>
        <v/>
      </c>
      <c r="P23" s="135"/>
      <c r="Q23" s="100"/>
      <c r="R23" s="100"/>
      <c r="S23" s="125"/>
      <c r="T23" s="72" t="s">
        <v>42</v>
      </c>
      <c r="U23" s="72" t="s">
        <v>43</v>
      </c>
      <c r="V23" s="144">
        <v>28693</v>
      </c>
      <c r="W23" s="144">
        <v>5407</v>
      </c>
      <c r="X23" s="145">
        <v>0.188</v>
      </c>
      <c r="Y23" s="146">
        <v>0.17</v>
      </c>
      <c r="Z23" s="147">
        <v>0.88</v>
      </c>
      <c r="AA23" s="47"/>
      <c r="AB23" s="47"/>
      <c r="AC23" s="47"/>
      <c r="AD23" s="47"/>
      <c r="AE23" s="47"/>
      <c r="AF23" s="47"/>
    </row>
    <row r="24" spans="1:32" ht="30.75" customHeight="1">
      <c r="A24" s="100"/>
      <c r="B24" s="100"/>
      <c r="C24" s="43" t="s">
        <v>61</v>
      </c>
      <c r="D24" s="11" t="s">
        <v>112</v>
      </c>
      <c r="E24" s="132"/>
      <c r="F24" s="132"/>
      <c r="G24" s="132"/>
      <c r="H24" s="132"/>
      <c r="I24" s="133" t="str">
        <f t="shared" si="0"/>
        <v/>
      </c>
      <c r="J24" s="133" t="str">
        <f t="shared" si="1"/>
        <v/>
      </c>
      <c r="K24" s="133" t="str">
        <f t="shared" si="2"/>
        <v/>
      </c>
      <c r="L24" s="133" t="str">
        <f t="shared" ref="L24:M24" si="26">IFERROR(IF(G24="","",(G24/F24))," ")</f>
        <v/>
      </c>
      <c r="M24" s="133" t="str">
        <f t="shared" si="26"/>
        <v/>
      </c>
      <c r="N24" s="134" t="str">
        <f>IFERROR(IF(E24="","",SCALE!E24/E24)," ")</f>
        <v/>
      </c>
      <c r="O24" s="134" t="str">
        <f>IFERROR(IF(G24="","",SCALE!E24/G24)," ")</f>
        <v/>
      </c>
      <c r="P24" s="135"/>
      <c r="Q24" s="100"/>
      <c r="R24" s="100"/>
      <c r="S24" s="125"/>
      <c r="T24" s="72" t="s">
        <v>47</v>
      </c>
      <c r="U24" s="72" t="s">
        <v>48</v>
      </c>
      <c r="V24" s="144">
        <v>20624</v>
      </c>
      <c r="W24" s="144">
        <v>3597</v>
      </c>
      <c r="X24" s="145">
        <v>0.17399999999999999</v>
      </c>
      <c r="Y24" s="146">
        <v>0.12</v>
      </c>
      <c r="Z24" s="147">
        <v>0.71</v>
      </c>
      <c r="AA24" s="47"/>
      <c r="AB24" s="47"/>
      <c r="AC24" s="47"/>
      <c r="AD24" s="47"/>
      <c r="AE24" s="47"/>
      <c r="AF24" s="47"/>
    </row>
    <row r="25" spans="1:32" ht="30.75" customHeight="1">
      <c r="A25" s="100"/>
      <c r="B25" s="100"/>
      <c r="C25" s="46" t="s">
        <v>65</v>
      </c>
      <c r="D25" s="11" t="s">
        <v>115</v>
      </c>
      <c r="E25" s="132"/>
      <c r="F25" s="132"/>
      <c r="G25" s="132"/>
      <c r="H25" s="132"/>
      <c r="I25" s="133" t="str">
        <f t="shared" si="0"/>
        <v/>
      </c>
      <c r="J25" s="133" t="str">
        <f t="shared" si="1"/>
        <v/>
      </c>
      <c r="K25" s="133" t="str">
        <f t="shared" si="2"/>
        <v/>
      </c>
      <c r="L25" s="133" t="str">
        <f t="shared" ref="L25:M25" si="27">IFERROR(IF(G25="","",(G25/F25))," ")</f>
        <v/>
      </c>
      <c r="M25" s="133" t="str">
        <f t="shared" si="27"/>
        <v/>
      </c>
      <c r="N25" s="134" t="str">
        <f>IFERROR(IF(E25="","",SCALE!E25/E25)," ")</f>
        <v/>
      </c>
      <c r="O25" s="134" t="str">
        <f>IFERROR(IF(G25="","",SCALE!E25/G25)," ")</f>
        <v/>
      </c>
      <c r="P25" s="135"/>
      <c r="Q25" s="100"/>
      <c r="R25" s="100"/>
      <c r="S25" s="125"/>
      <c r="T25" s="72" t="s">
        <v>53</v>
      </c>
      <c r="U25" s="72" t="s">
        <v>54</v>
      </c>
      <c r="V25" s="144">
        <v>23907</v>
      </c>
      <c r="W25" s="144">
        <v>4068</v>
      </c>
      <c r="X25" s="145">
        <v>0.17</v>
      </c>
      <c r="Y25" s="146">
        <v>0.19</v>
      </c>
      <c r="Z25" s="147">
        <v>1.1000000000000001</v>
      </c>
      <c r="AA25" s="47"/>
      <c r="AB25" s="47"/>
      <c r="AC25" s="47"/>
      <c r="AD25" s="47"/>
      <c r="AE25" s="47"/>
      <c r="AF25" s="47"/>
    </row>
    <row r="26" spans="1:32" ht="30.75" customHeight="1">
      <c r="A26" s="100"/>
      <c r="B26" s="140" t="s">
        <v>93</v>
      </c>
      <c r="C26" s="236" t="s">
        <v>118</v>
      </c>
      <c r="D26" s="237"/>
      <c r="E26" s="37">
        <f t="shared" ref="E26:H26" si="28">SUM(E19:E25)</f>
        <v>0</v>
      </c>
      <c r="F26" s="37">
        <f t="shared" si="28"/>
        <v>0</v>
      </c>
      <c r="G26" s="37">
        <f t="shared" si="28"/>
        <v>0</v>
      </c>
      <c r="H26" s="37">
        <f t="shared" si="28"/>
        <v>0</v>
      </c>
      <c r="I26" s="141" t="str">
        <f t="shared" si="0"/>
        <v xml:space="preserve"> </v>
      </c>
      <c r="J26" s="141" t="str">
        <f t="shared" si="1"/>
        <v xml:space="preserve"> </v>
      </c>
      <c r="K26" s="141" t="str">
        <f t="shared" si="2"/>
        <v xml:space="preserve"> </v>
      </c>
      <c r="L26" s="141" t="str">
        <f t="shared" ref="L26:M26" si="29">IFERROR(IF(G26="","",(G26/F26))," ")</f>
        <v xml:space="preserve"> </v>
      </c>
      <c r="M26" s="141" t="str">
        <f t="shared" si="29"/>
        <v xml:space="preserve"> </v>
      </c>
      <c r="N26" s="142" t="str">
        <f>IFERROR(IF(E26="","",SCALE!E26/E26)," ")</f>
        <v xml:space="preserve"> </v>
      </c>
      <c r="O26" s="142" t="str">
        <f>IFERROR(IF(G26="","",SCALE!E26/G26)," ")</f>
        <v xml:space="preserve"> </v>
      </c>
      <c r="P26" s="143"/>
      <c r="Q26" s="100"/>
      <c r="R26" s="100"/>
      <c r="S26" s="125"/>
      <c r="T26" s="72" t="s">
        <v>58</v>
      </c>
      <c r="U26" s="72" t="s">
        <v>59</v>
      </c>
      <c r="V26" s="144">
        <v>29826</v>
      </c>
      <c r="W26" s="144">
        <v>5434</v>
      </c>
      <c r="X26" s="145">
        <v>0.182</v>
      </c>
      <c r="Y26" s="146">
        <v>0.18</v>
      </c>
      <c r="Z26" s="147">
        <v>1</v>
      </c>
      <c r="AA26" s="47"/>
      <c r="AB26" s="47"/>
      <c r="AC26" s="47"/>
      <c r="AD26" s="47"/>
      <c r="AE26" s="47"/>
      <c r="AF26" s="47"/>
    </row>
    <row r="27" spans="1:32" ht="30.75" customHeight="1">
      <c r="A27" s="100"/>
      <c r="B27" s="100"/>
      <c r="C27" s="43" t="s">
        <v>35</v>
      </c>
      <c r="D27" s="11" t="s">
        <v>121</v>
      </c>
      <c r="E27" s="132"/>
      <c r="F27" s="132"/>
      <c r="G27" s="132"/>
      <c r="H27" s="132"/>
      <c r="I27" s="133" t="str">
        <f t="shared" si="0"/>
        <v/>
      </c>
      <c r="J27" s="133" t="str">
        <f t="shared" si="1"/>
        <v/>
      </c>
      <c r="K27" s="133" t="str">
        <f t="shared" si="2"/>
        <v/>
      </c>
      <c r="L27" s="133" t="str">
        <f t="shared" ref="L27:M27" si="30">IFERROR(IF(G27="","",(G27/F27))," ")</f>
        <v/>
      </c>
      <c r="M27" s="133" t="str">
        <f t="shared" si="30"/>
        <v/>
      </c>
      <c r="N27" s="134" t="str">
        <f>IFERROR(IF(E27="","",SCALE!E27/E27)," ")</f>
        <v/>
      </c>
      <c r="O27" s="134" t="str">
        <f>IFERROR(IF(G27="","",SCALE!E27/G27)," ")</f>
        <v/>
      </c>
      <c r="P27" s="135"/>
      <c r="Q27" s="100"/>
      <c r="R27" s="100"/>
      <c r="S27" s="125"/>
      <c r="T27" s="72" t="s">
        <v>63</v>
      </c>
      <c r="U27" s="72" t="s">
        <v>64</v>
      </c>
      <c r="V27" s="144">
        <v>31287</v>
      </c>
      <c r="W27" s="144">
        <v>5693</v>
      </c>
      <c r="X27" s="145">
        <v>0.182</v>
      </c>
      <c r="Y27" s="146">
        <v>0.2</v>
      </c>
      <c r="Z27" s="147">
        <v>1.0900000000000001</v>
      </c>
      <c r="AA27" s="47"/>
      <c r="AB27" s="47"/>
      <c r="AC27" s="47"/>
      <c r="AD27" s="47"/>
      <c r="AE27" s="47"/>
      <c r="AF27" s="47"/>
    </row>
    <row r="28" spans="1:32" ht="30.75" customHeight="1">
      <c r="A28" s="100"/>
      <c r="B28" s="100"/>
      <c r="C28" s="43" t="s">
        <v>40</v>
      </c>
      <c r="D28" s="11" t="s">
        <v>124</v>
      </c>
      <c r="E28" s="132"/>
      <c r="F28" s="132"/>
      <c r="G28" s="132"/>
      <c r="H28" s="132"/>
      <c r="I28" s="133" t="str">
        <f t="shared" si="0"/>
        <v/>
      </c>
      <c r="J28" s="133" t="str">
        <f t="shared" si="1"/>
        <v/>
      </c>
      <c r="K28" s="133" t="str">
        <f t="shared" si="2"/>
        <v/>
      </c>
      <c r="L28" s="133" t="str">
        <f t="shared" ref="L28:M28" si="31">IFERROR(IF(G28="","",(G28/F28))," ")</f>
        <v/>
      </c>
      <c r="M28" s="133" t="str">
        <f t="shared" si="31"/>
        <v/>
      </c>
      <c r="N28" s="134" t="str">
        <f>IFERROR(IF(E28="","",SCALE!E28/E28)," ")</f>
        <v/>
      </c>
      <c r="O28" s="134" t="str">
        <f>IFERROR(IF(G28="","",SCALE!E28/G28)," ")</f>
        <v/>
      </c>
      <c r="P28" s="135"/>
      <c r="Q28" s="100"/>
      <c r="R28" s="100"/>
      <c r="S28" s="125"/>
      <c r="T28" s="72" t="s">
        <v>67</v>
      </c>
      <c r="U28" s="72" t="s">
        <v>68</v>
      </c>
      <c r="V28" s="144">
        <v>10874</v>
      </c>
      <c r="W28" s="144">
        <v>2164</v>
      </c>
      <c r="X28" s="145">
        <v>0.19900000000000001</v>
      </c>
      <c r="Y28" s="146">
        <v>0.05</v>
      </c>
      <c r="Z28" s="147">
        <v>0.25</v>
      </c>
      <c r="AA28" s="47"/>
      <c r="AB28" s="47"/>
      <c r="AC28" s="47"/>
      <c r="AD28" s="47"/>
      <c r="AE28" s="47"/>
      <c r="AF28" s="47"/>
    </row>
    <row r="29" spans="1:32" ht="30.75" customHeight="1">
      <c r="A29" s="100"/>
      <c r="B29" s="100"/>
      <c r="C29" s="43" t="s">
        <v>45</v>
      </c>
      <c r="D29" s="11" t="s">
        <v>127</v>
      </c>
      <c r="E29" s="132"/>
      <c r="F29" s="132"/>
      <c r="G29" s="132"/>
      <c r="H29" s="132"/>
      <c r="I29" s="133" t="str">
        <f t="shared" si="0"/>
        <v/>
      </c>
      <c r="J29" s="133" t="str">
        <f t="shared" si="1"/>
        <v/>
      </c>
      <c r="K29" s="133" t="str">
        <f t="shared" si="2"/>
        <v/>
      </c>
      <c r="L29" s="133" t="str">
        <f t="shared" ref="L29:M29" si="32">IFERROR(IF(G29="","",(G29/F29))," ")</f>
        <v/>
      </c>
      <c r="M29" s="133" t="str">
        <f t="shared" si="32"/>
        <v/>
      </c>
      <c r="N29" s="134" t="str">
        <f>IFERROR(IF(E29="","",SCALE!E29/E29)," ")</f>
        <v/>
      </c>
      <c r="O29" s="134" t="str">
        <f>IFERROR(IF(G29="","",SCALE!E29/G29)," ")</f>
        <v/>
      </c>
      <c r="P29" s="135"/>
      <c r="Q29" s="100"/>
      <c r="R29" s="100"/>
      <c r="S29" s="125"/>
      <c r="T29" s="72" t="s">
        <v>70</v>
      </c>
      <c r="U29" s="72" t="s">
        <v>71</v>
      </c>
      <c r="V29" s="144">
        <v>12770</v>
      </c>
      <c r="W29" s="144">
        <v>2150</v>
      </c>
      <c r="X29" s="145">
        <v>0.16800000000000001</v>
      </c>
      <c r="Y29" s="146">
        <v>0.15</v>
      </c>
      <c r="Z29" s="147">
        <v>0.9</v>
      </c>
      <c r="AA29" s="47"/>
      <c r="AB29" s="47"/>
      <c r="AC29" s="47"/>
      <c r="AD29" s="47"/>
      <c r="AE29" s="47"/>
      <c r="AF29" s="47"/>
    </row>
    <row r="30" spans="1:32" ht="30.75" customHeight="1">
      <c r="A30" s="100"/>
      <c r="B30" s="100"/>
      <c r="C30" s="43" t="s">
        <v>50</v>
      </c>
      <c r="D30" s="11" t="s">
        <v>129</v>
      </c>
      <c r="E30" s="132"/>
      <c r="F30" s="132"/>
      <c r="G30" s="132"/>
      <c r="H30" s="132"/>
      <c r="I30" s="133" t="str">
        <f t="shared" si="0"/>
        <v/>
      </c>
      <c r="J30" s="133" t="str">
        <f t="shared" si="1"/>
        <v/>
      </c>
      <c r="K30" s="133" t="str">
        <f t="shared" si="2"/>
        <v/>
      </c>
      <c r="L30" s="133" t="str">
        <f t="shared" ref="L30:M30" si="33">IFERROR(IF(G30="","",(G30/F30))," ")</f>
        <v/>
      </c>
      <c r="M30" s="133" t="str">
        <f t="shared" si="33"/>
        <v/>
      </c>
      <c r="N30" s="134" t="str">
        <f>IFERROR(IF(E30="","",SCALE!E30/E30)," ")</f>
        <v/>
      </c>
      <c r="O30" s="134" t="str">
        <f>IFERROR(IF(G30="","",SCALE!E30/G30)," ")</f>
        <v/>
      </c>
      <c r="P30" s="135"/>
      <c r="Q30" s="100"/>
      <c r="R30" s="100"/>
      <c r="S30" s="125"/>
      <c r="T30" s="72" t="s">
        <v>73</v>
      </c>
      <c r="U30" s="72" t="s">
        <v>74</v>
      </c>
      <c r="V30" s="144">
        <v>36214</v>
      </c>
      <c r="W30" s="144">
        <v>6449</v>
      </c>
      <c r="X30" s="145">
        <v>0.17799999999999999</v>
      </c>
      <c r="Y30" s="146">
        <v>0.14000000000000001</v>
      </c>
      <c r="Z30" s="147">
        <v>0.81</v>
      </c>
      <c r="AA30" s="47"/>
      <c r="AB30" s="47"/>
      <c r="AC30" s="47"/>
      <c r="AD30" s="47"/>
      <c r="AE30" s="47"/>
      <c r="AF30" s="47"/>
    </row>
    <row r="31" spans="1:32" ht="30.75" customHeight="1">
      <c r="A31" s="100"/>
      <c r="B31" s="100"/>
      <c r="C31" s="43" t="s">
        <v>56</v>
      </c>
      <c r="D31" s="11" t="s">
        <v>131</v>
      </c>
      <c r="E31" s="132"/>
      <c r="F31" s="132"/>
      <c r="G31" s="132"/>
      <c r="H31" s="132"/>
      <c r="I31" s="133" t="str">
        <f t="shared" si="0"/>
        <v/>
      </c>
      <c r="J31" s="133" t="str">
        <f t="shared" si="1"/>
        <v/>
      </c>
      <c r="K31" s="133" t="str">
        <f t="shared" si="2"/>
        <v/>
      </c>
      <c r="L31" s="133" t="str">
        <f t="shared" ref="L31:M31" si="34">IFERROR(IF(G31="","",(G31/F31))," ")</f>
        <v/>
      </c>
      <c r="M31" s="133" t="str">
        <f t="shared" si="34"/>
        <v/>
      </c>
      <c r="N31" s="134" t="str">
        <f>IFERROR(IF(E31="","",SCALE!E31/E31)," ")</f>
        <v/>
      </c>
      <c r="O31" s="134" t="str">
        <f>IFERROR(IF(G31="","",SCALE!E31/G31)," ")</f>
        <v/>
      </c>
      <c r="P31" s="135"/>
      <c r="Q31" s="100"/>
      <c r="R31" s="100"/>
      <c r="S31" s="125"/>
      <c r="T31" s="72" t="s">
        <v>76</v>
      </c>
      <c r="U31" s="72" t="s">
        <v>77</v>
      </c>
      <c r="V31" s="144">
        <v>15518</v>
      </c>
      <c r="W31" s="144">
        <v>3270</v>
      </c>
      <c r="X31" s="145">
        <v>0.21099999999999999</v>
      </c>
      <c r="Y31" s="146">
        <v>0.17</v>
      </c>
      <c r="Z31" s="147">
        <v>0.81</v>
      </c>
      <c r="AA31" s="47"/>
      <c r="AB31" s="47"/>
      <c r="AC31" s="47"/>
      <c r="AD31" s="47"/>
      <c r="AE31" s="47"/>
      <c r="AF31" s="47"/>
    </row>
    <row r="32" spans="1:32" ht="30.75" customHeight="1">
      <c r="A32" s="100"/>
      <c r="B32" s="100"/>
      <c r="C32" s="43" t="s">
        <v>61</v>
      </c>
      <c r="D32" s="11" t="s">
        <v>133</v>
      </c>
      <c r="E32" s="132">
        <v>462</v>
      </c>
      <c r="F32" s="132">
        <v>210</v>
      </c>
      <c r="G32" s="132">
        <v>146</v>
      </c>
      <c r="H32" s="132">
        <v>36</v>
      </c>
      <c r="I32" s="133">
        <f t="shared" si="0"/>
        <v>0.45454545454545453</v>
      </c>
      <c r="J32" s="133">
        <f t="shared" si="1"/>
        <v>0.17142857142857143</v>
      </c>
      <c r="K32" s="133">
        <f t="shared" si="2"/>
        <v>7.792207792207792E-2</v>
      </c>
      <c r="L32" s="133">
        <f t="shared" ref="L32:M32" si="35">IFERROR(IF(G32="","",(G32/F32))," ")</f>
        <v>0.69523809523809521</v>
      </c>
      <c r="M32" s="133">
        <f t="shared" si="35"/>
        <v>0.24657534246575341</v>
      </c>
      <c r="N32" s="134" t="str">
        <f>IFERROR(IF(E32="","",SCALE!E32/E32)," ")</f>
        <v xml:space="preserve"> </v>
      </c>
      <c r="O32" s="134" t="str">
        <f>IFERROR(IF(G32="","",SCALE!E32/G32)," ")</f>
        <v xml:space="preserve"> </v>
      </c>
      <c r="P32" s="135"/>
      <c r="Q32" s="148"/>
      <c r="R32" s="100"/>
      <c r="S32" s="125"/>
      <c r="T32" s="72" t="s">
        <v>79</v>
      </c>
      <c r="U32" s="72" t="s">
        <v>80</v>
      </c>
      <c r="V32" s="144">
        <v>22639</v>
      </c>
      <c r="W32" s="144">
        <v>3844</v>
      </c>
      <c r="X32" s="145">
        <v>0.17</v>
      </c>
      <c r="Y32" s="146">
        <v>0.21</v>
      </c>
      <c r="Z32" s="147">
        <v>1.24</v>
      </c>
      <c r="AA32" s="47"/>
      <c r="AB32" s="47"/>
      <c r="AC32" s="47"/>
      <c r="AD32" s="47"/>
      <c r="AE32" s="47"/>
      <c r="AF32" s="47"/>
    </row>
    <row r="33" spans="1:32" ht="30.75" customHeight="1">
      <c r="A33" s="100"/>
      <c r="B33" s="100"/>
      <c r="C33" s="46" t="s">
        <v>65</v>
      </c>
      <c r="D33" s="11" t="s">
        <v>136</v>
      </c>
      <c r="E33" s="132">
        <v>1310</v>
      </c>
      <c r="F33" s="132">
        <v>424</v>
      </c>
      <c r="G33" s="132">
        <v>255</v>
      </c>
      <c r="H33" s="132">
        <v>119</v>
      </c>
      <c r="I33" s="133">
        <f t="shared" si="0"/>
        <v>0.32366412213740459</v>
      </c>
      <c r="J33" s="133">
        <f t="shared" si="1"/>
        <v>0.28066037735849059</v>
      </c>
      <c r="K33" s="133">
        <f t="shared" si="2"/>
        <v>9.0839694656488543E-2</v>
      </c>
      <c r="L33" s="133">
        <f t="shared" ref="L33:M33" si="36">IFERROR(IF(G33="","",(G33/F33))," ")</f>
        <v>0.60141509433962259</v>
      </c>
      <c r="M33" s="133">
        <f t="shared" si="36"/>
        <v>0.46666666666666667</v>
      </c>
      <c r="N33" s="134">
        <f>IFERROR(IF(E33="","",SCALE!E33/E33)," ")</f>
        <v>9.7606151093411364E-2</v>
      </c>
      <c r="O33" s="134">
        <f>IFERROR(IF(G33="","",SCALE!E33/G33)," ")</f>
        <v>0.50142767816615252</v>
      </c>
      <c r="P33" s="135"/>
      <c r="Q33" s="148"/>
      <c r="R33" s="100"/>
      <c r="S33" s="125"/>
      <c r="T33" s="72" t="s">
        <v>82</v>
      </c>
      <c r="U33" s="72" t="s">
        <v>83</v>
      </c>
      <c r="V33" s="144">
        <v>29351</v>
      </c>
      <c r="W33" s="144">
        <v>5299</v>
      </c>
      <c r="X33" s="145">
        <v>0.18099999999999999</v>
      </c>
      <c r="Y33" s="146">
        <v>0.22</v>
      </c>
      <c r="Z33" s="147">
        <v>1.23</v>
      </c>
      <c r="AA33" s="47"/>
      <c r="AB33" s="47"/>
      <c r="AC33" s="47"/>
      <c r="AD33" s="47"/>
      <c r="AE33" s="47"/>
      <c r="AF33" s="47"/>
    </row>
    <row r="34" spans="1:32" ht="30.75" customHeight="1">
      <c r="A34" s="100"/>
      <c r="B34" s="140" t="s">
        <v>93</v>
      </c>
      <c r="C34" s="236" t="s">
        <v>135</v>
      </c>
      <c r="D34" s="237"/>
      <c r="E34" s="37">
        <f t="shared" ref="E34:H34" si="37">SUM(E27:E33)</f>
        <v>1772</v>
      </c>
      <c r="F34" s="37">
        <f t="shared" si="37"/>
        <v>634</v>
      </c>
      <c r="G34" s="37">
        <f t="shared" si="37"/>
        <v>401</v>
      </c>
      <c r="H34" s="37">
        <f t="shared" si="37"/>
        <v>155</v>
      </c>
      <c r="I34" s="141">
        <f t="shared" si="0"/>
        <v>0.35778781038374718</v>
      </c>
      <c r="J34" s="141">
        <f t="shared" si="1"/>
        <v>0.24447949526813881</v>
      </c>
      <c r="K34" s="141">
        <f t="shared" si="2"/>
        <v>8.7471783295711064E-2</v>
      </c>
      <c r="L34" s="141">
        <f t="shared" ref="L34:M34" si="38">IFERROR(IF(G34="","",(G34/F34))," ")</f>
        <v>0.63249211356466872</v>
      </c>
      <c r="M34" s="141">
        <f t="shared" si="38"/>
        <v>0.38653366583541149</v>
      </c>
      <c r="N34" s="142" t="str">
        <f>IFERROR(IF(E34="","",SCALE!E34/E34)," ")</f>
        <v xml:space="preserve"> </v>
      </c>
      <c r="O34" s="142" t="str">
        <f>IFERROR(IF(G34="","",SCALE!E34/G34)," ")</f>
        <v xml:space="preserve"> </v>
      </c>
      <c r="P34" s="143"/>
      <c r="Q34" s="148"/>
      <c r="R34" s="100"/>
      <c r="S34" s="125"/>
      <c r="T34" s="72" t="s">
        <v>85</v>
      </c>
      <c r="U34" s="72" t="s">
        <v>86</v>
      </c>
      <c r="V34" s="144">
        <v>20499</v>
      </c>
      <c r="W34" s="144">
        <v>3373</v>
      </c>
      <c r="X34" s="145">
        <v>0.16500000000000001</v>
      </c>
      <c r="Y34" s="146">
        <v>0.22</v>
      </c>
      <c r="Z34" s="147">
        <v>1.31</v>
      </c>
      <c r="AA34" s="47"/>
      <c r="AB34" s="47"/>
      <c r="AC34" s="47"/>
      <c r="AD34" s="47"/>
      <c r="AE34" s="47"/>
      <c r="AF34" s="47"/>
    </row>
    <row r="35" spans="1:32" ht="30.75" customHeight="1">
      <c r="A35" s="100"/>
      <c r="B35" s="100"/>
      <c r="C35" s="43" t="s">
        <v>35</v>
      </c>
      <c r="D35" s="11" t="s">
        <v>141</v>
      </c>
      <c r="E35" s="132">
        <v>1419</v>
      </c>
      <c r="F35" s="132">
        <v>430</v>
      </c>
      <c r="G35" s="132">
        <v>279</v>
      </c>
      <c r="H35" s="132">
        <v>140</v>
      </c>
      <c r="I35" s="133">
        <f t="shared" si="0"/>
        <v>0.30303030303030304</v>
      </c>
      <c r="J35" s="133">
        <f t="shared" si="1"/>
        <v>0.32558139534883723</v>
      </c>
      <c r="K35" s="133">
        <f t="shared" si="2"/>
        <v>9.8661028893587036E-2</v>
      </c>
      <c r="L35" s="133">
        <f t="shared" ref="L35:M35" si="39">IFERROR(IF(G35="","",(G35/F35))," ")</f>
        <v>0.64883720930232558</v>
      </c>
      <c r="M35" s="133">
        <f t="shared" si="39"/>
        <v>0.50179211469534046</v>
      </c>
      <c r="N35" s="134">
        <f>IFERROR(IF(E35="","",SCALE!E35/E35)," ")</f>
        <v>0.14227128553262014</v>
      </c>
      <c r="O35" s="134">
        <f>IFERROR(IF(G35="","",SCALE!E35/G35)," ")</f>
        <v>0.72359481781644441</v>
      </c>
      <c r="P35" s="135"/>
      <c r="Q35" s="148"/>
      <c r="R35" s="100"/>
      <c r="S35" s="125"/>
      <c r="T35" s="72" t="s">
        <v>88</v>
      </c>
      <c r="U35" s="72" t="s">
        <v>89</v>
      </c>
      <c r="V35" s="144">
        <v>25385</v>
      </c>
      <c r="W35" s="144">
        <v>4505</v>
      </c>
      <c r="X35" s="145">
        <v>0.17699999999999999</v>
      </c>
      <c r="Y35" s="146">
        <v>0.23</v>
      </c>
      <c r="Z35" s="147">
        <v>1.28</v>
      </c>
      <c r="AA35" s="47"/>
      <c r="AB35" s="47"/>
      <c r="AC35" s="47"/>
      <c r="AD35" s="47"/>
      <c r="AE35" s="47"/>
      <c r="AF35" s="47"/>
    </row>
    <row r="36" spans="1:32" ht="30.75" customHeight="1">
      <c r="A36" s="100"/>
      <c r="B36" s="100"/>
      <c r="C36" s="43" t="s">
        <v>40</v>
      </c>
      <c r="D36" s="11" t="s">
        <v>144</v>
      </c>
      <c r="E36" s="132">
        <v>1126</v>
      </c>
      <c r="F36" s="132">
        <v>372</v>
      </c>
      <c r="G36" s="132">
        <v>246</v>
      </c>
      <c r="H36" s="132">
        <v>93</v>
      </c>
      <c r="I36" s="133">
        <f t="shared" si="0"/>
        <v>0.33037300177619894</v>
      </c>
      <c r="J36" s="133">
        <f t="shared" si="1"/>
        <v>0.25</v>
      </c>
      <c r="K36" s="133">
        <f t="shared" si="2"/>
        <v>8.2593250444049734E-2</v>
      </c>
      <c r="L36" s="133">
        <f t="shared" ref="L36:M36" si="40">IFERROR(IF(G36="","",(G36/F36))," ")</f>
        <v>0.66129032258064513</v>
      </c>
      <c r="M36" s="133">
        <f t="shared" si="40"/>
        <v>0.37804878048780488</v>
      </c>
      <c r="N36" s="134">
        <f>IFERROR(IF(E36="","",SCALE!E36/E36)," ")</f>
        <v>0.3491021010838542</v>
      </c>
      <c r="O36" s="134">
        <f>IFERROR(IF(G36="","",SCALE!E36/G36)," ")</f>
        <v>1.5979226252862595</v>
      </c>
      <c r="P36" s="135"/>
      <c r="Q36" s="148"/>
      <c r="R36" s="100"/>
      <c r="S36" s="125"/>
      <c r="T36" s="72" t="s">
        <v>91</v>
      </c>
      <c r="U36" s="72" t="s">
        <v>92</v>
      </c>
      <c r="V36" s="144">
        <v>38514</v>
      </c>
      <c r="W36" s="144">
        <v>6661</v>
      </c>
      <c r="X36" s="145">
        <v>0.17299999999999999</v>
      </c>
      <c r="Y36" s="146">
        <v>0.22</v>
      </c>
      <c r="Z36" s="147">
        <v>1.26</v>
      </c>
      <c r="AA36" s="47"/>
      <c r="AB36" s="47"/>
      <c r="AC36" s="47"/>
      <c r="AD36" s="47"/>
      <c r="AE36" s="47"/>
      <c r="AF36" s="47"/>
    </row>
    <row r="37" spans="1:32" ht="30.75" customHeight="1">
      <c r="A37" s="100"/>
      <c r="B37" s="100"/>
      <c r="C37" s="43" t="s">
        <v>45</v>
      </c>
      <c r="D37" s="11" t="s">
        <v>147</v>
      </c>
      <c r="E37" s="132">
        <v>792</v>
      </c>
      <c r="F37" s="132">
        <v>313</v>
      </c>
      <c r="G37" s="132">
        <v>203</v>
      </c>
      <c r="H37" s="132">
        <v>94</v>
      </c>
      <c r="I37" s="133">
        <f t="shared" si="0"/>
        <v>0.39520202020202022</v>
      </c>
      <c r="J37" s="133">
        <f t="shared" si="1"/>
        <v>0.30031948881789139</v>
      </c>
      <c r="K37" s="133">
        <f t="shared" si="2"/>
        <v>0.11868686868686869</v>
      </c>
      <c r="L37" s="133">
        <f t="shared" ref="L37:M37" si="41">IFERROR(IF(G37="","",(G37/F37))," ")</f>
        <v>0.6485623003194888</v>
      </c>
      <c r="M37" s="133">
        <f t="shared" si="41"/>
        <v>0.46305418719211822</v>
      </c>
      <c r="N37" s="134">
        <f>IFERROR(IF(E37="","",SCALE!E37/E37)," ")</f>
        <v>0.41872656946428793</v>
      </c>
      <c r="O37" s="134">
        <f>IFERROR(IF(G37="","",SCALE!E37/G37)," ")</f>
        <v>1.6336524286488476</v>
      </c>
      <c r="P37" s="135"/>
      <c r="Q37" s="148"/>
      <c r="R37" s="100"/>
      <c r="S37" s="125"/>
      <c r="T37" s="72" t="s">
        <v>95</v>
      </c>
      <c r="U37" s="72" t="s">
        <v>96</v>
      </c>
      <c r="V37" s="144">
        <v>34500</v>
      </c>
      <c r="W37" s="144">
        <v>5955</v>
      </c>
      <c r="X37" s="145">
        <v>0.17299999999999999</v>
      </c>
      <c r="Y37" s="146">
        <v>0.23</v>
      </c>
      <c r="Z37" s="147">
        <v>1.31</v>
      </c>
      <c r="AA37" s="47"/>
      <c r="AB37" s="47"/>
      <c r="AC37" s="47"/>
      <c r="AD37" s="47"/>
      <c r="AE37" s="47"/>
      <c r="AF37" s="47"/>
    </row>
    <row r="38" spans="1:32" ht="30.75" customHeight="1">
      <c r="A38" s="100"/>
      <c r="B38" s="100"/>
      <c r="C38" s="43" t="s">
        <v>50</v>
      </c>
      <c r="D38" s="11" t="s">
        <v>150</v>
      </c>
      <c r="E38" s="132">
        <v>2055</v>
      </c>
      <c r="F38" s="132">
        <v>546</v>
      </c>
      <c r="G38" s="132">
        <v>343</v>
      </c>
      <c r="H38" s="132">
        <v>132</v>
      </c>
      <c r="I38" s="133">
        <f t="shared" si="0"/>
        <v>0.26569343065693429</v>
      </c>
      <c r="J38" s="133">
        <f t="shared" si="1"/>
        <v>0.24175824175824176</v>
      </c>
      <c r="K38" s="133">
        <f t="shared" si="2"/>
        <v>6.4233576642335768E-2</v>
      </c>
      <c r="L38" s="133">
        <f t="shared" ref="L38:M38" si="42">IFERROR(IF(G38="","",(G38/F38))," ")</f>
        <v>0.62820512820512819</v>
      </c>
      <c r="M38" s="133">
        <f t="shared" si="42"/>
        <v>0.38483965014577259</v>
      </c>
      <c r="N38" s="134">
        <f>IFERROR(IF(E38="","",SCALE!E38/E38)," ")</f>
        <v>0.21511347601364711</v>
      </c>
      <c r="O38" s="134">
        <f>IFERROR(IF(G38="","",SCALE!E38/G38)," ")</f>
        <v>1.2887993971080025</v>
      </c>
      <c r="P38" s="135"/>
      <c r="Q38" s="148"/>
      <c r="R38" s="100"/>
      <c r="S38" s="125"/>
      <c r="T38" s="72" t="s">
        <v>98</v>
      </c>
      <c r="U38" s="72" t="s">
        <v>99</v>
      </c>
      <c r="V38" s="144">
        <v>21250</v>
      </c>
      <c r="W38" s="144">
        <v>3391</v>
      </c>
      <c r="X38" s="145">
        <v>0.16</v>
      </c>
      <c r="Y38" s="146">
        <v>0.21</v>
      </c>
      <c r="Z38" s="147">
        <v>1.29</v>
      </c>
      <c r="AA38" s="47"/>
      <c r="AB38" s="47"/>
      <c r="AC38" s="47"/>
      <c r="AD38" s="47"/>
      <c r="AE38" s="47"/>
      <c r="AF38" s="47"/>
    </row>
    <row r="39" spans="1:32" ht="30.75" customHeight="1">
      <c r="A39" s="100"/>
      <c r="B39" s="100"/>
      <c r="C39" s="43" t="s">
        <v>56</v>
      </c>
      <c r="D39" s="11" t="s">
        <v>153</v>
      </c>
      <c r="E39" s="132">
        <v>1154</v>
      </c>
      <c r="F39" s="132">
        <v>417</v>
      </c>
      <c r="G39" s="132">
        <v>237</v>
      </c>
      <c r="H39" s="132">
        <v>112</v>
      </c>
      <c r="I39" s="133">
        <f t="shared" si="0"/>
        <v>0.36135181975736569</v>
      </c>
      <c r="J39" s="133">
        <f t="shared" si="1"/>
        <v>0.26858513189448441</v>
      </c>
      <c r="K39" s="133">
        <f t="shared" si="2"/>
        <v>9.7053726169844021E-2</v>
      </c>
      <c r="L39" s="133">
        <f t="shared" ref="L39:M39" si="43">IFERROR(IF(G39="","",(G39/F39))," ")</f>
        <v>0.56834532374100721</v>
      </c>
      <c r="M39" s="133">
        <f t="shared" si="43"/>
        <v>0.47257383966244726</v>
      </c>
      <c r="N39" s="134">
        <f>IFERROR(IF(E39="","",SCALE!E39/E39)," ")</f>
        <v>0.4647798396876841</v>
      </c>
      <c r="O39" s="134">
        <f>IFERROR(IF(G39="","",SCALE!E39/G39)," ")</f>
        <v>2.2631052109687237</v>
      </c>
      <c r="P39" s="135"/>
      <c r="Q39" s="148"/>
      <c r="R39" s="100"/>
      <c r="S39" s="125"/>
      <c r="T39" s="72" t="s">
        <v>101</v>
      </c>
      <c r="U39" s="72" t="s">
        <v>102</v>
      </c>
      <c r="V39" s="144">
        <v>23173</v>
      </c>
      <c r="W39" s="144">
        <v>4092</v>
      </c>
      <c r="X39" s="145">
        <v>0.17699999999999999</v>
      </c>
      <c r="Y39" s="146">
        <v>0.23</v>
      </c>
      <c r="Z39" s="147">
        <v>1.32</v>
      </c>
      <c r="AA39" s="47"/>
      <c r="AB39" s="47"/>
      <c r="AC39" s="47"/>
      <c r="AD39" s="47"/>
      <c r="AE39" s="47"/>
      <c r="AF39" s="47"/>
    </row>
    <row r="40" spans="1:32" ht="30.75" customHeight="1">
      <c r="A40" s="100"/>
      <c r="B40" s="100"/>
      <c r="C40" s="43" t="s">
        <v>61</v>
      </c>
      <c r="D40" s="11" t="s">
        <v>156</v>
      </c>
      <c r="E40" s="132">
        <v>717</v>
      </c>
      <c r="F40" s="132">
        <v>318</v>
      </c>
      <c r="G40" s="132">
        <v>194</v>
      </c>
      <c r="H40" s="132">
        <v>81</v>
      </c>
      <c r="I40" s="133">
        <f t="shared" si="0"/>
        <v>0.44351464435146443</v>
      </c>
      <c r="J40" s="133">
        <f t="shared" si="1"/>
        <v>0.25471698113207547</v>
      </c>
      <c r="K40" s="133">
        <f t="shared" si="2"/>
        <v>0.11297071129707113</v>
      </c>
      <c r="L40" s="133">
        <f t="shared" ref="L40:M40" si="44">IFERROR(IF(G40="","",(G40/F40))," ")</f>
        <v>0.61006289308176098</v>
      </c>
      <c r="M40" s="133">
        <f t="shared" si="44"/>
        <v>0.4175257731958763</v>
      </c>
      <c r="N40" s="134">
        <f>IFERROR(IF(E40="","",SCALE!E40/E40)," ")</f>
        <v>0.43353736896047285</v>
      </c>
      <c r="O40" s="134">
        <f>IFERROR(IF(G40="","",SCALE!E40/G40)," ")</f>
        <v>1.6023004821889641</v>
      </c>
      <c r="P40" s="135"/>
      <c r="Q40" s="148"/>
      <c r="R40" s="100"/>
      <c r="S40" s="125"/>
      <c r="T40" s="72" t="s">
        <v>104</v>
      </c>
      <c r="U40" s="72" t="s">
        <v>105</v>
      </c>
      <c r="V40" s="144">
        <v>22366</v>
      </c>
      <c r="W40" s="144">
        <v>4065</v>
      </c>
      <c r="X40" s="145">
        <v>0.182</v>
      </c>
      <c r="Y40" s="146">
        <v>0.21</v>
      </c>
      <c r="Z40" s="147">
        <v>1.1599999999999999</v>
      </c>
      <c r="AA40" s="47"/>
      <c r="AB40" s="47"/>
      <c r="AC40" s="47"/>
      <c r="AD40" s="47"/>
      <c r="AE40" s="47"/>
      <c r="AF40" s="47"/>
    </row>
    <row r="41" spans="1:32" ht="30.75" customHeight="1">
      <c r="A41" s="100"/>
      <c r="B41" s="100"/>
      <c r="C41" s="46" t="s">
        <v>65</v>
      </c>
      <c r="D41" s="11" t="s">
        <v>159</v>
      </c>
      <c r="E41" s="132">
        <v>670</v>
      </c>
      <c r="F41" s="132">
        <v>344</v>
      </c>
      <c r="G41" s="132">
        <v>201</v>
      </c>
      <c r="H41" s="132">
        <v>95</v>
      </c>
      <c r="I41" s="133">
        <f t="shared" si="0"/>
        <v>0.51343283582089549</v>
      </c>
      <c r="J41" s="133">
        <f t="shared" si="1"/>
        <v>0.27616279069767441</v>
      </c>
      <c r="K41" s="133">
        <f t="shared" si="2"/>
        <v>0.1417910447761194</v>
      </c>
      <c r="L41" s="133">
        <f t="shared" ref="L41:M41" si="45">IFERROR(IF(G41="","",(G41/F41))," ")</f>
        <v>0.58430232558139539</v>
      </c>
      <c r="M41" s="133">
        <f t="shared" si="45"/>
        <v>0.47263681592039802</v>
      </c>
      <c r="N41" s="134">
        <f>IFERROR(IF(E41="","",SCALE!E41/E41)," ")</f>
        <v>0.45953006964517024</v>
      </c>
      <c r="O41" s="134">
        <f>IFERROR(IF(G41="","",SCALE!E41/G41)," ")</f>
        <v>1.5317668988172342</v>
      </c>
      <c r="P41" s="135"/>
      <c r="Q41" s="148"/>
      <c r="R41" s="100"/>
      <c r="S41" s="125"/>
      <c r="T41" s="72" t="s">
        <v>107</v>
      </c>
      <c r="U41" s="72" t="s">
        <v>108</v>
      </c>
      <c r="V41" s="144">
        <v>24527</v>
      </c>
      <c r="W41" s="144">
        <v>4512</v>
      </c>
      <c r="X41" s="145">
        <v>0.184</v>
      </c>
      <c r="Y41" s="146">
        <v>0.24</v>
      </c>
      <c r="Z41" s="147">
        <v>1.31</v>
      </c>
      <c r="AA41" s="47"/>
      <c r="AB41" s="47"/>
      <c r="AC41" s="47"/>
      <c r="AD41" s="47"/>
      <c r="AE41" s="47"/>
      <c r="AF41" s="47"/>
    </row>
    <row r="42" spans="1:32" ht="30.75" customHeight="1">
      <c r="A42" s="100"/>
      <c r="B42" s="140" t="s">
        <v>93</v>
      </c>
      <c r="C42" s="236" t="s">
        <v>138</v>
      </c>
      <c r="D42" s="237"/>
      <c r="E42" s="37">
        <f t="shared" ref="E42:H42" si="46">SUM(E35:E41)</f>
        <v>7933</v>
      </c>
      <c r="F42" s="37">
        <f t="shared" si="46"/>
        <v>2740</v>
      </c>
      <c r="G42" s="37">
        <f t="shared" si="46"/>
        <v>1703</v>
      </c>
      <c r="H42" s="37">
        <f t="shared" si="46"/>
        <v>747</v>
      </c>
      <c r="I42" s="141">
        <f t="shared" si="0"/>
        <v>0.34539266355729231</v>
      </c>
      <c r="J42" s="141">
        <f t="shared" si="1"/>
        <v>0.27262773722627737</v>
      </c>
      <c r="K42" s="141">
        <f t="shared" si="2"/>
        <v>9.4163620320181524E-2</v>
      </c>
      <c r="L42" s="141">
        <f t="shared" ref="L42:M42" si="47">IFERROR(IF(G42="","",(G42/F42))," ")</f>
        <v>0.62153284671532849</v>
      </c>
      <c r="M42" s="141">
        <f t="shared" si="47"/>
        <v>0.4386376981796829</v>
      </c>
      <c r="N42" s="142">
        <f>IFERROR(IF(E42="","",SCALE!E42/E42)," ")</f>
        <v>0.31813298013632668</v>
      </c>
      <c r="O42" s="142">
        <f>IFERROR(IF(G42="","",SCALE!E42/G42)," ")</f>
        <v>1.4819430014218904</v>
      </c>
      <c r="P42" s="143"/>
      <c r="Q42" s="148"/>
      <c r="R42" s="100"/>
      <c r="S42" s="125"/>
      <c r="T42" s="72" t="s">
        <v>110</v>
      </c>
      <c r="U42" s="72" t="s">
        <v>111</v>
      </c>
      <c r="V42" s="144">
        <v>31006</v>
      </c>
      <c r="W42" s="144">
        <v>3810</v>
      </c>
      <c r="X42" s="145">
        <v>0.123</v>
      </c>
      <c r="Y42" s="146">
        <v>0.19</v>
      </c>
      <c r="Z42" s="147">
        <v>1.55</v>
      </c>
      <c r="AA42" s="47"/>
      <c r="AB42" s="47"/>
      <c r="AC42" s="47"/>
      <c r="AD42" s="47"/>
      <c r="AE42" s="47"/>
      <c r="AF42" s="47"/>
    </row>
    <row r="43" spans="1:32" ht="30.75" customHeight="1">
      <c r="A43" s="100"/>
      <c r="B43" s="100"/>
      <c r="C43" s="43" t="s">
        <v>35</v>
      </c>
      <c r="D43" s="11" t="s">
        <v>164</v>
      </c>
      <c r="E43" s="132">
        <v>786</v>
      </c>
      <c r="F43" s="132">
        <v>352</v>
      </c>
      <c r="G43" s="132">
        <v>210</v>
      </c>
      <c r="H43" s="132">
        <v>106</v>
      </c>
      <c r="I43" s="133">
        <f t="shared" si="0"/>
        <v>0.44783715012722647</v>
      </c>
      <c r="J43" s="133">
        <f t="shared" si="1"/>
        <v>0.30113636363636365</v>
      </c>
      <c r="K43" s="133">
        <f t="shared" si="2"/>
        <v>0.13486005089058525</v>
      </c>
      <c r="L43" s="133">
        <f t="shared" ref="L43:M43" si="48">IFERROR(IF(G43="","",(G43/F43))," ")</f>
        <v>0.59659090909090906</v>
      </c>
      <c r="M43" s="133">
        <f t="shared" si="48"/>
        <v>0.50476190476190474</v>
      </c>
      <c r="N43" s="134">
        <f>IFERROR(IF(E43="","",SCALE!E43/E43)," ")</f>
        <v>0.34023591776855494</v>
      </c>
      <c r="O43" s="134">
        <f>IFERROR(IF(G43="","",SCALE!E43/G43)," ")</f>
        <v>1.2734544350765913</v>
      </c>
      <c r="P43" s="135"/>
      <c r="Q43" s="148"/>
      <c r="R43" s="100"/>
      <c r="S43" s="125"/>
      <c r="T43" s="72" t="s">
        <v>113</v>
      </c>
      <c r="U43" s="72" t="s">
        <v>114</v>
      </c>
      <c r="V43" s="144">
        <v>18027</v>
      </c>
      <c r="W43" s="144">
        <v>2500</v>
      </c>
      <c r="X43" s="145">
        <v>0.13900000000000001</v>
      </c>
      <c r="Y43" s="146">
        <v>0.22</v>
      </c>
      <c r="Z43" s="147">
        <v>1.62</v>
      </c>
      <c r="AA43" s="47"/>
      <c r="AB43" s="47"/>
      <c r="AC43" s="47"/>
      <c r="AD43" s="47"/>
      <c r="AE43" s="47"/>
      <c r="AF43" s="47"/>
    </row>
    <row r="44" spans="1:32" ht="30.75" customHeight="1">
      <c r="A44" s="100"/>
      <c r="B44" s="100"/>
      <c r="C44" s="43" t="s">
        <v>40</v>
      </c>
      <c r="D44" s="11" t="s">
        <v>167</v>
      </c>
      <c r="E44" s="132">
        <v>860</v>
      </c>
      <c r="F44" s="132">
        <v>346</v>
      </c>
      <c r="G44" s="132">
        <v>202</v>
      </c>
      <c r="H44" s="132">
        <v>82</v>
      </c>
      <c r="I44" s="133">
        <f t="shared" si="0"/>
        <v>0.40232558139534885</v>
      </c>
      <c r="J44" s="133">
        <f t="shared" si="1"/>
        <v>0.23699421965317918</v>
      </c>
      <c r="K44" s="133">
        <f t="shared" si="2"/>
        <v>9.5348837209302331E-2</v>
      </c>
      <c r="L44" s="133">
        <f t="shared" ref="L44:M44" si="49">IFERROR(IF(G44="","",(G44/F44))," ")</f>
        <v>0.58381502890173409</v>
      </c>
      <c r="M44" s="133">
        <f t="shared" si="49"/>
        <v>0.40594059405940597</v>
      </c>
      <c r="N44" s="134">
        <f>IFERROR(IF(E44="","",SCALE!E44/E44)," ")</f>
        <v>0.37596027682482769</v>
      </c>
      <c r="O44" s="134">
        <f>IFERROR(IF(G44="","",SCALE!E44/G44)," ")</f>
        <v>1.6006229607393654</v>
      </c>
      <c r="P44" s="135"/>
      <c r="Q44" s="148"/>
      <c r="R44" s="100"/>
      <c r="S44" s="125"/>
      <c r="T44" s="72" t="s">
        <v>116</v>
      </c>
      <c r="U44" s="72" t="s">
        <v>117</v>
      </c>
      <c r="V44" s="144">
        <v>27754</v>
      </c>
      <c r="W44" s="144">
        <v>4980</v>
      </c>
      <c r="X44" s="145">
        <v>0.17899999999999999</v>
      </c>
      <c r="Y44" s="146">
        <v>0.23</v>
      </c>
      <c r="Z44" s="147">
        <v>1.26</v>
      </c>
      <c r="AA44" s="47"/>
      <c r="AB44" s="47"/>
      <c r="AC44" s="47"/>
      <c r="AD44" s="47"/>
      <c r="AE44" s="47"/>
      <c r="AF44" s="47"/>
    </row>
    <row r="45" spans="1:32" ht="30.75" customHeight="1">
      <c r="A45" s="100"/>
      <c r="B45" s="100"/>
      <c r="C45" s="43" t="s">
        <v>45</v>
      </c>
      <c r="D45" s="11" t="s">
        <v>170</v>
      </c>
      <c r="E45" s="132">
        <v>560</v>
      </c>
      <c r="F45" s="132">
        <v>252</v>
      </c>
      <c r="G45" s="132">
        <v>140</v>
      </c>
      <c r="H45" s="132">
        <v>45</v>
      </c>
      <c r="I45" s="133">
        <f t="shared" si="0"/>
        <v>0.45</v>
      </c>
      <c r="J45" s="133">
        <f t="shared" si="1"/>
        <v>0.17857142857142858</v>
      </c>
      <c r="K45" s="133">
        <f t="shared" si="2"/>
        <v>8.0357142857142863E-2</v>
      </c>
      <c r="L45" s="133">
        <f t="shared" ref="L45:M45" si="50">IFERROR(IF(G45="","",(G45/F45))," ")</f>
        <v>0.55555555555555558</v>
      </c>
      <c r="M45" s="133">
        <f t="shared" si="50"/>
        <v>0.32142857142857145</v>
      </c>
      <c r="N45" s="134">
        <f>IFERROR(IF(E45="","",SCALE!E45/E45)," ")</f>
        <v>0.4924637015849474</v>
      </c>
      <c r="O45" s="134">
        <f>IFERROR(IF(G45="","",SCALE!E45/G45)," ")</f>
        <v>1.9698548063397896</v>
      </c>
      <c r="P45" s="135"/>
      <c r="Q45" s="148"/>
      <c r="R45" s="100"/>
      <c r="S45" s="125"/>
      <c r="T45" s="72" t="s">
        <v>119</v>
      </c>
      <c r="U45" s="72" t="s">
        <v>120</v>
      </c>
      <c r="V45" s="144">
        <v>28519</v>
      </c>
      <c r="W45" s="144">
        <v>4715</v>
      </c>
      <c r="X45" s="145">
        <v>0.16500000000000001</v>
      </c>
      <c r="Y45" s="146">
        <v>0.22</v>
      </c>
      <c r="Z45" s="147">
        <v>1.35</v>
      </c>
      <c r="AA45" s="47"/>
      <c r="AB45" s="47"/>
      <c r="AC45" s="47"/>
      <c r="AD45" s="47"/>
      <c r="AE45" s="47"/>
      <c r="AF45" s="47"/>
    </row>
    <row r="46" spans="1:32" ht="30.75" customHeight="1">
      <c r="A46" s="100"/>
      <c r="B46" s="100"/>
      <c r="C46" s="43" t="s">
        <v>50</v>
      </c>
      <c r="D46" s="11" t="s">
        <v>173</v>
      </c>
      <c r="E46" s="132">
        <v>381</v>
      </c>
      <c r="F46" s="132">
        <v>131</v>
      </c>
      <c r="G46" s="132">
        <v>83</v>
      </c>
      <c r="H46" s="132">
        <v>39</v>
      </c>
      <c r="I46" s="133">
        <f t="shared" si="0"/>
        <v>0.34383202099737531</v>
      </c>
      <c r="J46" s="133">
        <f t="shared" si="1"/>
        <v>0.29770992366412213</v>
      </c>
      <c r="K46" s="133">
        <f t="shared" si="2"/>
        <v>0.10236220472440945</v>
      </c>
      <c r="L46" s="133">
        <f t="shared" ref="L46:M46" si="51">IFERROR(IF(G46="","",(G46/F46))," ")</f>
        <v>0.63358778625954193</v>
      </c>
      <c r="M46" s="133">
        <f t="shared" si="51"/>
        <v>0.46987951807228917</v>
      </c>
      <c r="N46" s="134">
        <f>IFERROR(IF(E46="","",SCALE!E46/E46)," ")</f>
        <v>0.52108538017125161</v>
      </c>
      <c r="O46" s="134">
        <f>IFERROR(IF(G46="","",SCALE!E46/G46)," ")</f>
        <v>2.3919702390993596</v>
      </c>
      <c r="P46" s="135"/>
      <c r="Q46" s="148"/>
      <c r="R46" s="100"/>
      <c r="S46" s="125"/>
      <c r="T46" s="72" t="s">
        <v>122</v>
      </c>
      <c r="U46" s="72" t="s">
        <v>123</v>
      </c>
      <c r="V46" s="144">
        <v>38942</v>
      </c>
      <c r="W46" s="144">
        <v>6276</v>
      </c>
      <c r="X46" s="145">
        <v>0.161</v>
      </c>
      <c r="Y46" s="146">
        <v>0.23</v>
      </c>
      <c r="Z46" s="147">
        <v>1.44</v>
      </c>
      <c r="AA46" s="47"/>
      <c r="AB46" s="47"/>
      <c r="AC46" s="47"/>
      <c r="AD46" s="47"/>
      <c r="AE46" s="47"/>
      <c r="AF46" s="47"/>
    </row>
    <row r="47" spans="1:32" ht="30.75" customHeight="1">
      <c r="A47" s="100"/>
      <c r="B47" s="100"/>
      <c r="C47" s="43" t="s">
        <v>56</v>
      </c>
      <c r="D47" s="11" t="s">
        <v>176</v>
      </c>
      <c r="E47" s="132">
        <v>528</v>
      </c>
      <c r="F47" s="132">
        <v>117</v>
      </c>
      <c r="G47" s="132">
        <v>66</v>
      </c>
      <c r="H47" s="132">
        <v>31</v>
      </c>
      <c r="I47" s="133">
        <f t="shared" si="0"/>
        <v>0.22159090909090909</v>
      </c>
      <c r="J47" s="133">
        <f t="shared" si="1"/>
        <v>0.26495726495726496</v>
      </c>
      <c r="K47" s="133">
        <f t="shared" si="2"/>
        <v>5.8712121212121215E-2</v>
      </c>
      <c r="L47" s="133">
        <f t="shared" ref="L47:M47" si="52">IFERROR(IF(G47="","",(G47/F47))," ")</f>
        <v>0.5641025641025641</v>
      </c>
      <c r="M47" s="133">
        <f t="shared" si="52"/>
        <v>0.46969696969696972</v>
      </c>
      <c r="N47" s="134">
        <f>IFERROR(IF(E47="","",SCALE!E47/E47)," ")</f>
        <v>0.28957728735011584</v>
      </c>
      <c r="O47" s="134">
        <f>IFERROR(IF(G47="","",SCALE!E47/G47)," ")</f>
        <v>2.3166182988009267</v>
      </c>
      <c r="P47" s="135"/>
      <c r="Q47" s="148"/>
      <c r="R47" s="100"/>
      <c r="S47" s="125"/>
      <c r="T47" s="72" t="s">
        <v>125</v>
      </c>
      <c r="U47" s="72" t="s">
        <v>126</v>
      </c>
      <c r="V47" s="144">
        <v>41276</v>
      </c>
      <c r="W47" s="144">
        <v>6624</v>
      </c>
      <c r="X47" s="145">
        <v>0.16</v>
      </c>
      <c r="Y47" s="146">
        <v>0.24</v>
      </c>
      <c r="Z47" s="147">
        <v>1.51</v>
      </c>
      <c r="AA47" s="47"/>
      <c r="AB47" s="47"/>
      <c r="AC47" s="47"/>
      <c r="AD47" s="47"/>
      <c r="AE47" s="47"/>
      <c r="AF47" s="47"/>
    </row>
    <row r="48" spans="1:32" ht="30.75" customHeight="1">
      <c r="A48" s="100"/>
      <c r="B48" s="100"/>
      <c r="C48" s="43" t="s">
        <v>61</v>
      </c>
      <c r="D48" s="11" t="s">
        <v>179</v>
      </c>
      <c r="E48" s="132">
        <v>635</v>
      </c>
      <c r="F48" s="132">
        <v>247</v>
      </c>
      <c r="G48" s="132">
        <v>161</v>
      </c>
      <c r="H48" s="132">
        <v>52</v>
      </c>
      <c r="I48" s="133">
        <f t="shared" si="0"/>
        <v>0.38897637795275591</v>
      </c>
      <c r="J48" s="133">
        <f t="shared" si="1"/>
        <v>0.21052631578947367</v>
      </c>
      <c r="K48" s="133">
        <f t="shared" si="2"/>
        <v>8.1889763779527558E-2</v>
      </c>
      <c r="L48" s="133">
        <f t="shared" ref="L48:M48" si="53">IFERROR(IF(G48="","",(G48/F48))," ")</f>
        <v>0.65182186234817818</v>
      </c>
      <c r="M48" s="133">
        <f t="shared" si="53"/>
        <v>0.32298136645962733</v>
      </c>
      <c r="N48" s="134">
        <f>IFERROR(IF(E48="","",SCALE!E48/E48)," ")</f>
        <v>0.54127709802842394</v>
      </c>
      <c r="O48" s="134">
        <f>IFERROR(IF(G48="","",SCALE!E48/G48)," ")</f>
        <v>2.1348506661369515</v>
      </c>
      <c r="P48" s="135"/>
      <c r="Q48" s="148"/>
      <c r="R48" s="100"/>
      <c r="S48" s="125"/>
      <c r="T48" s="249" t="s">
        <v>434</v>
      </c>
      <c r="U48" s="243"/>
      <c r="V48" s="149" t="s">
        <v>435</v>
      </c>
      <c r="W48" s="149" t="s">
        <v>412</v>
      </c>
      <c r="X48" s="149" t="s">
        <v>33</v>
      </c>
      <c r="Y48" s="149" t="s">
        <v>436</v>
      </c>
      <c r="Z48" s="149" t="s">
        <v>415</v>
      </c>
      <c r="AA48" s="149" t="s">
        <v>437</v>
      </c>
      <c r="AB48" s="149" t="s">
        <v>438</v>
      </c>
      <c r="AC48" s="149" t="s">
        <v>439</v>
      </c>
      <c r="AD48" s="150"/>
      <c r="AE48" s="150"/>
      <c r="AF48" s="150"/>
    </row>
    <row r="49" spans="1:32" ht="30.75" customHeight="1">
      <c r="A49" s="100"/>
      <c r="B49" s="100"/>
      <c r="C49" s="46" t="s">
        <v>65</v>
      </c>
      <c r="D49" s="11" t="s">
        <v>182</v>
      </c>
      <c r="E49" s="132">
        <v>521</v>
      </c>
      <c r="F49" s="132">
        <v>225</v>
      </c>
      <c r="G49" s="132">
        <v>128</v>
      </c>
      <c r="H49" s="132">
        <v>48</v>
      </c>
      <c r="I49" s="133">
        <f t="shared" si="0"/>
        <v>0.43186180422264875</v>
      </c>
      <c r="J49" s="133">
        <f t="shared" si="1"/>
        <v>0.21333333333333335</v>
      </c>
      <c r="K49" s="133">
        <f t="shared" si="2"/>
        <v>9.2130518234165071E-2</v>
      </c>
      <c r="L49" s="133">
        <f t="shared" ref="L49:M49" si="54">IFERROR(IF(G49="","",(G49/F49))," ")</f>
        <v>0.56888888888888889</v>
      </c>
      <c r="M49" s="133">
        <f t="shared" si="54"/>
        <v>0.375</v>
      </c>
      <c r="N49" s="134">
        <f>IFERROR(IF(E49="","",SCALE!E49/E49)," ")</f>
        <v>0.46577095329494561</v>
      </c>
      <c r="O49" s="134">
        <f>IFERROR(IF(G49="","",SCALE!E49/G49)," ")</f>
        <v>1.8958333333333333</v>
      </c>
      <c r="P49" s="135"/>
      <c r="Q49" s="148"/>
      <c r="R49" s="100"/>
      <c r="S49" s="125"/>
      <c r="T49" s="72" t="s">
        <v>128</v>
      </c>
      <c r="U49" s="72" t="str">
        <f>C10</f>
        <v>Temmuz 0. Hafta</v>
      </c>
      <c r="V49" s="136">
        <f t="shared" ref="V49:W49" si="55">E10</f>
        <v>0</v>
      </c>
      <c r="W49" s="136">
        <f t="shared" si="55"/>
        <v>0</v>
      </c>
      <c r="X49" s="136">
        <f t="shared" ref="X49:Z49" si="56">H10</f>
        <v>0</v>
      </c>
      <c r="Y49" s="137" t="str">
        <f t="shared" si="56"/>
        <v xml:space="preserve"> </v>
      </c>
      <c r="Z49" s="137" t="str">
        <f t="shared" si="56"/>
        <v xml:space="preserve"> </v>
      </c>
      <c r="AA49" s="137" t="str">
        <f t="shared" ref="AA49:AC49" si="57">M10</f>
        <v xml:space="preserve"> </v>
      </c>
      <c r="AB49" s="137" t="str">
        <f t="shared" si="57"/>
        <v xml:space="preserve"> </v>
      </c>
      <c r="AC49" s="137" t="str">
        <f t="shared" si="57"/>
        <v xml:space="preserve"> </v>
      </c>
      <c r="AD49" s="151"/>
      <c r="AE49" s="151"/>
      <c r="AF49" s="151"/>
    </row>
    <row r="50" spans="1:32" ht="30.75" customHeight="1">
      <c r="A50" s="100"/>
      <c r="B50" s="140" t="s">
        <v>93</v>
      </c>
      <c r="C50" s="236" t="s">
        <v>140</v>
      </c>
      <c r="D50" s="237"/>
      <c r="E50" s="37">
        <f t="shared" ref="E50:H50" si="58">SUM(E43:E49)</f>
        <v>4271</v>
      </c>
      <c r="F50" s="37">
        <f t="shared" si="58"/>
        <v>1670</v>
      </c>
      <c r="G50" s="37">
        <f t="shared" si="58"/>
        <v>990</v>
      </c>
      <c r="H50" s="37">
        <f t="shared" si="58"/>
        <v>403</v>
      </c>
      <c r="I50" s="141">
        <f t="shared" si="0"/>
        <v>0.39100913135097165</v>
      </c>
      <c r="J50" s="141">
        <f t="shared" si="1"/>
        <v>0.24131736526946107</v>
      </c>
      <c r="K50" s="141">
        <f t="shared" si="2"/>
        <v>9.4357293373917114E-2</v>
      </c>
      <c r="L50" s="141">
        <f t="shared" ref="L50:M50" si="59">IFERROR(IF(G50="","",(G50/F50))," ")</f>
        <v>0.59281437125748504</v>
      </c>
      <c r="M50" s="141">
        <f t="shared" si="59"/>
        <v>0.40707070707070708</v>
      </c>
      <c r="N50" s="142">
        <f>IFERROR(IF(E50="","",SCALE!E50/E50)," ")</f>
        <v>0.42246286673000016</v>
      </c>
      <c r="O50" s="142">
        <f>IFERROR(IF(G50="","",SCALE!E50/G50)," ")</f>
        <v>1.8225645492967986</v>
      </c>
      <c r="P50" s="143"/>
      <c r="Q50" s="148"/>
      <c r="R50" s="100"/>
      <c r="S50" s="125"/>
      <c r="T50" s="72" t="s">
        <v>130</v>
      </c>
      <c r="U50" s="72" t="str">
        <f>C18</f>
        <v>Temmuz 1. Hafta</v>
      </c>
      <c r="V50" s="136">
        <f t="shared" ref="V50:W50" si="60">E18</f>
        <v>0</v>
      </c>
      <c r="W50" s="136">
        <f t="shared" si="60"/>
        <v>0</v>
      </c>
      <c r="X50" s="136">
        <f t="shared" ref="X50:Z50" si="61">H18</f>
        <v>0</v>
      </c>
      <c r="Y50" s="137" t="str">
        <f t="shared" si="61"/>
        <v xml:space="preserve"> </v>
      </c>
      <c r="Z50" s="137" t="str">
        <f t="shared" si="61"/>
        <v xml:space="preserve"> </v>
      </c>
      <c r="AA50" s="137" t="str">
        <f t="shared" ref="AA50:AC50" si="62">M18</f>
        <v xml:space="preserve"> </v>
      </c>
      <c r="AB50" s="137" t="str">
        <f t="shared" si="62"/>
        <v xml:space="preserve"> </v>
      </c>
      <c r="AC50" s="137" t="str">
        <f t="shared" si="62"/>
        <v xml:space="preserve"> </v>
      </c>
      <c r="AD50" s="151"/>
      <c r="AE50" s="151"/>
      <c r="AF50" s="151"/>
    </row>
    <row r="51" spans="1:32" ht="30.75" customHeight="1">
      <c r="A51" s="100"/>
      <c r="B51" s="100"/>
      <c r="C51" s="43" t="s">
        <v>35</v>
      </c>
      <c r="D51" s="11" t="s">
        <v>187</v>
      </c>
      <c r="E51" s="132">
        <v>803</v>
      </c>
      <c r="F51" s="132">
        <v>199</v>
      </c>
      <c r="G51" s="132">
        <v>132</v>
      </c>
      <c r="H51" s="132">
        <v>47</v>
      </c>
      <c r="I51" s="133">
        <f t="shared" si="0"/>
        <v>0.24782067247820672</v>
      </c>
      <c r="J51" s="133">
        <f t="shared" si="1"/>
        <v>0.23618090452261306</v>
      </c>
      <c r="K51" s="133">
        <f t="shared" si="2"/>
        <v>5.8530510585305104E-2</v>
      </c>
      <c r="L51" s="133">
        <f t="shared" ref="L51:M51" si="63">IFERROR(IF(G51="","",(G51/F51))," ")</f>
        <v>0.66331658291457285</v>
      </c>
      <c r="M51" s="133">
        <f t="shared" si="63"/>
        <v>0.35606060606060608</v>
      </c>
      <c r="N51" s="134">
        <f>IFERROR(IF(E51="","",SCALE!E51/E51)," ")</f>
        <v>0.27442188260353018</v>
      </c>
      <c r="O51" s="134">
        <f>IFERROR(IF(G51="","",SCALE!E51/G51)," ")</f>
        <v>1.6693997858381417</v>
      </c>
      <c r="P51" s="135"/>
      <c r="Q51" s="148"/>
      <c r="R51" s="100"/>
      <c r="S51" s="125"/>
      <c r="T51" s="72" t="s">
        <v>132</v>
      </c>
      <c r="U51" s="72" t="str">
        <f>C26</f>
        <v>Temmuz 2. Hafta</v>
      </c>
      <c r="V51" s="136">
        <f t="shared" ref="V51:W51" si="64">E26</f>
        <v>0</v>
      </c>
      <c r="W51" s="136">
        <f t="shared" si="64"/>
        <v>0</v>
      </c>
      <c r="X51" s="136">
        <f t="shared" ref="X51:Z51" si="65">H26</f>
        <v>0</v>
      </c>
      <c r="Y51" s="137" t="str">
        <f t="shared" si="65"/>
        <v xml:space="preserve"> </v>
      </c>
      <c r="Z51" s="137" t="str">
        <f t="shared" si="65"/>
        <v xml:space="preserve"> </v>
      </c>
      <c r="AA51" s="137" t="str">
        <f t="shared" ref="AA51:AC51" si="66">M26</f>
        <v xml:space="preserve"> </v>
      </c>
      <c r="AB51" s="137" t="str">
        <f t="shared" si="66"/>
        <v xml:space="preserve"> </v>
      </c>
      <c r="AC51" s="137" t="str">
        <f t="shared" si="66"/>
        <v xml:space="preserve"> </v>
      </c>
      <c r="AD51" s="151"/>
      <c r="AE51" s="151"/>
      <c r="AF51" s="151"/>
    </row>
    <row r="52" spans="1:32" ht="30.75" customHeight="1">
      <c r="A52" s="100"/>
      <c r="B52" s="100"/>
      <c r="C52" s="43" t="s">
        <v>40</v>
      </c>
      <c r="D52" s="11" t="s">
        <v>190</v>
      </c>
      <c r="E52" s="132">
        <v>808</v>
      </c>
      <c r="F52" s="132">
        <v>227</v>
      </c>
      <c r="G52" s="132">
        <v>135</v>
      </c>
      <c r="H52" s="132">
        <v>52</v>
      </c>
      <c r="I52" s="133">
        <f t="shared" si="0"/>
        <v>0.28094059405940597</v>
      </c>
      <c r="J52" s="133">
        <f t="shared" si="1"/>
        <v>0.22907488986784141</v>
      </c>
      <c r="K52" s="133">
        <f t="shared" si="2"/>
        <v>6.4356435643564358E-2</v>
      </c>
      <c r="L52" s="133">
        <f t="shared" ref="L52:M52" si="67">IFERROR(IF(G52="","",(G52/F52))," ")</f>
        <v>0.59471365638766516</v>
      </c>
      <c r="M52" s="133">
        <f t="shared" si="67"/>
        <v>0.38518518518518519</v>
      </c>
      <c r="N52" s="134">
        <f>IFERROR(IF(E52="","",SCALE!E52/E52)," ")</f>
        <v>0.41530546876367253</v>
      </c>
      <c r="O52" s="134">
        <f>IFERROR(IF(G52="","",SCALE!E52/G52)," ")</f>
        <v>2.4856801389707215</v>
      </c>
      <c r="P52" s="135"/>
      <c r="Q52" s="148"/>
      <c r="R52" s="100"/>
      <c r="S52" s="125"/>
      <c r="T52" s="72" t="s">
        <v>134</v>
      </c>
      <c r="U52" s="72" t="str">
        <f>C34</f>
        <v>Temmuz 3. Hafta</v>
      </c>
      <c r="V52" s="136">
        <f t="shared" ref="V52:AF52" si="68">E34</f>
        <v>1772</v>
      </c>
      <c r="W52" s="136">
        <f t="shared" si="68"/>
        <v>634</v>
      </c>
      <c r="X52" s="136">
        <f t="shared" si="68"/>
        <v>401</v>
      </c>
      <c r="Y52" s="136">
        <f t="shared" si="68"/>
        <v>155</v>
      </c>
      <c r="Z52" s="136">
        <f t="shared" si="68"/>
        <v>0.35778781038374718</v>
      </c>
      <c r="AA52" s="136">
        <f t="shared" si="68"/>
        <v>0.24447949526813881</v>
      </c>
      <c r="AB52" s="136">
        <f t="shared" si="68"/>
        <v>8.7471783295711064E-2</v>
      </c>
      <c r="AC52" s="136">
        <f t="shared" si="68"/>
        <v>0.63249211356466872</v>
      </c>
      <c r="AD52" s="136">
        <f t="shared" si="68"/>
        <v>0.38653366583541149</v>
      </c>
      <c r="AE52" s="136" t="str">
        <f t="shared" si="68"/>
        <v xml:space="preserve"> </v>
      </c>
      <c r="AF52" s="136" t="str">
        <f t="shared" si="68"/>
        <v xml:space="preserve"> </v>
      </c>
    </row>
    <row r="53" spans="1:32" ht="30.75" customHeight="1">
      <c r="A53" s="100"/>
      <c r="B53" s="100"/>
      <c r="C53" s="43" t="s">
        <v>45</v>
      </c>
      <c r="D53" s="11" t="s">
        <v>193</v>
      </c>
      <c r="E53" s="132">
        <v>1011</v>
      </c>
      <c r="F53" s="132">
        <v>262</v>
      </c>
      <c r="G53" s="132">
        <v>157</v>
      </c>
      <c r="H53" s="132">
        <v>45</v>
      </c>
      <c r="I53" s="133">
        <f t="shared" si="0"/>
        <v>0.25914935707220571</v>
      </c>
      <c r="J53" s="133">
        <f t="shared" si="1"/>
        <v>0.1717557251908397</v>
      </c>
      <c r="K53" s="133">
        <f t="shared" si="2"/>
        <v>4.4510385756676561E-2</v>
      </c>
      <c r="L53" s="133">
        <f t="shared" ref="L53:M53" si="69">IFERROR(IF(G53="","",(G53/F53))," ")</f>
        <v>0.5992366412213741</v>
      </c>
      <c r="M53" s="133">
        <f t="shared" si="69"/>
        <v>0.28662420382165604</v>
      </c>
      <c r="N53" s="134">
        <f>IFERROR(IF(E53="","",SCALE!E53/E53)," ")</f>
        <v>0.54027915155511586</v>
      </c>
      <c r="O53" s="134">
        <f>IFERROR(IF(G53="","",SCALE!E53/G53)," ")</f>
        <v>3.4791224345364471</v>
      </c>
      <c r="P53" s="135"/>
      <c r="Q53" s="148"/>
      <c r="R53" s="100"/>
      <c r="S53" s="125"/>
      <c r="T53" s="72" t="s">
        <v>137</v>
      </c>
      <c r="U53" s="72" t="str">
        <f>C42</f>
        <v>Temmuz 4. Hafta</v>
      </c>
      <c r="V53" s="136">
        <f t="shared" ref="V53:AF53" si="70">E42</f>
        <v>7933</v>
      </c>
      <c r="W53" s="136">
        <f t="shared" si="70"/>
        <v>2740</v>
      </c>
      <c r="X53" s="136">
        <f t="shared" si="70"/>
        <v>1703</v>
      </c>
      <c r="Y53" s="136">
        <f t="shared" si="70"/>
        <v>747</v>
      </c>
      <c r="Z53" s="136">
        <f t="shared" si="70"/>
        <v>0.34539266355729231</v>
      </c>
      <c r="AA53" s="136">
        <f t="shared" si="70"/>
        <v>0.27262773722627737</v>
      </c>
      <c r="AB53" s="136">
        <f t="shared" si="70"/>
        <v>9.4163620320181524E-2</v>
      </c>
      <c r="AC53" s="136">
        <f t="shared" si="70"/>
        <v>0.62153284671532849</v>
      </c>
      <c r="AD53" s="136">
        <f t="shared" si="70"/>
        <v>0.4386376981796829</v>
      </c>
      <c r="AE53" s="136">
        <f t="shared" si="70"/>
        <v>0.31813298013632668</v>
      </c>
      <c r="AF53" s="136">
        <f t="shared" si="70"/>
        <v>1.4819430014218904</v>
      </c>
    </row>
    <row r="54" spans="1:32" ht="30.75" customHeight="1">
      <c r="A54" s="100"/>
      <c r="B54" s="100"/>
      <c r="C54" s="43" t="s">
        <v>50</v>
      </c>
      <c r="D54" s="11" t="s">
        <v>196</v>
      </c>
      <c r="E54" s="132">
        <v>933</v>
      </c>
      <c r="F54" s="132">
        <v>236</v>
      </c>
      <c r="G54" s="132">
        <v>147</v>
      </c>
      <c r="H54" s="132">
        <v>51</v>
      </c>
      <c r="I54" s="133">
        <f t="shared" si="0"/>
        <v>0.25294748124330119</v>
      </c>
      <c r="J54" s="133">
        <f t="shared" si="1"/>
        <v>0.21610169491525424</v>
      </c>
      <c r="K54" s="133">
        <f t="shared" si="2"/>
        <v>5.4662379421221867E-2</v>
      </c>
      <c r="L54" s="133">
        <f t="shared" ref="L54:M54" si="71">IFERROR(IF(G54="","",(G54/F54))," ")</f>
        <v>0.6228813559322034</v>
      </c>
      <c r="M54" s="133">
        <f t="shared" si="71"/>
        <v>0.34693877551020408</v>
      </c>
      <c r="N54" s="134">
        <f>IFERROR(IF(E54="","",SCALE!E54/E54)," ")</f>
        <v>0.69895186614969596</v>
      </c>
      <c r="O54" s="134">
        <f>IFERROR(IF(G54="","",SCALE!E54/G54)," ")</f>
        <v>4.4362047014807233</v>
      </c>
      <c r="P54" s="135"/>
      <c r="Q54" s="148"/>
      <c r="R54" s="100"/>
      <c r="S54" s="125"/>
      <c r="T54" s="72" t="s">
        <v>139</v>
      </c>
      <c r="U54" s="72" t="str">
        <f>C50</f>
        <v>Ağustos 1. Hafta</v>
      </c>
      <c r="V54" s="136">
        <f t="shared" ref="V54:AF54" si="72">E50</f>
        <v>4271</v>
      </c>
      <c r="W54" s="136">
        <f t="shared" si="72"/>
        <v>1670</v>
      </c>
      <c r="X54" s="136">
        <f t="shared" si="72"/>
        <v>990</v>
      </c>
      <c r="Y54" s="136">
        <f t="shared" si="72"/>
        <v>403</v>
      </c>
      <c r="Z54" s="136">
        <f t="shared" si="72"/>
        <v>0.39100913135097165</v>
      </c>
      <c r="AA54" s="136">
        <f t="shared" si="72"/>
        <v>0.24131736526946107</v>
      </c>
      <c r="AB54" s="136">
        <f t="shared" si="72"/>
        <v>9.4357293373917114E-2</v>
      </c>
      <c r="AC54" s="136">
        <f t="shared" si="72"/>
        <v>0.59281437125748504</v>
      </c>
      <c r="AD54" s="136">
        <f t="shared" si="72"/>
        <v>0.40707070707070708</v>
      </c>
      <c r="AE54" s="136">
        <f t="shared" si="72"/>
        <v>0.42246286673000016</v>
      </c>
      <c r="AF54" s="136">
        <f t="shared" si="72"/>
        <v>1.8225645492967986</v>
      </c>
    </row>
    <row r="55" spans="1:32" ht="30.75" customHeight="1">
      <c r="A55" s="100"/>
      <c r="B55" s="100"/>
      <c r="C55" s="43" t="s">
        <v>56</v>
      </c>
      <c r="D55" s="11" t="s">
        <v>199</v>
      </c>
      <c r="E55" s="132">
        <v>1313</v>
      </c>
      <c r="F55" s="132">
        <v>237</v>
      </c>
      <c r="G55" s="132">
        <v>146</v>
      </c>
      <c r="H55" s="132">
        <v>50</v>
      </c>
      <c r="I55" s="133">
        <f t="shared" si="0"/>
        <v>0.1805026656511805</v>
      </c>
      <c r="J55" s="133">
        <f t="shared" si="1"/>
        <v>0.2109704641350211</v>
      </c>
      <c r="K55" s="133">
        <f t="shared" si="2"/>
        <v>3.8080731150038079E-2</v>
      </c>
      <c r="L55" s="133">
        <f t="shared" ref="L55:M55" si="73">IFERROR(IF(G55="","",(G55/F55))," ")</f>
        <v>0.61603375527426163</v>
      </c>
      <c r="M55" s="133">
        <f t="shared" si="73"/>
        <v>0.34246575342465752</v>
      </c>
      <c r="N55" s="134">
        <f>IFERROR(IF(E55="","",SCALE!E55/E55)," ")</f>
        <v>0.39715595175753737</v>
      </c>
      <c r="O55" s="134">
        <f>IFERROR(IF(G55="","",SCALE!E55/G55)," ")</f>
        <v>3.5716833195729216</v>
      </c>
      <c r="P55" s="135"/>
      <c r="Q55" s="148"/>
      <c r="R55" s="152"/>
      <c r="S55" s="125"/>
      <c r="T55" s="72" t="s">
        <v>142</v>
      </c>
      <c r="U55" s="72" t="str">
        <f>C58</f>
        <v>Ağustos 2. Hafta</v>
      </c>
      <c r="V55" s="136">
        <f t="shared" ref="V55:AF55" si="74">E58</f>
        <v>7829</v>
      </c>
      <c r="W55" s="136">
        <f t="shared" si="74"/>
        <v>1970</v>
      </c>
      <c r="X55" s="136">
        <f t="shared" si="74"/>
        <v>1244</v>
      </c>
      <c r="Y55" s="136">
        <f t="shared" si="74"/>
        <v>422</v>
      </c>
      <c r="Z55" s="136">
        <f t="shared" si="74"/>
        <v>0.25162856048026566</v>
      </c>
      <c r="AA55" s="136">
        <f t="shared" si="74"/>
        <v>0.21421319796954313</v>
      </c>
      <c r="AB55" s="136">
        <f t="shared" si="74"/>
        <v>5.3902158640950312E-2</v>
      </c>
      <c r="AC55" s="136">
        <f t="shared" si="74"/>
        <v>0.63147208121827414</v>
      </c>
      <c r="AD55" s="136">
        <f t="shared" si="74"/>
        <v>0.33922829581993569</v>
      </c>
      <c r="AE55" s="136">
        <f t="shared" si="74"/>
        <v>0.42779244789088422</v>
      </c>
      <c r="AF55" s="136">
        <f t="shared" si="74"/>
        <v>2.692272567956377</v>
      </c>
    </row>
    <row r="56" spans="1:32" ht="30.75" customHeight="1">
      <c r="A56" s="100"/>
      <c r="B56" s="100"/>
      <c r="C56" s="43" t="s">
        <v>61</v>
      </c>
      <c r="D56" s="11" t="s">
        <v>202</v>
      </c>
      <c r="E56" s="132">
        <v>1396</v>
      </c>
      <c r="F56" s="132">
        <v>323</v>
      </c>
      <c r="G56" s="132">
        <v>222</v>
      </c>
      <c r="H56" s="132">
        <v>73</v>
      </c>
      <c r="I56" s="133">
        <f t="shared" si="0"/>
        <v>0.23137535816618912</v>
      </c>
      <c r="J56" s="133">
        <f t="shared" si="1"/>
        <v>0.2260061919504644</v>
      </c>
      <c r="K56" s="133">
        <f t="shared" si="2"/>
        <v>5.2292263610315186E-2</v>
      </c>
      <c r="L56" s="133">
        <f t="shared" ref="L56:M56" si="75">IFERROR(IF(G56="","",(G56/F56))," ")</f>
        <v>0.68730650154798767</v>
      </c>
      <c r="M56" s="133">
        <f t="shared" si="75"/>
        <v>0.32882882882882886</v>
      </c>
      <c r="N56" s="134">
        <f>IFERROR(IF(E56="","",SCALE!E56/E56)," ")</f>
        <v>0.37732701233397464</v>
      </c>
      <c r="O56" s="134">
        <f>IFERROR(IF(G56="","",SCALE!E56/G56)," ")</f>
        <v>2.372741032514543</v>
      </c>
      <c r="P56" s="135"/>
      <c r="Q56" s="148"/>
      <c r="R56" s="152"/>
      <c r="S56" s="125"/>
      <c r="T56" s="72" t="s">
        <v>145</v>
      </c>
      <c r="U56" s="72" t="str">
        <f>C66</f>
        <v>Ağustos 3. Hafta</v>
      </c>
      <c r="V56" s="136">
        <f t="shared" ref="V56:AF56" si="76">E66</f>
        <v>8799</v>
      </c>
      <c r="W56" s="136">
        <f t="shared" si="76"/>
        <v>2300</v>
      </c>
      <c r="X56" s="136">
        <f t="shared" si="76"/>
        <v>1526</v>
      </c>
      <c r="Y56" s="136">
        <f t="shared" si="76"/>
        <v>511</v>
      </c>
      <c r="Z56" s="136">
        <f t="shared" si="76"/>
        <v>0.26139334015229004</v>
      </c>
      <c r="AA56" s="136">
        <f t="shared" si="76"/>
        <v>0.22217391304347825</v>
      </c>
      <c r="AB56" s="136">
        <f t="shared" si="76"/>
        <v>5.8074781225139219E-2</v>
      </c>
      <c r="AC56" s="136">
        <f t="shared" si="76"/>
        <v>0.66347826086956518</v>
      </c>
      <c r="AD56" s="136">
        <f t="shared" si="76"/>
        <v>0.33486238532110091</v>
      </c>
      <c r="AE56" s="136">
        <f t="shared" si="76"/>
        <v>0.52578321549342177</v>
      </c>
      <c r="AF56" s="136">
        <f t="shared" si="76"/>
        <v>3.0316949627304179</v>
      </c>
    </row>
    <row r="57" spans="1:32" ht="30.75" customHeight="1">
      <c r="A57" s="100"/>
      <c r="B57" s="100"/>
      <c r="C57" s="46" t="s">
        <v>65</v>
      </c>
      <c r="D57" s="11" t="s">
        <v>203</v>
      </c>
      <c r="E57" s="132">
        <v>1565</v>
      </c>
      <c r="F57" s="132">
        <v>486</v>
      </c>
      <c r="G57" s="132">
        <v>305</v>
      </c>
      <c r="H57" s="132">
        <v>104</v>
      </c>
      <c r="I57" s="133">
        <f t="shared" si="0"/>
        <v>0.31054313099041536</v>
      </c>
      <c r="J57" s="133">
        <f t="shared" si="1"/>
        <v>0.2139917695473251</v>
      </c>
      <c r="K57" s="133">
        <f t="shared" si="2"/>
        <v>6.6453674121405751E-2</v>
      </c>
      <c r="L57" s="133">
        <f t="shared" ref="L57:M57" si="77">IFERROR(IF(G57="","",(G57/F57))," ")</f>
        <v>0.62757201646090532</v>
      </c>
      <c r="M57" s="133">
        <f t="shared" si="77"/>
        <v>0.34098360655737703</v>
      </c>
      <c r="N57" s="134">
        <f>IFERROR(IF(E57="","",SCALE!E57/E57)," ")</f>
        <v>0.3493296465369245</v>
      </c>
      <c r="O57" s="134">
        <f>IFERROR(IF(G57="","",SCALE!E57/G57)," ")</f>
        <v>1.7924619568206126</v>
      </c>
      <c r="P57" s="135"/>
      <c r="Q57" s="148"/>
      <c r="R57" s="152"/>
      <c r="S57" s="125"/>
      <c r="T57" s="72" t="s">
        <v>148</v>
      </c>
      <c r="U57" s="72" t="str">
        <f>C74</f>
        <v>Ağustos 4. Hafta</v>
      </c>
      <c r="V57" s="136">
        <f t="shared" ref="V57:AF57" si="78">E74</f>
        <v>12761</v>
      </c>
      <c r="W57" s="136">
        <f t="shared" si="78"/>
        <v>2604</v>
      </c>
      <c r="X57" s="136">
        <f t="shared" si="78"/>
        <v>1681</v>
      </c>
      <c r="Y57" s="136">
        <f t="shared" si="78"/>
        <v>682</v>
      </c>
      <c r="Z57" s="136">
        <f t="shared" si="78"/>
        <v>0.20405924300603401</v>
      </c>
      <c r="AA57" s="136">
        <f t="shared" si="78"/>
        <v>0.26190476190476192</v>
      </c>
      <c r="AB57" s="136">
        <f t="shared" si="78"/>
        <v>5.3444087453961286E-2</v>
      </c>
      <c r="AC57" s="136">
        <f t="shared" si="78"/>
        <v>0.64554531490015366</v>
      </c>
      <c r="AD57" s="136">
        <f t="shared" si="78"/>
        <v>0.40571088637715647</v>
      </c>
      <c r="AE57" s="136">
        <f t="shared" si="78"/>
        <v>0.55899580724278064</v>
      </c>
      <c r="AF57" s="136">
        <f t="shared" si="78"/>
        <v>4.2435130852023342</v>
      </c>
    </row>
    <row r="58" spans="1:32" ht="30.75" customHeight="1">
      <c r="A58" s="100"/>
      <c r="B58" s="140" t="s">
        <v>93</v>
      </c>
      <c r="C58" s="236" t="s">
        <v>143</v>
      </c>
      <c r="D58" s="237"/>
      <c r="E58" s="37">
        <f t="shared" ref="E58:H58" si="79">SUM(E51:E57)</f>
        <v>7829</v>
      </c>
      <c r="F58" s="37">
        <f t="shared" si="79"/>
        <v>1970</v>
      </c>
      <c r="G58" s="37">
        <f t="shared" si="79"/>
        <v>1244</v>
      </c>
      <c r="H58" s="37">
        <f t="shared" si="79"/>
        <v>422</v>
      </c>
      <c r="I58" s="141">
        <f t="shared" si="0"/>
        <v>0.25162856048026566</v>
      </c>
      <c r="J58" s="141">
        <f t="shared" si="1"/>
        <v>0.21421319796954313</v>
      </c>
      <c r="K58" s="141">
        <f t="shared" si="2"/>
        <v>5.3902158640950312E-2</v>
      </c>
      <c r="L58" s="141">
        <f t="shared" ref="L58:M58" si="80">IFERROR(IF(G58="","",(G58/F58))," ")</f>
        <v>0.63147208121827414</v>
      </c>
      <c r="M58" s="141">
        <f t="shared" si="80"/>
        <v>0.33922829581993569</v>
      </c>
      <c r="N58" s="142">
        <f>IFERROR(IF(E58="","",SCALE!E58/E58)," ")</f>
        <v>0.42779244789088422</v>
      </c>
      <c r="O58" s="142">
        <f>IFERROR(IF(G58="","",SCALE!E58/G58)," ")</f>
        <v>2.692272567956377</v>
      </c>
      <c r="P58" s="143"/>
      <c r="Q58" s="148"/>
      <c r="R58" s="148"/>
      <c r="S58" s="125"/>
      <c r="T58" s="72" t="s">
        <v>151</v>
      </c>
      <c r="U58" s="72" t="str">
        <f>C82</f>
        <v>Eylül 0. Hafta</v>
      </c>
      <c r="V58" s="136">
        <f t="shared" ref="V58:AF58" si="81">E82</f>
        <v>8602</v>
      </c>
      <c r="W58" s="136">
        <f t="shared" si="81"/>
        <v>2178</v>
      </c>
      <c r="X58" s="136">
        <f t="shared" si="81"/>
        <v>1537</v>
      </c>
      <c r="Y58" s="136">
        <f t="shared" si="81"/>
        <v>581</v>
      </c>
      <c r="Z58" s="136">
        <f t="shared" si="81"/>
        <v>0.25319693094629159</v>
      </c>
      <c r="AA58" s="136">
        <f t="shared" si="81"/>
        <v>0.26675849403122132</v>
      </c>
      <c r="AB58" s="136">
        <f t="shared" si="81"/>
        <v>6.7542431992559868E-2</v>
      </c>
      <c r="AC58" s="136">
        <f t="shared" si="81"/>
        <v>0.70569329660238755</v>
      </c>
      <c r="AD58" s="136">
        <f t="shared" si="81"/>
        <v>0.37800910865322057</v>
      </c>
      <c r="AE58" s="136" t="str">
        <f t="shared" si="81"/>
        <v xml:space="preserve"> </v>
      </c>
      <c r="AF58" s="136" t="str">
        <f t="shared" si="81"/>
        <v xml:space="preserve"> </v>
      </c>
    </row>
    <row r="59" spans="1:32" ht="30.75" customHeight="1">
      <c r="A59" s="100"/>
      <c r="B59" s="100"/>
      <c r="C59" s="43" t="s">
        <v>35</v>
      </c>
      <c r="D59" s="11" t="s">
        <v>204</v>
      </c>
      <c r="E59" s="132">
        <v>1437</v>
      </c>
      <c r="F59" s="132">
        <v>395</v>
      </c>
      <c r="G59" s="132">
        <v>283</v>
      </c>
      <c r="H59" s="132">
        <v>90</v>
      </c>
      <c r="I59" s="133">
        <f t="shared" si="0"/>
        <v>0.27487821851078637</v>
      </c>
      <c r="J59" s="133">
        <f t="shared" si="1"/>
        <v>0.22784810126582278</v>
      </c>
      <c r="K59" s="133">
        <f t="shared" si="2"/>
        <v>6.2630480167014613E-2</v>
      </c>
      <c r="L59" s="133">
        <f t="shared" ref="L59:M59" si="82">IFERROR(IF(G59="","",(G59/F59))," ")</f>
        <v>0.71645569620253169</v>
      </c>
      <c r="M59" s="133">
        <f t="shared" si="82"/>
        <v>0.31802120141342755</v>
      </c>
      <c r="N59" s="134">
        <f>IFERROR(IF(E59="","",SCALE!E59/E59)," ")</f>
        <v>0.43750373249499142</v>
      </c>
      <c r="O59" s="134">
        <f>IFERROR(IF(G59="","",SCALE!E59/G59)," ")</f>
        <v>2.2215295533402921</v>
      </c>
      <c r="P59" s="135"/>
      <c r="Q59" s="148"/>
      <c r="R59" s="152"/>
      <c r="S59" s="125"/>
      <c r="T59" s="72" t="s">
        <v>154</v>
      </c>
      <c r="U59" s="72" t="str">
        <f>C90</f>
        <v>Eylül 1. Hafta</v>
      </c>
      <c r="V59" s="136">
        <f t="shared" ref="V59:AF59" si="83">E90</f>
        <v>5360</v>
      </c>
      <c r="W59" s="136">
        <f t="shared" si="83"/>
        <v>1197</v>
      </c>
      <c r="X59" s="136">
        <f t="shared" si="83"/>
        <v>815</v>
      </c>
      <c r="Y59" s="136">
        <f t="shared" si="83"/>
        <v>363</v>
      </c>
      <c r="Z59" s="136">
        <f t="shared" si="83"/>
        <v>0.22332089552238807</v>
      </c>
      <c r="AA59" s="136">
        <f t="shared" si="83"/>
        <v>0.3032581453634085</v>
      </c>
      <c r="AB59" s="136">
        <f t="shared" si="83"/>
        <v>6.7723880597014924E-2</v>
      </c>
      <c r="AC59" s="136">
        <f t="shared" si="83"/>
        <v>0.68086883876357562</v>
      </c>
      <c r="AD59" s="136">
        <f t="shared" si="83"/>
        <v>0.44539877300613495</v>
      </c>
      <c r="AE59" s="136" t="str">
        <f t="shared" si="83"/>
        <v xml:space="preserve"> </v>
      </c>
      <c r="AF59" s="136" t="str">
        <f t="shared" si="83"/>
        <v xml:space="preserve"> </v>
      </c>
    </row>
    <row r="60" spans="1:32" ht="30.75" customHeight="1">
      <c r="A60" s="100"/>
      <c r="B60" s="100"/>
      <c r="C60" s="43" t="s">
        <v>40</v>
      </c>
      <c r="D60" s="11" t="s">
        <v>205</v>
      </c>
      <c r="E60" s="132">
        <v>1627</v>
      </c>
      <c r="F60" s="132">
        <v>322</v>
      </c>
      <c r="G60" s="132">
        <v>206</v>
      </c>
      <c r="H60" s="132">
        <v>57</v>
      </c>
      <c r="I60" s="133">
        <f t="shared" si="0"/>
        <v>0.1979102642901045</v>
      </c>
      <c r="J60" s="133">
        <f t="shared" si="1"/>
        <v>0.17701863354037267</v>
      </c>
      <c r="K60" s="133">
        <f t="shared" si="2"/>
        <v>3.503380454824831E-2</v>
      </c>
      <c r="L60" s="133">
        <f t="shared" ref="L60:M60" si="84">IFERROR(IF(G60="","",(G60/F60))," ")</f>
        <v>0.63975155279503104</v>
      </c>
      <c r="M60" s="133">
        <f t="shared" si="84"/>
        <v>0.27669902912621358</v>
      </c>
      <c r="N60" s="134">
        <f>IFERROR(IF(E60="","",SCALE!E60/E60)," ")</f>
        <v>0.32196354538837335</v>
      </c>
      <c r="O60" s="134">
        <f>IFERROR(IF(G60="","",SCALE!E60/G60)," ")</f>
        <v>2.5428868366353568</v>
      </c>
      <c r="P60" s="135"/>
      <c r="Q60" s="148"/>
      <c r="R60" s="148"/>
      <c r="S60" s="125"/>
      <c r="T60" s="72" t="s">
        <v>157</v>
      </c>
      <c r="U60" s="72" t="str">
        <f>C98</f>
        <v>Eylül 2. Hafta</v>
      </c>
      <c r="V60" s="136">
        <f t="shared" ref="V60:AF60" si="85">E98</f>
        <v>3016</v>
      </c>
      <c r="W60" s="136">
        <f t="shared" si="85"/>
        <v>1031</v>
      </c>
      <c r="X60" s="136">
        <f t="shared" si="85"/>
        <v>692</v>
      </c>
      <c r="Y60" s="136">
        <f t="shared" si="85"/>
        <v>317</v>
      </c>
      <c r="Z60" s="136">
        <f t="shared" si="85"/>
        <v>0.34184350132625996</v>
      </c>
      <c r="AA60" s="136">
        <f t="shared" si="85"/>
        <v>0.30746847720659554</v>
      </c>
      <c r="AB60" s="136">
        <f t="shared" si="85"/>
        <v>0.10510610079575597</v>
      </c>
      <c r="AC60" s="136">
        <f t="shared" si="85"/>
        <v>0.67119301648884577</v>
      </c>
      <c r="AD60" s="136">
        <f t="shared" si="85"/>
        <v>0.45809248554913296</v>
      </c>
      <c r="AE60" s="136" t="str">
        <f t="shared" si="85"/>
        <v xml:space="preserve"> </v>
      </c>
      <c r="AF60" s="136" t="str">
        <f t="shared" si="85"/>
        <v xml:space="preserve"> </v>
      </c>
    </row>
    <row r="61" spans="1:32" ht="30.75" customHeight="1">
      <c r="A61" s="100"/>
      <c r="B61" s="100"/>
      <c r="C61" s="43" t="s">
        <v>45</v>
      </c>
      <c r="D61" s="11" t="s">
        <v>206</v>
      </c>
      <c r="E61" s="132">
        <v>1444</v>
      </c>
      <c r="F61" s="132">
        <v>464</v>
      </c>
      <c r="G61" s="132">
        <v>292</v>
      </c>
      <c r="H61" s="132">
        <v>89</v>
      </c>
      <c r="I61" s="133">
        <f t="shared" si="0"/>
        <v>0.32132963988919666</v>
      </c>
      <c r="J61" s="133">
        <f t="shared" si="1"/>
        <v>0.19181034482758622</v>
      </c>
      <c r="K61" s="133">
        <f t="shared" si="2"/>
        <v>6.1634349030470915E-2</v>
      </c>
      <c r="L61" s="133">
        <f t="shared" ref="L61:M61" si="86">IFERROR(IF(G61="","",(G61/F61))," ")</f>
        <v>0.62931034482758619</v>
      </c>
      <c r="M61" s="133">
        <f t="shared" si="86"/>
        <v>0.3047945205479452</v>
      </c>
      <c r="N61" s="134">
        <f>IFERROR(IF(E61="","",SCALE!E61/E61)," ")</f>
        <v>0.55268618937343572</v>
      </c>
      <c r="O61" s="134">
        <f>IFERROR(IF(G61="","",SCALE!E61/G61)," ")</f>
        <v>2.7331467721069904</v>
      </c>
      <c r="P61" s="135"/>
      <c r="Q61" s="100"/>
      <c r="R61" s="100"/>
      <c r="S61" s="125"/>
      <c r="T61" s="72" t="s">
        <v>160</v>
      </c>
      <c r="U61" s="72" t="str">
        <f>C106</f>
        <v xml:space="preserve">Eylül 3. Hafta        </v>
      </c>
      <c r="V61" s="136">
        <f t="shared" ref="V61:AF61" si="87">E106</f>
        <v>9843</v>
      </c>
      <c r="W61" s="136">
        <f t="shared" si="87"/>
        <v>2641</v>
      </c>
      <c r="X61" s="136">
        <f t="shared" si="87"/>
        <v>1709</v>
      </c>
      <c r="Y61" s="136">
        <f t="shared" si="87"/>
        <v>702</v>
      </c>
      <c r="Z61" s="136">
        <f t="shared" si="87"/>
        <v>0.26831250634969012</v>
      </c>
      <c r="AA61" s="136">
        <f t="shared" si="87"/>
        <v>0.26580840590685345</v>
      </c>
      <c r="AB61" s="136">
        <f t="shared" si="87"/>
        <v>7.1319719597683628E-2</v>
      </c>
      <c r="AC61" s="136">
        <f t="shared" si="87"/>
        <v>0.64710336993563045</v>
      </c>
      <c r="AD61" s="136">
        <f t="shared" si="87"/>
        <v>0.41076653013458164</v>
      </c>
      <c r="AE61" s="136" t="str">
        <f t="shared" si="87"/>
        <v xml:space="preserve"> </v>
      </c>
      <c r="AF61" s="136" t="str">
        <f t="shared" si="87"/>
        <v xml:space="preserve"> </v>
      </c>
    </row>
    <row r="62" spans="1:32" ht="30.75" customHeight="1">
      <c r="A62" s="100"/>
      <c r="B62" s="100"/>
      <c r="C62" s="43" t="s">
        <v>50</v>
      </c>
      <c r="D62" s="11" t="s">
        <v>207</v>
      </c>
      <c r="E62" s="132">
        <v>395</v>
      </c>
      <c r="F62" s="132">
        <v>148</v>
      </c>
      <c r="G62" s="132">
        <v>105</v>
      </c>
      <c r="H62" s="132">
        <v>23</v>
      </c>
      <c r="I62" s="133">
        <f t="shared" si="0"/>
        <v>0.37468354430379747</v>
      </c>
      <c r="J62" s="133">
        <f t="shared" si="1"/>
        <v>0.1554054054054054</v>
      </c>
      <c r="K62" s="133">
        <f t="shared" si="2"/>
        <v>5.8227848101265821E-2</v>
      </c>
      <c r="L62" s="133">
        <f t="shared" ref="L62:M62" si="88">IFERROR(IF(G62="","",(G62/F62))," ")</f>
        <v>0.70945945945945943</v>
      </c>
      <c r="M62" s="133">
        <f t="shared" si="88"/>
        <v>0.21904761904761905</v>
      </c>
      <c r="N62" s="134">
        <f>IFERROR(IF(E62="","",SCALE!E62/E62)," ")</f>
        <v>1.4454132190172422</v>
      </c>
      <c r="O62" s="134">
        <f>IFERROR(IF(G62="","",SCALE!E62/G62)," ")</f>
        <v>5.4375068715410535</v>
      </c>
      <c r="P62" s="135"/>
      <c r="Q62" s="100"/>
      <c r="R62" s="100"/>
      <c r="S62" s="125"/>
      <c r="T62" s="72" t="s">
        <v>162</v>
      </c>
      <c r="U62" s="72" t="str">
        <f>C114</f>
        <v>Eylül 4. Hafta</v>
      </c>
      <c r="V62" s="136">
        <f t="shared" ref="V62:AF62" si="89">E114</f>
        <v>1165</v>
      </c>
      <c r="W62" s="136">
        <f t="shared" si="89"/>
        <v>252</v>
      </c>
      <c r="X62" s="136">
        <f t="shared" si="89"/>
        <v>169</v>
      </c>
      <c r="Y62" s="136">
        <f t="shared" si="89"/>
        <v>70</v>
      </c>
      <c r="Z62" s="136">
        <f t="shared" si="89"/>
        <v>0.21630901287553647</v>
      </c>
      <c r="AA62" s="136">
        <f t="shared" si="89"/>
        <v>0.27777777777777779</v>
      </c>
      <c r="AB62" s="136">
        <f t="shared" si="89"/>
        <v>6.0085836909871244E-2</v>
      </c>
      <c r="AC62" s="136">
        <f t="shared" si="89"/>
        <v>0.67063492063492058</v>
      </c>
      <c r="AD62" s="136">
        <f t="shared" si="89"/>
        <v>0.41420118343195267</v>
      </c>
      <c r="AE62" s="136">
        <f t="shared" si="89"/>
        <v>2.6075235813244544</v>
      </c>
      <c r="AF62" s="136">
        <f t="shared" si="89"/>
        <v>17.9749406641597</v>
      </c>
    </row>
    <row r="63" spans="1:32" ht="30.75" customHeight="1">
      <c r="A63" s="100"/>
      <c r="B63" s="100"/>
      <c r="C63" s="43" t="s">
        <v>56</v>
      </c>
      <c r="D63" s="11" t="s">
        <v>208</v>
      </c>
      <c r="E63" s="132">
        <v>1630</v>
      </c>
      <c r="F63" s="132">
        <v>292</v>
      </c>
      <c r="G63" s="132">
        <v>186</v>
      </c>
      <c r="H63" s="132">
        <v>68</v>
      </c>
      <c r="I63" s="133">
        <f t="shared" si="0"/>
        <v>0.17914110429447852</v>
      </c>
      <c r="J63" s="133">
        <f t="shared" si="1"/>
        <v>0.23287671232876711</v>
      </c>
      <c r="K63" s="133">
        <f t="shared" si="2"/>
        <v>4.1717791411042947E-2</v>
      </c>
      <c r="L63" s="133">
        <f t="shared" ref="L63:M63" si="90">IFERROR(IF(G63="","",(G63/F63))," ")</f>
        <v>0.63698630136986301</v>
      </c>
      <c r="M63" s="133">
        <f t="shared" si="90"/>
        <v>0.36559139784946237</v>
      </c>
      <c r="N63" s="134">
        <f>IFERROR(IF(E63="","",SCALE!E63/E63)," ")</f>
        <v>0.43699462355058649</v>
      </c>
      <c r="O63" s="134">
        <f>IFERROR(IF(G63="","",SCALE!E63/G63)," ")</f>
        <v>3.8295765397175057</v>
      </c>
      <c r="P63" s="135"/>
      <c r="Q63" s="100"/>
      <c r="R63" s="100"/>
      <c r="S63" s="125"/>
      <c r="T63" s="72" t="s">
        <v>165</v>
      </c>
      <c r="U63" s="72" t="str">
        <f>C122</f>
        <v>Ekim 1. Hafta</v>
      </c>
      <c r="V63" s="136">
        <f t="shared" ref="V63:AF63" si="91">E122</f>
        <v>0</v>
      </c>
      <c r="W63" s="136">
        <f t="shared" si="91"/>
        <v>0</v>
      </c>
      <c r="X63" s="136">
        <f t="shared" si="91"/>
        <v>0</v>
      </c>
      <c r="Y63" s="136">
        <f t="shared" si="91"/>
        <v>0</v>
      </c>
      <c r="Z63" s="136" t="str">
        <f t="shared" si="91"/>
        <v xml:space="preserve"> </v>
      </c>
      <c r="AA63" s="136" t="str">
        <f t="shared" si="91"/>
        <v xml:space="preserve"> </v>
      </c>
      <c r="AB63" s="136" t="str">
        <f t="shared" si="91"/>
        <v xml:space="preserve"> </v>
      </c>
      <c r="AC63" s="136" t="str">
        <f t="shared" si="91"/>
        <v xml:space="preserve"> </v>
      </c>
      <c r="AD63" s="136" t="str">
        <f t="shared" si="91"/>
        <v xml:space="preserve"> </v>
      </c>
      <c r="AE63" s="136" t="str">
        <f t="shared" si="91"/>
        <v xml:space="preserve"> </v>
      </c>
      <c r="AF63" s="136" t="str">
        <f t="shared" si="91"/>
        <v xml:space="preserve"> </v>
      </c>
    </row>
    <row r="64" spans="1:32" ht="30.75" customHeight="1">
      <c r="A64" s="100"/>
      <c r="B64" s="100"/>
      <c r="C64" s="43" t="s">
        <v>61</v>
      </c>
      <c r="D64" s="11" t="s">
        <v>210</v>
      </c>
      <c r="E64" s="132">
        <v>1089</v>
      </c>
      <c r="F64" s="132">
        <v>330</v>
      </c>
      <c r="G64" s="132">
        <v>222</v>
      </c>
      <c r="H64" s="132">
        <v>89</v>
      </c>
      <c r="I64" s="133">
        <f t="shared" si="0"/>
        <v>0.30303030303030304</v>
      </c>
      <c r="J64" s="133">
        <f t="shared" si="1"/>
        <v>0.26969696969696971</v>
      </c>
      <c r="K64" s="133">
        <f t="shared" si="2"/>
        <v>8.1726354453627179E-2</v>
      </c>
      <c r="L64" s="133">
        <f t="shared" ref="L64:M64" si="92">IFERROR(IF(G64="","",(G64/F64))," ")</f>
        <v>0.67272727272727273</v>
      </c>
      <c r="M64" s="133">
        <f t="shared" si="92"/>
        <v>0.40090090090090091</v>
      </c>
      <c r="N64" s="134">
        <f>IFERROR(IF(E64="","",SCALE!E64/E64)," ")</f>
        <v>0.61861535473948259</v>
      </c>
      <c r="O64" s="134">
        <f>IFERROR(IF(G64="","",SCALE!E64/G64)," ")</f>
        <v>3.0345591050058403</v>
      </c>
      <c r="P64" s="135"/>
      <c r="Q64" s="100"/>
      <c r="R64" s="100"/>
      <c r="S64" s="125"/>
      <c r="T64" s="72" t="s">
        <v>168</v>
      </c>
      <c r="U64" s="72" t="str">
        <f>C130</f>
        <v>Ekim 2. Hafta</v>
      </c>
      <c r="V64" s="136">
        <f t="shared" ref="V64:AF64" si="93">E130</f>
        <v>0</v>
      </c>
      <c r="W64" s="136">
        <f t="shared" si="93"/>
        <v>0</v>
      </c>
      <c r="X64" s="136">
        <f t="shared" si="93"/>
        <v>0</v>
      </c>
      <c r="Y64" s="136">
        <f t="shared" si="93"/>
        <v>0</v>
      </c>
      <c r="Z64" s="136" t="str">
        <f t="shared" si="93"/>
        <v xml:space="preserve"> </v>
      </c>
      <c r="AA64" s="136" t="str">
        <f t="shared" si="93"/>
        <v xml:space="preserve"> </v>
      </c>
      <c r="AB64" s="136" t="str">
        <f t="shared" si="93"/>
        <v xml:space="preserve"> </v>
      </c>
      <c r="AC64" s="136" t="str">
        <f t="shared" si="93"/>
        <v xml:space="preserve"> </v>
      </c>
      <c r="AD64" s="136" t="str">
        <f t="shared" si="93"/>
        <v xml:space="preserve"> </v>
      </c>
      <c r="AE64" s="136" t="str">
        <f t="shared" si="93"/>
        <v xml:space="preserve"> </v>
      </c>
      <c r="AF64" s="136" t="str">
        <f t="shared" si="93"/>
        <v xml:space="preserve"> </v>
      </c>
    </row>
    <row r="65" spans="1:32" ht="30.75" customHeight="1">
      <c r="A65" s="100"/>
      <c r="B65" s="100"/>
      <c r="C65" s="46" t="s">
        <v>65</v>
      </c>
      <c r="D65" s="11" t="s">
        <v>211</v>
      </c>
      <c r="E65" s="132">
        <v>1177</v>
      </c>
      <c r="F65" s="132">
        <v>349</v>
      </c>
      <c r="G65" s="132">
        <v>232</v>
      </c>
      <c r="H65" s="132">
        <v>95</v>
      </c>
      <c r="I65" s="133">
        <f t="shared" si="0"/>
        <v>0.29651656754460493</v>
      </c>
      <c r="J65" s="133">
        <f t="shared" si="1"/>
        <v>0.27220630372492838</v>
      </c>
      <c r="K65" s="133">
        <f t="shared" si="2"/>
        <v>8.0713678844519965E-2</v>
      </c>
      <c r="L65" s="133">
        <f t="shared" ref="L65:M65" si="94">IFERROR(IF(G65="","",(G65/F65))," ")</f>
        <v>0.66475644699140402</v>
      </c>
      <c r="M65" s="133">
        <f t="shared" si="94"/>
        <v>0.40948275862068967</v>
      </c>
      <c r="N65" s="134">
        <f>IFERROR(IF(E65="","",SCALE!E65/E65)," ")</f>
        <v>0.6107464099563531</v>
      </c>
      <c r="O65" s="134">
        <f>IFERROR(IF(G65="","",SCALE!E65/G65)," ")</f>
        <v>3.0984850194768434</v>
      </c>
      <c r="P65" s="135"/>
      <c r="Q65" s="100"/>
      <c r="R65" s="100"/>
      <c r="S65" s="125"/>
      <c r="T65" s="72" t="s">
        <v>171</v>
      </c>
      <c r="U65" s="72" t="str">
        <f>C138</f>
        <v>Ekim 3. Hafta</v>
      </c>
      <c r="V65" s="136">
        <f t="shared" ref="V65:AF65" si="95">E138</f>
        <v>0</v>
      </c>
      <c r="W65" s="136">
        <f t="shared" si="95"/>
        <v>0</v>
      </c>
      <c r="X65" s="136">
        <f t="shared" si="95"/>
        <v>0</v>
      </c>
      <c r="Y65" s="136">
        <f t="shared" si="95"/>
        <v>0</v>
      </c>
      <c r="Z65" s="136" t="str">
        <f t="shared" si="95"/>
        <v xml:space="preserve"> </v>
      </c>
      <c r="AA65" s="136" t="str">
        <f t="shared" si="95"/>
        <v xml:space="preserve"> </v>
      </c>
      <c r="AB65" s="136" t="str">
        <f t="shared" si="95"/>
        <v xml:space="preserve"> </v>
      </c>
      <c r="AC65" s="136" t="str">
        <f t="shared" si="95"/>
        <v xml:space="preserve"> </v>
      </c>
      <c r="AD65" s="136" t="str">
        <f t="shared" si="95"/>
        <v xml:space="preserve"> </v>
      </c>
      <c r="AE65" s="136" t="str">
        <f t="shared" si="95"/>
        <v xml:space="preserve"> </v>
      </c>
      <c r="AF65" s="136" t="str">
        <f t="shared" si="95"/>
        <v xml:space="preserve"> </v>
      </c>
    </row>
    <row r="66" spans="1:32" ht="30.75" customHeight="1">
      <c r="A66" s="100"/>
      <c r="B66" s="140" t="s">
        <v>93</v>
      </c>
      <c r="C66" s="236" t="s">
        <v>146</v>
      </c>
      <c r="D66" s="237"/>
      <c r="E66" s="37">
        <f t="shared" ref="E66:H66" si="96">SUM(E59:E65)</f>
        <v>8799</v>
      </c>
      <c r="F66" s="37">
        <f t="shared" si="96"/>
        <v>2300</v>
      </c>
      <c r="G66" s="37">
        <f t="shared" si="96"/>
        <v>1526</v>
      </c>
      <c r="H66" s="37">
        <f t="shared" si="96"/>
        <v>511</v>
      </c>
      <c r="I66" s="141">
        <f t="shared" si="0"/>
        <v>0.26139334015229004</v>
      </c>
      <c r="J66" s="141">
        <f t="shared" si="1"/>
        <v>0.22217391304347825</v>
      </c>
      <c r="K66" s="141">
        <f t="shared" si="2"/>
        <v>5.8074781225139219E-2</v>
      </c>
      <c r="L66" s="141">
        <f t="shared" ref="L66:M66" si="97">IFERROR(IF(G66="","",(G66/F66))," ")</f>
        <v>0.66347826086956518</v>
      </c>
      <c r="M66" s="141">
        <f t="shared" si="97"/>
        <v>0.33486238532110091</v>
      </c>
      <c r="N66" s="142">
        <f>IFERROR(IF(E66="","",SCALE!E66/E66)," ")</f>
        <v>0.52578321549342177</v>
      </c>
      <c r="O66" s="142">
        <f>IFERROR(IF(G66="","",SCALE!E66/G66)," ")</f>
        <v>3.0316949627304179</v>
      </c>
      <c r="P66" s="143"/>
      <c r="Q66" s="100"/>
      <c r="R66" s="100"/>
      <c r="S66" s="125"/>
      <c r="T66" s="72" t="s">
        <v>174</v>
      </c>
      <c r="U66" s="72" t="str">
        <f>C146</f>
        <v>Ekim 4. Hafta</v>
      </c>
      <c r="V66" s="136">
        <f t="shared" ref="V66:AF66" si="98">E146</f>
        <v>0</v>
      </c>
      <c r="W66" s="136">
        <f t="shared" si="98"/>
        <v>0</v>
      </c>
      <c r="X66" s="136">
        <f t="shared" si="98"/>
        <v>0</v>
      </c>
      <c r="Y66" s="136">
        <f t="shared" si="98"/>
        <v>0</v>
      </c>
      <c r="Z66" s="136" t="str">
        <f t="shared" si="98"/>
        <v xml:space="preserve"> </v>
      </c>
      <c r="AA66" s="136" t="str">
        <f t="shared" si="98"/>
        <v xml:space="preserve"> </v>
      </c>
      <c r="AB66" s="136" t="str">
        <f t="shared" si="98"/>
        <v xml:space="preserve"> </v>
      </c>
      <c r="AC66" s="136" t="str">
        <f t="shared" si="98"/>
        <v xml:space="preserve"> </v>
      </c>
      <c r="AD66" s="136" t="str">
        <f t="shared" si="98"/>
        <v xml:space="preserve"> </v>
      </c>
      <c r="AE66" s="136" t="str">
        <f t="shared" si="98"/>
        <v xml:space="preserve"> </v>
      </c>
      <c r="AF66" s="136" t="str">
        <f t="shared" si="98"/>
        <v xml:space="preserve"> </v>
      </c>
    </row>
    <row r="67" spans="1:32" ht="30.75" customHeight="1">
      <c r="A67" s="100"/>
      <c r="B67" s="100"/>
      <c r="C67" s="43" t="s">
        <v>35</v>
      </c>
      <c r="D67" s="11" t="s">
        <v>212</v>
      </c>
      <c r="E67" s="132">
        <v>1073</v>
      </c>
      <c r="F67" s="132">
        <v>362</v>
      </c>
      <c r="G67" s="132">
        <v>215</v>
      </c>
      <c r="H67" s="132">
        <v>109</v>
      </c>
      <c r="I67" s="133">
        <f t="shared" si="0"/>
        <v>0.33737185461323393</v>
      </c>
      <c r="J67" s="133">
        <f t="shared" si="1"/>
        <v>0.30110497237569062</v>
      </c>
      <c r="K67" s="133">
        <f t="shared" si="2"/>
        <v>0.1015843429636533</v>
      </c>
      <c r="L67" s="133">
        <f t="shared" ref="L67:M67" si="99">IFERROR(IF(G67="","",(G67/F67))," ")</f>
        <v>0.59392265193370164</v>
      </c>
      <c r="M67" s="133">
        <f t="shared" si="99"/>
        <v>0.50697674418604655</v>
      </c>
      <c r="N67" s="134">
        <f>IFERROR(IF(E67="","",SCALE!E67/E67)," ")</f>
        <v>0.60282645728893192</v>
      </c>
      <c r="O67" s="134">
        <f>IFERROR(IF(G67="","",SCALE!E67/G67)," ")</f>
        <v>3.008524598469879</v>
      </c>
      <c r="P67" s="135"/>
      <c r="Q67" s="100"/>
      <c r="R67" s="100"/>
      <c r="S67" s="125"/>
      <c r="T67" s="72" t="s">
        <v>177</v>
      </c>
      <c r="U67" s="72" t="str">
        <f>C154</f>
        <v xml:space="preserve"> Kasım 1. Hafta</v>
      </c>
      <c r="V67" s="136">
        <f t="shared" ref="V67:AF67" si="100">E154</f>
        <v>0</v>
      </c>
      <c r="W67" s="136">
        <f t="shared" si="100"/>
        <v>0</v>
      </c>
      <c r="X67" s="136">
        <f t="shared" si="100"/>
        <v>0</v>
      </c>
      <c r="Y67" s="136">
        <f t="shared" si="100"/>
        <v>0</v>
      </c>
      <c r="Z67" s="136" t="str">
        <f t="shared" si="100"/>
        <v xml:space="preserve"> </v>
      </c>
      <c r="AA67" s="136" t="str">
        <f t="shared" si="100"/>
        <v xml:space="preserve"> </v>
      </c>
      <c r="AB67" s="136" t="str">
        <f t="shared" si="100"/>
        <v xml:space="preserve"> </v>
      </c>
      <c r="AC67" s="136" t="str">
        <f t="shared" si="100"/>
        <v xml:space="preserve"> </v>
      </c>
      <c r="AD67" s="136" t="str">
        <f t="shared" si="100"/>
        <v xml:space="preserve"> </v>
      </c>
      <c r="AE67" s="136" t="str">
        <f t="shared" si="100"/>
        <v xml:space="preserve"> </v>
      </c>
      <c r="AF67" s="136" t="str">
        <f t="shared" si="100"/>
        <v xml:space="preserve"> </v>
      </c>
    </row>
    <row r="68" spans="1:32" ht="30.75" customHeight="1">
      <c r="A68" s="100"/>
      <c r="B68" s="100"/>
      <c r="C68" s="43" t="s">
        <v>40</v>
      </c>
      <c r="D68" s="11" t="s">
        <v>214</v>
      </c>
      <c r="E68" s="132">
        <v>1607</v>
      </c>
      <c r="F68" s="132">
        <v>363</v>
      </c>
      <c r="G68" s="132">
        <v>230</v>
      </c>
      <c r="H68" s="132">
        <v>88</v>
      </c>
      <c r="I68" s="133">
        <f t="shared" si="0"/>
        <v>0.22588674548848786</v>
      </c>
      <c r="J68" s="133">
        <f t="shared" si="1"/>
        <v>0.24242424242424243</v>
      </c>
      <c r="K68" s="133">
        <f t="shared" si="2"/>
        <v>5.4760423148724334E-2</v>
      </c>
      <c r="L68" s="133">
        <f t="shared" ref="L68:M68" si="101">IFERROR(IF(G68="","",(G68/F68))," ")</f>
        <v>0.63360881542699721</v>
      </c>
      <c r="M68" s="133">
        <f t="shared" si="101"/>
        <v>0.38260869565217392</v>
      </c>
      <c r="N68" s="134">
        <f>IFERROR(IF(E68="","",SCALE!E68/E68)," ")</f>
        <v>0.43787172270553798</v>
      </c>
      <c r="O68" s="134">
        <f>IFERROR(IF(G68="","",SCALE!E68/G68)," ")</f>
        <v>3.0593906886426065</v>
      </c>
      <c r="P68" s="135"/>
      <c r="Q68" s="100"/>
      <c r="R68" s="100"/>
      <c r="S68" s="125"/>
      <c r="T68" s="72" t="s">
        <v>180</v>
      </c>
      <c r="U68" s="72" t="str">
        <f>C162</f>
        <v xml:space="preserve"> Kasım 2. Hafta</v>
      </c>
      <c r="V68" s="136">
        <f t="shared" ref="V68:AF68" si="102">E162</f>
        <v>0</v>
      </c>
      <c r="W68" s="136">
        <f t="shared" si="102"/>
        <v>0</v>
      </c>
      <c r="X68" s="136">
        <f t="shared" si="102"/>
        <v>0</v>
      </c>
      <c r="Y68" s="136">
        <f t="shared" si="102"/>
        <v>0</v>
      </c>
      <c r="Z68" s="136" t="str">
        <f t="shared" si="102"/>
        <v xml:space="preserve"> </v>
      </c>
      <c r="AA68" s="136" t="str">
        <f t="shared" si="102"/>
        <v xml:space="preserve"> </v>
      </c>
      <c r="AB68" s="136" t="str">
        <f t="shared" si="102"/>
        <v xml:space="preserve"> </v>
      </c>
      <c r="AC68" s="136" t="str">
        <f t="shared" si="102"/>
        <v xml:space="preserve"> </v>
      </c>
      <c r="AD68" s="136" t="str">
        <f t="shared" si="102"/>
        <v xml:space="preserve"> </v>
      </c>
      <c r="AE68" s="136" t="str">
        <f t="shared" si="102"/>
        <v xml:space="preserve"> </v>
      </c>
      <c r="AF68" s="136" t="str">
        <f t="shared" si="102"/>
        <v xml:space="preserve"> </v>
      </c>
    </row>
    <row r="69" spans="1:32" ht="30.75" customHeight="1">
      <c r="A69" s="100"/>
      <c r="B69" s="100"/>
      <c r="C69" s="43" t="s">
        <v>45</v>
      </c>
      <c r="D69" s="11" t="s">
        <v>215</v>
      </c>
      <c r="E69" s="132">
        <v>1761</v>
      </c>
      <c r="F69" s="132">
        <v>362</v>
      </c>
      <c r="G69" s="132">
        <v>243</v>
      </c>
      <c r="H69" s="132">
        <v>85</v>
      </c>
      <c r="I69" s="133">
        <f t="shared" si="0"/>
        <v>0.20556501987507098</v>
      </c>
      <c r="J69" s="133">
        <f t="shared" si="1"/>
        <v>0.23480662983425415</v>
      </c>
      <c r="K69" s="133">
        <f t="shared" si="2"/>
        <v>4.8268029528676891E-2</v>
      </c>
      <c r="L69" s="133">
        <f t="shared" ref="L69:M69" si="103">IFERROR(IF(G69="","",(G69/F69))," ")</f>
        <v>0.67127071823204421</v>
      </c>
      <c r="M69" s="133">
        <f t="shared" si="103"/>
        <v>0.34979423868312759</v>
      </c>
      <c r="N69" s="134">
        <f>IFERROR(IF(E69="","",SCALE!E69/E69)," ")</f>
        <v>0.5155447951751736</v>
      </c>
      <c r="O69" s="134">
        <f>IFERROR(IF(G69="","",SCALE!E69/G69)," ")</f>
        <v>3.7361085773805787</v>
      </c>
      <c r="P69" s="135"/>
      <c r="Q69" s="100"/>
      <c r="R69" s="100"/>
      <c r="S69" s="125"/>
      <c r="T69" s="72" t="s">
        <v>183</v>
      </c>
      <c r="U69" s="72" t="str">
        <f>C170</f>
        <v xml:space="preserve"> Kasım 3. Hafta</v>
      </c>
      <c r="V69" s="136">
        <f t="shared" ref="V69:AF69" si="104">E170</f>
        <v>0</v>
      </c>
      <c r="W69" s="136">
        <f t="shared" si="104"/>
        <v>0</v>
      </c>
      <c r="X69" s="136">
        <f t="shared" si="104"/>
        <v>0</v>
      </c>
      <c r="Y69" s="136">
        <f t="shared" si="104"/>
        <v>0</v>
      </c>
      <c r="Z69" s="136" t="str">
        <f t="shared" si="104"/>
        <v xml:space="preserve"> </v>
      </c>
      <c r="AA69" s="136" t="str">
        <f t="shared" si="104"/>
        <v xml:space="preserve"> </v>
      </c>
      <c r="AB69" s="136" t="str">
        <f t="shared" si="104"/>
        <v xml:space="preserve"> </v>
      </c>
      <c r="AC69" s="136" t="str">
        <f t="shared" si="104"/>
        <v xml:space="preserve"> </v>
      </c>
      <c r="AD69" s="136" t="str">
        <f t="shared" si="104"/>
        <v xml:space="preserve"> </v>
      </c>
      <c r="AE69" s="136" t="str">
        <f t="shared" si="104"/>
        <v xml:space="preserve"> </v>
      </c>
      <c r="AF69" s="136" t="str">
        <f t="shared" si="104"/>
        <v xml:space="preserve"> </v>
      </c>
    </row>
    <row r="70" spans="1:32" ht="30.75" customHeight="1">
      <c r="A70" s="100"/>
      <c r="B70" s="100"/>
      <c r="C70" s="43" t="s">
        <v>50</v>
      </c>
      <c r="D70" s="11" t="s">
        <v>216</v>
      </c>
      <c r="E70" s="132">
        <v>1664</v>
      </c>
      <c r="F70" s="132">
        <v>346</v>
      </c>
      <c r="G70" s="132">
        <v>229</v>
      </c>
      <c r="H70" s="132">
        <v>91</v>
      </c>
      <c r="I70" s="133">
        <f t="shared" si="0"/>
        <v>0.20793269230769232</v>
      </c>
      <c r="J70" s="133">
        <f t="shared" si="1"/>
        <v>0.26300578034682082</v>
      </c>
      <c r="K70" s="133">
        <f t="shared" si="2"/>
        <v>5.46875E-2</v>
      </c>
      <c r="L70" s="133">
        <f t="shared" ref="L70:M70" si="105">IFERROR(IF(G70="","",(G70/F70))," ")</f>
        <v>0.66184971098265899</v>
      </c>
      <c r="M70" s="133">
        <f t="shared" si="105"/>
        <v>0.39737991266375544</v>
      </c>
      <c r="N70" s="134">
        <f>IFERROR(IF(E70="","",SCALE!E70/E70)," ")</f>
        <v>0.7896617067714059</v>
      </c>
      <c r="O70" s="134">
        <f>IFERROR(IF(G70="","",SCALE!E70/G70)," ")</f>
        <v>5.7379785155791243</v>
      </c>
      <c r="P70" s="135"/>
      <c r="Q70" s="100"/>
      <c r="R70" s="100"/>
      <c r="S70" s="125"/>
      <c r="T70" s="72" t="s">
        <v>185</v>
      </c>
      <c r="U70" s="72" t="str">
        <f>C178</f>
        <v xml:space="preserve"> Kasım 4. Hafta</v>
      </c>
      <c r="V70" s="136">
        <f t="shared" ref="V70:W70" si="106">E178</f>
        <v>0</v>
      </c>
      <c r="W70" s="136">
        <f t="shared" si="106"/>
        <v>0</v>
      </c>
      <c r="X70" s="136">
        <f t="shared" ref="X70:Z70" si="107">H178</f>
        <v>0</v>
      </c>
      <c r="Y70" s="137" t="str">
        <f t="shared" si="107"/>
        <v xml:space="preserve"> </v>
      </c>
      <c r="Z70" s="137" t="str">
        <f t="shared" si="107"/>
        <v xml:space="preserve"> </v>
      </c>
      <c r="AA70" s="137" t="str">
        <f t="shared" ref="AA70:AC70" si="108">M178</f>
        <v xml:space="preserve"> </v>
      </c>
      <c r="AB70" s="137" t="str">
        <f t="shared" si="108"/>
        <v xml:space="preserve"> </v>
      </c>
      <c r="AC70" s="137" t="str">
        <f t="shared" si="108"/>
        <v xml:space="preserve"> </v>
      </c>
      <c r="AD70" s="151"/>
      <c r="AE70" s="151"/>
      <c r="AF70" s="151"/>
    </row>
    <row r="71" spans="1:32" ht="30.75" customHeight="1">
      <c r="A71" s="100"/>
      <c r="B71" s="100"/>
      <c r="C71" s="43" t="s">
        <v>56</v>
      </c>
      <c r="D71" s="11" t="s">
        <v>217</v>
      </c>
      <c r="E71" s="132">
        <v>2495</v>
      </c>
      <c r="F71" s="132">
        <v>332</v>
      </c>
      <c r="G71" s="132">
        <v>211</v>
      </c>
      <c r="H71" s="132">
        <v>97</v>
      </c>
      <c r="I71" s="133">
        <f t="shared" si="0"/>
        <v>0.13306613226452907</v>
      </c>
      <c r="J71" s="133">
        <f t="shared" si="1"/>
        <v>0.29216867469879521</v>
      </c>
      <c r="K71" s="133">
        <f t="shared" si="2"/>
        <v>3.8877755511022044E-2</v>
      </c>
      <c r="L71" s="133">
        <f t="shared" ref="L71:M71" si="109">IFERROR(IF(G71="","",(G71/F71))," ")</f>
        <v>0.63554216867469882</v>
      </c>
      <c r="M71" s="133">
        <f t="shared" si="109"/>
        <v>0.45971563981042651</v>
      </c>
      <c r="N71" s="134">
        <f>IFERROR(IF(E71="","",SCALE!E71/E71)," ")</f>
        <v>0.38486514774684333</v>
      </c>
      <c r="O71" s="134">
        <f>IFERROR(IF(G71="","",SCALE!E71/G71)," ")</f>
        <v>4.550893571698456</v>
      </c>
      <c r="P71" s="135" t="s">
        <v>440</v>
      </c>
      <c r="Q71" s="100"/>
      <c r="R71" s="100"/>
      <c r="S71" s="125"/>
      <c r="T71" s="72" t="s">
        <v>188</v>
      </c>
      <c r="U71" s="72" t="str">
        <f>C186</f>
        <v>Aralık 0. Hafta</v>
      </c>
      <c r="V71" s="136">
        <f t="shared" ref="V71:W71" si="110">E186</f>
        <v>0</v>
      </c>
      <c r="W71" s="136">
        <f t="shared" si="110"/>
        <v>0</v>
      </c>
      <c r="X71" s="136">
        <f t="shared" ref="X71:Z71" si="111">H186</f>
        <v>0</v>
      </c>
      <c r="Y71" s="137" t="str">
        <f t="shared" si="111"/>
        <v xml:space="preserve"> </v>
      </c>
      <c r="Z71" s="137" t="str">
        <f t="shared" si="111"/>
        <v xml:space="preserve"> </v>
      </c>
      <c r="AA71" s="137" t="str">
        <f t="shared" ref="AA71:AC71" si="112">M186</f>
        <v xml:space="preserve"> </v>
      </c>
      <c r="AB71" s="137" t="str">
        <f t="shared" si="112"/>
        <v xml:space="preserve"> </v>
      </c>
      <c r="AC71" s="137" t="str">
        <f t="shared" si="112"/>
        <v xml:space="preserve"> </v>
      </c>
      <c r="AD71" s="151"/>
      <c r="AE71" s="151"/>
      <c r="AF71" s="151"/>
    </row>
    <row r="72" spans="1:32" ht="30.75" customHeight="1">
      <c r="A72" s="100"/>
      <c r="B72" s="100"/>
      <c r="C72" s="43" t="s">
        <v>61</v>
      </c>
      <c r="D72" s="11" t="s">
        <v>218</v>
      </c>
      <c r="E72" s="132">
        <v>2584</v>
      </c>
      <c r="F72" s="132">
        <v>420</v>
      </c>
      <c r="G72" s="132">
        <v>282</v>
      </c>
      <c r="H72" s="132">
        <v>103</v>
      </c>
      <c r="I72" s="133">
        <f t="shared" si="0"/>
        <v>0.16253869969040247</v>
      </c>
      <c r="J72" s="133">
        <f t="shared" si="1"/>
        <v>0.24523809523809523</v>
      </c>
      <c r="K72" s="133">
        <f t="shared" si="2"/>
        <v>3.9860681114551086E-2</v>
      </c>
      <c r="L72" s="133">
        <f t="shared" ref="L72:M72" si="113">IFERROR(IF(G72="","",(G72/F72))," ")</f>
        <v>0.67142857142857137</v>
      </c>
      <c r="M72" s="133">
        <f t="shared" si="113"/>
        <v>0.36524822695035464</v>
      </c>
      <c r="N72" s="134">
        <f>IFERROR(IF(E72="","",SCALE!E72/E72)," ")</f>
        <v>0.46851331969005267</v>
      </c>
      <c r="O72" s="134">
        <f>IFERROR(IF(G72="","",SCALE!E72/G72)," ")</f>
        <v>4.2930440357414756</v>
      </c>
      <c r="P72" s="135"/>
      <c r="Q72" s="100"/>
      <c r="R72" s="100"/>
      <c r="S72" s="125"/>
      <c r="T72" s="72" t="s">
        <v>191</v>
      </c>
      <c r="U72" s="72" t="str">
        <f>C194</f>
        <v>Aralık 1. Hafta</v>
      </c>
      <c r="V72" s="136">
        <f t="shared" ref="V72:W72" si="114">E194</f>
        <v>0</v>
      </c>
      <c r="W72" s="136">
        <f t="shared" si="114"/>
        <v>0</v>
      </c>
      <c r="X72" s="136">
        <f t="shared" ref="X72:Z72" si="115">H194</f>
        <v>0</v>
      </c>
      <c r="Y72" s="137" t="str">
        <f t="shared" si="115"/>
        <v xml:space="preserve"> </v>
      </c>
      <c r="Z72" s="137" t="str">
        <f t="shared" si="115"/>
        <v xml:space="preserve"> </v>
      </c>
      <c r="AA72" s="137" t="str">
        <f t="shared" ref="AA72:AC72" si="116">M194</f>
        <v xml:space="preserve"> </v>
      </c>
      <c r="AB72" s="137" t="str">
        <f t="shared" si="116"/>
        <v xml:space="preserve"> </v>
      </c>
      <c r="AC72" s="137" t="str">
        <f t="shared" si="116"/>
        <v xml:space="preserve"> </v>
      </c>
      <c r="AD72" s="151"/>
      <c r="AE72" s="151"/>
      <c r="AF72" s="151"/>
    </row>
    <row r="73" spans="1:32" ht="30.75" customHeight="1">
      <c r="A73" s="100"/>
      <c r="B73" s="100"/>
      <c r="C73" s="46" t="s">
        <v>65</v>
      </c>
      <c r="D73" s="11" t="s">
        <v>219</v>
      </c>
      <c r="E73" s="132">
        <v>1577</v>
      </c>
      <c r="F73" s="132">
        <v>419</v>
      </c>
      <c r="G73" s="132">
        <v>271</v>
      </c>
      <c r="H73" s="132">
        <v>109</v>
      </c>
      <c r="I73" s="133">
        <f t="shared" si="0"/>
        <v>0.26569435637285987</v>
      </c>
      <c r="J73" s="133">
        <f t="shared" si="1"/>
        <v>0.26014319809069214</v>
      </c>
      <c r="K73" s="133">
        <f t="shared" si="2"/>
        <v>6.9118579581483833E-2</v>
      </c>
      <c r="L73" s="133">
        <f t="shared" ref="L73:M73" si="117">IFERROR(IF(G73="","",(G73/F73))," ")</f>
        <v>0.6467780429594272</v>
      </c>
      <c r="M73" s="133">
        <f t="shared" si="117"/>
        <v>0.40221402214022139</v>
      </c>
      <c r="N73" s="134">
        <f>IFERROR(IF(E73="","",SCALE!E73/E73)," ")</f>
        <v>0.8814866348051561</v>
      </c>
      <c r="O73" s="134">
        <f>IFERROR(IF(G73="","",SCALE!E73/G73)," ")</f>
        <v>5.1295366165598937</v>
      </c>
      <c r="P73" s="135"/>
      <c r="Q73" s="100"/>
      <c r="R73" s="100"/>
      <c r="S73" s="125"/>
      <c r="T73" s="72" t="s">
        <v>194</v>
      </c>
      <c r="U73" s="72" t="str">
        <f>C202</f>
        <v>Aralık 2. Hafta</v>
      </c>
      <c r="V73" s="136">
        <f t="shared" ref="V73:W73" si="118">E202</f>
        <v>0</v>
      </c>
      <c r="W73" s="136">
        <f t="shared" si="118"/>
        <v>0</v>
      </c>
      <c r="X73" s="136">
        <f t="shared" ref="X73:Z73" si="119">H202</f>
        <v>0</v>
      </c>
      <c r="Y73" s="137" t="str">
        <f t="shared" si="119"/>
        <v xml:space="preserve"> </v>
      </c>
      <c r="Z73" s="137" t="str">
        <f t="shared" si="119"/>
        <v xml:space="preserve"> </v>
      </c>
      <c r="AA73" s="137" t="str">
        <f t="shared" ref="AA73:AC73" si="120">M202</f>
        <v xml:space="preserve"> </v>
      </c>
      <c r="AB73" s="137" t="str">
        <f t="shared" si="120"/>
        <v xml:space="preserve"> </v>
      </c>
      <c r="AC73" s="137" t="str">
        <f t="shared" si="120"/>
        <v xml:space="preserve"> </v>
      </c>
      <c r="AD73" s="151"/>
      <c r="AE73" s="151"/>
      <c r="AF73" s="151"/>
    </row>
    <row r="74" spans="1:32" ht="30.75" customHeight="1">
      <c r="A74" s="100"/>
      <c r="B74" s="140" t="s">
        <v>93</v>
      </c>
      <c r="C74" s="236" t="s">
        <v>149</v>
      </c>
      <c r="D74" s="237"/>
      <c r="E74" s="37">
        <f t="shared" ref="E74:H74" si="121">SUM(E67:E73)</f>
        <v>12761</v>
      </c>
      <c r="F74" s="37">
        <f t="shared" si="121"/>
        <v>2604</v>
      </c>
      <c r="G74" s="37">
        <f t="shared" si="121"/>
        <v>1681</v>
      </c>
      <c r="H74" s="37">
        <f t="shared" si="121"/>
        <v>682</v>
      </c>
      <c r="I74" s="141">
        <f t="shared" si="0"/>
        <v>0.20405924300603401</v>
      </c>
      <c r="J74" s="141">
        <f t="shared" si="1"/>
        <v>0.26190476190476192</v>
      </c>
      <c r="K74" s="141">
        <f t="shared" si="2"/>
        <v>5.3444087453961286E-2</v>
      </c>
      <c r="L74" s="141">
        <f t="shared" ref="L74:M74" si="122">IFERROR(IF(G74="","",(G74/F74))," ")</f>
        <v>0.64554531490015366</v>
      </c>
      <c r="M74" s="141">
        <f t="shared" si="122"/>
        <v>0.40571088637715647</v>
      </c>
      <c r="N74" s="142">
        <f>IFERROR(IF(E74="","",SCALE!E74/E74)," ")</f>
        <v>0.55899580724278064</v>
      </c>
      <c r="O74" s="142">
        <f>IFERROR(IF(G74="","",SCALE!E74/G74)," ")</f>
        <v>4.2435130852023342</v>
      </c>
      <c r="P74" s="143"/>
      <c r="Q74" s="100"/>
      <c r="R74" s="100"/>
      <c r="S74" s="125"/>
      <c r="T74" s="72" t="s">
        <v>197</v>
      </c>
      <c r="U74" s="72" t="str">
        <f>C210</f>
        <v>Aralık 3. Hafta</v>
      </c>
      <c r="V74" s="136">
        <f t="shared" ref="V74:W74" si="123">E210</f>
        <v>0</v>
      </c>
      <c r="W74" s="136">
        <f t="shared" si="123"/>
        <v>0</v>
      </c>
      <c r="X74" s="136">
        <f t="shared" ref="X74:Z74" si="124">H210</f>
        <v>0</v>
      </c>
      <c r="Y74" s="137" t="str">
        <f t="shared" si="124"/>
        <v xml:space="preserve"> </v>
      </c>
      <c r="Z74" s="137" t="str">
        <f t="shared" si="124"/>
        <v xml:space="preserve"> </v>
      </c>
      <c r="AA74" s="137" t="str">
        <f t="shared" ref="AA74:AC74" si="125">M210</f>
        <v xml:space="preserve"> </v>
      </c>
      <c r="AB74" s="137" t="str">
        <f t="shared" si="125"/>
        <v xml:space="preserve"> </v>
      </c>
      <c r="AC74" s="137" t="str">
        <f t="shared" si="125"/>
        <v xml:space="preserve"> </v>
      </c>
      <c r="AD74" s="151"/>
      <c r="AE74" s="151"/>
      <c r="AF74" s="151"/>
    </row>
    <row r="75" spans="1:32" ht="30.75" customHeight="1">
      <c r="A75" s="100"/>
      <c r="B75" s="100"/>
      <c r="C75" s="43" t="s">
        <v>35</v>
      </c>
      <c r="D75" s="11" t="s">
        <v>220</v>
      </c>
      <c r="E75" s="132">
        <v>1352</v>
      </c>
      <c r="F75" s="132">
        <v>404</v>
      </c>
      <c r="G75" s="132">
        <v>290</v>
      </c>
      <c r="H75" s="132">
        <v>109</v>
      </c>
      <c r="I75" s="133">
        <f t="shared" si="0"/>
        <v>0.29881656804733731</v>
      </c>
      <c r="J75" s="133">
        <f t="shared" si="1"/>
        <v>0.26980198019801982</v>
      </c>
      <c r="K75" s="133">
        <f t="shared" si="2"/>
        <v>8.0621301775147924E-2</v>
      </c>
      <c r="L75" s="133">
        <f t="shared" ref="L75:M75" si="126">IFERROR(IF(G75="","",(G75/F75))," ")</f>
        <v>0.71782178217821779</v>
      </c>
      <c r="M75" s="133">
        <f t="shared" si="126"/>
        <v>0.37586206896551722</v>
      </c>
      <c r="N75" s="134">
        <f>IFERROR(IF(E75="","",SCALE!E75/E75)," ")</f>
        <v>0.81608133102093683</v>
      </c>
      <c r="O75" s="134">
        <f>IFERROR(IF(G75="","",SCALE!E75/G75)," ")</f>
        <v>3.8046274466907124</v>
      </c>
      <c r="P75" s="135"/>
      <c r="Q75" s="100"/>
      <c r="R75" s="100"/>
      <c r="S75" s="125"/>
      <c r="T75" s="72" t="s">
        <v>200</v>
      </c>
      <c r="U75" s="72" t="str">
        <f>C218</f>
        <v>Aralık 4. Hafta</v>
      </c>
      <c r="V75" s="136">
        <f t="shared" ref="V75:W75" si="127">E218</f>
        <v>0</v>
      </c>
      <c r="W75" s="136">
        <f t="shared" si="127"/>
        <v>0</v>
      </c>
      <c r="X75" s="136">
        <f t="shared" ref="X75:Z75" si="128">H218</f>
        <v>0</v>
      </c>
      <c r="Y75" s="137" t="str">
        <f t="shared" si="128"/>
        <v xml:space="preserve"> </v>
      </c>
      <c r="Z75" s="137" t="str">
        <f t="shared" si="128"/>
        <v xml:space="preserve"> </v>
      </c>
      <c r="AA75" s="137" t="str">
        <f t="shared" ref="AA75:AC75" si="129">M218</f>
        <v xml:space="preserve"> </v>
      </c>
      <c r="AB75" s="137" t="str">
        <f t="shared" si="129"/>
        <v xml:space="preserve"> </v>
      </c>
      <c r="AC75" s="137" t="str">
        <f t="shared" si="129"/>
        <v xml:space="preserve"> </v>
      </c>
      <c r="AD75" s="151"/>
      <c r="AE75" s="151"/>
      <c r="AF75" s="151"/>
    </row>
    <row r="76" spans="1:32" ht="30.75" customHeight="1">
      <c r="A76" s="100"/>
      <c r="B76" s="100"/>
      <c r="C76" s="43" t="s">
        <v>40</v>
      </c>
      <c r="D76" s="11" t="s">
        <v>221</v>
      </c>
      <c r="E76" s="132">
        <v>1285</v>
      </c>
      <c r="F76" s="132">
        <v>353</v>
      </c>
      <c r="G76" s="132">
        <v>245</v>
      </c>
      <c r="H76" s="132">
        <v>89</v>
      </c>
      <c r="I76" s="133">
        <f t="shared" si="0"/>
        <v>0.2747081712062257</v>
      </c>
      <c r="J76" s="133">
        <f t="shared" si="1"/>
        <v>0.25212464589235128</v>
      </c>
      <c r="K76" s="133">
        <f t="shared" si="2"/>
        <v>6.9260700389105062E-2</v>
      </c>
      <c r="L76" s="133">
        <f t="shared" ref="L76:M76" si="130">IFERROR(IF(G76="","",(G76/F76))," ")</f>
        <v>0.69405099150141647</v>
      </c>
      <c r="M76" s="133">
        <f t="shared" si="130"/>
        <v>0.36326530612244901</v>
      </c>
      <c r="N76" s="134" t="str">
        <f>IFERROR(IF(E76="","",SCALE!E76/E76)," ")</f>
        <v xml:space="preserve"> </v>
      </c>
      <c r="O76" s="134" t="str">
        <f>IFERROR(IF(G76="","",SCALE!E76/G76)," ")</f>
        <v xml:space="preserve"> </v>
      </c>
      <c r="P76" s="135"/>
      <c r="Q76" s="100"/>
      <c r="R76" s="100"/>
      <c r="S76" s="125"/>
      <c r="T76" s="47"/>
      <c r="U76" s="47"/>
      <c r="V76" s="47"/>
      <c r="W76" s="47"/>
      <c r="X76" s="47"/>
      <c r="Y76" s="47"/>
      <c r="AA76" s="47"/>
      <c r="AB76" s="47"/>
      <c r="AC76" s="47"/>
      <c r="AD76" s="47"/>
      <c r="AE76" s="47"/>
      <c r="AF76" s="47"/>
    </row>
    <row r="77" spans="1:32" ht="30.75" customHeight="1">
      <c r="A77" s="100"/>
      <c r="B77" s="100"/>
      <c r="C77" s="43" t="s">
        <v>45</v>
      </c>
      <c r="D77" s="11" t="s">
        <v>222</v>
      </c>
      <c r="E77" s="132">
        <v>1115</v>
      </c>
      <c r="F77" s="132">
        <v>315</v>
      </c>
      <c r="G77" s="132">
        <v>211</v>
      </c>
      <c r="H77" s="132">
        <v>79</v>
      </c>
      <c r="I77" s="133">
        <f t="shared" si="0"/>
        <v>0.28251121076233182</v>
      </c>
      <c r="J77" s="133">
        <f t="shared" si="1"/>
        <v>0.25079365079365079</v>
      </c>
      <c r="K77" s="133">
        <f t="shared" si="2"/>
        <v>7.0852017937219736E-2</v>
      </c>
      <c r="L77" s="133">
        <f t="shared" ref="L77:M77" si="131">IFERROR(IF(G77="","",(G77/F77))," ")</f>
        <v>0.66984126984126979</v>
      </c>
      <c r="M77" s="133">
        <f t="shared" si="131"/>
        <v>0.37440758293838861</v>
      </c>
      <c r="N77" s="134" t="str">
        <f>IFERROR(IF(E77="","",SCALE!E77/E77)," ")</f>
        <v xml:space="preserve"> </v>
      </c>
      <c r="O77" s="134" t="str">
        <f>IFERROR(IF(G77="","",SCALE!E77/G77)," ")</f>
        <v xml:space="preserve"> </v>
      </c>
      <c r="P77" s="135"/>
      <c r="Q77" s="100"/>
      <c r="R77" s="100"/>
      <c r="S77" s="125"/>
      <c r="T77" s="101"/>
      <c r="U77" s="153"/>
      <c r="V77" s="153"/>
      <c r="W77" s="153"/>
      <c r="X77" s="153"/>
      <c r="Y77" s="153"/>
      <c r="AA77" s="153"/>
      <c r="AB77" s="153"/>
      <c r="AC77" s="47"/>
      <c r="AD77" s="47"/>
      <c r="AE77" s="47"/>
      <c r="AF77" s="47"/>
    </row>
    <row r="78" spans="1:32" ht="30.75" customHeight="1">
      <c r="A78" s="100"/>
      <c r="B78" s="100"/>
      <c r="C78" s="43" t="s">
        <v>50</v>
      </c>
      <c r="D78" s="11" t="s">
        <v>223</v>
      </c>
      <c r="E78" s="132">
        <v>862</v>
      </c>
      <c r="F78" s="132">
        <v>267</v>
      </c>
      <c r="G78" s="132">
        <v>191</v>
      </c>
      <c r="H78" s="132">
        <v>73</v>
      </c>
      <c r="I78" s="133">
        <f t="shared" si="0"/>
        <v>0.30974477958236657</v>
      </c>
      <c r="J78" s="133">
        <f t="shared" si="1"/>
        <v>0.27340823970037453</v>
      </c>
      <c r="K78" s="133">
        <f t="shared" si="2"/>
        <v>8.4686774941995363E-2</v>
      </c>
      <c r="L78" s="133">
        <f t="shared" ref="L78:M78" si="132">IFERROR(IF(G78="","",(G78/F78))," ")</f>
        <v>0.71535580524344566</v>
      </c>
      <c r="M78" s="133">
        <f t="shared" si="132"/>
        <v>0.38219895287958117</v>
      </c>
      <c r="N78" s="134" t="str">
        <f>IFERROR(IF(E78="","",SCALE!E78/E78)," ")</f>
        <v xml:space="preserve"> </v>
      </c>
      <c r="O78" s="134" t="str">
        <f>IFERROR(IF(G78="","",SCALE!E78/G78)," ")</f>
        <v xml:space="preserve"> </v>
      </c>
      <c r="P78" s="135"/>
      <c r="Q78" s="100"/>
      <c r="R78" s="100"/>
      <c r="S78" s="125"/>
      <c r="T78" s="101"/>
      <c r="U78" s="153"/>
      <c r="V78" s="153"/>
      <c r="W78" s="153"/>
      <c r="Y78" s="153"/>
      <c r="AA78" s="153"/>
      <c r="AB78" s="153"/>
      <c r="AC78" s="47"/>
      <c r="AD78" s="47"/>
      <c r="AE78" s="47"/>
      <c r="AF78" s="47"/>
    </row>
    <row r="79" spans="1:32" ht="30.75" customHeight="1">
      <c r="A79" s="100"/>
      <c r="B79" s="100"/>
      <c r="C79" s="43" t="s">
        <v>56</v>
      </c>
      <c r="D79" s="11" t="s">
        <v>224</v>
      </c>
      <c r="E79" s="132">
        <v>995</v>
      </c>
      <c r="F79" s="132">
        <v>290</v>
      </c>
      <c r="G79" s="132">
        <v>201</v>
      </c>
      <c r="H79" s="132">
        <v>85</v>
      </c>
      <c r="I79" s="133">
        <f t="shared" si="0"/>
        <v>0.29145728643216079</v>
      </c>
      <c r="J79" s="133">
        <f t="shared" si="1"/>
        <v>0.29310344827586204</v>
      </c>
      <c r="K79" s="133">
        <f t="shared" si="2"/>
        <v>8.5427135678391955E-2</v>
      </c>
      <c r="L79" s="133">
        <f t="shared" ref="L79:M79" si="133">IFERROR(IF(G79="","",(G79/F79))," ")</f>
        <v>0.69310344827586212</v>
      </c>
      <c r="M79" s="133">
        <f t="shared" si="133"/>
        <v>0.4228855721393035</v>
      </c>
      <c r="N79" s="134" t="str">
        <f>IFERROR(IF(E79="","",SCALE!E79/E79)," ")</f>
        <v xml:space="preserve"> </v>
      </c>
      <c r="O79" s="134" t="str">
        <f>IFERROR(IF(G79="","",SCALE!E79/G79)," ")</f>
        <v xml:space="preserve"> </v>
      </c>
      <c r="P79" s="135"/>
      <c r="Q79" s="100"/>
      <c r="R79" s="100"/>
      <c r="S79" s="125"/>
      <c r="T79" s="101"/>
      <c r="U79" s="153"/>
      <c r="V79" s="153"/>
      <c r="W79" s="153"/>
      <c r="Y79" s="153"/>
      <c r="AA79" s="153"/>
      <c r="AB79" s="153"/>
      <c r="AC79" s="47"/>
      <c r="AD79" s="47"/>
      <c r="AE79" s="47"/>
      <c r="AF79" s="47"/>
    </row>
    <row r="80" spans="1:32" ht="30.75" customHeight="1">
      <c r="A80" s="100"/>
      <c r="B80" s="100"/>
      <c r="C80" s="43" t="s">
        <v>61</v>
      </c>
      <c r="D80" s="11" t="s">
        <v>225</v>
      </c>
      <c r="E80" s="132">
        <v>1321</v>
      </c>
      <c r="F80" s="132">
        <v>247</v>
      </c>
      <c r="G80" s="132">
        <v>190</v>
      </c>
      <c r="H80" s="132">
        <v>69</v>
      </c>
      <c r="I80" s="133">
        <f t="shared" si="0"/>
        <v>0.18697956093868282</v>
      </c>
      <c r="J80" s="133">
        <f t="shared" si="1"/>
        <v>0.2793522267206478</v>
      </c>
      <c r="K80" s="133">
        <f t="shared" si="2"/>
        <v>5.2233156699470096E-2</v>
      </c>
      <c r="L80" s="133">
        <f t="shared" ref="L80:M80" si="134">IFERROR(IF(G80="","",(G80/F80))," ")</f>
        <v>0.76923076923076927</v>
      </c>
      <c r="M80" s="133">
        <f t="shared" si="134"/>
        <v>0.36315789473684212</v>
      </c>
      <c r="N80" s="134" t="str">
        <f>IFERROR(IF(E80="","",SCALE!E80/E80)," ")</f>
        <v xml:space="preserve"> </v>
      </c>
      <c r="O80" s="134" t="str">
        <f>IFERROR(IF(G80="","",SCALE!E80/G80)," ")</f>
        <v xml:space="preserve"> </v>
      </c>
      <c r="P80" s="135"/>
      <c r="Q80" s="100"/>
      <c r="R80" s="100"/>
      <c r="S80" s="125"/>
      <c r="T80" s="101"/>
      <c r="U80" s="153"/>
      <c r="V80" s="153"/>
      <c r="W80" s="153"/>
      <c r="Y80" s="153"/>
      <c r="AA80" s="153"/>
      <c r="AB80" s="153"/>
      <c r="AC80" s="47"/>
      <c r="AD80" s="47"/>
      <c r="AE80" s="47"/>
      <c r="AF80" s="47"/>
    </row>
    <row r="81" spans="1:32" ht="30.75" customHeight="1">
      <c r="A81" s="100"/>
      <c r="B81" s="100"/>
      <c r="C81" s="46" t="s">
        <v>65</v>
      </c>
      <c r="D81" s="11" t="s">
        <v>226</v>
      </c>
      <c r="E81" s="132">
        <v>1672</v>
      </c>
      <c r="F81" s="132">
        <v>302</v>
      </c>
      <c r="G81" s="132">
        <v>209</v>
      </c>
      <c r="H81" s="132">
        <v>77</v>
      </c>
      <c r="I81" s="133">
        <f t="shared" si="0"/>
        <v>0.18062200956937799</v>
      </c>
      <c r="J81" s="133">
        <f t="shared" si="1"/>
        <v>0.25496688741721857</v>
      </c>
      <c r="K81" s="133">
        <f t="shared" si="2"/>
        <v>4.6052631578947366E-2</v>
      </c>
      <c r="L81" s="133">
        <f t="shared" ref="L81:M81" si="135">IFERROR(IF(G81="","",(G81/F81))," ")</f>
        <v>0.69205298013245031</v>
      </c>
      <c r="M81" s="133">
        <f t="shared" si="135"/>
        <v>0.36842105263157893</v>
      </c>
      <c r="N81" s="134" t="str">
        <f>IFERROR(IF(E81="","",SCALE!E81/E81)," ")</f>
        <v xml:space="preserve"> </v>
      </c>
      <c r="O81" s="134" t="str">
        <f>IFERROR(IF(G81="","",SCALE!E81/G81)," ")</f>
        <v xml:space="preserve"> </v>
      </c>
      <c r="P81" s="135"/>
      <c r="Q81" s="100"/>
      <c r="R81" s="100"/>
      <c r="S81" s="125"/>
      <c r="T81" s="101"/>
      <c r="U81" s="153"/>
      <c r="V81" s="153"/>
      <c r="W81" s="153"/>
      <c r="Y81" s="153"/>
      <c r="AA81" s="153"/>
      <c r="AB81" s="153"/>
      <c r="AC81" s="47"/>
      <c r="AD81" s="47"/>
      <c r="AE81" s="47"/>
      <c r="AF81" s="47"/>
    </row>
    <row r="82" spans="1:32" ht="30.75" customHeight="1">
      <c r="A82" s="100"/>
      <c r="B82" s="140" t="s">
        <v>93</v>
      </c>
      <c r="C82" s="236" t="s">
        <v>152</v>
      </c>
      <c r="D82" s="237"/>
      <c r="E82" s="37">
        <f t="shared" ref="E82:H82" si="136">SUM(E75:E81)</f>
        <v>8602</v>
      </c>
      <c r="F82" s="37">
        <f t="shared" si="136"/>
        <v>2178</v>
      </c>
      <c r="G82" s="37">
        <f t="shared" si="136"/>
        <v>1537</v>
      </c>
      <c r="H82" s="37">
        <f t="shared" si="136"/>
        <v>581</v>
      </c>
      <c r="I82" s="141">
        <f t="shared" si="0"/>
        <v>0.25319693094629159</v>
      </c>
      <c r="J82" s="141">
        <f t="shared" si="1"/>
        <v>0.26675849403122132</v>
      </c>
      <c r="K82" s="141">
        <f t="shared" si="2"/>
        <v>6.7542431992559868E-2</v>
      </c>
      <c r="L82" s="141">
        <f t="shared" ref="L82:M82" si="137">IFERROR(IF(G82="","",(G82/F82))," ")</f>
        <v>0.70569329660238755</v>
      </c>
      <c r="M82" s="141">
        <f t="shared" si="137"/>
        <v>0.37800910865322057</v>
      </c>
      <c r="N82" s="142" t="str">
        <f>IFERROR(IF(E82="","",SCALE!E82/E82)," ")</f>
        <v xml:space="preserve"> </v>
      </c>
      <c r="O82" s="142" t="str">
        <f>IFERROR(IF(G82="","",SCALE!E82/G82)," ")</f>
        <v xml:space="preserve"> </v>
      </c>
      <c r="P82" s="143"/>
      <c r="Q82" s="100"/>
      <c r="R82" s="100"/>
      <c r="S82" s="125"/>
      <c r="T82" s="101"/>
      <c r="U82" s="153"/>
      <c r="V82" s="153"/>
      <c r="W82" s="153"/>
      <c r="Y82" s="153"/>
      <c r="AA82" s="153"/>
      <c r="AB82" s="153"/>
      <c r="AC82" s="47"/>
      <c r="AD82" s="47"/>
      <c r="AE82" s="47"/>
      <c r="AF82" s="47"/>
    </row>
    <row r="83" spans="1:32" ht="30.75" customHeight="1">
      <c r="A83" s="100"/>
      <c r="B83" s="100"/>
      <c r="C83" s="43" t="s">
        <v>35</v>
      </c>
      <c r="D83" s="11" t="s">
        <v>227</v>
      </c>
      <c r="E83" s="132">
        <v>1494</v>
      </c>
      <c r="F83" s="132">
        <v>256</v>
      </c>
      <c r="G83" s="132">
        <v>183</v>
      </c>
      <c r="H83" s="132">
        <v>64</v>
      </c>
      <c r="I83" s="133">
        <f t="shared" si="0"/>
        <v>0.17135207496653279</v>
      </c>
      <c r="J83" s="133">
        <f t="shared" si="1"/>
        <v>0.25</v>
      </c>
      <c r="K83" s="133">
        <f t="shared" si="2"/>
        <v>4.2838018741633198E-2</v>
      </c>
      <c r="L83" s="133">
        <f t="shared" ref="L83:M83" si="138">IFERROR(IF(G83="","",(G83/F83))," ")</f>
        <v>0.71484375</v>
      </c>
      <c r="M83" s="133">
        <f t="shared" si="138"/>
        <v>0.34972677595628415</v>
      </c>
      <c r="N83" s="134" t="str">
        <f>IFERROR(IF(E83="","",SCALE!E83/E83)," ")</f>
        <v xml:space="preserve"> </v>
      </c>
      <c r="O83" s="134" t="str">
        <f>IFERROR(IF(G83="","",SCALE!E83/G83)," ")</f>
        <v xml:space="preserve"> </v>
      </c>
      <c r="P83" s="135"/>
      <c r="Q83" s="100"/>
      <c r="R83" s="100"/>
      <c r="S83" s="125"/>
      <c r="T83" s="101"/>
      <c r="U83" s="153"/>
      <c r="V83" s="153"/>
      <c r="W83" s="153"/>
      <c r="Y83" s="153"/>
      <c r="AA83" s="153"/>
      <c r="AB83" s="153"/>
      <c r="AC83" s="47"/>
      <c r="AD83" s="47"/>
      <c r="AE83" s="47"/>
      <c r="AF83" s="47"/>
    </row>
    <row r="84" spans="1:32" ht="30.75" customHeight="1">
      <c r="A84" s="100"/>
      <c r="B84" s="100"/>
      <c r="C84" s="43" t="s">
        <v>40</v>
      </c>
      <c r="D84" s="11" t="s">
        <v>228</v>
      </c>
      <c r="E84" s="132">
        <v>773</v>
      </c>
      <c r="F84" s="132">
        <v>184</v>
      </c>
      <c r="G84" s="132">
        <v>139</v>
      </c>
      <c r="H84" s="132">
        <v>67</v>
      </c>
      <c r="I84" s="133">
        <f t="shared" si="0"/>
        <v>0.23803363518758086</v>
      </c>
      <c r="J84" s="133">
        <f t="shared" si="1"/>
        <v>0.3641304347826087</v>
      </c>
      <c r="K84" s="133">
        <f t="shared" si="2"/>
        <v>8.6675291073738683E-2</v>
      </c>
      <c r="L84" s="133">
        <f t="shared" ref="L84:M84" si="139">IFERROR(IF(G84="","",(G84/F84))," ")</f>
        <v>0.75543478260869568</v>
      </c>
      <c r="M84" s="133">
        <f t="shared" si="139"/>
        <v>0.48201438848920863</v>
      </c>
      <c r="N84" s="134" t="str">
        <f>IFERROR(IF(E84="","",SCALE!E84/E84)," ")</f>
        <v xml:space="preserve"> </v>
      </c>
      <c r="O84" s="134" t="str">
        <f>IFERROR(IF(G84="","",SCALE!E84/G84)," ")</f>
        <v xml:space="preserve"> </v>
      </c>
      <c r="P84" s="135"/>
      <c r="Q84" s="100"/>
      <c r="R84" s="100"/>
      <c r="S84" s="125"/>
      <c r="T84" s="101"/>
      <c r="U84" s="153"/>
      <c r="V84" s="153"/>
      <c r="W84" s="153"/>
      <c r="Y84" s="153"/>
      <c r="AA84" s="153"/>
      <c r="AB84" s="153"/>
      <c r="AC84" s="47"/>
      <c r="AD84" s="47"/>
      <c r="AE84" s="47"/>
      <c r="AF84" s="47"/>
    </row>
    <row r="85" spans="1:32" ht="30.75" customHeight="1">
      <c r="A85" s="100"/>
      <c r="B85" s="100"/>
      <c r="C85" s="43" t="s">
        <v>45</v>
      </c>
      <c r="D85" s="11" t="s">
        <v>229</v>
      </c>
      <c r="E85" s="132">
        <v>439</v>
      </c>
      <c r="F85" s="132">
        <v>123</v>
      </c>
      <c r="G85" s="132">
        <v>87</v>
      </c>
      <c r="H85" s="132">
        <v>35</v>
      </c>
      <c r="I85" s="133">
        <f t="shared" si="0"/>
        <v>0.28018223234624146</v>
      </c>
      <c r="J85" s="133">
        <f t="shared" si="1"/>
        <v>0.28455284552845528</v>
      </c>
      <c r="K85" s="133">
        <f t="shared" si="2"/>
        <v>7.9726651480637817E-2</v>
      </c>
      <c r="L85" s="133">
        <f t="shared" ref="L85:M85" si="140">IFERROR(IF(G85="","",(G85/F85))," ")</f>
        <v>0.70731707317073167</v>
      </c>
      <c r="M85" s="133">
        <f t="shared" si="140"/>
        <v>0.40229885057471265</v>
      </c>
      <c r="N85" s="134" t="str">
        <f>IFERROR(IF(E85="","",SCALE!E85/E85)," ")</f>
        <v xml:space="preserve"> </v>
      </c>
      <c r="O85" s="134" t="str">
        <f>IFERROR(IF(G85="","",SCALE!E85/G85)," ")</f>
        <v xml:space="preserve"> </v>
      </c>
      <c r="P85" s="154"/>
      <c r="Q85" s="100"/>
      <c r="R85" s="100"/>
      <c r="S85" s="125"/>
      <c r="T85" s="101"/>
      <c r="U85" s="153"/>
      <c r="V85" s="153"/>
      <c r="W85" s="153"/>
      <c r="Y85" s="153"/>
      <c r="AA85" s="153"/>
      <c r="AB85" s="153"/>
      <c r="AC85" s="47"/>
      <c r="AD85" s="47"/>
      <c r="AE85" s="47"/>
      <c r="AF85" s="47"/>
    </row>
    <row r="86" spans="1:32" ht="30.75" customHeight="1">
      <c r="A86" s="100"/>
      <c r="B86" s="100"/>
      <c r="C86" s="43" t="s">
        <v>50</v>
      </c>
      <c r="D86" s="11" t="s">
        <v>230</v>
      </c>
      <c r="E86" s="132">
        <v>592</v>
      </c>
      <c r="F86" s="132">
        <v>129</v>
      </c>
      <c r="G86" s="132">
        <v>93</v>
      </c>
      <c r="H86" s="132">
        <v>47</v>
      </c>
      <c r="I86" s="133">
        <f t="shared" si="0"/>
        <v>0.2179054054054054</v>
      </c>
      <c r="J86" s="133">
        <f t="shared" si="1"/>
        <v>0.36434108527131781</v>
      </c>
      <c r="K86" s="133">
        <f t="shared" si="2"/>
        <v>7.9391891891891886E-2</v>
      </c>
      <c r="L86" s="133">
        <f t="shared" ref="L86:M86" si="141">IFERROR(IF(G86="","",(G86/F86))," ")</f>
        <v>0.72093023255813948</v>
      </c>
      <c r="M86" s="133">
        <f t="shared" si="141"/>
        <v>0.5053763440860215</v>
      </c>
      <c r="N86" s="134">
        <f>IFERROR(IF(E86="","",SCALE!E86/E86)," ")</f>
        <v>0.73672450383344235</v>
      </c>
      <c r="O86" s="134">
        <f>IFERROR(IF(G86="","",SCALE!E86/G86)," ")</f>
        <v>4.6896871641870739</v>
      </c>
      <c r="P86" s="135"/>
      <c r="Q86" s="100"/>
      <c r="R86" s="100"/>
      <c r="S86" s="125"/>
      <c r="T86" s="101"/>
      <c r="U86" s="153"/>
      <c r="V86" s="153"/>
      <c r="W86" s="153"/>
      <c r="Y86" s="153"/>
      <c r="AA86" s="153"/>
      <c r="AB86" s="153"/>
      <c r="AC86" s="47"/>
      <c r="AD86" s="47"/>
      <c r="AE86" s="47"/>
      <c r="AF86" s="47"/>
    </row>
    <row r="87" spans="1:32" ht="30.75" customHeight="1">
      <c r="A87" s="100"/>
      <c r="B87" s="100"/>
      <c r="C87" s="43" t="s">
        <v>56</v>
      </c>
      <c r="D87" s="11" t="s">
        <v>231</v>
      </c>
      <c r="E87" s="132">
        <v>835</v>
      </c>
      <c r="F87" s="132">
        <v>156</v>
      </c>
      <c r="G87" s="132">
        <v>91</v>
      </c>
      <c r="H87" s="132">
        <v>45</v>
      </c>
      <c r="I87" s="133">
        <f t="shared" si="0"/>
        <v>0.18682634730538922</v>
      </c>
      <c r="J87" s="133">
        <f t="shared" si="1"/>
        <v>0.28846153846153844</v>
      </c>
      <c r="K87" s="133">
        <f t="shared" si="2"/>
        <v>5.3892215568862277E-2</v>
      </c>
      <c r="L87" s="133">
        <f t="shared" ref="L87:M87" si="142">IFERROR(IF(G87="","",(G87/F87))," ")</f>
        <v>0.58333333333333337</v>
      </c>
      <c r="M87" s="133">
        <f t="shared" si="142"/>
        <v>0.49450549450549453</v>
      </c>
      <c r="N87" s="134">
        <f>IFERROR(IF(E87="","",SCALE!E87/E87)," ")</f>
        <v>0.79205834141772313</v>
      </c>
      <c r="O87" s="134">
        <f>IFERROR(IF(G87="","",SCALE!E87/G87)," ")</f>
        <v>7.2677880778439432</v>
      </c>
      <c r="P87" s="135" t="s">
        <v>441</v>
      </c>
      <c r="Q87" s="100"/>
      <c r="R87" s="100"/>
      <c r="S87" s="125"/>
      <c r="T87" s="101"/>
      <c r="U87" s="153"/>
      <c r="V87" s="153"/>
      <c r="W87" s="153"/>
      <c r="Y87" s="153"/>
      <c r="AA87" s="153"/>
      <c r="AB87" s="153"/>
      <c r="AC87" s="47"/>
      <c r="AD87" s="47"/>
      <c r="AE87" s="47"/>
      <c r="AF87" s="47"/>
    </row>
    <row r="88" spans="1:32" ht="30.75" customHeight="1">
      <c r="A88" s="100"/>
      <c r="B88" s="100"/>
      <c r="C88" s="43" t="s">
        <v>61</v>
      </c>
      <c r="D88" s="11" t="s">
        <v>232</v>
      </c>
      <c r="E88" s="132">
        <v>792</v>
      </c>
      <c r="F88" s="132">
        <v>179</v>
      </c>
      <c r="G88" s="132">
        <v>122</v>
      </c>
      <c r="H88" s="132">
        <v>53</v>
      </c>
      <c r="I88" s="133">
        <f t="shared" si="0"/>
        <v>0.22601010101010102</v>
      </c>
      <c r="J88" s="133">
        <f t="shared" si="1"/>
        <v>0.29608938547486036</v>
      </c>
      <c r="K88" s="133">
        <f t="shared" si="2"/>
        <v>6.691919191919192E-2</v>
      </c>
      <c r="L88" s="133">
        <f t="shared" ref="L88:M88" si="143">IFERROR(IF(G88="","",(G88/F88))," ")</f>
        <v>0.68156424581005581</v>
      </c>
      <c r="M88" s="133">
        <f t="shared" si="143"/>
        <v>0.4344262295081967</v>
      </c>
      <c r="N88" s="134">
        <f>IFERROR(IF(E88="","",SCALE!E88/E88)," ")</f>
        <v>0.79909537222420157</v>
      </c>
      <c r="O88" s="134">
        <f>IFERROR(IF(G88="","",SCALE!E88/G88)," ")</f>
        <v>5.1875699573898988</v>
      </c>
      <c r="P88" s="135"/>
      <c r="Q88" s="100"/>
      <c r="R88" s="100"/>
      <c r="S88" s="125"/>
      <c r="T88" s="101"/>
      <c r="U88" s="153"/>
      <c r="V88" s="153"/>
      <c r="W88" s="153"/>
      <c r="X88" s="153"/>
      <c r="Y88" s="153"/>
      <c r="AA88" s="153"/>
      <c r="AB88" s="47"/>
      <c r="AC88" s="47"/>
      <c r="AD88" s="47"/>
      <c r="AE88" s="47"/>
      <c r="AF88" s="47"/>
    </row>
    <row r="89" spans="1:32" ht="30.75" customHeight="1">
      <c r="A89" s="100"/>
      <c r="B89" s="100"/>
      <c r="C89" s="46" t="s">
        <v>65</v>
      </c>
      <c r="D89" s="11" t="s">
        <v>233</v>
      </c>
      <c r="E89" s="132">
        <v>435</v>
      </c>
      <c r="F89" s="132">
        <v>170</v>
      </c>
      <c r="G89" s="132">
        <v>100</v>
      </c>
      <c r="H89" s="132">
        <v>52</v>
      </c>
      <c r="I89" s="133">
        <f t="shared" si="0"/>
        <v>0.39080459770114945</v>
      </c>
      <c r="J89" s="133">
        <f t="shared" si="1"/>
        <v>0.30588235294117649</v>
      </c>
      <c r="K89" s="133">
        <f t="shared" si="2"/>
        <v>0.11954022988505747</v>
      </c>
      <c r="L89" s="133">
        <f t="shared" ref="L89:M89" si="144">IFERROR(IF(G89="","",(G89/F89))," ")</f>
        <v>0.58823529411764708</v>
      </c>
      <c r="M89" s="133">
        <f t="shared" si="144"/>
        <v>0.52</v>
      </c>
      <c r="N89" s="134">
        <f>IFERROR(IF(E89="","",SCALE!E89/E89)," ")</f>
        <v>0.64917314889898581</v>
      </c>
      <c r="O89" s="134">
        <f>IFERROR(IF(G89="","",SCALE!E89/G89)," ")</f>
        <v>2.8239031977105884</v>
      </c>
      <c r="P89" s="135"/>
      <c r="Q89" s="100"/>
      <c r="R89" s="100"/>
      <c r="S89" s="125"/>
      <c r="T89" s="101"/>
      <c r="U89" s="153"/>
      <c r="V89" s="153"/>
      <c r="W89" s="153"/>
      <c r="X89" s="153"/>
      <c r="Y89" s="153"/>
      <c r="AA89" s="153"/>
      <c r="AB89" s="47"/>
      <c r="AC89" s="47"/>
      <c r="AD89" s="47"/>
      <c r="AE89" s="47"/>
      <c r="AF89" s="47"/>
    </row>
    <row r="90" spans="1:32" ht="30.75" customHeight="1">
      <c r="A90" s="100"/>
      <c r="B90" s="140" t="s">
        <v>93</v>
      </c>
      <c r="C90" s="236" t="s">
        <v>155</v>
      </c>
      <c r="D90" s="237"/>
      <c r="E90" s="37">
        <f t="shared" ref="E90:H90" si="145">SUM(E83:E89)</f>
        <v>5360</v>
      </c>
      <c r="F90" s="37">
        <f t="shared" si="145"/>
        <v>1197</v>
      </c>
      <c r="G90" s="37">
        <f t="shared" si="145"/>
        <v>815</v>
      </c>
      <c r="H90" s="37">
        <f t="shared" si="145"/>
        <v>363</v>
      </c>
      <c r="I90" s="141">
        <f t="shared" si="0"/>
        <v>0.22332089552238807</v>
      </c>
      <c r="J90" s="141">
        <f t="shared" si="1"/>
        <v>0.3032581453634085</v>
      </c>
      <c r="K90" s="141">
        <f t="shared" si="2"/>
        <v>6.7723880597014924E-2</v>
      </c>
      <c r="L90" s="141">
        <f t="shared" ref="L90:M90" si="146">IFERROR(IF(G90="","",(G90/F90))," ")</f>
        <v>0.68086883876357562</v>
      </c>
      <c r="M90" s="141">
        <f t="shared" si="146"/>
        <v>0.44539877300613495</v>
      </c>
      <c r="N90" s="142" t="str">
        <f>IFERROR(IF(E90="","",SCALE!E90/E90)," ")</f>
        <v xml:space="preserve"> </v>
      </c>
      <c r="O90" s="142" t="str">
        <f>IFERROR(IF(G90="","",SCALE!E90/G90)," ")</f>
        <v xml:space="preserve"> </v>
      </c>
      <c r="P90" s="143"/>
      <c r="Q90" s="100"/>
      <c r="R90" s="100"/>
      <c r="S90" s="125"/>
      <c r="T90" s="101"/>
      <c r="U90" s="153"/>
      <c r="V90" s="153"/>
      <c r="W90" s="153"/>
      <c r="X90" s="153"/>
      <c r="Y90" s="153"/>
      <c r="Z90" s="153"/>
      <c r="AA90" s="47"/>
      <c r="AB90" s="47"/>
      <c r="AC90" s="47"/>
      <c r="AD90" s="47"/>
      <c r="AE90" s="47"/>
      <c r="AF90" s="47"/>
    </row>
    <row r="91" spans="1:32" ht="30.75" customHeight="1">
      <c r="A91" s="100"/>
      <c r="B91" s="100"/>
      <c r="C91" s="43" t="s">
        <v>35</v>
      </c>
      <c r="D91" s="11" t="s">
        <v>234</v>
      </c>
      <c r="E91" s="132">
        <v>340</v>
      </c>
      <c r="F91" s="132">
        <v>121</v>
      </c>
      <c r="G91" s="132">
        <v>72</v>
      </c>
      <c r="H91" s="132">
        <v>35</v>
      </c>
      <c r="I91" s="133">
        <f t="shared" si="0"/>
        <v>0.35588235294117648</v>
      </c>
      <c r="J91" s="133">
        <f t="shared" si="1"/>
        <v>0.28925619834710742</v>
      </c>
      <c r="K91" s="133">
        <f t="shared" si="2"/>
        <v>0.10294117647058823</v>
      </c>
      <c r="L91" s="133">
        <f t="shared" ref="L91:M91" si="147">IFERROR(IF(G91="","",(G91/F91))," ")</f>
        <v>0.5950413223140496</v>
      </c>
      <c r="M91" s="133">
        <f t="shared" si="147"/>
        <v>0.4861111111111111</v>
      </c>
      <c r="N91" s="134">
        <f>IFERROR(IF(E91="","",SCALE!E91/E91)," ")</f>
        <v>0.87046966135737369</v>
      </c>
      <c r="O91" s="134">
        <f>IFERROR(IF(G91="","",SCALE!E91/G91)," ")</f>
        <v>4.1105511786320426</v>
      </c>
      <c r="P91" s="135"/>
      <c r="Q91" s="100"/>
      <c r="R91" s="100"/>
      <c r="S91" s="125"/>
      <c r="T91" s="101"/>
      <c r="U91" s="153"/>
      <c r="V91" s="153"/>
      <c r="W91" s="153"/>
      <c r="X91" s="153"/>
      <c r="Y91" s="153"/>
      <c r="Z91" s="153"/>
      <c r="AA91" s="47"/>
      <c r="AB91" s="47"/>
      <c r="AC91" s="47"/>
      <c r="AD91" s="47"/>
      <c r="AE91" s="47"/>
      <c r="AF91" s="47"/>
    </row>
    <row r="92" spans="1:32" ht="30.75" customHeight="1">
      <c r="A92" s="100"/>
      <c r="B92" s="100"/>
      <c r="C92" s="43" t="s">
        <v>40</v>
      </c>
      <c r="D92" s="11" t="s">
        <v>235</v>
      </c>
      <c r="E92" s="132">
        <v>485</v>
      </c>
      <c r="F92" s="132">
        <v>138</v>
      </c>
      <c r="G92" s="132">
        <v>104</v>
      </c>
      <c r="H92" s="132">
        <v>43</v>
      </c>
      <c r="I92" s="133">
        <f t="shared" si="0"/>
        <v>0.28453608247422679</v>
      </c>
      <c r="J92" s="133">
        <f t="shared" si="1"/>
        <v>0.31159420289855072</v>
      </c>
      <c r="K92" s="133">
        <f t="shared" si="2"/>
        <v>8.8659793814432994E-2</v>
      </c>
      <c r="L92" s="133">
        <f t="shared" ref="L92:M92" si="148">IFERROR(IF(G92="","",(G92/F92))," ")</f>
        <v>0.75362318840579712</v>
      </c>
      <c r="M92" s="133">
        <f t="shared" si="148"/>
        <v>0.41346153846153844</v>
      </c>
      <c r="N92" s="134" t="str">
        <f>IFERROR(IF(E92="","",SCALE!E92/E92)," ")</f>
        <v xml:space="preserve"> </v>
      </c>
      <c r="O92" s="134" t="str">
        <f>IFERROR(IF(G92="","",SCALE!E92/G92)," ")</f>
        <v xml:space="preserve"> </v>
      </c>
      <c r="P92" s="135"/>
      <c r="Q92" s="100"/>
      <c r="R92" s="100"/>
      <c r="S92" s="125"/>
      <c r="T92" s="101"/>
      <c r="U92" s="153"/>
      <c r="V92" s="153"/>
      <c r="W92" s="153"/>
      <c r="X92" s="153"/>
      <c r="Y92" s="153"/>
      <c r="Z92" s="153"/>
      <c r="AA92" s="47"/>
      <c r="AB92" s="47"/>
      <c r="AC92" s="47"/>
      <c r="AD92" s="47"/>
      <c r="AE92" s="47"/>
      <c r="AF92" s="47"/>
    </row>
    <row r="93" spans="1:32" ht="30.75" customHeight="1">
      <c r="A93" s="100"/>
      <c r="B93" s="100"/>
      <c r="C93" s="43" t="s">
        <v>45</v>
      </c>
      <c r="D93" s="11" t="s">
        <v>236</v>
      </c>
      <c r="E93" s="132">
        <v>269</v>
      </c>
      <c r="F93" s="132">
        <v>115</v>
      </c>
      <c r="G93" s="132">
        <v>78</v>
      </c>
      <c r="H93" s="132">
        <v>26</v>
      </c>
      <c r="I93" s="133">
        <f t="shared" si="0"/>
        <v>0.42750929368029739</v>
      </c>
      <c r="J93" s="133">
        <f t="shared" si="1"/>
        <v>0.22608695652173913</v>
      </c>
      <c r="K93" s="133">
        <f t="shared" si="2"/>
        <v>9.6654275092936809E-2</v>
      </c>
      <c r="L93" s="133">
        <f t="shared" ref="L93:M93" si="149">IFERROR(IF(G93="","",(G93/F93))," ")</f>
        <v>0.67826086956521736</v>
      </c>
      <c r="M93" s="133">
        <f t="shared" si="149"/>
        <v>0.33333333333333331</v>
      </c>
      <c r="N93" s="134" t="str">
        <f>IFERROR(IF(E93="","",SCALE!E93/E93)," ")</f>
        <v xml:space="preserve"> </v>
      </c>
      <c r="O93" s="134" t="str">
        <f>IFERROR(IF(G93="","",SCALE!E93/G93)," ")</f>
        <v xml:space="preserve"> </v>
      </c>
      <c r="P93" s="135"/>
      <c r="Q93" s="100"/>
      <c r="R93" s="100"/>
      <c r="S93" s="125"/>
      <c r="T93" s="101"/>
      <c r="U93" s="153"/>
      <c r="V93" s="153"/>
      <c r="W93" s="153"/>
      <c r="X93" s="153"/>
      <c r="Y93" s="153"/>
      <c r="Z93" s="153"/>
      <c r="AA93" s="47"/>
      <c r="AB93" s="47"/>
      <c r="AC93" s="47"/>
      <c r="AD93" s="47"/>
      <c r="AE93" s="47"/>
      <c r="AF93" s="47"/>
    </row>
    <row r="94" spans="1:32" ht="30.75" customHeight="1">
      <c r="A94" s="100"/>
      <c r="B94" s="100"/>
      <c r="C94" s="43" t="s">
        <v>50</v>
      </c>
      <c r="D94" s="11" t="s">
        <v>237</v>
      </c>
      <c r="E94" s="132">
        <v>464</v>
      </c>
      <c r="F94" s="132">
        <v>133</v>
      </c>
      <c r="G94" s="132">
        <v>96</v>
      </c>
      <c r="H94" s="132">
        <v>50</v>
      </c>
      <c r="I94" s="133">
        <f t="shared" si="0"/>
        <v>0.28663793103448276</v>
      </c>
      <c r="J94" s="133">
        <f t="shared" si="1"/>
        <v>0.37593984962406013</v>
      </c>
      <c r="K94" s="133">
        <f t="shared" si="2"/>
        <v>0.10775862068965517</v>
      </c>
      <c r="L94" s="133">
        <f t="shared" ref="L94:M94" si="150">IFERROR(IF(G94="","",(G94/F94))," ")</f>
        <v>0.72180451127819545</v>
      </c>
      <c r="M94" s="133">
        <f t="shared" si="150"/>
        <v>0.52083333333333337</v>
      </c>
      <c r="N94" s="134" t="str">
        <f>IFERROR(IF(E94="","",SCALE!E94/E94)," ")</f>
        <v xml:space="preserve"> </v>
      </c>
      <c r="O94" s="134" t="str">
        <f>IFERROR(IF(G94="","",SCALE!E94/G94)," ")</f>
        <v xml:space="preserve"> </v>
      </c>
      <c r="P94" s="135"/>
      <c r="Q94" s="100"/>
      <c r="R94" s="100"/>
      <c r="S94" s="125"/>
      <c r="T94" s="101"/>
      <c r="U94" s="153"/>
      <c r="V94" s="153"/>
      <c r="W94" s="153"/>
      <c r="X94" s="153"/>
      <c r="Y94" s="153"/>
      <c r="Z94" s="153"/>
      <c r="AA94" s="47"/>
      <c r="AB94" s="47"/>
      <c r="AC94" s="47"/>
      <c r="AD94" s="47"/>
      <c r="AE94" s="47"/>
      <c r="AF94" s="47"/>
    </row>
    <row r="95" spans="1:32" ht="30.75" customHeight="1">
      <c r="A95" s="100"/>
      <c r="B95" s="100"/>
      <c r="C95" s="43" t="s">
        <v>56</v>
      </c>
      <c r="D95" s="11" t="s">
        <v>238</v>
      </c>
      <c r="E95" s="132">
        <v>407</v>
      </c>
      <c r="F95" s="132">
        <v>147</v>
      </c>
      <c r="G95" s="132">
        <v>101</v>
      </c>
      <c r="H95" s="132">
        <v>59</v>
      </c>
      <c r="I95" s="133">
        <f t="shared" si="0"/>
        <v>0.36117936117936117</v>
      </c>
      <c r="J95" s="133">
        <f t="shared" si="1"/>
        <v>0.40136054421768708</v>
      </c>
      <c r="K95" s="133">
        <f t="shared" si="2"/>
        <v>0.14496314496314497</v>
      </c>
      <c r="L95" s="133">
        <f t="shared" ref="L95:M95" si="151">IFERROR(IF(G95="","",(G95/F95))," ")</f>
        <v>0.68707482993197277</v>
      </c>
      <c r="M95" s="133">
        <f t="shared" si="151"/>
        <v>0.58415841584158412</v>
      </c>
      <c r="N95" s="134" t="str">
        <f>IFERROR(IF(E95="","",SCALE!E95/E95)," ")</f>
        <v xml:space="preserve"> </v>
      </c>
      <c r="O95" s="134" t="str">
        <f>IFERROR(IF(G95="","",SCALE!E95/G95)," ")</f>
        <v xml:space="preserve"> </v>
      </c>
      <c r="P95" s="135"/>
      <c r="Q95" s="100"/>
      <c r="R95" s="100"/>
      <c r="S95" s="125"/>
      <c r="T95" s="101"/>
      <c r="U95" s="153"/>
      <c r="V95" s="153"/>
      <c r="W95" s="153"/>
      <c r="X95" s="153"/>
      <c r="Y95" s="153"/>
      <c r="Z95" s="153"/>
      <c r="AA95" s="47"/>
      <c r="AB95" s="47"/>
      <c r="AC95" s="47"/>
      <c r="AD95" s="47"/>
      <c r="AE95" s="47"/>
      <c r="AF95" s="47"/>
    </row>
    <row r="96" spans="1:32" ht="30.75" customHeight="1">
      <c r="A96" s="100"/>
      <c r="B96" s="100"/>
      <c r="C96" s="43" t="s">
        <v>61</v>
      </c>
      <c r="D96" s="11" t="s">
        <v>239</v>
      </c>
      <c r="E96" s="132">
        <v>544</v>
      </c>
      <c r="F96" s="132">
        <v>176</v>
      </c>
      <c r="G96" s="132">
        <v>115</v>
      </c>
      <c r="H96" s="132">
        <v>49</v>
      </c>
      <c r="I96" s="133">
        <f t="shared" si="0"/>
        <v>0.3235294117647059</v>
      </c>
      <c r="J96" s="133">
        <f t="shared" si="1"/>
        <v>0.27840909090909088</v>
      </c>
      <c r="K96" s="133">
        <f t="shared" si="2"/>
        <v>9.0073529411764705E-2</v>
      </c>
      <c r="L96" s="133">
        <f t="shared" ref="L96:M96" si="152">IFERROR(IF(G96="","",(G96/F96))," ")</f>
        <v>0.65340909090909094</v>
      </c>
      <c r="M96" s="133">
        <f t="shared" si="152"/>
        <v>0.42608695652173911</v>
      </c>
      <c r="N96" s="134" t="str">
        <f>IFERROR(IF(E96="","",SCALE!E96/E96)," ")</f>
        <v xml:space="preserve"> </v>
      </c>
      <c r="O96" s="134" t="str">
        <f>IFERROR(IF(G96="","",SCALE!E96/G96)," ")</f>
        <v xml:space="preserve"> </v>
      </c>
      <c r="P96" s="135"/>
      <c r="Q96" s="100"/>
      <c r="R96" s="100"/>
      <c r="S96" s="125"/>
      <c r="T96" s="153"/>
      <c r="U96" s="153"/>
      <c r="V96" s="153"/>
      <c r="W96" s="153"/>
      <c r="X96" s="153"/>
      <c r="Y96" s="153"/>
      <c r="Z96" s="153"/>
      <c r="AA96" s="47"/>
      <c r="AB96" s="47"/>
      <c r="AC96" s="47"/>
      <c r="AD96" s="47"/>
      <c r="AE96" s="47"/>
      <c r="AF96" s="47"/>
    </row>
    <row r="97" spans="1:32" ht="30.75" customHeight="1">
      <c r="A97" s="100"/>
      <c r="B97" s="100"/>
      <c r="C97" s="46" t="s">
        <v>65</v>
      </c>
      <c r="D97" s="11" t="s">
        <v>240</v>
      </c>
      <c r="E97" s="132">
        <v>507</v>
      </c>
      <c r="F97" s="132">
        <v>201</v>
      </c>
      <c r="G97" s="132">
        <v>126</v>
      </c>
      <c r="H97" s="132">
        <v>55</v>
      </c>
      <c r="I97" s="133">
        <f t="shared" si="0"/>
        <v>0.39644970414201186</v>
      </c>
      <c r="J97" s="133">
        <f t="shared" si="1"/>
        <v>0.27363184079601988</v>
      </c>
      <c r="K97" s="133">
        <f t="shared" si="2"/>
        <v>0.10848126232741617</v>
      </c>
      <c r="L97" s="133">
        <f t="shared" ref="L97:M97" si="153">IFERROR(IF(G97="","",(G97/F97))," ")</f>
        <v>0.62686567164179108</v>
      </c>
      <c r="M97" s="133">
        <f t="shared" si="153"/>
        <v>0.43650793650793651</v>
      </c>
      <c r="N97" s="134" t="str">
        <f>IFERROR(IF(E97="","",SCALE!E97/E97)," ")</f>
        <v xml:space="preserve"> </v>
      </c>
      <c r="O97" s="134" t="str">
        <f>IFERROR(IF(G97="","",SCALE!E97/G97)," ")</f>
        <v xml:space="preserve"> </v>
      </c>
      <c r="P97" s="135"/>
      <c r="Q97" s="100"/>
      <c r="R97" s="100"/>
      <c r="S97" s="125"/>
      <c r="T97" s="153"/>
      <c r="U97" s="153"/>
      <c r="V97" s="153"/>
      <c r="W97" s="153"/>
      <c r="X97" s="153"/>
      <c r="Y97" s="153"/>
      <c r="Z97" s="153"/>
      <c r="AA97" s="47"/>
      <c r="AB97" s="47"/>
      <c r="AC97" s="47"/>
      <c r="AD97" s="47"/>
      <c r="AE97" s="47"/>
      <c r="AF97" s="47"/>
    </row>
    <row r="98" spans="1:32" ht="30.75" customHeight="1">
      <c r="A98" s="100"/>
      <c r="B98" s="140" t="s">
        <v>93</v>
      </c>
      <c r="C98" s="236" t="s">
        <v>158</v>
      </c>
      <c r="D98" s="237"/>
      <c r="E98" s="37">
        <f t="shared" ref="E98:H98" si="154">SUM(E91:E97)</f>
        <v>3016</v>
      </c>
      <c r="F98" s="37">
        <f t="shared" si="154"/>
        <v>1031</v>
      </c>
      <c r="G98" s="37">
        <f t="shared" si="154"/>
        <v>692</v>
      </c>
      <c r="H98" s="37">
        <f t="shared" si="154"/>
        <v>317</v>
      </c>
      <c r="I98" s="141">
        <f t="shared" si="0"/>
        <v>0.34184350132625996</v>
      </c>
      <c r="J98" s="141">
        <f t="shared" si="1"/>
        <v>0.30746847720659554</v>
      </c>
      <c r="K98" s="141">
        <f t="shared" si="2"/>
        <v>0.10510610079575597</v>
      </c>
      <c r="L98" s="141">
        <f t="shared" ref="L98:M98" si="155">IFERROR(IF(G98="","",(G98/F98))," ")</f>
        <v>0.67119301648884577</v>
      </c>
      <c r="M98" s="141">
        <f t="shared" si="155"/>
        <v>0.45809248554913296</v>
      </c>
      <c r="N98" s="142" t="str">
        <f>IFERROR(IF(E98="","",SCALE!E98/E98)," ")</f>
        <v xml:space="preserve"> </v>
      </c>
      <c r="O98" s="142" t="str">
        <f>IFERROR(IF(G98="","",SCALE!E98/G98)," ")</f>
        <v xml:space="preserve"> </v>
      </c>
      <c r="P98" s="143"/>
      <c r="Q98" s="100"/>
      <c r="R98" s="100"/>
      <c r="S98" s="125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</row>
    <row r="99" spans="1:32" ht="30.75" customHeight="1">
      <c r="A99" s="100"/>
      <c r="B99" s="100"/>
      <c r="C99" s="43" t="s">
        <v>35</v>
      </c>
      <c r="D99" s="11" t="s">
        <v>241</v>
      </c>
      <c r="E99" s="132">
        <v>1457</v>
      </c>
      <c r="F99" s="132">
        <v>543</v>
      </c>
      <c r="G99" s="132">
        <v>351</v>
      </c>
      <c r="H99" s="132">
        <v>139</v>
      </c>
      <c r="I99" s="133">
        <f t="shared" si="0"/>
        <v>0.37268359643102267</v>
      </c>
      <c r="J99" s="133">
        <f t="shared" si="1"/>
        <v>0.2559852670349908</v>
      </c>
      <c r="K99" s="133">
        <f t="shared" si="2"/>
        <v>9.5401509951956079E-2</v>
      </c>
      <c r="L99" s="133">
        <f t="shared" ref="L99:M99" si="156">IFERROR(IF(G99="","",(G99/F99))," ")</f>
        <v>0.64640883977900554</v>
      </c>
      <c r="M99" s="133">
        <f t="shared" si="156"/>
        <v>0.39601139601139601</v>
      </c>
      <c r="N99" s="134" t="str">
        <f>IFERROR(IF(E99="","",SCALE!E99/E99)," ")</f>
        <v xml:space="preserve"> </v>
      </c>
      <c r="O99" s="134" t="str">
        <f>IFERROR(IF(G99="","",SCALE!E99/G99)," ")</f>
        <v xml:space="preserve"> </v>
      </c>
      <c r="P99" s="135"/>
      <c r="Q99" s="100"/>
      <c r="R99" s="100"/>
      <c r="S99" s="125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</row>
    <row r="100" spans="1:32" ht="30.75" customHeight="1">
      <c r="A100" s="100"/>
      <c r="B100" s="100"/>
      <c r="C100" s="43" t="s">
        <v>40</v>
      </c>
      <c r="D100" s="11" t="s">
        <v>242</v>
      </c>
      <c r="E100" s="132">
        <v>1872</v>
      </c>
      <c r="F100" s="132">
        <v>514</v>
      </c>
      <c r="G100" s="132">
        <v>332</v>
      </c>
      <c r="H100" s="132">
        <v>162</v>
      </c>
      <c r="I100" s="133">
        <f t="shared" si="0"/>
        <v>0.2745726495726496</v>
      </c>
      <c r="J100" s="133">
        <f t="shared" si="1"/>
        <v>0.31517509727626458</v>
      </c>
      <c r="K100" s="133">
        <f t="shared" si="2"/>
        <v>8.6538461538461536E-2</v>
      </c>
      <c r="L100" s="133">
        <f t="shared" ref="L100:M100" si="157">IFERROR(IF(G100="","",(G100/F100))," ")</f>
        <v>0.64591439688715957</v>
      </c>
      <c r="M100" s="133">
        <f t="shared" si="157"/>
        <v>0.48795180722891568</v>
      </c>
      <c r="N100" s="134" t="str">
        <f>IFERROR(IF(E100="","",SCALE!E100/E100)," ")</f>
        <v xml:space="preserve"> </v>
      </c>
      <c r="O100" s="134" t="str">
        <f>IFERROR(IF(G100="","",SCALE!E100/G100)," ")</f>
        <v xml:space="preserve"> </v>
      </c>
      <c r="P100" s="135"/>
      <c r="Q100" s="100"/>
      <c r="R100" s="100"/>
      <c r="S100" s="125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</row>
    <row r="101" spans="1:32" ht="30.75" customHeight="1">
      <c r="A101" s="100"/>
      <c r="B101" s="100"/>
      <c r="C101" s="43" t="s">
        <v>45</v>
      </c>
      <c r="D101" s="11" t="s">
        <v>243</v>
      </c>
      <c r="E101" s="132">
        <v>1487</v>
      </c>
      <c r="F101" s="132">
        <v>316</v>
      </c>
      <c r="G101" s="132">
        <v>221</v>
      </c>
      <c r="H101" s="132">
        <v>93</v>
      </c>
      <c r="I101" s="133">
        <f t="shared" si="0"/>
        <v>0.2125084061869536</v>
      </c>
      <c r="J101" s="133">
        <f t="shared" si="1"/>
        <v>0.29430379746835444</v>
      </c>
      <c r="K101" s="133">
        <f t="shared" si="2"/>
        <v>6.2542030934767984E-2</v>
      </c>
      <c r="L101" s="133">
        <f t="shared" ref="L101:M101" si="158">IFERROR(IF(G101="","",(G101/F101))," ")</f>
        <v>0.69936708860759489</v>
      </c>
      <c r="M101" s="133">
        <f t="shared" si="158"/>
        <v>0.42081447963800905</v>
      </c>
      <c r="N101" s="134">
        <f>IFERROR(IF(E101="","",SCALE!E101/E101)," ")</f>
        <v>0.68297170530548612</v>
      </c>
      <c r="O101" s="134">
        <f>IFERROR(IF(G101="","",SCALE!E101/G101)," ")</f>
        <v>4.5953797547025239</v>
      </c>
      <c r="P101" s="135"/>
      <c r="Q101" s="100"/>
      <c r="R101" s="100"/>
      <c r="S101" s="125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</row>
    <row r="102" spans="1:32" ht="30.75" customHeight="1">
      <c r="A102" s="100"/>
      <c r="B102" s="100"/>
      <c r="C102" s="43" t="s">
        <v>50</v>
      </c>
      <c r="D102" s="11" t="s">
        <v>244</v>
      </c>
      <c r="E102" s="132">
        <v>1248</v>
      </c>
      <c r="F102" s="132">
        <v>345</v>
      </c>
      <c r="G102" s="132">
        <v>225</v>
      </c>
      <c r="H102" s="132">
        <v>91</v>
      </c>
      <c r="I102" s="133">
        <f t="shared" si="0"/>
        <v>0.27644230769230771</v>
      </c>
      <c r="J102" s="133">
        <f t="shared" si="1"/>
        <v>0.26376811594202898</v>
      </c>
      <c r="K102" s="133">
        <f t="shared" si="2"/>
        <v>7.2916666666666671E-2</v>
      </c>
      <c r="L102" s="133">
        <f t="shared" ref="L102:M102" si="159">IFERROR(IF(G102="","",(G102/F102))," ")</f>
        <v>0.65217391304347827</v>
      </c>
      <c r="M102" s="133">
        <f t="shared" si="159"/>
        <v>0.40444444444444444</v>
      </c>
      <c r="N102" s="134">
        <f>IFERROR(IF(E102="","",SCALE!E102/E102)," ")</f>
        <v>0.54393486477741637</v>
      </c>
      <c r="O102" s="134">
        <f>IFERROR(IF(G102="","",SCALE!E102/G102)," ")</f>
        <v>3.0170253832987362</v>
      </c>
      <c r="P102" s="135"/>
      <c r="Q102" s="100"/>
      <c r="R102" s="100"/>
      <c r="S102" s="125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</row>
    <row r="103" spans="1:32" ht="30.75" customHeight="1">
      <c r="A103" s="100"/>
      <c r="B103" s="100"/>
      <c r="C103" s="43" t="s">
        <v>56</v>
      </c>
      <c r="D103" s="11" t="s">
        <v>245</v>
      </c>
      <c r="E103" s="132">
        <v>1513</v>
      </c>
      <c r="F103" s="132">
        <v>374</v>
      </c>
      <c r="G103" s="132">
        <v>238</v>
      </c>
      <c r="H103" s="132">
        <v>103</v>
      </c>
      <c r="I103" s="133">
        <f t="shared" si="0"/>
        <v>0.24719101123595505</v>
      </c>
      <c r="J103" s="133">
        <f t="shared" si="1"/>
        <v>0.27540106951871657</v>
      </c>
      <c r="K103" s="133">
        <f t="shared" si="2"/>
        <v>6.8076668869795104E-2</v>
      </c>
      <c r="L103" s="133">
        <f t="shared" ref="L103:M103" si="160">IFERROR(IF(G103="","",(G103/F103))," ")</f>
        <v>0.63636363636363635</v>
      </c>
      <c r="M103" s="133">
        <f t="shared" si="160"/>
        <v>0.4327731092436975</v>
      </c>
      <c r="N103" s="134">
        <f>IFERROR(IF(E103="","",SCALE!E103/E103)," ")</f>
        <v>0.41320670854187391</v>
      </c>
      <c r="O103" s="134">
        <f>IFERROR(IF(G103="","",SCALE!E103/G103)," ")</f>
        <v>2.6268140757304841</v>
      </c>
      <c r="P103" s="135"/>
      <c r="Q103" s="100"/>
      <c r="R103" s="100"/>
      <c r="S103" s="125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</row>
    <row r="104" spans="1:32" ht="30.75" customHeight="1">
      <c r="A104" s="100"/>
      <c r="B104" s="100"/>
      <c r="C104" s="43" t="s">
        <v>61</v>
      </c>
      <c r="D104" s="11" t="s">
        <v>246</v>
      </c>
      <c r="E104" s="132">
        <v>733</v>
      </c>
      <c r="F104" s="132">
        <v>200</v>
      </c>
      <c r="G104" s="132">
        <v>126</v>
      </c>
      <c r="H104" s="132">
        <v>50</v>
      </c>
      <c r="I104" s="133">
        <f t="shared" si="0"/>
        <v>0.27285129604365621</v>
      </c>
      <c r="J104" s="133">
        <f t="shared" si="1"/>
        <v>0.25</v>
      </c>
      <c r="K104" s="133">
        <f t="shared" si="2"/>
        <v>6.8212824010914053E-2</v>
      </c>
      <c r="L104" s="133">
        <f t="shared" ref="L104:M104" si="161">IFERROR(IF(G104="","",(G104/F104))," ")</f>
        <v>0.63</v>
      </c>
      <c r="M104" s="133">
        <f t="shared" si="161"/>
        <v>0.3968253968253968</v>
      </c>
      <c r="N104" s="134">
        <f>IFERROR(IF(E104="","",SCALE!E104/E104)," ")</f>
        <v>0.52667091756630058</v>
      </c>
      <c r="O104" s="134">
        <f>IFERROR(IF(G104="","",SCALE!E104/G104)," ")</f>
        <v>3.0638871633023674</v>
      </c>
      <c r="P104" s="135"/>
      <c r="Q104" s="100"/>
      <c r="R104" s="100"/>
      <c r="S104" s="125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</row>
    <row r="105" spans="1:32" ht="30.75" customHeight="1">
      <c r="A105" s="100"/>
      <c r="B105" s="100"/>
      <c r="C105" s="46" t="s">
        <v>65</v>
      </c>
      <c r="D105" s="11" t="s">
        <v>247</v>
      </c>
      <c r="E105" s="132">
        <v>1533</v>
      </c>
      <c r="F105" s="132">
        <v>349</v>
      </c>
      <c r="G105" s="132">
        <v>216</v>
      </c>
      <c r="H105" s="132">
        <v>64</v>
      </c>
      <c r="I105" s="133">
        <f t="shared" si="0"/>
        <v>0.22765818656229614</v>
      </c>
      <c r="J105" s="133">
        <f t="shared" si="1"/>
        <v>0.18338108882521489</v>
      </c>
      <c r="K105" s="133">
        <f t="shared" si="2"/>
        <v>4.1748206131767773E-2</v>
      </c>
      <c r="L105" s="133">
        <f t="shared" ref="L105:M105" si="162">IFERROR(IF(G105="","",(G105/F105))," ")</f>
        <v>0.61891117478510027</v>
      </c>
      <c r="M105" s="133">
        <f t="shared" si="162"/>
        <v>0.29629629629629628</v>
      </c>
      <c r="N105" s="134">
        <f>IFERROR(IF(E105="","",SCALE!E105/E105)," ")</f>
        <v>0.41349847069625967</v>
      </c>
      <c r="O105" s="134">
        <f>IFERROR(IF(G105="","",SCALE!E105/G105)," ")</f>
        <v>2.9346905350803985</v>
      </c>
      <c r="P105" s="135"/>
      <c r="Q105" s="100"/>
      <c r="R105" s="100"/>
      <c r="S105" s="125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</row>
    <row r="106" spans="1:32" ht="30.75" customHeight="1">
      <c r="A106" s="100"/>
      <c r="B106" s="140" t="s">
        <v>93</v>
      </c>
      <c r="C106" s="236" t="s">
        <v>161</v>
      </c>
      <c r="D106" s="237"/>
      <c r="E106" s="37">
        <f t="shared" ref="E106:H106" si="163">SUM(E99:E105)</f>
        <v>9843</v>
      </c>
      <c r="F106" s="37">
        <f t="shared" si="163"/>
        <v>2641</v>
      </c>
      <c r="G106" s="37">
        <f t="shared" si="163"/>
        <v>1709</v>
      </c>
      <c r="H106" s="37">
        <f t="shared" si="163"/>
        <v>702</v>
      </c>
      <c r="I106" s="141">
        <f t="shared" si="0"/>
        <v>0.26831250634969012</v>
      </c>
      <c r="J106" s="141">
        <f t="shared" si="1"/>
        <v>0.26580840590685345</v>
      </c>
      <c r="K106" s="141">
        <f t="shared" si="2"/>
        <v>7.1319719597683628E-2</v>
      </c>
      <c r="L106" s="141">
        <f t="shared" ref="L106:M106" si="164">IFERROR(IF(G106="","",(G106/F106))," ")</f>
        <v>0.64710336993563045</v>
      </c>
      <c r="M106" s="141">
        <f t="shared" si="164"/>
        <v>0.41076653013458164</v>
      </c>
      <c r="N106" s="142" t="str">
        <f>IFERROR(IF(E106="","",SCALE!E106/E106)," ")</f>
        <v xml:space="preserve"> </v>
      </c>
      <c r="O106" s="142" t="str">
        <f>IFERROR(IF(G106="","",SCALE!E106/G106)," ")</f>
        <v xml:space="preserve"> </v>
      </c>
      <c r="P106" s="143"/>
      <c r="Q106" s="100"/>
      <c r="R106" s="100"/>
      <c r="S106" s="125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</row>
    <row r="107" spans="1:32" ht="30.75" customHeight="1">
      <c r="A107" s="100"/>
      <c r="B107" s="100"/>
      <c r="C107" s="43" t="s">
        <v>35</v>
      </c>
      <c r="D107" s="11" t="s">
        <v>248</v>
      </c>
      <c r="E107" s="132">
        <v>1165</v>
      </c>
      <c r="F107" s="132">
        <v>252</v>
      </c>
      <c r="G107" s="132">
        <v>169</v>
      </c>
      <c r="H107" s="132">
        <v>70</v>
      </c>
      <c r="I107" s="133">
        <f t="shared" si="0"/>
        <v>0.21630901287553647</v>
      </c>
      <c r="J107" s="133">
        <f t="shared" si="1"/>
        <v>0.27777777777777779</v>
      </c>
      <c r="K107" s="133">
        <f t="shared" si="2"/>
        <v>6.0085836909871244E-2</v>
      </c>
      <c r="L107" s="133">
        <f t="shared" ref="L107:M107" si="165">IFERROR(IF(G107="","",(G107/F107))," ")</f>
        <v>0.67063492063492058</v>
      </c>
      <c r="M107" s="133">
        <f t="shared" si="165"/>
        <v>0.41420118343195267</v>
      </c>
      <c r="N107" s="134">
        <f>IFERROR(IF(E107="","",SCALE!E107/E107)," ")</f>
        <v>0.46010400345164287</v>
      </c>
      <c r="O107" s="134">
        <f>IFERROR(IF(G107="","",SCALE!E107/G107)," ")</f>
        <v>3.1717228640305559</v>
      </c>
      <c r="P107" s="135"/>
      <c r="Q107" s="100"/>
      <c r="R107" s="100"/>
      <c r="S107" s="125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</row>
    <row r="108" spans="1:32" ht="30.75" customHeight="1">
      <c r="A108" s="100"/>
      <c r="B108" s="100"/>
      <c r="C108" s="43" t="s">
        <v>40</v>
      </c>
      <c r="D108" s="11" t="s">
        <v>249</v>
      </c>
      <c r="E108" s="132"/>
      <c r="F108" s="132"/>
      <c r="G108" s="132"/>
      <c r="H108" s="132"/>
      <c r="I108" s="133" t="str">
        <f t="shared" si="0"/>
        <v/>
      </c>
      <c r="J108" s="133" t="str">
        <f t="shared" si="1"/>
        <v/>
      </c>
      <c r="K108" s="133" t="str">
        <f t="shared" si="2"/>
        <v/>
      </c>
      <c r="L108" s="133" t="str">
        <f t="shared" ref="L108:M108" si="166">IFERROR(IF(G108="","",(G108/F108))," ")</f>
        <v/>
      </c>
      <c r="M108" s="133" t="str">
        <f t="shared" si="166"/>
        <v/>
      </c>
      <c r="N108" s="134" t="str">
        <f>IFERROR(IF(E108="","",SCALE!E108/E108)," ")</f>
        <v/>
      </c>
      <c r="O108" s="134" t="str">
        <f>IFERROR(IF(G108="","",SCALE!E108/G108)," ")</f>
        <v/>
      </c>
      <c r="P108" s="135"/>
      <c r="Q108" s="100"/>
      <c r="R108" s="100"/>
      <c r="S108" s="125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</row>
    <row r="109" spans="1:32" ht="30.75" customHeight="1">
      <c r="A109" s="100"/>
      <c r="B109" s="100"/>
      <c r="C109" s="43" t="s">
        <v>45</v>
      </c>
      <c r="D109" s="11" t="s">
        <v>250</v>
      </c>
      <c r="E109" s="132"/>
      <c r="F109" s="132"/>
      <c r="G109" s="132"/>
      <c r="H109" s="132"/>
      <c r="I109" s="133" t="str">
        <f t="shared" si="0"/>
        <v/>
      </c>
      <c r="J109" s="133" t="str">
        <f t="shared" si="1"/>
        <v/>
      </c>
      <c r="K109" s="133" t="str">
        <f t="shared" si="2"/>
        <v/>
      </c>
      <c r="L109" s="133" t="str">
        <f t="shared" ref="L109:M109" si="167">IFERROR(IF(G109="","",(G109/F109))," ")</f>
        <v/>
      </c>
      <c r="M109" s="133" t="str">
        <f t="shared" si="167"/>
        <v/>
      </c>
      <c r="N109" s="134" t="str">
        <f>IFERROR(IF(E109="","",SCALE!E109/E109)," ")</f>
        <v/>
      </c>
      <c r="O109" s="134" t="str">
        <f>IFERROR(IF(G109="","",SCALE!E109/G109)," ")</f>
        <v/>
      </c>
      <c r="P109" s="135"/>
      <c r="Q109" s="100"/>
      <c r="R109" s="100"/>
      <c r="S109" s="125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</row>
    <row r="110" spans="1:32" ht="30.75" customHeight="1">
      <c r="A110" s="100"/>
      <c r="B110" s="100"/>
      <c r="C110" s="43" t="s">
        <v>50</v>
      </c>
      <c r="D110" s="11" t="s">
        <v>251</v>
      </c>
      <c r="E110" s="132"/>
      <c r="F110" s="132"/>
      <c r="G110" s="132"/>
      <c r="H110" s="132"/>
      <c r="I110" s="133" t="str">
        <f t="shared" si="0"/>
        <v/>
      </c>
      <c r="J110" s="133" t="str">
        <f t="shared" si="1"/>
        <v/>
      </c>
      <c r="K110" s="133" t="str">
        <f t="shared" si="2"/>
        <v/>
      </c>
      <c r="L110" s="133" t="str">
        <f t="shared" ref="L110:M110" si="168">IFERROR(IF(G110="","",(G110/F110))," ")</f>
        <v/>
      </c>
      <c r="M110" s="133" t="str">
        <f t="shared" si="168"/>
        <v/>
      </c>
      <c r="N110" s="134" t="str">
        <f>IFERROR(IF(E110="","",SCALE!E110/E110)," ")</f>
        <v/>
      </c>
      <c r="O110" s="134" t="str">
        <f>IFERROR(IF(G110="","",SCALE!E110/G110)," ")</f>
        <v/>
      </c>
      <c r="P110" s="135"/>
      <c r="Q110" s="100"/>
      <c r="R110" s="100"/>
      <c r="S110" s="125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</row>
    <row r="111" spans="1:32" ht="30.75" customHeight="1">
      <c r="A111" s="100"/>
      <c r="B111" s="100"/>
      <c r="C111" s="43" t="s">
        <v>56</v>
      </c>
      <c r="D111" s="11" t="s">
        <v>252</v>
      </c>
      <c r="E111" s="132"/>
      <c r="F111" s="132"/>
      <c r="G111" s="132"/>
      <c r="H111" s="132"/>
      <c r="I111" s="133" t="str">
        <f t="shared" si="0"/>
        <v/>
      </c>
      <c r="J111" s="133" t="str">
        <f t="shared" si="1"/>
        <v/>
      </c>
      <c r="K111" s="133" t="str">
        <f t="shared" si="2"/>
        <v/>
      </c>
      <c r="L111" s="133" t="str">
        <f t="shared" ref="L111:M111" si="169">IFERROR(IF(G111="","",(G111/F111))," ")</f>
        <v/>
      </c>
      <c r="M111" s="133" t="str">
        <f t="shared" si="169"/>
        <v/>
      </c>
      <c r="N111" s="134" t="str">
        <f>IFERROR(IF(E111="","",SCALE!E111/E111)," ")</f>
        <v/>
      </c>
      <c r="O111" s="134" t="str">
        <f>IFERROR(IF(G111="","",SCALE!E111/G111)," ")</f>
        <v/>
      </c>
      <c r="P111" s="135"/>
      <c r="Q111" s="100"/>
      <c r="R111" s="100"/>
      <c r="S111" s="125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</row>
    <row r="112" spans="1:32" ht="30.75" customHeight="1">
      <c r="A112" s="100"/>
      <c r="B112" s="100"/>
      <c r="C112" s="43" t="s">
        <v>61</v>
      </c>
      <c r="D112" s="11" t="s">
        <v>253</v>
      </c>
      <c r="E112" s="132"/>
      <c r="F112" s="132"/>
      <c r="G112" s="132"/>
      <c r="H112" s="132"/>
      <c r="I112" s="133" t="str">
        <f t="shared" si="0"/>
        <v/>
      </c>
      <c r="J112" s="133" t="str">
        <f t="shared" si="1"/>
        <v/>
      </c>
      <c r="K112" s="133" t="str">
        <f t="shared" si="2"/>
        <v/>
      </c>
      <c r="L112" s="133" t="str">
        <f t="shared" ref="L112:M112" si="170">IFERROR(IF(G112="","",(G112/F112))," ")</f>
        <v/>
      </c>
      <c r="M112" s="133" t="str">
        <f t="shared" si="170"/>
        <v/>
      </c>
      <c r="N112" s="134" t="str">
        <f>IFERROR(IF(E112="","",SCALE!E112/E112)," ")</f>
        <v/>
      </c>
      <c r="O112" s="134" t="str">
        <f>IFERROR(IF(G112="","",SCALE!E112/G112)," ")</f>
        <v/>
      </c>
      <c r="P112" s="135"/>
      <c r="Q112" s="100"/>
      <c r="R112" s="100"/>
      <c r="S112" s="125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</row>
    <row r="113" spans="1:32" ht="30.75" customHeight="1">
      <c r="A113" s="100"/>
      <c r="B113" s="100"/>
      <c r="C113" s="46" t="s">
        <v>65</v>
      </c>
      <c r="D113" s="11" t="s">
        <v>254</v>
      </c>
      <c r="E113" s="132"/>
      <c r="F113" s="132"/>
      <c r="G113" s="132"/>
      <c r="H113" s="132"/>
      <c r="I113" s="133" t="str">
        <f t="shared" si="0"/>
        <v/>
      </c>
      <c r="J113" s="133" t="str">
        <f t="shared" si="1"/>
        <v/>
      </c>
      <c r="K113" s="133" t="str">
        <f t="shared" si="2"/>
        <v/>
      </c>
      <c r="L113" s="133" t="str">
        <f t="shared" ref="L113:M113" si="171">IFERROR(IF(G113="","",(G113/F113))," ")</f>
        <v/>
      </c>
      <c r="M113" s="133" t="str">
        <f t="shared" si="171"/>
        <v/>
      </c>
      <c r="N113" s="134" t="str">
        <f>IFERROR(IF(E113="","",SCALE!E113/E113)," ")</f>
        <v/>
      </c>
      <c r="O113" s="134" t="str">
        <f>IFERROR(IF(G113="","",SCALE!E113/G113)," ")</f>
        <v/>
      </c>
      <c r="P113" s="135"/>
      <c r="Q113" s="100"/>
      <c r="R113" s="100"/>
      <c r="S113" s="125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</row>
    <row r="114" spans="1:32" ht="30.75" customHeight="1">
      <c r="A114" s="100"/>
      <c r="B114" s="140" t="s">
        <v>93</v>
      </c>
      <c r="C114" s="236" t="s">
        <v>163</v>
      </c>
      <c r="D114" s="237"/>
      <c r="E114" s="37">
        <f t="shared" ref="E114:H114" si="172">SUM(E107:E113)</f>
        <v>1165</v>
      </c>
      <c r="F114" s="37">
        <f t="shared" si="172"/>
        <v>252</v>
      </c>
      <c r="G114" s="37">
        <f t="shared" si="172"/>
        <v>169</v>
      </c>
      <c r="H114" s="37">
        <f t="shared" si="172"/>
        <v>70</v>
      </c>
      <c r="I114" s="141">
        <f t="shared" si="0"/>
        <v>0.21630901287553647</v>
      </c>
      <c r="J114" s="141">
        <f t="shared" si="1"/>
        <v>0.27777777777777779</v>
      </c>
      <c r="K114" s="141">
        <f t="shared" si="2"/>
        <v>6.0085836909871244E-2</v>
      </c>
      <c r="L114" s="141">
        <f t="shared" ref="L114:M114" si="173">IFERROR(IF(G114="","",(G114/F114))," ")</f>
        <v>0.67063492063492058</v>
      </c>
      <c r="M114" s="141">
        <f t="shared" si="173"/>
        <v>0.41420118343195267</v>
      </c>
      <c r="N114" s="142">
        <f>IFERROR(IF(E114="","",SCALE!E114/E114)," ")</f>
        <v>2.6075235813244544</v>
      </c>
      <c r="O114" s="142">
        <f>IFERROR(IF(G114="","",SCALE!E114/G114)," ")</f>
        <v>17.9749406641597</v>
      </c>
      <c r="P114" s="143"/>
      <c r="Q114" s="100"/>
      <c r="R114" s="100"/>
      <c r="S114" s="125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</row>
    <row r="115" spans="1:32" ht="30.75" customHeight="1">
      <c r="A115" s="100"/>
      <c r="B115" s="100"/>
      <c r="C115" s="43" t="s">
        <v>35</v>
      </c>
      <c r="D115" s="11" t="s">
        <v>255</v>
      </c>
      <c r="E115" s="132"/>
      <c r="F115" s="132"/>
      <c r="G115" s="132"/>
      <c r="H115" s="132"/>
      <c r="I115" s="133" t="str">
        <f t="shared" si="0"/>
        <v/>
      </c>
      <c r="J115" s="133" t="str">
        <f t="shared" si="1"/>
        <v/>
      </c>
      <c r="K115" s="133" t="str">
        <f t="shared" si="2"/>
        <v/>
      </c>
      <c r="L115" s="133" t="str">
        <f t="shared" ref="L115:M115" si="174">IFERROR(IF(G115="","",(G115/F115))," ")</f>
        <v/>
      </c>
      <c r="M115" s="133" t="str">
        <f t="shared" si="174"/>
        <v/>
      </c>
      <c r="N115" s="134" t="str">
        <f>IFERROR(IF(E115="","",SCALE!E115/E115)," ")</f>
        <v/>
      </c>
      <c r="O115" s="134" t="str">
        <f>IFERROR(IF(G115="","",SCALE!E115/G115)," ")</f>
        <v/>
      </c>
      <c r="P115" s="135"/>
      <c r="Q115" s="100"/>
      <c r="R115" s="100"/>
      <c r="S115" s="125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</row>
    <row r="116" spans="1:32" ht="30.75" customHeight="1">
      <c r="A116" s="100"/>
      <c r="B116" s="100"/>
      <c r="C116" s="43" t="s">
        <v>40</v>
      </c>
      <c r="D116" s="11" t="s">
        <v>256</v>
      </c>
      <c r="E116" s="132"/>
      <c r="F116" s="132"/>
      <c r="G116" s="132"/>
      <c r="H116" s="132"/>
      <c r="I116" s="133" t="str">
        <f t="shared" si="0"/>
        <v/>
      </c>
      <c r="J116" s="133" t="str">
        <f t="shared" si="1"/>
        <v/>
      </c>
      <c r="K116" s="133" t="str">
        <f t="shared" si="2"/>
        <v/>
      </c>
      <c r="L116" s="133" t="str">
        <f t="shared" ref="L116:M116" si="175">IFERROR(IF(G116="","",(G116/F116))," ")</f>
        <v/>
      </c>
      <c r="M116" s="133" t="str">
        <f t="shared" si="175"/>
        <v/>
      </c>
      <c r="N116" s="134" t="str">
        <f>IFERROR(IF(E116="","",SCALE!E116/E116)," ")</f>
        <v/>
      </c>
      <c r="O116" s="134" t="str">
        <f>IFERROR(IF(G116="","",SCALE!E116/G116)," ")</f>
        <v/>
      </c>
      <c r="P116" s="135"/>
      <c r="Q116" s="100"/>
      <c r="R116" s="100"/>
      <c r="S116" s="125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</row>
    <row r="117" spans="1:32" ht="30.75" customHeight="1">
      <c r="A117" s="100"/>
      <c r="B117" s="100"/>
      <c r="C117" s="43" t="s">
        <v>45</v>
      </c>
      <c r="D117" s="11" t="s">
        <v>257</v>
      </c>
      <c r="E117" s="132"/>
      <c r="F117" s="132"/>
      <c r="G117" s="132"/>
      <c r="H117" s="132"/>
      <c r="I117" s="133" t="str">
        <f t="shared" si="0"/>
        <v/>
      </c>
      <c r="J117" s="133" t="str">
        <f t="shared" si="1"/>
        <v/>
      </c>
      <c r="K117" s="133" t="str">
        <f t="shared" si="2"/>
        <v/>
      </c>
      <c r="L117" s="133" t="str">
        <f t="shared" ref="L117:M117" si="176">IFERROR(IF(G117="","",(G117/F117))," ")</f>
        <v/>
      </c>
      <c r="M117" s="133" t="str">
        <f t="shared" si="176"/>
        <v/>
      </c>
      <c r="N117" s="134" t="str">
        <f>IFERROR(IF(E117="","",SCALE!E117/E117)," ")</f>
        <v/>
      </c>
      <c r="O117" s="134" t="str">
        <f>IFERROR(IF(G117="","",SCALE!E117/G117)," ")</f>
        <v/>
      </c>
      <c r="P117" s="135"/>
      <c r="Q117" s="100"/>
      <c r="R117" s="100"/>
      <c r="S117" s="125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</row>
    <row r="118" spans="1:32" ht="30.75" customHeight="1">
      <c r="A118" s="100"/>
      <c r="B118" s="100"/>
      <c r="C118" s="43" t="s">
        <v>50</v>
      </c>
      <c r="D118" s="11" t="s">
        <v>258</v>
      </c>
      <c r="E118" s="132"/>
      <c r="F118" s="132"/>
      <c r="G118" s="132"/>
      <c r="H118" s="132"/>
      <c r="I118" s="133" t="str">
        <f t="shared" si="0"/>
        <v/>
      </c>
      <c r="J118" s="133" t="str">
        <f t="shared" si="1"/>
        <v/>
      </c>
      <c r="K118" s="133" t="str">
        <f t="shared" si="2"/>
        <v/>
      </c>
      <c r="L118" s="133" t="str">
        <f t="shared" ref="L118:M118" si="177">IFERROR(IF(G118="","",(G118/F118))," ")</f>
        <v/>
      </c>
      <c r="M118" s="133" t="str">
        <f t="shared" si="177"/>
        <v/>
      </c>
      <c r="N118" s="134" t="str">
        <f>IFERROR(IF(E118="","",SCALE!E118/E118)," ")</f>
        <v/>
      </c>
      <c r="O118" s="134" t="str">
        <f>IFERROR(IF(G118="","",SCALE!E118/G118)," ")</f>
        <v/>
      </c>
      <c r="P118" s="135"/>
      <c r="Q118" s="100"/>
      <c r="R118" s="100"/>
      <c r="S118" s="125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</row>
    <row r="119" spans="1:32" ht="30.75" customHeight="1">
      <c r="A119" s="100"/>
      <c r="B119" s="100"/>
      <c r="C119" s="43" t="s">
        <v>56</v>
      </c>
      <c r="D119" s="11" t="s">
        <v>259</v>
      </c>
      <c r="E119" s="132"/>
      <c r="F119" s="132"/>
      <c r="G119" s="132"/>
      <c r="H119" s="132"/>
      <c r="I119" s="133" t="str">
        <f t="shared" si="0"/>
        <v/>
      </c>
      <c r="J119" s="133" t="str">
        <f t="shared" si="1"/>
        <v/>
      </c>
      <c r="K119" s="133" t="str">
        <f t="shared" si="2"/>
        <v/>
      </c>
      <c r="L119" s="133" t="str">
        <f t="shared" ref="L119:M119" si="178">IFERROR(IF(G119="","",(G119/F119))," ")</f>
        <v/>
      </c>
      <c r="M119" s="133" t="str">
        <f t="shared" si="178"/>
        <v/>
      </c>
      <c r="N119" s="134" t="str">
        <f>IFERROR(IF(E119="","",SCALE!E119/E119)," ")</f>
        <v/>
      </c>
      <c r="O119" s="134" t="str">
        <f>IFERROR(IF(G119="","",SCALE!E119/G119)," ")</f>
        <v/>
      </c>
      <c r="P119" s="135"/>
      <c r="Q119" s="100"/>
      <c r="R119" s="100"/>
      <c r="S119" s="125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</row>
    <row r="120" spans="1:32" ht="30.75" customHeight="1">
      <c r="A120" s="100"/>
      <c r="B120" s="100"/>
      <c r="C120" s="43" t="s">
        <v>61</v>
      </c>
      <c r="D120" s="11" t="s">
        <v>260</v>
      </c>
      <c r="E120" s="132"/>
      <c r="F120" s="132"/>
      <c r="G120" s="132"/>
      <c r="H120" s="132"/>
      <c r="I120" s="133" t="str">
        <f t="shared" si="0"/>
        <v/>
      </c>
      <c r="J120" s="133" t="str">
        <f t="shared" si="1"/>
        <v/>
      </c>
      <c r="K120" s="133" t="str">
        <f t="shared" si="2"/>
        <v/>
      </c>
      <c r="L120" s="133" t="str">
        <f t="shared" ref="L120:M120" si="179">IFERROR(IF(G120="","",(G120/F120))," ")</f>
        <v/>
      </c>
      <c r="M120" s="133" t="str">
        <f t="shared" si="179"/>
        <v/>
      </c>
      <c r="N120" s="134" t="str">
        <f>IFERROR(IF(E120="","",SCALE!E120/E120)," ")</f>
        <v/>
      </c>
      <c r="O120" s="134" t="str">
        <f>IFERROR(IF(G120="","",SCALE!E120/G120)," ")</f>
        <v/>
      </c>
      <c r="P120" s="135"/>
      <c r="Q120" s="100"/>
      <c r="R120" s="100"/>
      <c r="S120" s="125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</row>
    <row r="121" spans="1:32" ht="30.75" customHeight="1">
      <c r="A121" s="100"/>
      <c r="B121" s="100"/>
      <c r="C121" s="46" t="s">
        <v>65</v>
      </c>
      <c r="D121" s="11" t="s">
        <v>261</v>
      </c>
      <c r="E121" s="132"/>
      <c r="F121" s="132"/>
      <c r="G121" s="132"/>
      <c r="H121" s="132"/>
      <c r="I121" s="133" t="str">
        <f t="shared" si="0"/>
        <v/>
      </c>
      <c r="J121" s="133" t="str">
        <f t="shared" si="1"/>
        <v/>
      </c>
      <c r="K121" s="133" t="str">
        <f t="shared" si="2"/>
        <v/>
      </c>
      <c r="L121" s="133" t="str">
        <f t="shared" ref="L121:M121" si="180">IFERROR(IF(G121="","",(G121/F121))," ")</f>
        <v/>
      </c>
      <c r="M121" s="133" t="str">
        <f t="shared" si="180"/>
        <v/>
      </c>
      <c r="N121" s="134" t="str">
        <f>IFERROR(IF(E121="","",SCALE!E121/E121)," ")</f>
        <v/>
      </c>
      <c r="O121" s="134" t="str">
        <f>IFERROR(IF(G121="","",SCALE!E121/G121)," ")</f>
        <v/>
      </c>
      <c r="P121" s="135"/>
      <c r="Q121" s="100"/>
      <c r="R121" s="100"/>
      <c r="S121" s="125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</row>
    <row r="122" spans="1:32" ht="30.75" customHeight="1">
      <c r="A122" s="100"/>
      <c r="B122" s="140" t="s">
        <v>93</v>
      </c>
      <c r="C122" s="236" t="s">
        <v>166</v>
      </c>
      <c r="D122" s="237"/>
      <c r="E122" s="37">
        <f t="shared" ref="E122:H122" si="181">SUM(E115:E121)</f>
        <v>0</v>
      </c>
      <c r="F122" s="37">
        <f t="shared" si="181"/>
        <v>0</v>
      </c>
      <c r="G122" s="37">
        <f t="shared" si="181"/>
        <v>0</v>
      </c>
      <c r="H122" s="37">
        <f t="shared" si="181"/>
        <v>0</v>
      </c>
      <c r="I122" s="141" t="str">
        <f t="shared" si="0"/>
        <v xml:space="preserve"> </v>
      </c>
      <c r="J122" s="141" t="str">
        <f t="shared" si="1"/>
        <v xml:space="preserve"> </v>
      </c>
      <c r="K122" s="141" t="str">
        <f t="shared" si="2"/>
        <v xml:space="preserve"> </v>
      </c>
      <c r="L122" s="141" t="str">
        <f t="shared" ref="L122:M122" si="182">IFERROR(IF(G122="","",(G122/F122))," ")</f>
        <v xml:space="preserve"> </v>
      </c>
      <c r="M122" s="141" t="str">
        <f t="shared" si="182"/>
        <v xml:space="preserve"> </v>
      </c>
      <c r="N122" s="142" t="str">
        <f>IFERROR(IF(E122="","",SCALE!E122/E122)," ")</f>
        <v xml:space="preserve"> </v>
      </c>
      <c r="O122" s="142" t="str">
        <f>IFERROR(IF(G122="","",SCALE!E122/G122)," ")</f>
        <v xml:space="preserve"> </v>
      </c>
      <c r="P122" s="143"/>
      <c r="Q122" s="100"/>
      <c r="R122" s="100"/>
      <c r="S122" s="125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</row>
    <row r="123" spans="1:32" ht="30.75" customHeight="1">
      <c r="A123" s="100"/>
      <c r="B123" s="100"/>
      <c r="C123" s="43" t="s">
        <v>35</v>
      </c>
      <c r="D123" s="11" t="s">
        <v>262</v>
      </c>
      <c r="E123" s="132"/>
      <c r="F123" s="132"/>
      <c r="G123" s="132"/>
      <c r="H123" s="132"/>
      <c r="I123" s="133" t="str">
        <f t="shared" si="0"/>
        <v/>
      </c>
      <c r="J123" s="133" t="str">
        <f t="shared" si="1"/>
        <v/>
      </c>
      <c r="K123" s="133" t="str">
        <f t="shared" si="2"/>
        <v/>
      </c>
      <c r="L123" s="133" t="str">
        <f t="shared" ref="L123:M123" si="183">IFERROR(IF(G123="","",(G123/F123))," ")</f>
        <v/>
      </c>
      <c r="M123" s="133" t="str">
        <f t="shared" si="183"/>
        <v/>
      </c>
      <c r="N123" s="134" t="str">
        <f>IFERROR(IF(E123="","",SCALE!E123/E123)," ")</f>
        <v/>
      </c>
      <c r="O123" s="134" t="str">
        <f>IFERROR(IF(G123="","",SCALE!E123/G123)," ")</f>
        <v/>
      </c>
      <c r="P123" s="135"/>
      <c r="Q123" s="100"/>
      <c r="R123" s="100"/>
      <c r="S123" s="125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</row>
    <row r="124" spans="1:32" ht="30.75" customHeight="1">
      <c r="A124" s="100"/>
      <c r="B124" s="100"/>
      <c r="C124" s="43" t="s">
        <v>40</v>
      </c>
      <c r="D124" s="11" t="s">
        <v>263</v>
      </c>
      <c r="E124" s="132"/>
      <c r="F124" s="132"/>
      <c r="G124" s="132"/>
      <c r="H124" s="132"/>
      <c r="I124" s="133" t="str">
        <f t="shared" si="0"/>
        <v/>
      </c>
      <c r="J124" s="133" t="str">
        <f t="shared" si="1"/>
        <v/>
      </c>
      <c r="K124" s="133" t="str">
        <f t="shared" si="2"/>
        <v/>
      </c>
      <c r="L124" s="133" t="str">
        <f t="shared" ref="L124:M124" si="184">IFERROR(IF(G124="","",(G124/F124))," ")</f>
        <v/>
      </c>
      <c r="M124" s="133" t="str">
        <f t="shared" si="184"/>
        <v/>
      </c>
      <c r="N124" s="134" t="str">
        <f>IFERROR(IF(E124="","",SCALE!E124/E124)," ")</f>
        <v/>
      </c>
      <c r="O124" s="134" t="str">
        <f>IFERROR(IF(G124="","",SCALE!E124/G124)," ")</f>
        <v/>
      </c>
      <c r="P124" s="135"/>
      <c r="Q124" s="100"/>
      <c r="R124" s="100"/>
      <c r="S124" s="125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</row>
    <row r="125" spans="1:32" ht="30.75" customHeight="1">
      <c r="A125" s="100"/>
      <c r="B125" s="100"/>
      <c r="C125" s="43" t="s">
        <v>45</v>
      </c>
      <c r="D125" s="11" t="s">
        <v>264</v>
      </c>
      <c r="E125" s="132"/>
      <c r="F125" s="132"/>
      <c r="G125" s="132"/>
      <c r="H125" s="132"/>
      <c r="I125" s="133" t="str">
        <f t="shared" si="0"/>
        <v/>
      </c>
      <c r="J125" s="133" t="str">
        <f t="shared" si="1"/>
        <v/>
      </c>
      <c r="K125" s="133" t="str">
        <f t="shared" si="2"/>
        <v/>
      </c>
      <c r="L125" s="133" t="str">
        <f t="shared" ref="L125:M125" si="185">IFERROR(IF(G125="","",(G125/F125))," ")</f>
        <v/>
      </c>
      <c r="M125" s="133" t="str">
        <f t="shared" si="185"/>
        <v/>
      </c>
      <c r="N125" s="134" t="str">
        <f>IFERROR(IF(E125="","",SCALE!E125/E125)," ")</f>
        <v/>
      </c>
      <c r="O125" s="134" t="str">
        <f>IFERROR(IF(G125="","",SCALE!E125/G125)," ")</f>
        <v/>
      </c>
      <c r="P125" s="135"/>
      <c r="Q125" s="100"/>
      <c r="R125" s="100"/>
      <c r="S125" s="125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ht="30.75" customHeight="1">
      <c r="A126" s="100"/>
      <c r="B126" s="100"/>
      <c r="C126" s="43" t="s">
        <v>50</v>
      </c>
      <c r="D126" s="11" t="s">
        <v>265</v>
      </c>
      <c r="E126" s="132"/>
      <c r="F126" s="132"/>
      <c r="G126" s="132"/>
      <c r="H126" s="132"/>
      <c r="I126" s="133" t="str">
        <f t="shared" si="0"/>
        <v/>
      </c>
      <c r="J126" s="133" t="str">
        <f t="shared" si="1"/>
        <v/>
      </c>
      <c r="K126" s="133" t="str">
        <f t="shared" si="2"/>
        <v/>
      </c>
      <c r="L126" s="133" t="str">
        <f t="shared" ref="L126:M126" si="186">IFERROR(IF(G126="","",(G126/F126))," ")</f>
        <v/>
      </c>
      <c r="M126" s="133" t="str">
        <f t="shared" si="186"/>
        <v/>
      </c>
      <c r="N126" s="134" t="str">
        <f>IFERROR(IF(E126="","",SCALE!E126/E126)," ")</f>
        <v/>
      </c>
      <c r="O126" s="134" t="str">
        <f>IFERROR(IF(G126="","",SCALE!E126/G126)," ")</f>
        <v/>
      </c>
      <c r="P126" s="135"/>
      <c r="Q126" s="100"/>
      <c r="R126" s="100"/>
      <c r="S126" s="125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</row>
    <row r="127" spans="1:32" ht="30.75" customHeight="1">
      <c r="A127" s="100"/>
      <c r="B127" s="100"/>
      <c r="C127" s="43" t="s">
        <v>56</v>
      </c>
      <c r="D127" s="11" t="s">
        <v>266</v>
      </c>
      <c r="E127" s="132"/>
      <c r="F127" s="132"/>
      <c r="G127" s="132"/>
      <c r="H127" s="132"/>
      <c r="I127" s="133" t="str">
        <f t="shared" si="0"/>
        <v/>
      </c>
      <c r="J127" s="133" t="str">
        <f t="shared" si="1"/>
        <v/>
      </c>
      <c r="K127" s="133" t="str">
        <f t="shared" si="2"/>
        <v/>
      </c>
      <c r="L127" s="133" t="str">
        <f t="shared" ref="L127:M127" si="187">IFERROR(IF(G127="","",(G127/F127))," ")</f>
        <v/>
      </c>
      <c r="M127" s="133" t="str">
        <f t="shared" si="187"/>
        <v/>
      </c>
      <c r="N127" s="134" t="str">
        <f>IFERROR(IF(E127="","",SCALE!E127/E127)," ")</f>
        <v/>
      </c>
      <c r="O127" s="134" t="str">
        <f>IFERROR(IF(G127="","",SCALE!E127/G127)," ")</f>
        <v/>
      </c>
      <c r="P127" s="135"/>
      <c r="Q127" s="100"/>
      <c r="R127" s="100"/>
      <c r="S127" s="125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</row>
    <row r="128" spans="1:32" ht="30.75" customHeight="1">
      <c r="A128" s="100"/>
      <c r="B128" s="100"/>
      <c r="C128" s="43" t="s">
        <v>61</v>
      </c>
      <c r="D128" s="11" t="s">
        <v>267</v>
      </c>
      <c r="E128" s="132"/>
      <c r="F128" s="132"/>
      <c r="G128" s="132"/>
      <c r="H128" s="132"/>
      <c r="I128" s="133" t="str">
        <f t="shared" si="0"/>
        <v/>
      </c>
      <c r="J128" s="133" t="str">
        <f t="shared" si="1"/>
        <v/>
      </c>
      <c r="K128" s="133" t="str">
        <f t="shared" si="2"/>
        <v/>
      </c>
      <c r="L128" s="133" t="str">
        <f t="shared" ref="L128:M128" si="188">IFERROR(IF(G128="","",(G128/F128))," ")</f>
        <v/>
      </c>
      <c r="M128" s="133" t="str">
        <f t="shared" si="188"/>
        <v/>
      </c>
      <c r="N128" s="134" t="str">
        <f>IFERROR(IF(E128="","",SCALE!E128/E128)," ")</f>
        <v/>
      </c>
      <c r="O128" s="134" t="str">
        <f>IFERROR(IF(G128="","",SCALE!E128/G128)," ")</f>
        <v/>
      </c>
      <c r="P128" s="135"/>
      <c r="Q128" s="100"/>
      <c r="R128" s="100"/>
      <c r="S128" s="125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</row>
    <row r="129" spans="1:32" ht="30.75" customHeight="1">
      <c r="A129" s="100"/>
      <c r="B129" s="100"/>
      <c r="C129" s="46" t="s">
        <v>65</v>
      </c>
      <c r="D129" s="11" t="s">
        <v>268</v>
      </c>
      <c r="E129" s="132"/>
      <c r="F129" s="132"/>
      <c r="G129" s="132"/>
      <c r="H129" s="132"/>
      <c r="I129" s="133" t="str">
        <f t="shared" si="0"/>
        <v/>
      </c>
      <c r="J129" s="133" t="str">
        <f t="shared" si="1"/>
        <v/>
      </c>
      <c r="K129" s="133" t="str">
        <f t="shared" si="2"/>
        <v/>
      </c>
      <c r="L129" s="133" t="str">
        <f t="shared" ref="L129:M129" si="189">IFERROR(IF(G129="","",(G129/F129))," ")</f>
        <v/>
      </c>
      <c r="M129" s="133" t="str">
        <f t="shared" si="189"/>
        <v/>
      </c>
      <c r="N129" s="134" t="str">
        <f>IFERROR(IF(E129="","",SCALE!E129/E129)," ")</f>
        <v/>
      </c>
      <c r="O129" s="134" t="str">
        <f>IFERROR(IF(G129="","",SCALE!E129/G129)," ")</f>
        <v/>
      </c>
      <c r="P129" s="135"/>
      <c r="Q129" s="100"/>
      <c r="R129" s="100"/>
      <c r="S129" s="125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</row>
    <row r="130" spans="1:32" ht="30.75" customHeight="1">
      <c r="A130" s="100"/>
      <c r="B130" s="140" t="s">
        <v>93</v>
      </c>
      <c r="C130" s="236" t="s">
        <v>169</v>
      </c>
      <c r="D130" s="237"/>
      <c r="E130" s="37">
        <f t="shared" ref="E130:H130" si="190">SUM(E123:E129)</f>
        <v>0</v>
      </c>
      <c r="F130" s="37">
        <f t="shared" si="190"/>
        <v>0</v>
      </c>
      <c r="G130" s="37">
        <f t="shared" si="190"/>
        <v>0</v>
      </c>
      <c r="H130" s="37">
        <f t="shared" si="190"/>
        <v>0</v>
      </c>
      <c r="I130" s="141" t="str">
        <f t="shared" si="0"/>
        <v xml:space="preserve"> </v>
      </c>
      <c r="J130" s="141" t="str">
        <f t="shared" si="1"/>
        <v xml:space="preserve"> </v>
      </c>
      <c r="K130" s="141" t="str">
        <f t="shared" si="2"/>
        <v xml:space="preserve"> </v>
      </c>
      <c r="L130" s="141" t="str">
        <f t="shared" ref="L130:M130" si="191">IFERROR(IF(G130="","",(G130/F130))," ")</f>
        <v xml:space="preserve"> </v>
      </c>
      <c r="M130" s="141" t="str">
        <f t="shared" si="191"/>
        <v xml:space="preserve"> </v>
      </c>
      <c r="N130" s="142" t="str">
        <f>IFERROR(IF(E130="","",SCALE!E130/E130)," ")</f>
        <v xml:space="preserve"> </v>
      </c>
      <c r="O130" s="142" t="str">
        <f>IFERROR(IF(G130="","",SCALE!E130/G130)," ")</f>
        <v xml:space="preserve"> </v>
      </c>
      <c r="P130" s="143"/>
      <c r="Q130" s="100"/>
      <c r="R130" s="100"/>
      <c r="S130" s="125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</row>
    <row r="131" spans="1:32" ht="30.75" customHeight="1">
      <c r="A131" s="100"/>
      <c r="B131" s="100"/>
      <c r="C131" s="43" t="s">
        <v>35</v>
      </c>
      <c r="D131" s="11" t="s">
        <v>269</v>
      </c>
      <c r="E131" s="132"/>
      <c r="F131" s="132"/>
      <c r="G131" s="132"/>
      <c r="H131" s="132"/>
      <c r="I131" s="133" t="str">
        <f t="shared" si="0"/>
        <v/>
      </c>
      <c r="J131" s="133" t="str">
        <f t="shared" si="1"/>
        <v/>
      </c>
      <c r="K131" s="133" t="str">
        <f t="shared" si="2"/>
        <v/>
      </c>
      <c r="L131" s="133" t="str">
        <f t="shared" ref="L131:M131" si="192">IFERROR(IF(G131="","",(G131/F131))," ")</f>
        <v/>
      </c>
      <c r="M131" s="133" t="str">
        <f t="shared" si="192"/>
        <v/>
      </c>
      <c r="N131" s="134" t="str">
        <f>IFERROR(IF(E131="","",SCALE!E131/E131)," ")</f>
        <v/>
      </c>
      <c r="O131" s="134" t="str">
        <f>IFERROR(IF(G131="","",SCALE!E131/G131)," ")</f>
        <v/>
      </c>
      <c r="P131" s="135"/>
      <c r="Q131" s="100"/>
      <c r="R131" s="100"/>
      <c r="S131" s="125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</row>
    <row r="132" spans="1:32" ht="30.75" customHeight="1">
      <c r="A132" s="100"/>
      <c r="B132" s="100"/>
      <c r="C132" s="43" t="s">
        <v>40</v>
      </c>
      <c r="D132" s="11" t="s">
        <v>270</v>
      </c>
      <c r="E132" s="132"/>
      <c r="F132" s="132"/>
      <c r="G132" s="132"/>
      <c r="H132" s="132"/>
      <c r="I132" s="133" t="str">
        <f t="shared" si="0"/>
        <v/>
      </c>
      <c r="J132" s="133" t="str">
        <f t="shared" si="1"/>
        <v/>
      </c>
      <c r="K132" s="133" t="str">
        <f t="shared" si="2"/>
        <v/>
      </c>
      <c r="L132" s="133" t="str">
        <f t="shared" ref="L132:M132" si="193">IFERROR(IF(G132="","",(G132/F132))," ")</f>
        <v/>
      </c>
      <c r="M132" s="133" t="str">
        <f t="shared" si="193"/>
        <v/>
      </c>
      <c r="N132" s="134" t="str">
        <f>IFERROR(IF(E132="","",SCALE!E132/E132)," ")</f>
        <v/>
      </c>
      <c r="O132" s="134" t="str">
        <f>IFERROR(IF(G132="","",SCALE!E132/G132)," ")</f>
        <v/>
      </c>
      <c r="P132" s="135"/>
      <c r="Q132" s="100"/>
      <c r="R132" s="100"/>
      <c r="S132" s="125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:32" ht="30.75" customHeight="1">
      <c r="A133" s="100"/>
      <c r="B133" s="100"/>
      <c r="C133" s="43" t="s">
        <v>45</v>
      </c>
      <c r="D133" s="11" t="s">
        <v>271</v>
      </c>
      <c r="E133" s="132"/>
      <c r="F133" s="132"/>
      <c r="G133" s="132"/>
      <c r="H133" s="132"/>
      <c r="I133" s="133" t="str">
        <f t="shared" si="0"/>
        <v/>
      </c>
      <c r="J133" s="133" t="str">
        <f t="shared" si="1"/>
        <v/>
      </c>
      <c r="K133" s="133" t="str">
        <f t="shared" si="2"/>
        <v/>
      </c>
      <c r="L133" s="133" t="str">
        <f t="shared" ref="L133:M133" si="194">IFERROR(IF(G133="","",(G133/F133))," ")</f>
        <v/>
      </c>
      <c r="M133" s="133" t="str">
        <f t="shared" si="194"/>
        <v/>
      </c>
      <c r="N133" s="134" t="str">
        <f>IFERROR(IF(E133="","",SCALE!E133/E133)," ")</f>
        <v/>
      </c>
      <c r="O133" s="134" t="str">
        <f>IFERROR(IF(G133="","",SCALE!E133/G133)," ")</f>
        <v/>
      </c>
      <c r="P133" s="135"/>
      <c r="Q133" s="100"/>
      <c r="R133" s="100"/>
      <c r="S133" s="125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</row>
    <row r="134" spans="1:32" ht="30.75" customHeight="1">
      <c r="A134" s="100"/>
      <c r="B134" s="100"/>
      <c r="C134" s="43" t="s">
        <v>50</v>
      </c>
      <c r="D134" s="11" t="s">
        <v>272</v>
      </c>
      <c r="E134" s="132"/>
      <c r="F134" s="132"/>
      <c r="G134" s="132"/>
      <c r="H134" s="132"/>
      <c r="I134" s="133" t="str">
        <f t="shared" si="0"/>
        <v/>
      </c>
      <c r="J134" s="133" t="str">
        <f t="shared" si="1"/>
        <v/>
      </c>
      <c r="K134" s="133" t="str">
        <f t="shared" si="2"/>
        <v/>
      </c>
      <c r="L134" s="133" t="str">
        <f t="shared" ref="L134:M134" si="195">IFERROR(IF(G134="","",(G134/F134))," ")</f>
        <v/>
      </c>
      <c r="M134" s="133" t="str">
        <f t="shared" si="195"/>
        <v/>
      </c>
      <c r="N134" s="134" t="str">
        <f>IFERROR(IF(E134="","",SCALE!E134/E134)," ")</f>
        <v/>
      </c>
      <c r="O134" s="134" t="str">
        <f>IFERROR(IF(G134="","",SCALE!E134/G134)," ")</f>
        <v/>
      </c>
      <c r="P134" s="135"/>
      <c r="Q134" s="100"/>
      <c r="R134" s="100"/>
      <c r="S134" s="125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</row>
    <row r="135" spans="1:32" ht="30.75" customHeight="1">
      <c r="A135" s="100"/>
      <c r="B135" s="100"/>
      <c r="C135" s="43" t="s">
        <v>56</v>
      </c>
      <c r="D135" s="11" t="s">
        <v>273</v>
      </c>
      <c r="E135" s="132"/>
      <c r="F135" s="132"/>
      <c r="G135" s="132"/>
      <c r="H135" s="132"/>
      <c r="I135" s="133" t="str">
        <f t="shared" si="0"/>
        <v/>
      </c>
      <c r="J135" s="133" t="str">
        <f t="shared" si="1"/>
        <v/>
      </c>
      <c r="K135" s="133" t="str">
        <f t="shared" si="2"/>
        <v/>
      </c>
      <c r="L135" s="133" t="str">
        <f t="shared" ref="L135:M135" si="196">IFERROR(IF(G135="","",(G135/F135))," ")</f>
        <v/>
      </c>
      <c r="M135" s="133" t="str">
        <f t="shared" si="196"/>
        <v/>
      </c>
      <c r="N135" s="134" t="str">
        <f>IFERROR(IF(E135="","",SCALE!E135/E135)," ")</f>
        <v/>
      </c>
      <c r="O135" s="134" t="str">
        <f>IFERROR(IF(G135="","",SCALE!E135/G135)," ")</f>
        <v/>
      </c>
      <c r="P135" s="135"/>
      <c r="Q135" s="100"/>
      <c r="R135" s="100"/>
      <c r="S135" s="125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</row>
    <row r="136" spans="1:32" ht="30.75" customHeight="1">
      <c r="A136" s="100"/>
      <c r="B136" s="100"/>
      <c r="C136" s="43" t="s">
        <v>61</v>
      </c>
      <c r="D136" s="11" t="s">
        <v>274</v>
      </c>
      <c r="E136" s="132"/>
      <c r="F136" s="132"/>
      <c r="G136" s="132"/>
      <c r="H136" s="132"/>
      <c r="I136" s="133" t="str">
        <f t="shared" si="0"/>
        <v/>
      </c>
      <c r="J136" s="133" t="str">
        <f t="shared" si="1"/>
        <v/>
      </c>
      <c r="K136" s="133" t="str">
        <f t="shared" si="2"/>
        <v/>
      </c>
      <c r="L136" s="133" t="str">
        <f t="shared" ref="L136:M136" si="197">IFERROR(IF(G136="","",(G136/F136))," ")</f>
        <v/>
      </c>
      <c r="M136" s="133" t="str">
        <f t="shared" si="197"/>
        <v/>
      </c>
      <c r="N136" s="134" t="str">
        <f>IFERROR(IF(E136="","",SCALE!E136/E136)," ")</f>
        <v/>
      </c>
      <c r="O136" s="134" t="str">
        <f>IFERROR(IF(G136="","",SCALE!E136/G136)," ")</f>
        <v/>
      </c>
      <c r="P136" s="135"/>
      <c r="Q136" s="100"/>
      <c r="R136" s="100"/>
      <c r="S136" s="125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:32" ht="30.75" customHeight="1">
      <c r="A137" s="100"/>
      <c r="B137" s="100"/>
      <c r="C137" s="46" t="s">
        <v>65</v>
      </c>
      <c r="D137" s="11" t="s">
        <v>275</v>
      </c>
      <c r="E137" s="132"/>
      <c r="F137" s="132"/>
      <c r="G137" s="132"/>
      <c r="H137" s="132"/>
      <c r="I137" s="133" t="str">
        <f t="shared" si="0"/>
        <v/>
      </c>
      <c r="J137" s="133" t="str">
        <f t="shared" si="1"/>
        <v/>
      </c>
      <c r="K137" s="133" t="str">
        <f t="shared" si="2"/>
        <v/>
      </c>
      <c r="L137" s="133" t="str">
        <f t="shared" ref="L137:M137" si="198">IFERROR(IF(G137="","",(G137/F137))," ")</f>
        <v/>
      </c>
      <c r="M137" s="133" t="str">
        <f t="shared" si="198"/>
        <v/>
      </c>
      <c r="N137" s="134" t="str">
        <f>IFERROR(IF(E137="","",SCALE!E137/E137)," ")</f>
        <v/>
      </c>
      <c r="O137" s="134" t="str">
        <f>IFERROR(IF(G137="","",SCALE!E137/G137)," ")</f>
        <v/>
      </c>
      <c r="P137" s="135"/>
      <c r="Q137" s="100"/>
      <c r="R137" s="100"/>
      <c r="S137" s="125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</row>
    <row r="138" spans="1:32" ht="30.75" customHeight="1">
      <c r="A138" s="100"/>
      <c r="B138" s="140" t="s">
        <v>93</v>
      </c>
      <c r="C138" s="236" t="s">
        <v>172</v>
      </c>
      <c r="D138" s="237"/>
      <c r="E138" s="37">
        <f t="shared" ref="E138:H138" si="199">SUM(E131:E137)</f>
        <v>0</v>
      </c>
      <c r="F138" s="37">
        <f t="shared" si="199"/>
        <v>0</v>
      </c>
      <c r="G138" s="37">
        <f t="shared" si="199"/>
        <v>0</v>
      </c>
      <c r="H138" s="37">
        <f t="shared" si="199"/>
        <v>0</v>
      </c>
      <c r="I138" s="141" t="str">
        <f t="shared" si="0"/>
        <v xml:space="preserve"> </v>
      </c>
      <c r="J138" s="141" t="str">
        <f t="shared" si="1"/>
        <v xml:space="preserve"> </v>
      </c>
      <c r="K138" s="141" t="str">
        <f t="shared" si="2"/>
        <v xml:space="preserve"> </v>
      </c>
      <c r="L138" s="141" t="str">
        <f t="shared" ref="L138:M138" si="200">IFERROR(IF(G138="","",(G138/F138))," ")</f>
        <v xml:space="preserve"> </v>
      </c>
      <c r="M138" s="141" t="str">
        <f t="shared" si="200"/>
        <v xml:space="preserve"> </v>
      </c>
      <c r="N138" s="142" t="str">
        <f>IFERROR(IF(E138="","",SCALE!E138/E138)," ")</f>
        <v xml:space="preserve"> </v>
      </c>
      <c r="O138" s="142" t="str">
        <f>IFERROR(IF(G138="","",SCALE!E138/G138)," ")</f>
        <v xml:space="preserve"> </v>
      </c>
      <c r="P138" s="143"/>
      <c r="Q138" s="100"/>
      <c r="R138" s="100"/>
      <c r="S138" s="125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</row>
    <row r="139" spans="1:32" ht="30.75" customHeight="1">
      <c r="A139" s="100"/>
      <c r="B139" s="100"/>
      <c r="C139" s="43" t="s">
        <v>35</v>
      </c>
      <c r="D139" s="11" t="s">
        <v>276</v>
      </c>
      <c r="E139" s="132"/>
      <c r="F139" s="132"/>
      <c r="G139" s="132"/>
      <c r="H139" s="132"/>
      <c r="I139" s="133" t="str">
        <f t="shared" si="0"/>
        <v/>
      </c>
      <c r="J139" s="133" t="str">
        <f t="shared" si="1"/>
        <v/>
      </c>
      <c r="K139" s="133" t="str">
        <f t="shared" si="2"/>
        <v/>
      </c>
      <c r="L139" s="133" t="str">
        <f t="shared" ref="L139:M139" si="201">IFERROR(IF(G139="","",(G139/F139))," ")</f>
        <v/>
      </c>
      <c r="M139" s="133" t="str">
        <f t="shared" si="201"/>
        <v/>
      </c>
      <c r="N139" s="134" t="str">
        <f>IFERROR(IF(E139="","",SCALE!E139/E139)," ")</f>
        <v/>
      </c>
      <c r="O139" s="134" t="str">
        <f>IFERROR(IF(G139="","",SCALE!E139/G139)," ")</f>
        <v/>
      </c>
      <c r="P139" s="135"/>
      <c r="Q139" s="100"/>
      <c r="R139" s="100"/>
      <c r="S139" s="125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</row>
    <row r="140" spans="1:32" ht="30.75" customHeight="1">
      <c r="A140" s="100"/>
      <c r="B140" s="100"/>
      <c r="C140" s="43" t="s">
        <v>40</v>
      </c>
      <c r="D140" s="11" t="s">
        <v>277</v>
      </c>
      <c r="E140" s="132"/>
      <c r="F140" s="132"/>
      <c r="G140" s="132"/>
      <c r="H140" s="132"/>
      <c r="I140" s="133" t="str">
        <f t="shared" si="0"/>
        <v/>
      </c>
      <c r="J140" s="133" t="str">
        <f t="shared" si="1"/>
        <v/>
      </c>
      <c r="K140" s="133" t="str">
        <f t="shared" si="2"/>
        <v/>
      </c>
      <c r="L140" s="133" t="str">
        <f t="shared" ref="L140:M140" si="202">IFERROR(IF(G140="","",(G140/F140))," ")</f>
        <v/>
      </c>
      <c r="M140" s="133" t="str">
        <f t="shared" si="202"/>
        <v/>
      </c>
      <c r="N140" s="134" t="str">
        <f>IFERROR(IF(E140="","",SCALE!E140/E140)," ")</f>
        <v/>
      </c>
      <c r="O140" s="134" t="str">
        <f>IFERROR(IF(G140="","",SCALE!E140/G140)," ")</f>
        <v/>
      </c>
      <c r="P140" s="135"/>
      <c r="Q140" s="100"/>
      <c r="R140" s="100"/>
      <c r="S140" s="125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</row>
    <row r="141" spans="1:32" ht="30.75" customHeight="1">
      <c r="A141" s="100"/>
      <c r="B141" s="100"/>
      <c r="C141" s="43" t="s">
        <v>45</v>
      </c>
      <c r="D141" s="11" t="s">
        <v>278</v>
      </c>
      <c r="E141" s="132"/>
      <c r="F141" s="132"/>
      <c r="G141" s="132"/>
      <c r="H141" s="132"/>
      <c r="I141" s="133" t="str">
        <f t="shared" si="0"/>
        <v/>
      </c>
      <c r="J141" s="133" t="str">
        <f t="shared" si="1"/>
        <v/>
      </c>
      <c r="K141" s="133" t="str">
        <f t="shared" si="2"/>
        <v/>
      </c>
      <c r="L141" s="133" t="str">
        <f t="shared" ref="L141:M141" si="203">IFERROR(IF(G141="","",(G141/F141))," ")</f>
        <v/>
      </c>
      <c r="M141" s="133" t="str">
        <f t="shared" si="203"/>
        <v/>
      </c>
      <c r="N141" s="134" t="str">
        <f>IFERROR(IF(E141="","",SCALE!E141/E141)," ")</f>
        <v/>
      </c>
      <c r="O141" s="134" t="str">
        <f>IFERROR(IF(G141="","",SCALE!E141/G141)," ")</f>
        <v/>
      </c>
      <c r="P141" s="135"/>
      <c r="Q141" s="100"/>
      <c r="R141" s="100"/>
      <c r="S141" s="125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</row>
    <row r="142" spans="1:32" ht="30.75" customHeight="1">
      <c r="A142" s="100"/>
      <c r="B142" s="100"/>
      <c r="C142" s="43" t="s">
        <v>50</v>
      </c>
      <c r="D142" s="11" t="s">
        <v>279</v>
      </c>
      <c r="E142" s="132"/>
      <c r="F142" s="132"/>
      <c r="G142" s="132"/>
      <c r="H142" s="132"/>
      <c r="I142" s="133" t="str">
        <f t="shared" si="0"/>
        <v/>
      </c>
      <c r="J142" s="133" t="str">
        <f t="shared" si="1"/>
        <v/>
      </c>
      <c r="K142" s="133" t="str">
        <f t="shared" si="2"/>
        <v/>
      </c>
      <c r="L142" s="133" t="str">
        <f t="shared" ref="L142:M142" si="204">IFERROR(IF(G142="","",(G142/F142))," ")</f>
        <v/>
      </c>
      <c r="M142" s="133" t="str">
        <f t="shared" si="204"/>
        <v/>
      </c>
      <c r="N142" s="134" t="str">
        <f>IFERROR(IF(E142="","",SCALE!E142/E142)," ")</f>
        <v/>
      </c>
      <c r="O142" s="134" t="str">
        <f>IFERROR(IF(G142="","",SCALE!E142/G142)," ")</f>
        <v/>
      </c>
      <c r="P142" s="135"/>
      <c r="Q142" s="100"/>
      <c r="R142" s="100"/>
      <c r="S142" s="125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</row>
    <row r="143" spans="1:32" ht="30.75" customHeight="1">
      <c r="A143" s="100"/>
      <c r="B143" s="100"/>
      <c r="C143" s="43" t="s">
        <v>56</v>
      </c>
      <c r="D143" s="11" t="s">
        <v>280</v>
      </c>
      <c r="E143" s="132"/>
      <c r="F143" s="132"/>
      <c r="G143" s="132"/>
      <c r="H143" s="132"/>
      <c r="I143" s="133" t="str">
        <f t="shared" si="0"/>
        <v/>
      </c>
      <c r="J143" s="133" t="str">
        <f t="shared" si="1"/>
        <v/>
      </c>
      <c r="K143" s="133" t="str">
        <f t="shared" si="2"/>
        <v/>
      </c>
      <c r="L143" s="133" t="str">
        <f t="shared" ref="L143:M143" si="205">IFERROR(IF(G143="","",(G143/F143))," ")</f>
        <v/>
      </c>
      <c r="M143" s="133" t="str">
        <f t="shared" si="205"/>
        <v/>
      </c>
      <c r="N143" s="134" t="str">
        <f>IFERROR(IF(E143="","",SCALE!E143/E143)," ")</f>
        <v/>
      </c>
      <c r="O143" s="134" t="str">
        <f>IFERROR(IF(G143="","",SCALE!E143/G143)," ")</f>
        <v/>
      </c>
      <c r="P143" s="135"/>
      <c r="Q143" s="100"/>
      <c r="R143" s="100"/>
      <c r="S143" s="125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</row>
    <row r="144" spans="1:32" ht="30.75" customHeight="1">
      <c r="A144" s="100"/>
      <c r="B144" s="100"/>
      <c r="C144" s="43" t="s">
        <v>61</v>
      </c>
      <c r="D144" s="11" t="s">
        <v>281</v>
      </c>
      <c r="E144" s="132"/>
      <c r="F144" s="132"/>
      <c r="G144" s="132"/>
      <c r="H144" s="132"/>
      <c r="I144" s="133" t="str">
        <f t="shared" si="0"/>
        <v/>
      </c>
      <c r="J144" s="133" t="str">
        <f t="shared" si="1"/>
        <v/>
      </c>
      <c r="K144" s="133" t="str">
        <f t="shared" si="2"/>
        <v/>
      </c>
      <c r="L144" s="133" t="str">
        <f t="shared" ref="L144:M144" si="206">IFERROR(IF(G144="","",(G144/F144))," ")</f>
        <v/>
      </c>
      <c r="M144" s="133" t="str">
        <f t="shared" si="206"/>
        <v/>
      </c>
      <c r="N144" s="134" t="str">
        <f>IFERROR(IF(E144="","",SCALE!E144/E144)," ")</f>
        <v/>
      </c>
      <c r="O144" s="134" t="str">
        <f>IFERROR(IF(G144="","",SCALE!E144/G144)," ")</f>
        <v/>
      </c>
      <c r="P144" s="135"/>
      <c r="Q144" s="100"/>
      <c r="R144" s="100"/>
      <c r="S144" s="125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</row>
    <row r="145" spans="1:32" ht="30.75" customHeight="1">
      <c r="A145" s="100"/>
      <c r="B145" s="100"/>
      <c r="C145" s="46" t="s">
        <v>65</v>
      </c>
      <c r="D145" s="11" t="s">
        <v>282</v>
      </c>
      <c r="E145" s="132"/>
      <c r="F145" s="132"/>
      <c r="G145" s="132"/>
      <c r="H145" s="132"/>
      <c r="I145" s="133" t="str">
        <f t="shared" si="0"/>
        <v/>
      </c>
      <c r="J145" s="133" t="str">
        <f t="shared" si="1"/>
        <v/>
      </c>
      <c r="K145" s="133" t="str">
        <f t="shared" si="2"/>
        <v/>
      </c>
      <c r="L145" s="133" t="str">
        <f t="shared" ref="L145:M145" si="207">IFERROR(IF(G145="","",(G145/F145))," ")</f>
        <v/>
      </c>
      <c r="M145" s="133" t="str">
        <f t="shared" si="207"/>
        <v/>
      </c>
      <c r="N145" s="134" t="str">
        <f>IFERROR(IF(E145="","",SCALE!E145/E145)," ")</f>
        <v/>
      </c>
      <c r="O145" s="134" t="str">
        <f>IFERROR(IF(G145="","",SCALE!E145/G145)," ")</f>
        <v/>
      </c>
      <c r="P145" s="135"/>
      <c r="Q145" s="100"/>
      <c r="R145" s="100"/>
      <c r="S145" s="125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</row>
    <row r="146" spans="1:32" ht="30.75" customHeight="1">
      <c r="A146" s="100"/>
      <c r="B146" s="140" t="s">
        <v>93</v>
      </c>
      <c r="C146" s="236" t="s">
        <v>175</v>
      </c>
      <c r="D146" s="237"/>
      <c r="E146" s="37">
        <f t="shared" ref="E146:H146" si="208">SUM(E139:E145)</f>
        <v>0</v>
      </c>
      <c r="F146" s="37">
        <f t="shared" si="208"/>
        <v>0</v>
      </c>
      <c r="G146" s="37">
        <f t="shared" si="208"/>
        <v>0</v>
      </c>
      <c r="H146" s="37">
        <f t="shared" si="208"/>
        <v>0</v>
      </c>
      <c r="I146" s="141" t="str">
        <f t="shared" si="0"/>
        <v xml:space="preserve"> </v>
      </c>
      <c r="J146" s="141" t="str">
        <f t="shared" si="1"/>
        <v xml:space="preserve"> </v>
      </c>
      <c r="K146" s="141" t="str">
        <f t="shared" si="2"/>
        <v xml:space="preserve"> </v>
      </c>
      <c r="L146" s="141" t="str">
        <f t="shared" ref="L146:M146" si="209">IFERROR(IF(G146="","",(G146/F146))," ")</f>
        <v xml:space="preserve"> </v>
      </c>
      <c r="M146" s="141" t="str">
        <f t="shared" si="209"/>
        <v xml:space="preserve"> </v>
      </c>
      <c r="N146" s="142" t="str">
        <f>IFERROR(IF(E146="","",SCALE!E146/E146)," ")</f>
        <v xml:space="preserve"> </v>
      </c>
      <c r="O146" s="142" t="str">
        <f>IFERROR(IF(G146="","",SCALE!E146/G146)," ")</f>
        <v xml:space="preserve"> </v>
      </c>
      <c r="P146" s="143"/>
      <c r="Q146" s="100"/>
      <c r="R146" s="100"/>
      <c r="S146" s="125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</row>
    <row r="147" spans="1:32" ht="30.75" customHeight="1">
      <c r="A147" s="100"/>
      <c r="B147" s="100"/>
      <c r="C147" s="43" t="s">
        <v>35</v>
      </c>
      <c r="D147" s="11" t="s">
        <v>283</v>
      </c>
      <c r="E147" s="132"/>
      <c r="F147" s="132"/>
      <c r="G147" s="132"/>
      <c r="H147" s="132"/>
      <c r="I147" s="133" t="str">
        <f t="shared" si="0"/>
        <v/>
      </c>
      <c r="J147" s="133" t="str">
        <f t="shared" si="1"/>
        <v/>
      </c>
      <c r="K147" s="133" t="str">
        <f t="shared" si="2"/>
        <v/>
      </c>
      <c r="L147" s="133" t="str">
        <f t="shared" ref="L147:M147" si="210">IFERROR(IF(G147="","",(G147/F147))," ")</f>
        <v/>
      </c>
      <c r="M147" s="133" t="str">
        <f t="shared" si="210"/>
        <v/>
      </c>
      <c r="N147" s="134" t="str">
        <f>IFERROR(IF(E147="","",SCALE!E147/E147)," ")</f>
        <v/>
      </c>
      <c r="O147" s="134" t="str">
        <f>IFERROR(IF(G147="","",SCALE!E147/G147)," ")</f>
        <v/>
      </c>
      <c r="P147" s="135"/>
      <c r="Q147" s="100"/>
      <c r="R147" s="100"/>
      <c r="S147" s="125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</row>
    <row r="148" spans="1:32" ht="30.75" customHeight="1">
      <c r="A148" s="100"/>
      <c r="B148" s="100"/>
      <c r="C148" s="43" t="s">
        <v>40</v>
      </c>
      <c r="D148" s="11" t="s">
        <v>284</v>
      </c>
      <c r="E148" s="132"/>
      <c r="F148" s="132"/>
      <c r="G148" s="132"/>
      <c r="H148" s="132"/>
      <c r="I148" s="133" t="str">
        <f t="shared" si="0"/>
        <v/>
      </c>
      <c r="J148" s="133" t="str">
        <f t="shared" si="1"/>
        <v/>
      </c>
      <c r="K148" s="133" t="str">
        <f t="shared" si="2"/>
        <v/>
      </c>
      <c r="L148" s="133" t="str">
        <f t="shared" ref="L148:M148" si="211">IFERROR(IF(G148="","",(G148/F148))," ")</f>
        <v/>
      </c>
      <c r="M148" s="133" t="str">
        <f t="shared" si="211"/>
        <v/>
      </c>
      <c r="N148" s="134" t="str">
        <f>IFERROR(IF(E148="","",SCALE!E148/E148)," ")</f>
        <v/>
      </c>
      <c r="O148" s="134" t="str">
        <f>IFERROR(IF(G148="","",SCALE!E148/G148)," ")</f>
        <v/>
      </c>
      <c r="P148" s="135"/>
      <c r="Q148" s="100"/>
      <c r="R148" s="100"/>
      <c r="S148" s="125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</row>
    <row r="149" spans="1:32" ht="30.75" customHeight="1">
      <c r="A149" s="100"/>
      <c r="B149" s="100"/>
      <c r="C149" s="43" t="s">
        <v>45</v>
      </c>
      <c r="D149" s="11" t="s">
        <v>285</v>
      </c>
      <c r="E149" s="132"/>
      <c r="F149" s="132"/>
      <c r="G149" s="132"/>
      <c r="H149" s="132"/>
      <c r="I149" s="133" t="str">
        <f t="shared" si="0"/>
        <v/>
      </c>
      <c r="J149" s="133" t="str">
        <f t="shared" si="1"/>
        <v/>
      </c>
      <c r="K149" s="133" t="str">
        <f t="shared" si="2"/>
        <v/>
      </c>
      <c r="L149" s="133" t="str">
        <f t="shared" ref="L149:M149" si="212">IFERROR(IF(G149="","",(G149/F149))," ")</f>
        <v/>
      </c>
      <c r="M149" s="133" t="str">
        <f t="shared" si="212"/>
        <v/>
      </c>
      <c r="N149" s="134" t="str">
        <f>IFERROR(IF(E149="","",SCALE!E149/E149)," ")</f>
        <v/>
      </c>
      <c r="O149" s="134" t="str">
        <f>IFERROR(IF(G149="","",SCALE!E149/G149)," ")</f>
        <v/>
      </c>
      <c r="P149" s="135"/>
      <c r="Q149" s="100"/>
      <c r="R149" s="100"/>
      <c r="S149" s="125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</row>
    <row r="150" spans="1:32" ht="30.75" customHeight="1">
      <c r="A150" s="100"/>
      <c r="B150" s="100"/>
      <c r="C150" s="43" t="s">
        <v>50</v>
      </c>
      <c r="D150" s="11" t="s">
        <v>286</v>
      </c>
      <c r="E150" s="132"/>
      <c r="F150" s="132"/>
      <c r="G150" s="132"/>
      <c r="H150" s="132"/>
      <c r="I150" s="133" t="str">
        <f t="shared" si="0"/>
        <v/>
      </c>
      <c r="J150" s="133" t="str">
        <f t="shared" si="1"/>
        <v/>
      </c>
      <c r="K150" s="133" t="str">
        <f t="shared" si="2"/>
        <v/>
      </c>
      <c r="L150" s="133" t="str">
        <f t="shared" ref="L150:M150" si="213">IFERROR(IF(G150="","",(G150/F150))," ")</f>
        <v/>
      </c>
      <c r="M150" s="133" t="str">
        <f t="shared" si="213"/>
        <v/>
      </c>
      <c r="N150" s="134" t="str">
        <f>IFERROR(IF(E150="","",SCALE!E150/E150)," ")</f>
        <v/>
      </c>
      <c r="O150" s="134" t="str">
        <f>IFERROR(IF(G150="","",SCALE!E150/G150)," ")</f>
        <v/>
      </c>
      <c r="P150" s="135"/>
      <c r="Q150" s="100"/>
      <c r="R150" s="100"/>
      <c r="S150" s="125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</row>
    <row r="151" spans="1:32" ht="30.75" customHeight="1">
      <c r="A151" s="100"/>
      <c r="B151" s="100"/>
      <c r="C151" s="43" t="s">
        <v>56</v>
      </c>
      <c r="D151" s="11" t="s">
        <v>287</v>
      </c>
      <c r="E151" s="132"/>
      <c r="F151" s="132"/>
      <c r="G151" s="132"/>
      <c r="H151" s="132"/>
      <c r="I151" s="133" t="str">
        <f t="shared" si="0"/>
        <v/>
      </c>
      <c r="J151" s="133" t="str">
        <f t="shared" si="1"/>
        <v/>
      </c>
      <c r="K151" s="133" t="str">
        <f t="shared" si="2"/>
        <v/>
      </c>
      <c r="L151" s="133" t="str">
        <f t="shared" ref="L151:M151" si="214">IFERROR(IF(G151="","",(G151/F151))," ")</f>
        <v/>
      </c>
      <c r="M151" s="133" t="str">
        <f t="shared" si="214"/>
        <v/>
      </c>
      <c r="N151" s="134" t="str">
        <f>IFERROR(IF(E151="","",SCALE!E151/E151)," ")</f>
        <v/>
      </c>
      <c r="O151" s="134" t="str">
        <f>IFERROR(IF(G151="","",SCALE!E151/G151)," ")</f>
        <v/>
      </c>
      <c r="P151" s="135"/>
      <c r="Q151" s="100"/>
      <c r="R151" s="100"/>
      <c r="S151" s="125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</row>
    <row r="152" spans="1:32" ht="30.75" customHeight="1">
      <c r="A152" s="100"/>
      <c r="B152" s="100"/>
      <c r="C152" s="43" t="s">
        <v>61</v>
      </c>
      <c r="D152" s="11" t="s">
        <v>288</v>
      </c>
      <c r="E152" s="132"/>
      <c r="F152" s="132"/>
      <c r="G152" s="132"/>
      <c r="H152" s="132"/>
      <c r="I152" s="133" t="str">
        <f t="shared" si="0"/>
        <v/>
      </c>
      <c r="J152" s="133" t="str">
        <f t="shared" si="1"/>
        <v/>
      </c>
      <c r="K152" s="133" t="str">
        <f t="shared" si="2"/>
        <v/>
      </c>
      <c r="L152" s="133" t="str">
        <f t="shared" ref="L152:M152" si="215">IFERROR(IF(G152="","",(G152/F152))," ")</f>
        <v/>
      </c>
      <c r="M152" s="133" t="str">
        <f t="shared" si="215"/>
        <v/>
      </c>
      <c r="N152" s="134" t="str">
        <f>IFERROR(IF(E152="","",SCALE!E152/E152)," ")</f>
        <v/>
      </c>
      <c r="O152" s="134" t="str">
        <f>IFERROR(IF(G152="","",SCALE!E152/G152)," ")</f>
        <v/>
      </c>
      <c r="P152" s="135"/>
      <c r="Q152" s="100"/>
      <c r="R152" s="100"/>
      <c r="S152" s="125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</row>
    <row r="153" spans="1:32" ht="30.75" customHeight="1">
      <c r="A153" s="100"/>
      <c r="B153" s="100"/>
      <c r="C153" s="46" t="s">
        <v>65</v>
      </c>
      <c r="D153" s="11" t="s">
        <v>289</v>
      </c>
      <c r="E153" s="132"/>
      <c r="F153" s="132"/>
      <c r="G153" s="132"/>
      <c r="H153" s="132"/>
      <c r="I153" s="133" t="str">
        <f t="shared" si="0"/>
        <v/>
      </c>
      <c r="J153" s="133" t="str">
        <f t="shared" si="1"/>
        <v/>
      </c>
      <c r="K153" s="133" t="str">
        <f t="shared" si="2"/>
        <v/>
      </c>
      <c r="L153" s="133" t="str">
        <f t="shared" ref="L153:M153" si="216">IFERROR(IF(G153="","",(G153/F153))," ")</f>
        <v/>
      </c>
      <c r="M153" s="133" t="str">
        <f t="shared" si="216"/>
        <v/>
      </c>
      <c r="N153" s="134" t="str">
        <f>IFERROR(IF(E153="","",SCALE!E153/E153)," ")</f>
        <v/>
      </c>
      <c r="O153" s="134" t="str">
        <f>IFERROR(IF(G153="","",SCALE!E153/G153)," ")</f>
        <v/>
      </c>
      <c r="P153" s="135"/>
      <c r="Q153" s="100"/>
      <c r="R153" s="100"/>
      <c r="S153" s="125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</row>
    <row r="154" spans="1:32" ht="30.75" customHeight="1">
      <c r="A154" s="100"/>
      <c r="B154" s="140" t="s">
        <v>93</v>
      </c>
      <c r="C154" s="236" t="s">
        <v>178</v>
      </c>
      <c r="D154" s="237"/>
      <c r="E154" s="37">
        <f t="shared" ref="E154:H154" si="217">SUM(E147:E153)</f>
        <v>0</v>
      </c>
      <c r="F154" s="37">
        <f t="shared" si="217"/>
        <v>0</v>
      </c>
      <c r="G154" s="37">
        <f t="shared" si="217"/>
        <v>0</v>
      </c>
      <c r="H154" s="37">
        <f t="shared" si="217"/>
        <v>0</v>
      </c>
      <c r="I154" s="141" t="str">
        <f t="shared" si="0"/>
        <v xml:space="preserve"> </v>
      </c>
      <c r="J154" s="141" t="str">
        <f t="shared" si="1"/>
        <v xml:space="preserve"> </v>
      </c>
      <c r="K154" s="141" t="str">
        <f t="shared" si="2"/>
        <v xml:space="preserve"> </v>
      </c>
      <c r="L154" s="141" t="str">
        <f t="shared" ref="L154:M154" si="218">IFERROR(IF(G154="","",(G154/F154))," ")</f>
        <v xml:space="preserve"> </v>
      </c>
      <c r="M154" s="141" t="str">
        <f t="shared" si="218"/>
        <v xml:space="preserve"> </v>
      </c>
      <c r="N154" s="142" t="str">
        <f>IFERROR(IF(E154="","",SCALE!E154/E154)," ")</f>
        <v xml:space="preserve"> </v>
      </c>
      <c r="O154" s="142" t="str">
        <f>IFERROR(IF(G154="","",SCALE!E154/G154)," ")</f>
        <v xml:space="preserve"> </v>
      </c>
      <c r="P154" s="143"/>
      <c r="Q154" s="100"/>
      <c r="R154" s="100"/>
      <c r="S154" s="125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</row>
    <row r="155" spans="1:32" ht="30.75" customHeight="1">
      <c r="A155" s="100"/>
      <c r="B155" s="100"/>
      <c r="C155" s="43" t="s">
        <v>35</v>
      </c>
      <c r="D155" s="11" t="s">
        <v>290</v>
      </c>
      <c r="E155" s="132"/>
      <c r="F155" s="132"/>
      <c r="G155" s="132"/>
      <c r="H155" s="132"/>
      <c r="I155" s="133" t="str">
        <f t="shared" si="0"/>
        <v/>
      </c>
      <c r="J155" s="133" t="str">
        <f t="shared" si="1"/>
        <v/>
      </c>
      <c r="K155" s="133" t="str">
        <f t="shared" si="2"/>
        <v/>
      </c>
      <c r="L155" s="133" t="str">
        <f t="shared" ref="L155:M155" si="219">IFERROR(IF(G155="","",(G155/F155))," ")</f>
        <v/>
      </c>
      <c r="M155" s="133" t="str">
        <f t="shared" si="219"/>
        <v/>
      </c>
      <c r="N155" s="134" t="str">
        <f>IFERROR(IF(E155="","",SCALE!E155/E155)," ")</f>
        <v/>
      </c>
      <c r="O155" s="134" t="str">
        <f>IFERROR(IF(G155="","",SCALE!E155/G155)," ")</f>
        <v/>
      </c>
      <c r="P155" s="135"/>
      <c r="Q155" s="100"/>
      <c r="R155" s="100"/>
      <c r="S155" s="125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</row>
    <row r="156" spans="1:32" ht="30.75" customHeight="1">
      <c r="A156" s="100"/>
      <c r="B156" s="100"/>
      <c r="C156" s="43" t="s">
        <v>40</v>
      </c>
      <c r="D156" s="11" t="s">
        <v>291</v>
      </c>
      <c r="E156" s="132"/>
      <c r="F156" s="132"/>
      <c r="G156" s="132"/>
      <c r="H156" s="132"/>
      <c r="I156" s="133" t="str">
        <f t="shared" si="0"/>
        <v/>
      </c>
      <c r="J156" s="133" t="str">
        <f t="shared" si="1"/>
        <v/>
      </c>
      <c r="K156" s="133" t="str">
        <f t="shared" si="2"/>
        <v/>
      </c>
      <c r="L156" s="133" t="str">
        <f t="shared" ref="L156:M156" si="220">IFERROR(IF(G156="","",(G156/F156))," ")</f>
        <v/>
      </c>
      <c r="M156" s="133" t="str">
        <f t="shared" si="220"/>
        <v/>
      </c>
      <c r="N156" s="134" t="str">
        <f>IFERROR(IF(E156="","",SCALE!E156/E156)," ")</f>
        <v/>
      </c>
      <c r="O156" s="134" t="str">
        <f>IFERROR(IF(G156="","",SCALE!E156/G156)," ")</f>
        <v/>
      </c>
      <c r="P156" s="135"/>
      <c r="Q156" s="100"/>
      <c r="R156" s="100"/>
      <c r="S156" s="125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</row>
    <row r="157" spans="1:32" ht="30.75" customHeight="1">
      <c r="A157" s="100"/>
      <c r="B157" s="100"/>
      <c r="C157" s="43" t="s">
        <v>45</v>
      </c>
      <c r="D157" s="11" t="s">
        <v>292</v>
      </c>
      <c r="E157" s="132"/>
      <c r="F157" s="132"/>
      <c r="G157" s="132"/>
      <c r="H157" s="132"/>
      <c r="I157" s="133" t="str">
        <f t="shared" si="0"/>
        <v/>
      </c>
      <c r="J157" s="133" t="str">
        <f t="shared" si="1"/>
        <v/>
      </c>
      <c r="K157" s="133" t="str">
        <f t="shared" si="2"/>
        <v/>
      </c>
      <c r="L157" s="133" t="str">
        <f t="shared" ref="L157:M157" si="221">IFERROR(IF(G157="","",(G157/F157))," ")</f>
        <v/>
      </c>
      <c r="M157" s="133" t="str">
        <f t="shared" si="221"/>
        <v/>
      </c>
      <c r="N157" s="134" t="str">
        <f>IFERROR(IF(E157="","",SCALE!E157/E157)," ")</f>
        <v/>
      </c>
      <c r="O157" s="134" t="str">
        <f>IFERROR(IF(G157="","",SCALE!E157/G157)," ")</f>
        <v/>
      </c>
      <c r="P157" s="135"/>
      <c r="Q157" s="100"/>
      <c r="R157" s="100"/>
      <c r="S157" s="125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</row>
    <row r="158" spans="1:32" ht="30.75" customHeight="1">
      <c r="A158" s="100"/>
      <c r="B158" s="100"/>
      <c r="C158" s="43" t="s">
        <v>50</v>
      </c>
      <c r="D158" s="11" t="s">
        <v>293</v>
      </c>
      <c r="E158" s="132"/>
      <c r="F158" s="132"/>
      <c r="G158" s="132"/>
      <c r="H158" s="132"/>
      <c r="I158" s="133" t="str">
        <f t="shared" si="0"/>
        <v/>
      </c>
      <c r="J158" s="133" t="str">
        <f t="shared" si="1"/>
        <v/>
      </c>
      <c r="K158" s="133" t="str">
        <f t="shared" si="2"/>
        <v/>
      </c>
      <c r="L158" s="133" t="str">
        <f t="shared" ref="L158:M158" si="222">IFERROR(IF(G158="","",(G158/F158))," ")</f>
        <v/>
      </c>
      <c r="M158" s="133" t="str">
        <f t="shared" si="222"/>
        <v/>
      </c>
      <c r="N158" s="134" t="str">
        <f>IFERROR(IF(E158="","",SCALE!E158/E158)," ")</f>
        <v/>
      </c>
      <c r="O158" s="134" t="str">
        <f>IFERROR(IF(G158="","",SCALE!E158/G158)," ")</f>
        <v/>
      </c>
      <c r="P158" s="135"/>
      <c r="Q158" s="100"/>
      <c r="R158" s="100"/>
      <c r="S158" s="125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</row>
    <row r="159" spans="1:32" ht="30.75" customHeight="1">
      <c r="A159" s="100"/>
      <c r="B159" s="100"/>
      <c r="C159" s="43" t="s">
        <v>56</v>
      </c>
      <c r="D159" s="11" t="s">
        <v>294</v>
      </c>
      <c r="E159" s="132"/>
      <c r="F159" s="132"/>
      <c r="G159" s="132"/>
      <c r="H159" s="132"/>
      <c r="I159" s="133" t="str">
        <f t="shared" si="0"/>
        <v/>
      </c>
      <c r="J159" s="133" t="str">
        <f t="shared" si="1"/>
        <v/>
      </c>
      <c r="K159" s="133" t="str">
        <f t="shared" si="2"/>
        <v/>
      </c>
      <c r="L159" s="133" t="str">
        <f t="shared" ref="L159:M159" si="223">IFERROR(IF(G159="","",(G159/F159))," ")</f>
        <v/>
      </c>
      <c r="M159" s="133" t="str">
        <f t="shared" si="223"/>
        <v/>
      </c>
      <c r="N159" s="134" t="str">
        <f>IFERROR(IF(E159="","",SCALE!E159/E159)," ")</f>
        <v/>
      </c>
      <c r="O159" s="134" t="str">
        <f>IFERROR(IF(G159="","",SCALE!E159/G159)," ")</f>
        <v/>
      </c>
      <c r="P159" s="135"/>
      <c r="Q159" s="100"/>
      <c r="R159" s="100"/>
      <c r="S159" s="125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</row>
    <row r="160" spans="1:32" ht="30.75" customHeight="1">
      <c r="A160" s="100"/>
      <c r="B160" s="100"/>
      <c r="C160" s="43" t="s">
        <v>61</v>
      </c>
      <c r="D160" s="11" t="s">
        <v>295</v>
      </c>
      <c r="E160" s="132"/>
      <c r="F160" s="132"/>
      <c r="G160" s="132"/>
      <c r="H160" s="132"/>
      <c r="I160" s="133" t="str">
        <f t="shared" si="0"/>
        <v/>
      </c>
      <c r="J160" s="133" t="str">
        <f t="shared" si="1"/>
        <v/>
      </c>
      <c r="K160" s="133" t="str">
        <f t="shared" si="2"/>
        <v/>
      </c>
      <c r="L160" s="133" t="str">
        <f t="shared" ref="L160:M160" si="224">IFERROR(IF(G160="","",(G160/F160))," ")</f>
        <v/>
      </c>
      <c r="M160" s="133" t="str">
        <f t="shared" si="224"/>
        <v/>
      </c>
      <c r="N160" s="134" t="str">
        <f>IFERROR(IF(E160="","",SCALE!E160/E160)," ")</f>
        <v/>
      </c>
      <c r="O160" s="134" t="str">
        <f>IFERROR(IF(G160="","",SCALE!E160/G160)," ")</f>
        <v/>
      </c>
      <c r="P160" s="135"/>
      <c r="Q160" s="100"/>
      <c r="R160" s="100"/>
      <c r="S160" s="125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</row>
    <row r="161" spans="1:32" ht="30.75" customHeight="1">
      <c r="A161" s="100"/>
      <c r="B161" s="100"/>
      <c r="C161" s="46" t="s">
        <v>65</v>
      </c>
      <c r="D161" s="11" t="s">
        <v>296</v>
      </c>
      <c r="E161" s="132"/>
      <c r="F161" s="132"/>
      <c r="G161" s="132"/>
      <c r="H161" s="132"/>
      <c r="I161" s="133" t="str">
        <f t="shared" si="0"/>
        <v/>
      </c>
      <c r="J161" s="133" t="str">
        <f t="shared" si="1"/>
        <v/>
      </c>
      <c r="K161" s="133" t="str">
        <f t="shared" si="2"/>
        <v/>
      </c>
      <c r="L161" s="133" t="str">
        <f t="shared" ref="L161:M161" si="225">IFERROR(IF(G161="","",(G161/F161))," ")</f>
        <v/>
      </c>
      <c r="M161" s="133" t="str">
        <f t="shared" si="225"/>
        <v/>
      </c>
      <c r="N161" s="134" t="str">
        <f>IFERROR(IF(E161="","",SCALE!E161/E161)," ")</f>
        <v/>
      </c>
      <c r="O161" s="134" t="str">
        <f>IFERROR(IF(G161="","",SCALE!E161/G161)," ")</f>
        <v/>
      </c>
      <c r="P161" s="135"/>
      <c r="Q161" s="100"/>
      <c r="R161" s="100"/>
      <c r="S161" s="125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</row>
    <row r="162" spans="1:32" ht="30.75" customHeight="1">
      <c r="A162" s="100"/>
      <c r="B162" s="140" t="s">
        <v>93</v>
      </c>
      <c r="C162" s="236" t="s">
        <v>181</v>
      </c>
      <c r="D162" s="237"/>
      <c r="E162" s="37">
        <f t="shared" ref="E162:H162" si="226">SUM(E155:E161)</f>
        <v>0</v>
      </c>
      <c r="F162" s="37">
        <f t="shared" si="226"/>
        <v>0</v>
      </c>
      <c r="G162" s="37">
        <f t="shared" si="226"/>
        <v>0</v>
      </c>
      <c r="H162" s="37">
        <f t="shared" si="226"/>
        <v>0</v>
      </c>
      <c r="I162" s="141" t="str">
        <f t="shared" si="0"/>
        <v xml:space="preserve"> </v>
      </c>
      <c r="J162" s="141" t="str">
        <f t="shared" si="1"/>
        <v xml:space="preserve"> </v>
      </c>
      <c r="K162" s="141" t="str">
        <f t="shared" si="2"/>
        <v xml:space="preserve"> </v>
      </c>
      <c r="L162" s="141" t="str">
        <f t="shared" ref="L162:M162" si="227">IFERROR(IF(G162="","",(G162/F162))," ")</f>
        <v xml:space="preserve"> </v>
      </c>
      <c r="M162" s="141" t="str">
        <f t="shared" si="227"/>
        <v xml:space="preserve"> </v>
      </c>
      <c r="N162" s="142" t="str">
        <f>IFERROR(IF(E162="","",SCALE!E162/E162)," ")</f>
        <v xml:space="preserve"> </v>
      </c>
      <c r="O162" s="142" t="str">
        <f>IFERROR(IF(G162="","",SCALE!E162/G162)," ")</f>
        <v xml:space="preserve"> </v>
      </c>
      <c r="P162" s="143"/>
      <c r="Q162" s="100"/>
      <c r="R162" s="100"/>
      <c r="S162" s="125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</row>
    <row r="163" spans="1:32" ht="30.75" customHeight="1">
      <c r="A163" s="100"/>
      <c r="B163" s="100"/>
      <c r="C163" s="43" t="s">
        <v>35</v>
      </c>
      <c r="D163" s="11" t="s">
        <v>297</v>
      </c>
      <c r="E163" s="132"/>
      <c r="F163" s="132"/>
      <c r="G163" s="132"/>
      <c r="H163" s="132"/>
      <c r="I163" s="133" t="str">
        <f t="shared" si="0"/>
        <v/>
      </c>
      <c r="J163" s="133" t="str">
        <f t="shared" si="1"/>
        <v/>
      </c>
      <c r="K163" s="133" t="str">
        <f t="shared" si="2"/>
        <v/>
      </c>
      <c r="L163" s="133" t="str">
        <f t="shared" ref="L163:M163" si="228">IFERROR(IF(G163="","",(G163/F163))," ")</f>
        <v/>
      </c>
      <c r="M163" s="133" t="str">
        <f t="shared" si="228"/>
        <v/>
      </c>
      <c r="N163" s="134" t="str">
        <f>IFERROR(IF(E163="","",SCALE!E163/E163)," ")</f>
        <v/>
      </c>
      <c r="O163" s="134" t="str">
        <f>IFERROR(IF(G163="","",SCALE!E163/G163)," ")</f>
        <v/>
      </c>
      <c r="P163" s="135"/>
      <c r="Q163" s="100"/>
      <c r="R163" s="100"/>
      <c r="S163" s="125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</row>
    <row r="164" spans="1:32" ht="30.75" customHeight="1">
      <c r="A164" s="100"/>
      <c r="B164" s="100"/>
      <c r="C164" s="43" t="s">
        <v>40</v>
      </c>
      <c r="D164" s="11" t="s">
        <v>298</v>
      </c>
      <c r="E164" s="132"/>
      <c r="F164" s="132"/>
      <c r="G164" s="132"/>
      <c r="H164" s="132"/>
      <c r="I164" s="133" t="str">
        <f t="shared" si="0"/>
        <v/>
      </c>
      <c r="J164" s="133" t="str">
        <f t="shared" si="1"/>
        <v/>
      </c>
      <c r="K164" s="133" t="str">
        <f t="shared" si="2"/>
        <v/>
      </c>
      <c r="L164" s="133" t="str">
        <f t="shared" ref="L164:M164" si="229">IFERROR(IF(G164="","",(G164/F164))," ")</f>
        <v/>
      </c>
      <c r="M164" s="133" t="str">
        <f t="shared" si="229"/>
        <v/>
      </c>
      <c r="N164" s="134" t="str">
        <f>IFERROR(IF(E164="","",SCALE!E164/E164)," ")</f>
        <v/>
      </c>
      <c r="O164" s="134" t="str">
        <f>IFERROR(IF(G164="","",SCALE!E164/G164)," ")</f>
        <v/>
      </c>
      <c r="P164" s="135"/>
      <c r="Q164" s="100"/>
      <c r="R164" s="100"/>
      <c r="S164" s="125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</row>
    <row r="165" spans="1:32" ht="30.75" customHeight="1">
      <c r="A165" s="100"/>
      <c r="B165" s="100"/>
      <c r="C165" s="43" t="s">
        <v>45</v>
      </c>
      <c r="D165" s="11" t="s">
        <v>299</v>
      </c>
      <c r="E165" s="132"/>
      <c r="F165" s="132"/>
      <c r="G165" s="132"/>
      <c r="H165" s="132"/>
      <c r="I165" s="133" t="str">
        <f t="shared" si="0"/>
        <v/>
      </c>
      <c r="J165" s="133" t="str">
        <f t="shared" si="1"/>
        <v/>
      </c>
      <c r="K165" s="133" t="str">
        <f t="shared" si="2"/>
        <v/>
      </c>
      <c r="L165" s="133" t="str">
        <f t="shared" ref="L165:M165" si="230">IFERROR(IF(G165="","",(G165/F165))," ")</f>
        <v/>
      </c>
      <c r="M165" s="133" t="str">
        <f t="shared" si="230"/>
        <v/>
      </c>
      <c r="N165" s="134" t="str">
        <f>IFERROR(IF(E165="","",SCALE!E165/E165)," ")</f>
        <v/>
      </c>
      <c r="O165" s="134" t="str">
        <f>IFERROR(IF(G165="","",SCALE!E165/G165)," ")</f>
        <v/>
      </c>
      <c r="P165" s="135"/>
      <c r="Q165" s="100"/>
      <c r="R165" s="100"/>
      <c r="S165" s="125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</row>
    <row r="166" spans="1:32" ht="30.75" customHeight="1">
      <c r="A166" s="100"/>
      <c r="B166" s="100"/>
      <c r="C166" s="43" t="s">
        <v>50</v>
      </c>
      <c r="D166" s="11" t="s">
        <v>300</v>
      </c>
      <c r="E166" s="132"/>
      <c r="F166" s="132"/>
      <c r="G166" s="132"/>
      <c r="H166" s="132"/>
      <c r="I166" s="133" t="str">
        <f t="shared" si="0"/>
        <v/>
      </c>
      <c r="J166" s="133" t="str">
        <f t="shared" si="1"/>
        <v/>
      </c>
      <c r="K166" s="133" t="str">
        <f t="shared" si="2"/>
        <v/>
      </c>
      <c r="L166" s="133" t="str">
        <f t="shared" ref="L166:M166" si="231">IFERROR(IF(G166="","",(G166/F166))," ")</f>
        <v/>
      </c>
      <c r="M166" s="133" t="str">
        <f t="shared" si="231"/>
        <v/>
      </c>
      <c r="N166" s="134" t="str">
        <f>IFERROR(IF(E166="","",SCALE!E166/E166)," ")</f>
        <v/>
      </c>
      <c r="O166" s="134" t="str">
        <f>IFERROR(IF(G166="","",SCALE!E166/G166)," ")</f>
        <v/>
      </c>
      <c r="P166" s="135"/>
      <c r="Q166" s="100"/>
      <c r="R166" s="100"/>
      <c r="S166" s="125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</row>
    <row r="167" spans="1:32" ht="30.75" customHeight="1">
      <c r="A167" s="100"/>
      <c r="B167" s="100"/>
      <c r="C167" s="43" t="s">
        <v>56</v>
      </c>
      <c r="D167" s="11" t="s">
        <v>301</v>
      </c>
      <c r="E167" s="132"/>
      <c r="F167" s="132"/>
      <c r="G167" s="132"/>
      <c r="H167" s="132"/>
      <c r="I167" s="133" t="str">
        <f t="shared" si="0"/>
        <v/>
      </c>
      <c r="J167" s="133" t="str">
        <f t="shared" si="1"/>
        <v/>
      </c>
      <c r="K167" s="133" t="str">
        <f t="shared" si="2"/>
        <v/>
      </c>
      <c r="L167" s="133" t="str">
        <f t="shared" ref="L167:M167" si="232">IFERROR(IF(G167="","",(G167/F167))," ")</f>
        <v/>
      </c>
      <c r="M167" s="133" t="str">
        <f t="shared" si="232"/>
        <v/>
      </c>
      <c r="N167" s="134" t="str">
        <f>IFERROR(IF(E167="","",SCALE!E167/E167)," ")</f>
        <v/>
      </c>
      <c r="O167" s="134" t="str">
        <f>IFERROR(IF(G167="","",SCALE!E167/G167)," ")</f>
        <v/>
      </c>
      <c r="P167" s="135"/>
      <c r="Q167" s="100"/>
      <c r="R167" s="100"/>
      <c r="S167" s="125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</row>
    <row r="168" spans="1:32" ht="30.75" customHeight="1">
      <c r="A168" s="100"/>
      <c r="B168" s="100"/>
      <c r="C168" s="43" t="s">
        <v>61</v>
      </c>
      <c r="D168" s="11" t="s">
        <v>302</v>
      </c>
      <c r="E168" s="132"/>
      <c r="F168" s="132"/>
      <c r="G168" s="132"/>
      <c r="H168" s="132"/>
      <c r="I168" s="133" t="str">
        <f t="shared" si="0"/>
        <v/>
      </c>
      <c r="J168" s="133" t="str">
        <f t="shared" si="1"/>
        <v/>
      </c>
      <c r="K168" s="133" t="str">
        <f t="shared" si="2"/>
        <v/>
      </c>
      <c r="L168" s="133" t="str">
        <f t="shared" ref="L168:M168" si="233">IFERROR(IF(G168="","",(G168/F168))," ")</f>
        <v/>
      </c>
      <c r="M168" s="133" t="str">
        <f t="shared" si="233"/>
        <v/>
      </c>
      <c r="N168" s="134" t="str">
        <f>IFERROR(IF(E168="","",SCALE!E168/E168)," ")</f>
        <v/>
      </c>
      <c r="O168" s="134" t="str">
        <f>IFERROR(IF(G168="","",SCALE!E168/G168)," ")</f>
        <v/>
      </c>
      <c r="P168" s="135"/>
      <c r="Q168" s="100"/>
      <c r="R168" s="100"/>
      <c r="S168" s="125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</row>
    <row r="169" spans="1:32" ht="30.75" customHeight="1">
      <c r="A169" s="100"/>
      <c r="B169" s="100"/>
      <c r="C169" s="46" t="s">
        <v>65</v>
      </c>
      <c r="D169" s="11" t="s">
        <v>303</v>
      </c>
      <c r="E169" s="132"/>
      <c r="F169" s="132"/>
      <c r="G169" s="132"/>
      <c r="H169" s="132"/>
      <c r="I169" s="133" t="str">
        <f t="shared" si="0"/>
        <v/>
      </c>
      <c r="J169" s="133" t="str">
        <f t="shared" si="1"/>
        <v/>
      </c>
      <c r="K169" s="133" t="str">
        <f t="shared" si="2"/>
        <v/>
      </c>
      <c r="L169" s="133" t="str">
        <f t="shared" ref="L169:M169" si="234">IFERROR(IF(G169="","",(G169/F169))," ")</f>
        <v/>
      </c>
      <c r="M169" s="133" t="str">
        <f t="shared" si="234"/>
        <v/>
      </c>
      <c r="N169" s="134" t="str">
        <f>IFERROR(IF(E169="","",SCALE!E169/E169)," ")</f>
        <v/>
      </c>
      <c r="O169" s="134" t="str">
        <f>IFERROR(IF(G169="","",SCALE!E169/G169)," ")</f>
        <v/>
      </c>
      <c r="P169" s="135"/>
      <c r="Q169" s="100"/>
      <c r="R169" s="100"/>
      <c r="S169" s="125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</row>
    <row r="170" spans="1:32" ht="30.75" customHeight="1">
      <c r="A170" s="100"/>
      <c r="B170" s="140" t="s">
        <v>93</v>
      </c>
      <c r="C170" s="236" t="s">
        <v>184</v>
      </c>
      <c r="D170" s="237"/>
      <c r="E170" s="37">
        <f t="shared" ref="E170:H170" si="235">SUM(E163:E169)</f>
        <v>0</v>
      </c>
      <c r="F170" s="37">
        <f t="shared" si="235"/>
        <v>0</v>
      </c>
      <c r="G170" s="37">
        <f t="shared" si="235"/>
        <v>0</v>
      </c>
      <c r="H170" s="37">
        <f t="shared" si="235"/>
        <v>0</v>
      </c>
      <c r="I170" s="141" t="str">
        <f t="shared" si="0"/>
        <v xml:space="preserve"> </v>
      </c>
      <c r="J170" s="141" t="str">
        <f t="shared" si="1"/>
        <v xml:space="preserve"> </v>
      </c>
      <c r="K170" s="141" t="str">
        <f t="shared" si="2"/>
        <v xml:space="preserve"> </v>
      </c>
      <c r="L170" s="141" t="str">
        <f t="shared" ref="L170:M170" si="236">IFERROR(IF(G170="","",(G170/F170))," ")</f>
        <v xml:space="preserve"> </v>
      </c>
      <c r="M170" s="141" t="str">
        <f t="shared" si="236"/>
        <v xml:space="preserve"> </v>
      </c>
      <c r="N170" s="142" t="str">
        <f>IFERROR(IF(E170="","",SCALE!E170/E170)," ")</f>
        <v xml:space="preserve"> </v>
      </c>
      <c r="O170" s="142" t="str">
        <f>IFERROR(IF(G170="","",SCALE!E170/G170)," ")</f>
        <v xml:space="preserve"> </v>
      </c>
      <c r="P170" s="143"/>
      <c r="Q170" s="100"/>
      <c r="R170" s="100"/>
      <c r="S170" s="125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</row>
    <row r="171" spans="1:32" ht="30.75" customHeight="1">
      <c r="A171" s="100"/>
      <c r="B171" s="100"/>
      <c r="C171" s="43" t="s">
        <v>35</v>
      </c>
      <c r="D171" s="11" t="s">
        <v>304</v>
      </c>
      <c r="E171" s="132"/>
      <c r="F171" s="132"/>
      <c r="G171" s="132"/>
      <c r="H171" s="132"/>
      <c r="I171" s="133" t="str">
        <f t="shared" si="0"/>
        <v/>
      </c>
      <c r="J171" s="133" t="str">
        <f t="shared" si="1"/>
        <v/>
      </c>
      <c r="K171" s="133" t="str">
        <f t="shared" si="2"/>
        <v/>
      </c>
      <c r="L171" s="133" t="str">
        <f t="shared" ref="L171:M171" si="237">IFERROR(IF(G171="","",(G171/F171))," ")</f>
        <v/>
      </c>
      <c r="M171" s="133" t="str">
        <f t="shared" si="237"/>
        <v/>
      </c>
      <c r="N171" s="134" t="str">
        <f>IFERROR(IF(E171="","",SCALE!E171/E171)," ")</f>
        <v/>
      </c>
      <c r="O171" s="134" t="str">
        <f>IFERROR(IF(G171="","",SCALE!E171/G171)," ")</f>
        <v/>
      </c>
      <c r="P171" s="135"/>
      <c r="Q171" s="100"/>
      <c r="R171" s="100"/>
      <c r="S171" s="125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</row>
    <row r="172" spans="1:32" ht="30.75" customHeight="1">
      <c r="A172" s="100"/>
      <c r="B172" s="100"/>
      <c r="C172" s="43" t="s">
        <v>40</v>
      </c>
      <c r="D172" s="11" t="s">
        <v>305</v>
      </c>
      <c r="E172" s="132"/>
      <c r="F172" s="132"/>
      <c r="G172" s="132"/>
      <c r="H172" s="132"/>
      <c r="I172" s="133" t="str">
        <f t="shared" si="0"/>
        <v/>
      </c>
      <c r="J172" s="133" t="str">
        <f t="shared" si="1"/>
        <v/>
      </c>
      <c r="K172" s="133" t="str">
        <f t="shared" si="2"/>
        <v/>
      </c>
      <c r="L172" s="133" t="str">
        <f t="shared" ref="L172:M172" si="238">IFERROR(IF(G172="","",(G172/F172))," ")</f>
        <v/>
      </c>
      <c r="M172" s="133" t="str">
        <f t="shared" si="238"/>
        <v/>
      </c>
      <c r="N172" s="134" t="str">
        <f>IFERROR(IF(E172="","",SCALE!E172/E172)," ")</f>
        <v/>
      </c>
      <c r="O172" s="134" t="str">
        <f>IFERROR(IF(G172="","",SCALE!E172/G172)," ")</f>
        <v/>
      </c>
      <c r="P172" s="135"/>
      <c r="Q172" s="100"/>
      <c r="R172" s="100"/>
      <c r="S172" s="125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</row>
    <row r="173" spans="1:32" ht="30.75" customHeight="1">
      <c r="A173" s="100"/>
      <c r="B173" s="100"/>
      <c r="C173" s="43" t="s">
        <v>45</v>
      </c>
      <c r="D173" s="11" t="s">
        <v>306</v>
      </c>
      <c r="E173" s="132"/>
      <c r="F173" s="132"/>
      <c r="G173" s="132"/>
      <c r="H173" s="132"/>
      <c r="I173" s="133" t="str">
        <f t="shared" si="0"/>
        <v/>
      </c>
      <c r="J173" s="133" t="str">
        <f t="shared" si="1"/>
        <v/>
      </c>
      <c r="K173" s="133" t="str">
        <f t="shared" si="2"/>
        <v/>
      </c>
      <c r="L173" s="133" t="str">
        <f t="shared" ref="L173:M173" si="239">IFERROR(IF(G173="","",(G173/F173))," ")</f>
        <v/>
      </c>
      <c r="M173" s="133" t="str">
        <f t="shared" si="239"/>
        <v/>
      </c>
      <c r="N173" s="134" t="str">
        <f>IFERROR(IF(E173="","",SCALE!E173/E173)," ")</f>
        <v/>
      </c>
      <c r="O173" s="134" t="str">
        <f>IFERROR(IF(G173="","",SCALE!E173/G173)," ")</f>
        <v/>
      </c>
      <c r="P173" s="135"/>
      <c r="Q173" s="100"/>
      <c r="R173" s="100"/>
      <c r="S173" s="125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</row>
    <row r="174" spans="1:32" ht="30.75" customHeight="1">
      <c r="A174" s="100"/>
      <c r="B174" s="100"/>
      <c r="C174" s="43" t="s">
        <v>50</v>
      </c>
      <c r="D174" s="11" t="s">
        <v>307</v>
      </c>
      <c r="E174" s="132"/>
      <c r="F174" s="132"/>
      <c r="G174" s="132"/>
      <c r="H174" s="132"/>
      <c r="I174" s="133" t="str">
        <f t="shared" si="0"/>
        <v/>
      </c>
      <c r="J174" s="133" t="str">
        <f t="shared" si="1"/>
        <v/>
      </c>
      <c r="K174" s="133" t="str">
        <f t="shared" si="2"/>
        <v/>
      </c>
      <c r="L174" s="133" t="str">
        <f t="shared" ref="L174:M174" si="240">IFERROR(IF(G174="","",(G174/F174))," ")</f>
        <v/>
      </c>
      <c r="M174" s="133" t="str">
        <f t="shared" si="240"/>
        <v/>
      </c>
      <c r="N174" s="134" t="str">
        <f>IFERROR(IF(E174="","",SCALE!E174/E174)," ")</f>
        <v/>
      </c>
      <c r="O174" s="134" t="str">
        <f>IFERROR(IF(G174="","",SCALE!E174/G174)," ")</f>
        <v/>
      </c>
      <c r="P174" s="135"/>
      <c r="Q174" s="100"/>
      <c r="R174" s="100"/>
      <c r="S174" s="125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</row>
    <row r="175" spans="1:32" ht="30.75" customHeight="1">
      <c r="A175" s="100"/>
      <c r="B175" s="100"/>
      <c r="C175" s="43" t="s">
        <v>56</v>
      </c>
      <c r="D175" s="11" t="s">
        <v>308</v>
      </c>
      <c r="E175" s="132"/>
      <c r="F175" s="132"/>
      <c r="G175" s="132"/>
      <c r="H175" s="132"/>
      <c r="I175" s="133" t="str">
        <f t="shared" si="0"/>
        <v/>
      </c>
      <c r="J175" s="133" t="str">
        <f t="shared" si="1"/>
        <v/>
      </c>
      <c r="K175" s="133" t="str">
        <f t="shared" si="2"/>
        <v/>
      </c>
      <c r="L175" s="133" t="str">
        <f t="shared" ref="L175:M175" si="241">IFERROR(IF(G175="","",(G175/F175))," ")</f>
        <v/>
      </c>
      <c r="M175" s="133" t="str">
        <f t="shared" si="241"/>
        <v/>
      </c>
      <c r="N175" s="134" t="str">
        <f>IFERROR(IF(E175="","",SCALE!E175/E175)," ")</f>
        <v/>
      </c>
      <c r="O175" s="134" t="str">
        <f>IFERROR(IF(G175="","",SCALE!E175/G175)," ")</f>
        <v/>
      </c>
      <c r="P175" s="135"/>
      <c r="Q175" s="100"/>
      <c r="R175" s="100"/>
      <c r="S175" s="125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</row>
    <row r="176" spans="1:32" ht="30.75" customHeight="1">
      <c r="A176" s="100"/>
      <c r="B176" s="100"/>
      <c r="C176" s="43" t="s">
        <v>61</v>
      </c>
      <c r="D176" s="11" t="s">
        <v>309</v>
      </c>
      <c r="E176" s="132"/>
      <c r="F176" s="132"/>
      <c r="G176" s="132"/>
      <c r="H176" s="132"/>
      <c r="I176" s="133" t="str">
        <f t="shared" si="0"/>
        <v/>
      </c>
      <c r="J176" s="133" t="str">
        <f t="shared" si="1"/>
        <v/>
      </c>
      <c r="K176" s="133" t="str">
        <f t="shared" si="2"/>
        <v/>
      </c>
      <c r="L176" s="133" t="str">
        <f t="shared" ref="L176:M176" si="242">IFERROR(IF(G176="","",(G176/F176))," ")</f>
        <v/>
      </c>
      <c r="M176" s="133" t="str">
        <f t="shared" si="242"/>
        <v/>
      </c>
      <c r="N176" s="134" t="str">
        <f>IFERROR(IF(E176="","",SCALE!E176/E176)," ")</f>
        <v/>
      </c>
      <c r="O176" s="134" t="str">
        <f>IFERROR(IF(G176="","",SCALE!E176/G176)," ")</f>
        <v/>
      </c>
      <c r="P176" s="135"/>
      <c r="Q176" s="100"/>
      <c r="R176" s="100"/>
      <c r="S176" s="125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</row>
    <row r="177" spans="1:32" ht="30.75" customHeight="1">
      <c r="A177" s="100"/>
      <c r="B177" s="100"/>
      <c r="C177" s="46" t="s">
        <v>65</v>
      </c>
      <c r="D177" s="11" t="s">
        <v>310</v>
      </c>
      <c r="E177" s="132"/>
      <c r="F177" s="132"/>
      <c r="G177" s="132"/>
      <c r="H177" s="132"/>
      <c r="I177" s="133" t="str">
        <f t="shared" si="0"/>
        <v/>
      </c>
      <c r="J177" s="133" t="str">
        <f t="shared" si="1"/>
        <v/>
      </c>
      <c r="K177" s="133" t="str">
        <f t="shared" si="2"/>
        <v/>
      </c>
      <c r="L177" s="133" t="str">
        <f t="shared" ref="L177:M177" si="243">IFERROR(IF(G177="","",(G177/F177))," ")</f>
        <v/>
      </c>
      <c r="M177" s="133" t="str">
        <f t="shared" si="243"/>
        <v/>
      </c>
      <c r="N177" s="134" t="str">
        <f>IFERROR(IF(E177="","",SCALE!E177/E177)," ")</f>
        <v/>
      </c>
      <c r="O177" s="134" t="str">
        <f>IFERROR(IF(G177="","",SCALE!E177/G177)," ")</f>
        <v/>
      </c>
      <c r="P177" s="135"/>
      <c r="Q177" s="100"/>
      <c r="R177" s="100"/>
      <c r="S177" s="125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</row>
    <row r="178" spans="1:32" ht="30.75" customHeight="1">
      <c r="A178" s="100"/>
      <c r="B178" s="140" t="s">
        <v>93</v>
      </c>
      <c r="C178" s="236" t="s">
        <v>186</v>
      </c>
      <c r="D178" s="237"/>
      <c r="E178" s="37">
        <f t="shared" ref="E178:H178" si="244">SUM(E171:E177)</f>
        <v>0</v>
      </c>
      <c r="F178" s="37">
        <f t="shared" si="244"/>
        <v>0</v>
      </c>
      <c r="G178" s="37">
        <f t="shared" si="244"/>
        <v>0</v>
      </c>
      <c r="H178" s="37">
        <f t="shared" si="244"/>
        <v>0</v>
      </c>
      <c r="I178" s="141" t="str">
        <f t="shared" si="0"/>
        <v xml:space="preserve"> </v>
      </c>
      <c r="J178" s="141" t="str">
        <f t="shared" si="1"/>
        <v xml:space="preserve"> </v>
      </c>
      <c r="K178" s="141" t="str">
        <f t="shared" si="2"/>
        <v xml:space="preserve"> </v>
      </c>
      <c r="L178" s="141" t="str">
        <f t="shared" ref="L178:M178" si="245">IFERROR(IF(G178="","",(G178/F178))," ")</f>
        <v xml:space="preserve"> </v>
      </c>
      <c r="M178" s="141" t="str">
        <f t="shared" si="245"/>
        <v xml:space="preserve"> </v>
      </c>
      <c r="N178" s="142" t="str">
        <f>IFERROR(IF(E178="","",SCALE!E178/E178)," ")</f>
        <v xml:space="preserve"> </v>
      </c>
      <c r="O178" s="142" t="str">
        <f>IFERROR(IF(G178="","",SCALE!E178/G178)," ")</f>
        <v xml:space="preserve"> </v>
      </c>
      <c r="P178" s="143"/>
      <c r="Q178" s="100"/>
      <c r="R178" s="100"/>
      <c r="S178" s="125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</row>
    <row r="179" spans="1:32" ht="30.75" customHeight="1">
      <c r="A179" s="100"/>
      <c r="B179" s="100"/>
      <c r="C179" s="43" t="s">
        <v>35</v>
      </c>
      <c r="D179" s="11" t="s">
        <v>311</v>
      </c>
      <c r="E179" s="132"/>
      <c r="F179" s="132"/>
      <c r="G179" s="132"/>
      <c r="H179" s="132"/>
      <c r="I179" s="133" t="str">
        <f t="shared" si="0"/>
        <v/>
      </c>
      <c r="J179" s="133" t="str">
        <f t="shared" si="1"/>
        <v/>
      </c>
      <c r="K179" s="133" t="str">
        <f t="shared" si="2"/>
        <v/>
      </c>
      <c r="L179" s="133" t="str">
        <f t="shared" ref="L179:M179" si="246">IFERROR(IF(G179="","",(G179/F179))," ")</f>
        <v/>
      </c>
      <c r="M179" s="133" t="str">
        <f t="shared" si="246"/>
        <v/>
      </c>
      <c r="N179" s="134" t="str">
        <f>IFERROR(IF(E179="","",SCALE!E179/E179)," ")</f>
        <v/>
      </c>
      <c r="O179" s="134" t="str">
        <f>IFERROR(IF(G179="","",SCALE!E179/G179)," ")</f>
        <v/>
      </c>
      <c r="P179" s="135"/>
      <c r="Q179" s="100"/>
      <c r="R179" s="100"/>
      <c r="S179" s="125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</row>
    <row r="180" spans="1:32" ht="30.75" customHeight="1">
      <c r="A180" s="100"/>
      <c r="B180" s="100"/>
      <c r="C180" s="43" t="s">
        <v>40</v>
      </c>
      <c r="D180" s="11" t="s">
        <v>312</v>
      </c>
      <c r="E180" s="132"/>
      <c r="F180" s="132"/>
      <c r="G180" s="132"/>
      <c r="H180" s="132"/>
      <c r="I180" s="133" t="str">
        <f t="shared" si="0"/>
        <v/>
      </c>
      <c r="J180" s="133" t="str">
        <f t="shared" si="1"/>
        <v/>
      </c>
      <c r="K180" s="133" t="str">
        <f t="shared" si="2"/>
        <v/>
      </c>
      <c r="L180" s="133" t="str">
        <f t="shared" ref="L180:M180" si="247">IFERROR(IF(G180="","",(G180/F180))," ")</f>
        <v/>
      </c>
      <c r="M180" s="133" t="str">
        <f t="shared" si="247"/>
        <v/>
      </c>
      <c r="N180" s="134" t="str">
        <f>IFERROR(IF(E180="","",SCALE!E180/E180)," ")</f>
        <v/>
      </c>
      <c r="O180" s="134" t="str">
        <f>IFERROR(IF(G180="","",SCALE!E180/G180)," ")</f>
        <v/>
      </c>
      <c r="P180" s="135"/>
      <c r="Q180" s="100"/>
      <c r="R180" s="100"/>
      <c r="S180" s="125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</row>
    <row r="181" spans="1:32" ht="30.75" customHeight="1">
      <c r="A181" s="100"/>
      <c r="B181" s="100"/>
      <c r="C181" s="43" t="s">
        <v>45</v>
      </c>
      <c r="D181" s="11" t="s">
        <v>313</v>
      </c>
      <c r="E181" s="132"/>
      <c r="F181" s="132"/>
      <c r="G181" s="132"/>
      <c r="H181" s="132"/>
      <c r="I181" s="133" t="str">
        <f t="shared" si="0"/>
        <v/>
      </c>
      <c r="J181" s="133" t="str">
        <f t="shared" si="1"/>
        <v/>
      </c>
      <c r="K181" s="133" t="str">
        <f t="shared" si="2"/>
        <v/>
      </c>
      <c r="L181" s="133" t="str">
        <f t="shared" ref="L181:M181" si="248">IFERROR(IF(G181="","",(G181/F181))," ")</f>
        <v/>
      </c>
      <c r="M181" s="133" t="str">
        <f t="shared" si="248"/>
        <v/>
      </c>
      <c r="N181" s="134" t="str">
        <f>IFERROR(IF(E181="","",SCALE!E181/E181)," ")</f>
        <v/>
      </c>
      <c r="O181" s="134" t="str">
        <f>IFERROR(IF(G181="","",SCALE!E181/G181)," ")</f>
        <v/>
      </c>
      <c r="P181" s="135"/>
      <c r="Q181" s="100"/>
      <c r="R181" s="100"/>
      <c r="S181" s="125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</row>
    <row r="182" spans="1:32" ht="30.75" customHeight="1">
      <c r="A182" s="100"/>
      <c r="B182" s="100"/>
      <c r="C182" s="43" t="s">
        <v>50</v>
      </c>
      <c r="D182" s="11" t="s">
        <v>314</v>
      </c>
      <c r="E182" s="132"/>
      <c r="F182" s="132"/>
      <c r="G182" s="132"/>
      <c r="H182" s="132"/>
      <c r="I182" s="133" t="str">
        <f t="shared" si="0"/>
        <v/>
      </c>
      <c r="J182" s="133" t="str">
        <f t="shared" si="1"/>
        <v/>
      </c>
      <c r="K182" s="133" t="str">
        <f t="shared" si="2"/>
        <v/>
      </c>
      <c r="L182" s="133" t="str">
        <f t="shared" ref="L182:M182" si="249">IFERROR(IF(G182="","",(G182/F182))," ")</f>
        <v/>
      </c>
      <c r="M182" s="133" t="str">
        <f t="shared" si="249"/>
        <v/>
      </c>
      <c r="N182" s="134" t="str">
        <f>IFERROR(IF(E182="","",SCALE!E182/E182)," ")</f>
        <v/>
      </c>
      <c r="O182" s="134" t="str">
        <f>IFERROR(IF(G182="","",SCALE!E182/G182)," ")</f>
        <v/>
      </c>
      <c r="P182" s="135"/>
      <c r="Q182" s="100"/>
      <c r="R182" s="100"/>
      <c r="S182" s="125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</row>
    <row r="183" spans="1:32" ht="30.75" customHeight="1">
      <c r="A183" s="100"/>
      <c r="B183" s="100"/>
      <c r="C183" s="43" t="s">
        <v>56</v>
      </c>
      <c r="D183" s="11" t="s">
        <v>315</v>
      </c>
      <c r="E183" s="132"/>
      <c r="F183" s="132"/>
      <c r="G183" s="132"/>
      <c r="H183" s="132"/>
      <c r="I183" s="133" t="str">
        <f t="shared" si="0"/>
        <v/>
      </c>
      <c r="J183" s="133" t="str">
        <f t="shared" si="1"/>
        <v/>
      </c>
      <c r="K183" s="133" t="str">
        <f t="shared" si="2"/>
        <v/>
      </c>
      <c r="L183" s="133" t="str">
        <f t="shared" ref="L183:M183" si="250">IFERROR(IF(G183="","",(G183/F183))," ")</f>
        <v/>
      </c>
      <c r="M183" s="133" t="str">
        <f t="shared" si="250"/>
        <v/>
      </c>
      <c r="N183" s="134" t="str">
        <f>IFERROR(IF(E183="","",SCALE!E183/E183)," ")</f>
        <v/>
      </c>
      <c r="O183" s="134" t="str">
        <f>IFERROR(IF(G183="","",SCALE!E183/G183)," ")</f>
        <v/>
      </c>
      <c r="P183" s="135"/>
      <c r="Q183" s="100"/>
      <c r="R183" s="100"/>
      <c r="S183" s="125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</row>
    <row r="184" spans="1:32" ht="30.75" customHeight="1">
      <c r="A184" s="100"/>
      <c r="B184" s="100"/>
      <c r="C184" s="43" t="s">
        <v>61</v>
      </c>
      <c r="D184" s="11" t="s">
        <v>316</v>
      </c>
      <c r="E184" s="132"/>
      <c r="F184" s="132"/>
      <c r="G184" s="132"/>
      <c r="H184" s="132"/>
      <c r="I184" s="133" t="str">
        <f t="shared" si="0"/>
        <v/>
      </c>
      <c r="J184" s="133" t="str">
        <f t="shared" si="1"/>
        <v/>
      </c>
      <c r="K184" s="133" t="str">
        <f t="shared" si="2"/>
        <v/>
      </c>
      <c r="L184" s="133" t="str">
        <f t="shared" ref="L184:M184" si="251">IFERROR(IF(G184="","",(G184/F184))," ")</f>
        <v/>
      </c>
      <c r="M184" s="133" t="str">
        <f t="shared" si="251"/>
        <v/>
      </c>
      <c r="N184" s="134" t="str">
        <f>IFERROR(IF(E184="","",SCALE!E184/E184)," ")</f>
        <v/>
      </c>
      <c r="O184" s="134" t="str">
        <f>IFERROR(IF(G184="","",SCALE!E184/G184)," ")</f>
        <v/>
      </c>
      <c r="P184" s="135"/>
      <c r="Q184" s="100"/>
      <c r="R184" s="100"/>
      <c r="S184" s="125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</row>
    <row r="185" spans="1:32" ht="30.75" customHeight="1">
      <c r="A185" s="100"/>
      <c r="B185" s="100"/>
      <c r="C185" s="46" t="s">
        <v>65</v>
      </c>
      <c r="D185" s="11" t="s">
        <v>317</v>
      </c>
      <c r="E185" s="132"/>
      <c r="F185" s="132"/>
      <c r="G185" s="132"/>
      <c r="H185" s="132"/>
      <c r="I185" s="133" t="str">
        <f t="shared" si="0"/>
        <v/>
      </c>
      <c r="J185" s="133" t="str">
        <f t="shared" si="1"/>
        <v/>
      </c>
      <c r="K185" s="133" t="str">
        <f t="shared" si="2"/>
        <v/>
      </c>
      <c r="L185" s="133" t="str">
        <f t="shared" ref="L185:M185" si="252">IFERROR(IF(G185="","",(G185/F185))," ")</f>
        <v/>
      </c>
      <c r="M185" s="133" t="str">
        <f t="shared" si="252"/>
        <v/>
      </c>
      <c r="N185" s="134" t="str">
        <f>IFERROR(IF(E185="","",SCALE!E185/E185)," ")</f>
        <v/>
      </c>
      <c r="O185" s="134" t="str">
        <f>IFERROR(IF(G185="","",SCALE!E185/G185)," ")</f>
        <v/>
      </c>
      <c r="P185" s="135"/>
      <c r="Q185" s="100"/>
      <c r="R185" s="100"/>
      <c r="S185" s="125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</row>
    <row r="186" spans="1:32" ht="30.75" customHeight="1">
      <c r="A186" s="100"/>
      <c r="B186" s="140" t="s">
        <v>93</v>
      </c>
      <c r="C186" s="236" t="s">
        <v>189</v>
      </c>
      <c r="D186" s="237"/>
      <c r="E186" s="37">
        <f t="shared" ref="E186:H186" si="253">SUM(E179:E185)</f>
        <v>0</v>
      </c>
      <c r="F186" s="37">
        <f t="shared" si="253"/>
        <v>0</v>
      </c>
      <c r="G186" s="37">
        <f t="shared" si="253"/>
        <v>0</v>
      </c>
      <c r="H186" s="37">
        <f t="shared" si="253"/>
        <v>0</v>
      </c>
      <c r="I186" s="141" t="str">
        <f t="shared" si="0"/>
        <v xml:space="preserve"> </v>
      </c>
      <c r="J186" s="141" t="str">
        <f t="shared" si="1"/>
        <v xml:space="preserve"> </v>
      </c>
      <c r="K186" s="141" t="str">
        <f t="shared" si="2"/>
        <v xml:space="preserve"> </v>
      </c>
      <c r="L186" s="141" t="str">
        <f t="shared" ref="L186:M186" si="254">IFERROR(IF(G186="","",(G186/F186))," ")</f>
        <v xml:space="preserve"> </v>
      </c>
      <c r="M186" s="141" t="str">
        <f t="shared" si="254"/>
        <v xml:space="preserve"> </v>
      </c>
      <c r="N186" s="142" t="str">
        <f>IFERROR(IF(E186="","",SCALE!E186/E186)," ")</f>
        <v xml:space="preserve"> </v>
      </c>
      <c r="O186" s="142" t="str">
        <f>IFERROR(IF(G186="","",SCALE!E186/G186)," ")</f>
        <v xml:space="preserve"> </v>
      </c>
      <c r="P186" s="143"/>
      <c r="Q186" s="100"/>
      <c r="R186" s="100"/>
      <c r="S186" s="125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</row>
    <row r="187" spans="1:32" ht="30.75" customHeight="1">
      <c r="A187" s="100"/>
      <c r="B187" s="100"/>
      <c r="C187" s="43" t="s">
        <v>35</v>
      </c>
      <c r="D187" s="11" t="s">
        <v>318</v>
      </c>
      <c r="E187" s="132"/>
      <c r="F187" s="132"/>
      <c r="G187" s="132"/>
      <c r="H187" s="132"/>
      <c r="I187" s="133" t="str">
        <f t="shared" si="0"/>
        <v/>
      </c>
      <c r="J187" s="133" t="str">
        <f t="shared" si="1"/>
        <v/>
      </c>
      <c r="K187" s="133" t="str">
        <f t="shared" si="2"/>
        <v/>
      </c>
      <c r="L187" s="133" t="str">
        <f t="shared" ref="L187:M187" si="255">IFERROR(IF(G187="","",(G187/F187))," ")</f>
        <v/>
      </c>
      <c r="M187" s="133" t="str">
        <f t="shared" si="255"/>
        <v/>
      </c>
      <c r="N187" s="134" t="str">
        <f>IFERROR(IF(E187="","",SCALE!E187/E187)," ")</f>
        <v/>
      </c>
      <c r="O187" s="134" t="str">
        <f>IFERROR(IF(G187="","",SCALE!E187/G187)," ")</f>
        <v/>
      </c>
      <c r="P187" s="135"/>
      <c r="Q187" s="100"/>
      <c r="R187" s="100"/>
      <c r="S187" s="125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</row>
    <row r="188" spans="1:32" ht="30.75" customHeight="1">
      <c r="A188" s="100"/>
      <c r="B188" s="100"/>
      <c r="C188" s="43" t="s">
        <v>40</v>
      </c>
      <c r="D188" s="11" t="s">
        <v>319</v>
      </c>
      <c r="E188" s="132"/>
      <c r="F188" s="132"/>
      <c r="G188" s="132"/>
      <c r="H188" s="132"/>
      <c r="I188" s="133" t="str">
        <f t="shared" si="0"/>
        <v/>
      </c>
      <c r="J188" s="133" t="str">
        <f t="shared" si="1"/>
        <v/>
      </c>
      <c r="K188" s="133" t="str">
        <f t="shared" si="2"/>
        <v/>
      </c>
      <c r="L188" s="133" t="str">
        <f t="shared" ref="L188:M188" si="256">IFERROR(IF(G188="","",(G188/F188))," ")</f>
        <v/>
      </c>
      <c r="M188" s="133" t="str">
        <f t="shared" si="256"/>
        <v/>
      </c>
      <c r="N188" s="134" t="str">
        <f>IFERROR(IF(E188="","",SCALE!E188/E188)," ")</f>
        <v/>
      </c>
      <c r="O188" s="134" t="str">
        <f>IFERROR(IF(G188="","",SCALE!E188/G188)," ")</f>
        <v/>
      </c>
      <c r="P188" s="135"/>
      <c r="Q188" s="100"/>
      <c r="R188" s="100"/>
      <c r="S188" s="125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</row>
    <row r="189" spans="1:32" ht="30.75" customHeight="1">
      <c r="A189" s="100"/>
      <c r="B189" s="100"/>
      <c r="C189" s="43" t="s">
        <v>45</v>
      </c>
      <c r="D189" s="11" t="s">
        <v>320</v>
      </c>
      <c r="E189" s="132"/>
      <c r="F189" s="132"/>
      <c r="G189" s="132"/>
      <c r="H189" s="132"/>
      <c r="I189" s="133" t="str">
        <f t="shared" si="0"/>
        <v/>
      </c>
      <c r="J189" s="133" t="str">
        <f t="shared" si="1"/>
        <v/>
      </c>
      <c r="K189" s="133" t="str">
        <f t="shared" si="2"/>
        <v/>
      </c>
      <c r="L189" s="133" t="str">
        <f t="shared" ref="L189:M189" si="257">IFERROR(IF(G189="","",(G189/F189))," ")</f>
        <v/>
      </c>
      <c r="M189" s="133" t="str">
        <f t="shared" si="257"/>
        <v/>
      </c>
      <c r="N189" s="134" t="str">
        <f>IFERROR(IF(E189="","",SCALE!E189/E189)," ")</f>
        <v/>
      </c>
      <c r="O189" s="134" t="str">
        <f>IFERROR(IF(G189="","",SCALE!E189/G189)," ")</f>
        <v/>
      </c>
      <c r="P189" s="135"/>
      <c r="Q189" s="100"/>
      <c r="R189" s="100"/>
      <c r="S189" s="125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</row>
    <row r="190" spans="1:32" ht="30.75" customHeight="1">
      <c r="A190" s="100"/>
      <c r="B190" s="100"/>
      <c r="C190" s="43" t="s">
        <v>50</v>
      </c>
      <c r="D190" s="11" t="s">
        <v>321</v>
      </c>
      <c r="E190" s="132"/>
      <c r="F190" s="132"/>
      <c r="G190" s="132"/>
      <c r="H190" s="132"/>
      <c r="I190" s="133" t="str">
        <f t="shared" si="0"/>
        <v/>
      </c>
      <c r="J190" s="133" t="str">
        <f t="shared" si="1"/>
        <v/>
      </c>
      <c r="K190" s="133" t="str">
        <f t="shared" si="2"/>
        <v/>
      </c>
      <c r="L190" s="133" t="str">
        <f t="shared" ref="L190:M190" si="258">IFERROR(IF(G190="","",(G190/F190))," ")</f>
        <v/>
      </c>
      <c r="M190" s="133" t="str">
        <f t="shared" si="258"/>
        <v/>
      </c>
      <c r="N190" s="134" t="str">
        <f>IFERROR(IF(E190="","",SCALE!E190/E190)," ")</f>
        <v/>
      </c>
      <c r="O190" s="134" t="str">
        <f>IFERROR(IF(G190="","",SCALE!E190/G190)," ")</f>
        <v/>
      </c>
      <c r="P190" s="135"/>
      <c r="Q190" s="100"/>
      <c r="R190" s="100"/>
      <c r="S190" s="125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</row>
    <row r="191" spans="1:32" ht="30.75" customHeight="1">
      <c r="A191" s="100"/>
      <c r="B191" s="100"/>
      <c r="C191" s="43" t="s">
        <v>56</v>
      </c>
      <c r="D191" s="11" t="s">
        <v>322</v>
      </c>
      <c r="E191" s="132"/>
      <c r="F191" s="132"/>
      <c r="G191" s="132"/>
      <c r="H191" s="132"/>
      <c r="I191" s="133" t="str">
        <f t="shared" si="0"/>
        <v/>
      </c>
      <c r="J191" s="133" t="str">
        <f t="shared" si="1"/>
        <v/>
      </c>
      <c r="K191" s="133" t="str">
        <f t="shared" si="2"/>
        <v/>
      </c>
      <c r="L191" s="133" t="str">
        <f t="shared" ref="L191:M191" si="259">IFERROR(IF(G191="","",(G191/F191))," ")</f>
        <v/>
      </c>
      <c r="M191" s="133" t="str">
        <f t="shared" si="259"/>
        <v/>
      </c>
      <c r="N191" s="134" t="str">
        <f>IFERROR(IF(E191="","",SCALE!E191/E191)," ")</f>
        <v/>
      </c>
      <c r="O191" s="134" t="str">
        <f>IFERROR(IF(G191="","",SCALE!E191/G191)," ")</f>
        <v/>
      </c>
      <c r="P191" s="135"/>
      <c r="Q191" s="100"/>
      <c r="R191" s="100"/>
      <c r="S191" s="125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</row>
    <row r="192" spans="1:32" ht="30.75" customHeight="1">
      <c r="A192" s="100"/>
      <c r="B192" s="100"/>
      <c r="C192" s="43" t="s">
        <v>61</v>
      </c>
      <c r="D192" s="11" t="s">
        <v>323</v>
      </c>
      <c r="E192" s="132"/>
      <c r="F192" s="132"/>
      <c r="G192" s="132"/>
      <c r="H192" s="132"/>
      <c r="I192" s="133" t="str">
        <f t="shared" si="0"/>
        <v/>
      </c>
      <c r="J192" s="133" t="str">
        <f t="shared" si="1"/>
        <v/>
      </c>
      <c r="K192" s="133" t="str">
        <f t="shared" si="2"/>
        <v/>
      </c>
      <c r="L192" s="133" t="str">
        <f t="shared" ref="L192:M192" si="260">IFERROR(IF(G192="","",(G192/F192))," ")</f>
        <v/>
      </c>
      <c r="M192" s="133" t="str">
        <f t="shared" si="260"/>
        <v/>
      </c>
      <c r="N192" s="134" t="str">
        <f>IFERROR(IF(E192="","",SCALE!E192/E192)," ")</f>
        <v/>
      </c>
      <c r="O192" s="134" t="str">
        <f>IFERROR(IF(G192="","",SCALE!E192/G192)," ")</f>
        <v/>
      </c>
      <c r="P192" s="135"/>
      <c r="Q192" s="100"/>
      <c r="R192" s="100"/>
      <c r="S192" s="125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</row>
    <row r="193" spans="1:32" ht="30.75" customHeight="1">
      <c r="A193" s="100"/>
      <c r="B193" s="100"/>
      <c r="C193" s="46" t="s">
        <v>65</v>
      </c>
      <c r="D193" s="11" t="s">
        <v>324</v>
      </c>
      <c r="E193" s="132"/>
      <c r="F193" s="132"/>
      <c r="G193" s="132"/>
      <c r="H193" s="132"/>
      <c r="I193" s="133" t="str">
        <f t="shared" si="0"/>
        <v/>
      </c>
      <c r="J193" s="133" t="str">
        <f t="shared" si="1"/>
        <v/>
      </c>
      <c r="K193" s="133" t="str">
        <f t="shared" si="2"/>
        <v/>
      </c>
      <c r="L193" s="133" t="str">
        <f t="shared" ref="L193:M193" si="261">IFERROR(IF(G193="","",(G193/F193))," ")</f>
        <v/>
      </c>
      <c r="M193" s="133" t="str">
        <f t="shared" si="261"/>
        <v/>
      </c>
      <c r="N193" s="134" t="str">
        <f>IFERROR(IF(E193="","",SCALE!E193/E193)," ")</f>
        <v/>
      </c>
      <c r="O193" s="134" t="str">
        <f>IFERROR(IF(G193="","",SCALE!E193/G193)," ")</f>
        <v/>
      </c>
      <c r="P193" s="135"/>
      <c r="Q193" s="100"/>
      <c r="R193" s="100"/>
      <c r="S193" s="125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</row>
    <row r="194" spans="1:32" ht="30.75" customHeight="1">
      <c r="A194" s="100"/>
      <c r="B194" s="140" t="s">
        <v>93</v>
      </c>
      <c r="C194" s="236" t="s">
        <v>192</v>
      </c>
      <c r="D194" s="237"/>
      <c r="E194" s="37">
        <f t="shared" ref="E194:H194" si="262">SUM(E187:E193)</f>
        <v>0</v>
      </c>
      <c r="F194" s="37">
        <f t="shared" si="262"/>
        <v>0</v>
      </c>
      <c r="G194" s="37">
        <f t="shared" si="262"/>
        <v>0</v>
      </c>
      <c r="H194" s="37">
        <f t="shared" si="262"/>
        <v>0</v>
      </c>
      <c r="I194" s="141" t="str">
        <f t="shared" si="0"/>
        <v xml:space="preserve"> </v>
      </c>
      <c r="J194" s="141" t="str">
        <f t="shared" si="1"/>
        <v xml:space="preserve"> </v>
      </c>
      <c r="K194" s="141" t="str">
        <f t="shared" si="2"/>
        <v xml:space="preserve"> </v>
      </c>
      <c r="L194" s="141" t="str">
        <f t="shared" ref="L194:M194" si="263">IFERROR(IF(G194="","",(G194/F194))," ")</f>
        <v xml:space="preserve"> </v>
      </c>
      <c r="M194" s="141" t="str">
        <f t="shared" si="263"/>
        <v xml:space="preserve"> </v>
      </c>
      <c r="N194" s="142" t="str">
        <f>IFERROR(IF(E194="","",SCALE!E194/E194)," ")</f>
        <v xml:space="preserve"> </v>
      </c>
      <c r="O194" s="142" t="str">
        <f>IFERROR(IF(G194="","",SCALE!E194/G194)," ")</f>
        <v xml:space="preserve"> </v>
      </c>
      <c r="P194" s="143"/>
      <c r="Q194" s="100"/>
      <c r="R194" s="100"/>
      <c r="S194" s="125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</row>
    <row r="195" spans="1:32" ht="27" customHeight="1">
      <c r="A195" s="100"/>
      <c r="B195" s="100"/>
      <c r="C195" s="43" t="s">
        <v>35</v>
      </c>
      <c r="D195" s="11" t="s">
        <v>325</v>
      </c>
      <c r="E195" s="132"/>
      <c r="F195" s="132"/>
      <c r="G195" s="132"/>
      <c r="H195" s="132"/>
      <c r="I195" s="133" t="str">
        <f t="shared" si="0"/>
        <v/>
      </c>
      <c r="J195" s="133" t="str">
        <f t="shared" si="1"/>
        <v/>
      </c>
      <c r="K195" s="133" t="str">
        <f t="shared" si="2"/>
        <v/>
      </c>
      <c r="L195" s="133" t="str">
        <f t="shared" ref="L195:M195" si="264">IFERROR(IF(G195="","",(G195/F195))," ")</f>
        <v/>
      </c>
      <c r="M195" s="133" t="str">
        <f t="shared" si="264"/>
        <v/>
      </c>
      <c r="N195" s="134" t="str">
        <f>IFERROR(IF(E195="","",SCALE!E195/E195)," ")</f>
        <v/>
      </c>
      <c r="O195" s="134" t="str">
        <f>IFERROR(IF(G195="","",SCALE!E195/G195)," ")</f>
        <v/>
      </c>
      <c r="P195" s="135"/>
      <c r="Q195" s="100"/>
      <c r="R195" s="100"/>
      <c r="S195" s="125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</row>
    <row r="196" spans="1:32" ht="27" customHeight="1">
      <c r="A196" s="100"/>
      <c r="B196" s="100"/>
      <c r="C196" s="43" t="s">
        <v>40</v>
      </c>
      <c r="D196" s="11" t="s">
        <v>326</v>
      </c>
      <c r="E196" s="132"/>
      <c r="F196" s="132"/>
      <c r="G196" s="132"/>
      <c r="H196" s="132"/>
      <c r="I196" s="133" t="str">
        <f t="shared" si="0"/>
        <v/>
      </c>
      <c r="J196" s="133" t="str">
        <f t="shared" si="1"/>
        <v/>
      </c>
      <c r="K196" s="133" t="str">
        <f t="shared" si="2"/>
        <v/>
      </c>
      <c r="L196" s="133" t="str">
        <f t="shared" ref="L196:M196" si="265">IFERROR(IF(G196="","",(G196/F196))," ")</f>
        <v/>
      </c>
      <c r="M196" s="133" t="str">
        <f t="shared" si="265"/>
        <v/>
      </c>
      <c r="N196" s="134" t="str">
        <f>IFERROR(IF(E196="","",SCALE!E196/E196)," ")</f>
        <v/>
      </c>
      <c r="O196" s="134" t="str">
        <f>IFERROR(IF(G196="","",SCALE!E196/G196)," ")</f>
        <v/>
      </c>
      <c r="P196" s="135"/>
      <c r="Q196" s="100"/>
      <c r="R196" s="100"/>
      <c r="S196" s="125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</row>
    <row r="197" spans="1:32" ht="27" customHeight="1">
      <c r="A197" s="100"/>
      <c r="B197" s="100"/>
      <c r="C197" s="43" t="s">
        <v>45</v>
      </c>
      <c r="D197" s="11" t="s">
        <v>327</v>
      </c>
      <c r="E197" s="132"/>
      <c r="F197" s="132"/>
      <c r="G197" s="132"/>
      <c r="H197" s="132"/>
      <c r="I197" s="133" t="str">
        <f t="shared" si="0"/>
        <v/>
      </c>
      <c r="J197" s="133" t="str">
        <f t="shared" si="1"/>
        <v/>
      </c>
      <c r="K197" s="133" t="str">
        <f t="shared" si="2"/>
        <v/>
      </c>
      <c r="L197" s="133" t="str">
        <f t="shared" ref="L197:M197" si="266">IFERROR(IF(G197="","",(G197/F197))," ")</f>
        <v/>
      </c>
      <c r="M197" s="133" t="str">
        <f t="shared" si="266"/>
        <v/>
      </c>
      <c r="N197" s="134" t="str">
        <f>IFERROR(IF(E197="","",SCALE!E197/E197)," ")</f>
        <v/>
      </c>
      <c r="O197" s="134" t="str">
        <f>IFERROR(IF(G197="","",SCALE!E197/G197)," ")</f>
        <v/>
      </c>
      <c r="P197" s="135"/>
      <c r="Q197" s="100"/>
      <c r="R197" s="100"/>
      <c r="S197" s="125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</row>
    <row r="198" spans="1:32" ht="27" customHeight="1">
      <c r="A198" s="100"/>
      <c r="B198" s="100"/>
      <c r="C198" s="43" t="s">
        <v>50</v>
      </c>
      <c r="D198" s="11" t="s">
        <v>328</v>
      </c>
      <c r="E198" s="132"/>
      <c r="F198" s="132"/>
      <c r="G198" s="132"/>
      <c r="H198" s="132"/>
      <c r="I198" s="133" t="str">
        <f t="shared" si="0"/>
        <v/>
      </c>
      <c r="J198" s="133" t="str">
        <f t="shared" si="1"/>
        <v/>
      </c>
      <c r="K198" s="133" t="str">
        <f t="shared" si="2"/>
        <v/>
      </c>
      <c r="L198" s="133" t="str">
        <f t="shared" ref="L198:M198" si="267">IFERROR(IF(G198="","",(G198/F198))," ")</f>
        <v/>
      </c>
      <c r="M198" s="133" t="str">
        <f t="shared" si="267"/>
        <v/>
      </c>
      <c r="N198" s="134" t="str">
        <f>IFERROR(IF(E198="","",SCALE!E198/E198)," ")</f>
        <v/>
      </c>
      <c r="O198" s="134" t="str">
        <f>IFERROR(IF(G198="","",SCALE!E198/G198)," ")</f>
        <v/>
      </c>
      <c r="P198" s="135"/>
      <c r="Q198" s="100"/>
      <c r="R198" s="100"/>
      <c r="S198" s="125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</row>
    <row r="199" spans="1:32" ht="27" customHeight="1">
      <c r="A199" s="100"/>
      <c r="B199" s="100"/>
      <c r="C199" s="43" t="s">
        <v>56</v>
      </c>
      <c r="D199" s="11" t="s">
        <v>329</v>
      </c>
      <c r="E199" s="132"/>
      <c r="F199" s="132"/>
      <c r="G199" s="132"/>
      <c r="H199" s="132"/>
      <c r="I199" s="133" t="str">
        <f t="shared" si="0"/>
        <v/>
      </c>
      <c r="J199" s="133" t="str">
        <f t="shared" si="1"/>
        <v/>
      </c>
      <c r="K199" s="133" t="str">
        <f t="shared" si="2"/>
        <v/>
      </c>
      <c r="L199" s="133" t="str">
        <f t="shared" ref="L199:M199" si="268">IFERROR(IF(G199="","",(G199/F199))," ")</f>
        <v/>
      </c>
      <c r="M199" s="133" t="str">
        <f t="shared" si="268"/>
        <v/>
      </c>
      <c r="N199" s="134" t="str">
        <f>IFERROR(IF(E199="","",SCALE!E199/E199)," ")</f>
        <v/>
      </c>
      <c r="O199" s="134" t="str">
        <f>IFERROR(IF(G199="","",SCALE!E199/G199)," ")</f>
        <v/>
      </c>
      <c r="P199" s="135"/>
      <c r="Q199" s="100"/>
      <c r="R199" s="100"/>
      <c r="S199" s="125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</row>
    <row r="200" spans="1:32" ht="27" customHeight="1">
      <c r="A200" s="100"/>
      <c r="B200" s="100"/>
      <c r="C200" s="43" t="s">
        <v>61</v>
      </c>
      <c r="D200" s="11" t="s">
        <v>330</v>
      </c>
      <c r="E200" s="132"/>
      <c r="F200" s="132"/>
      <c r="G200" s="132"/>
      <c r="H200" s="132"/>
      <c r="I200" s="133" t="str">
        <f t="shared" si="0"/>
        <v/>
      </c>
      <c r="J200" s="133" t="str">
        <f t="shared" si="1"/>
        <v/>
      </c>
      <c r="K200" s="133" t="str">
        <f t="shared" si="2"/>
        <v/>
      </c>
      <c r="L200" s="133" t="str">
        <f t="shared" ref="L200:M200" si="269">IFERROR(IF(G200="","",(G200/F200))," ")</f>
        <v/>
      </c>
      <c r="M200" s="133" t="str">
        <f t="shared" si="269"/>
        <v/>
      </c>
      <c r="N200" s="134" t="str">
        <f>IFERROR(IF(E200="","",SCALE!E200/E200)," ")</f>
        <v/>
      </c>
      <c r="O200" s="134" t="str">
        <f>IFERROR(IF(G200="","",SCALE!E200/G200)," ")</f>
        <v/>
      </c>
      <c r="P200" s="135"/>
      <c r="Q200" s="100"/>
      <c r="R200" s="100"/>
      <c r="S200" s="125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</row>
    <row r="201" spans="1:32" ht="27" customHeight="1">
      <c r="A201" s="100"/>
      <c r="B201" s="100"/>
      <c r="C201" s="46" t="s">
        <v>65</v>
      </c>
      <c r="D201" s="11" t="s">
        <v>331</v>
      </c>
      <c r="E201" s="132"/>
      <c r="F201" s="132"/>
      <c r="G201" s="132"/>
      <c r="H201" s="132"/>
      <c r="I201" s="133" t="str">
        <f t="shared" si="0"/>
        <v/>
      </c>
      <c r="J201" s="133" t="str">
        <f t="shared" si="1"/>
        <v/>
      </c>
      <c r="K201" s="133" t="str">
        <f t="shared" si="2"/>
        <v/>
      </c>
      <c r="L201" s="133" t="str">
        <f t="shared" ref="L201:M201" si="270">IFERROR(IF(G201="","",(G201/F201))," ")</f>
        <v/>
      </c>
      <c r="M201" s="133" t="str">
        <f t="shared" si="270"/>
        <v/>
      </c>
      <c r="N201" s="134" t="str">
        <f>IFERROR(IF(E201="","",SCALE!E201/E201)," ")</f>
        <v/>
      </c>
      <c r="O201" s="134" t="str">
        <f>IFERROR(IF(G201="","",SCALE!E201/G201)," ")</f>
        <v/>
      </c>
      <c r="P201" s="135"/>
      <c r="Q201" s="100"/>
      <c r="R201" s="100"/>
      <c r="S201" s="125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</row>
    <row r="202" spans="1:32" ht="27" customHeight="1">
      <c r="A202" s="100"/>
      <c r="B202" s="140" t="s">
        <v>93</v>
      </c>
      <c r="C202" s="236" t="s">
        <v>195</v>
      </c>
      <c r="D202" s="237"/>
      <c r="E202" s="37">
        <f t="shared" ref="E202:H202" si="271">SUM(E195:E201)</f>
        <v>0</v>
      </c>
      <c r="F202" s="37">
        <f t="shared" si="271"/>
        <v>0</v>
      </c>
      <c r="G202" s="37">
        <f t="shared" si="271"/>
        <v>0</v>
      </c>
      <c r="H202" s="37">
        <f t="shared" si="271"/>
        <v>0</v>
      </c>
      <c r="I202" s="141" t="str">
        <f t="shared" si="0"/>
        <v xml:space="preserve"> </v>
      </c>
      <c r="J202" s="141" t="str">
        <f t="shared" si="1"/>
        <v xml:space="preserve"> </v>
      </c>
      <c r="K202" s="141" t="str">
        <f t="shared" si="2"/>
        <v xml:space="preserve"> </v>
      </c>
      <c r="L202" s="141" t="str">
        <f t="shared" ref="L202:M202" si="272">IFERROR(IF(G202="","",(G202/F202))," ")</f>
        <v xml:space="preserve"> </v>
      </c>
      <c r="M202" s="141" t="str">
        <f t="shared" si="272"/>
        <v xml:space="preserve"> </v>
      </c>
      <c r="N202" s="142" t="str">
        <f>IFERROR(IF(E202="","",SCALE!E202/E202)," ")</f>
        <v xml:space="preserve"> </v>
      </c>
      <c r="O202" s="142" t="str">
        <f>IFERROR(IF(G202="","",SCALE!E202/G202)," ")</f>
        <v xml:space="preserve"> </v>
      </c>
      <c r="P202" s="143"/>
      <c r="Q202" s="100"/>
      <c r="R202" s="100"/>
      <c r="S202" s="125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</row>
    <row r="203" spans="1:32" ht="27" customHeight="1">
      <c r="A203" s="100"/>
      <c r="B203" s="100"/>
      <c r="C203" s="43" t="s">
        <v>35</v>
      </c>
      <c r="D203" s="11" t="s">
        <v>332</v>
      </c>
      <c r="E203" s="132"/>
      <c r="F203" s="132"/>
      <c r="G203" s="132"/>
      <c r="H203" s="132"/>
      <c r="I203" s="133" t="str">
        <f t="shared" si="0"/>
        <v/>
      </c>
      <c r="J203" s="133" t="str">
        <f t="shared" si="1"/>
        <v/>
      </c>
      <c r="K203" s="133" t="str">
        <f t="shared" si="2"/>
        <v/>
      </c>
      <c r="L203" s="133" t="str">
        <f t="shared" ref="L203:M203" si="273">IFERROR(IF(G203="","",(G203/F203))," ")</f>
        <v/>
      </c>
      <c r="M203" s="133" t="str">
        <f t="shared" si="273"/>
        <v/>
      </c>
      <c r="N203" s="134" t="str">
        <f>IFERROR(IF(E203="","",SCALE!E203/E203)," ")</f>
        <v/>
      </c>
      <c r="O203" s="134" t="str">
        <f>IFERROR(IF(G203="","",SCALE!E203/G203)," ")</f>
        <v/>
      </c>
      <c r="P203" s="135"/>
      <c r="Q203" s="100"/>
      <c r="R203" s="100"/>
      <c r="S203" s="125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</row>
    <row r="204" spans="1:32" ht="27" customHeight="1">
      <c r="A204" s="100"/>
      <c r="B204" s="100"/>
      <c r="C204" s="43" t="s">
        <v>40</v>
      </c>
      <c r="D204" s="11" t="s">
        <v>333</v>
      </c>
      <c r="E204" s="132"/>
      <c r="F204" s="132"/>
      <c r="G204" s="132"/>
      <c r="H204" s="132"/>
      <c r="I204" s="133" t="str">
        <f t="shared" si="0"/>
        <v/>
      </c>
      <c r="J204" s="133" t="str">
        <f t="shared" si="1"/>
        <v/>
      </c>
      <c r="K204" s="133" t="str">
        <f t="shared" si="2"/>
        <v/>
      </c>
      <c r="L204" s="133" t="str">
        <f t="shared" ref="L204:M204" si="274">IFERROR(IF(G204="","",(G204/F204))," ")</f>
        <v/>
      </c>
      <c r="M204" s="133" t="str">
        <f t="shared" si="274"/>
        <v/>
      </c>
      <c r="N204" s="134" t="str">
        <f>IFERROR(IF(E204="","",SCALE!E204/E204)," ")</f>
        <v/>
      </c>
      <c r="O204" s="134" t="str">
        <f>IFERROR(IF(G204="","",SCALE!E204/G204)," ")</f>
        <v/>
      </c>
      <c r="P204" s="135"/>
      <c r="Q204" s="100"/>
      <c r="R204" s="100"/>
      <c r="S204" s="125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</row>
    <row r="205" spans="1:32" ht="27" customHeight="1">
      <c r="A205" s="100"/>
      <c r="B205" s="100"/>
      <c r="C205" s="43" t="s">
        <v>45</v>
      </c>
      <c r="D205" s="11" t="s">
        <v>334</v>
      </c>
      <c r="E205" s="132"/>
      <c r="F205" s="132"/>
      <c r="G205" s="132"/>
      <c r="H205" s="132"/>
      <c r="I205" s="133" t="str">
        <f t="shared" si="0"/>
        <v/>
      </c>
      <c r="J205" s="133" t="str">
        <f t="shared" si="1"/>
        <v/>
      </c>
      <c r="K205" s="133" t="str">
        <f t="shared" si="2"/>
        <v/>
      </c>
      <c r="L205" s="133" t="str">
        <f t="shared" ref="L205:M205" si="275">IFERROR(IF(G205="","",(G205/F205))," ")</f>
        <v/>
      </c>
      <c r="M205" s="133" t="str">
        <f t="shared" si="275"/>
        <v/>
      </c>
      <c r="N205" s="134" t="str">
        <f>IFERROR(IF(E205="","",SCALE!E205/E205)," ")</f>
        <v/>
      </c>
      <c r="O205" s="134" t="str">
        <f>IFERROR(IF(G205="","",SCALE!E205/G205)," ")</f>
        <v/>
      </c>
      <c r="P205" s="135"/>
      <c r="Q205" s="100"/>
      <c r="R205" s="100"/>
      <c r="S205" s="125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</row>
    <row r="206" spans="1:32" ht="27" customHeight="1">
      <c r="A206" s="100"/>
      <c r="B206" s="100"/>
      <c r="C206" s="43" t="s">
        <v>50</v>
      </c>
      <c r="D206" s="11" t="s">
        <v>335</v>
      </c>
      <c r="E206" s="132"/>
      <c r="F206" s="132"/>
      <c r="G206" s="132"/>
      <c r="H206" s="132"/>
      <c r="I206" s="133" t="str">
        <f t="shared" si="0"/>
        <v/>
      </c>
      <c r="J206" s="133" t="str">
        <f t="shared" si="1"/>
        <v/>
      </c>
      <c r="K206" s="133" t="str">
        <f t="shared" si="2"/>
        <v/>
      </c>
      <c r="L206" s="133" t="str">
        <f t="shared" ref="L206:M206" si="276">IFERROR(IF(G206="","",(G206/F206))," ")</f>
        <v/>
      </c>
      <c r="M206" s="133" t="str">
        <f t="shared" si="276"/>
        <v/>
      </c>
      <c r="N206" s="134" t="str">
        <f>IFERROR(IF(E206="","",SCALE!E206/E206)," ")</f>
        <v/>
      </c>
      <c r="O206" s="134" t="str">
        <f>IFERROR(IF(G206="","",SCALE!E206/G206)," ")</f>
        <v/>
      </c>
      <c r="P206" s="135"/>
      <c r="Q206" s="100"/>
      <c r="R206" s="100"/>
      <c r="S206" s="125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</row>
    <row r="207" spans="1:32" ht="27" customHeight="1">
      <c r="A207" s="100"/>
      <c r="B207" s="100"/>
      <c r="C207" s="43" t="s">
        <v>56</v>
      </c>
      <c r="D207" s="11" t="s">
        <v>336</v>
      </c>
      <c r="E207" s="132"/>
      <c r="F207" s="132"/>
      <c r="G207" s="132"/>
      <c r="H207" s="132"/>
      <c r="I207" s="133" t="str">
        <f t="shared" si="0"/>
        <v/>
      </c>
      <c r="J207" s="133" t="str">
        <f t="shared" si="1"/>
        <v/>
      </c>
      <c r="K207" s="133" t="str">
        <f t="shared" si="2"/>
        <v/>
      </c>
      <c r="L207" s="133" t="str">
        <f t="shared" ref="L207:M207" si="277">IFERROR(IF(G207="","",(G207/F207))," ")</f>
        <v/>
      </c>
      <c r="M207" s="133" t="str">
        <f t="shared" si="277"/>
        <v/>
      </c>
      <c r="N207" s="134" t="str">
        <f>IFERROR(IF(E207="","",SCALE!E207/E207)," ")</f>
        <v/>
      </c>
      <c r="O207" s="134" t="str">
        <f>IFERROR(IF(G207="","",SCALE!E207/G207)," ")</f>
        <v/>
      </c>
      <c r="P207" s="135"/>
      <c r="Q207" s="100"/>
      <c r="R207" s="100"/>
      <c r="S207" s="125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</row>
    <row r="208" spans="1:32" ht="27" customHeight="1">
      <c r="A208" s="100"/>
      <c r="B208" s="100"/>
      <c r="C208" s="43" t="s">
        <v>61</v>
      </c>
      <c r="D208" s="11" t="s">
        <v>337</v>
      </c>
      <c r="E208" s="132"/>
      <c r="F208" s="132"/>
      <c r="G208" s="132"/>
      <c r="H208" s="132"/>
      <c r="I208" s="133" t="str">
        <f t="shared" si="0"/>
        <v/>
      </c>
      <c r="J208" s="133" t="str">
        <f t="shared" si="1"/>
        <v/>
      </c>
      <c r="K208" s="133" t="str">
        <f t="shared" si="2"/>
        <v/>
      </c>
      <c r="L208" s="133" t="str">
        <f t="shared" ref="L208:M208" si="278">IFERROR(IF(G208="","",(G208/F208))," ")</f>
        <v/>
      </c>
      <c r="M208" s="133" t="str">
        <f t="shared" si="278"/>
        <v/>
      </c>
      <c r="N208" s="134" t="str">
        <f>IFERROR(IF(E208="","",SCALE!E208/E208)," ")</f>
        <v/>
      </c>
      <c r="O208" s="134" t="str">
        <f>IFERROR(IF(G208="","",SCALE!E208/G208)," ")</f>
        <v/>
      </c>
      <c r="P208" s="135"/>
      <c r="Q208" s="100"/>
      <c r="R208" s="100"/>
      <c r="S208" s="125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</row>
    <row r="209" spans="1:32" ht="27" customHeight="1">
      <c r="A209" s="100"/>
      <c r="B209" s="100"/>
      <c r="C209" s="46" t="s">
        <v>65</v>
      </c>
      <c r="D209" s="11" t="s">
        <v>338</v>
      </c>
      <c r="E209" s="132"/>
      <c r="F209" s="132"/>
      <c r="G209" s="132"/>
      <c r="H209" s="132"/>
      <c r="I209" s="133" t="str">
        <f t="shared" si="0"/>
        <v/>
      </c>
      <c r="J209" s="133" t="str">
        <f t="shared" si="1"/>
        <v/>
      </c>
      <c r="K209" s="133" t="str">
        <f t="shared" si="2"/>
        <v/>
      </c>
      <c r="L209" s="133" t="str">
        <f t="shared" ref="L209:M209" si="279">IFERROR(IF(G209="","",(G209/F209))," ")</f>
        <v/>
      </c>
      <c r="M209" s="133" t="str">
        <f t="shared" si="279"/>
        <v/>
      </c>
      <c r="N209" s="134" t="str">
        <f>IFERROR(IF(E209="","",SCALE!E209/E209)," ")</f>
        <v/>
      </c>
      <c r="O209" s="134" t="str">
        <f>IFERROR(IF(G209="","",SCALE!E209/G209)," ")</f>
        <v/>
      </c>
      <c r="P209" s="135"/>
      <c r="Q209" s="100"/>
      <c r="R209" s="100"/>
      <c r="S209" s="125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</row>
    <row r="210" spans="1:32" ht="27" customHeight="1">
      <c r="A210" s="100"/>
      <c r="B210" s="140" t="s">
        <v>93</v>
      </c>
      <c r="C210" s="236" t="s">
        <v>198</v>
      </c>
      <c r="D210" s="237"/>
      <c r="E210" s="37">
        <f t="shared" ref="E210:H210" si="280">SUM(E203:E209)</f>
        <v>0</v>
      </c>
      <c r="F210" s="37">
        <f t="shared" si="280"/>
        <v>0</v>
      </c>
      <c r="G210" s="37">
        <f t="shared" si="280"/>
        <v>0</v>
      </c>
      <c r="H210" s="37">
        <f t="shared" si="280"/>
        <v>0</v>
      </c>
      <c r="I210" s="141" t="str">
        <f t="shared" si="0"/>
        <v xml:space="preserve"> </v>
      </c>
      <c r="J210" s="141" t="str">
        <f t="shared" si="1"/>
        <v xml:space="preserve"> </v>
      </c>
      <c r="K210" s="141" t="str">
        <f t="shared" si="2"/>
        <v xml:space="preserve"> </v>
      </c>
      <c r="L210" s="141" t="str">
        <f t="shared" ref="L210:M210" si="281">IFERROR(IF(G210="","",(G210/F210))," ")</f>
        <v xml:space="preserve"> </v>
      </c>
      <c r="M210" s="141" t="str">
        <f t="shared" si="281"/>
        <v xml:space="preserve"> </v>
      </c>
      <c r="N210" s="142" t="str">
        <f>IFERROR(IF(E210="","",SCALE!E210/E210)," ")</f>
        <v xml:space="preserve"> </v>
      </c>
      <c r="O210" s="142" t="str">
        <f>IFERROR(IF(G210="","",SCALE!E210/G210)," ")</f>
        <v xml:space="preserve"> </v>
      </c>
      <c r="P210" s="143"/>
      <c r="Q210" s="100"/>
      <c r="R210" s="100"/>
      <c r="S210" s="125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</row>
    <row r="211" spans="1:32" ht="27" customHeight="1">
      <c r="A211" s="100"/>
      <c r="B211" s="100"/>
      <c r="C211" s="43" t="s">
        <v>35</v>
      </c>
      <c r="D211" s="11" t="s">
        <v>339</v>
      </c>
      <c r="E211" s="132"/>
      <c r="F211" s="132"/>
      <c r="G211" s="132"/>
      <c r="H211" s="132"/>
      <c r="I211" s="133" t="str">
        <f t="shared" si="0"/>
        <v/>
      </c>
      <c r="J211" s="133" t="str">
        <f t="shared" si="1"/>
        <v/>
      </c>
      <c r="K211" s="133" t="str">
        <f t="shared" si="2"/>
        <v/>
      </c>
      <c r="L211" s="133" t="str">
        <f t="shared" ref="L211:M211" si="282">IFERROR(IF(G211="","",(G211/F211))," ")</f>
        <v/>
      </c>
      <c r="M211" s="133" t="str">
        <f t="shared" si="282"/>
        <v/>
      </c>
      <c r="N211" s="134" t="str">
        <f>IFERROR(IF(E211="","",SCALE!E211/E211)," ")</f>
        <v/>
      </c>
      <c r="O211" s="134" t="str">
        <f>IFERROR(IF(G211="","",SCALE!E211/G211)," ")</f>
        <v/>
      </c>
      <c r="P211" s="135"/>
      <c r="Q211" s="100"/>
      <c r="R211" s="100"/>
      <c r="S211" s="125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</row>
    <row r="212" spans="1:32" ht="27" customHeight="1">
      <c r="A212" s="100"/>
      <c r="B212" s="100"/>
      <c r="C212" s="43" t="s">
        <v>40</v>
      </c>
      <c r="D212" s="11" t="s">
        <v>340</v>
      </c>
      <c r="E212" s="132"/>
      <c r="F212" s="132"/>
      <c r="G212" s="132"/>
      <c r="H212" s="132"/>
      <c r="I212" s="133" t="str">
        <f t="shared" si="0"/>
        <v/>
      </c>
      <c r="J212" s="133" t="str">
        <f t="shared" si="1"/>
        <v/>
      </c>
      <c r="K212" s="133" t="str">
        <f t="shared" si="2"/>
        <v/>
      </c>
      <c r="L212" s="133" t="str">
        <f t="shared" ref="L212:M212" si="283">IFERROR(IF(G212="","",(G212/F212))," ")</f>
        <v/>
      </c>
      <c r="M212" s="133" t="str">
        <f t="shared" si="283"/>
        <v/>
      </c>
      <c r="N212" s="134" t="str">
        <f>IFERROR(IF(E212="","",SCALE!E212/E212)," ")</f>
        <v/>
      </c>
      <c r="O212" s="134" t="str">
        <f>IFERROR(IF(G212="","",SCALE!E212/G212)," ")</f>
        <v/>
      </c>
      <c r="P212" s="135"/>
      <c r="Q212" s="100"/>
      <c r="R212" s="100"/>
      <c r="S212" s="125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</row>
    <row r="213" spans="1:32" ht="27" customHeight="1">
      <c r="A213" s="100"/>
      <c r="B213" s="100"/>
      <c r="C213" s="43" t="s">
        <v>45</v>
      </c>
      <c r="D213" s="11" t="s">
        <v>341</v>
      </c>
      <c r="E213" s="132"/>
      <c r="F213" s="132"/>
      <c r="G213" s="132"/>
      <c r="H213" s="132"/>
      <c r="I213" s="133" t="str">
        <f t="shared" si="0"/>
        <v/>
      </c>
      <c r="J213" s="133" t="str">
        <f t="shared" si="1"/>
        <v/>
      </c>
      <c r="K213" s="133" t="str">
        <f t="shared" si="2"/>
        <v/>
      </c>
      <c r="L213" s="133" t="str">
        <f t="shared" ref="L213:M213" si="284">IFERROR(IF(G213="","",(G213/F213))," ")</f>
        <v/>
      </c>
      <c r="M213" s="133" t="str">
        <f t="shared" si="284"/>
        <v/>
      </c>
      <c r="N213" s="134" t="str">
        <f>IFERROR(IF(E213="","",SCALE!E213/E213)," ")</f>
        <v/>
      </c>
      <c r="O213" s="134" t="str">
        <f>IFERROR(IF(G213="","",SCALE!E213/G213)," ")</f>
        <v/>
      </c>
      <c r="P213" s="135"/>
      <c r="Q213" s="100"/>
      <c r="R213" s="100"/>
      <c r="S213" s="125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</row>
    <row r="214" spans="1:32" ht="27" customHeight="1">
      <c r="A214" s="100"/>
      <c r="B214" s="100"/>
      <c r="C214" s="43" t="s">
        <v>50</v>
      </c>
      <c r="D214" s="11" t="s">
        <v>342</v>
      </c>
      <c r="E214" s="132"/>
      <c r="F214" s="132"/>
      <c r="G214" s="132"/>
      <c r="H214" s="132"/>
      <c r="I214" s="133" t="str">
        <f t="shared" si="0"/>
        <v/>
      </c>
      <c r="J214" s="133" t="str">
        <f t="shared" si="1"/>
        <v/>
      </c>
      <c r="K214" s="133" t="str">
        <f t="shared" si="2"/>
        <v/>
      </c>
      <c r="L214" s="133" t="str">
        <f t="shared" ref="L214:M214" si="285">IFERROR(IF(G214="","",(G214/F214))," ")</f>
        <v/>
      </c>
      <c r="M214" s="133" t="str">
        <f t="shared" si="285"/>
        <v/>
      </c>
      <c r="N214" s="134" t="str">
        <f>IFERROR(IF(E214="","",SCALE!E214/E214)," ")</f>
        <v/>
      </c>
      <c r="O214" s="134" t="str">
        <f>IFERROR(IF(G214="","",SCALE!E214/G214)," ")</f>
        <v/>
      </c>
      <c r="P214" s="135"/>
      <c r="Q214" s="100"/>
      <c r="R214" s="100"/>
      <c r="S214" s="125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</row>
    <row r="215" spans="1:32" ht="27" customHeight="1">
      <c r="A215" s="100"/>
      <c r="B215" s="100"/>
      <c r="C215" s="43" t="s">
        <v>56</v>
      </c>
      <c r="D215" s="11" t="s">
        <v>343</v>
      </c>
      <c r="E215" s="132"/>
      <c r="F215" s="132"/>
      <c r="G215" s="132"/>
      <c r="H215" s="132"/>
      <c r="I215" s="133" t="str">
        <f t="shared" si="0"/>
        <v/>
      </c>
      <c r="J215" s="133" t="str">
        <f t="shared" si="1"/>
        <v/>
      </c>
      <c r="K215" s="133" t="str">
        <f t="shared" si="2"/>
        <v/>
      </c>
      <c r="L215" s="133" t="str">
        <f t="shared" ref="L215:M215" si="286">IFERROR(IF(G215="","",(G215/F215))," ")</f>
        <v/>
      </c>
      <c r="M215" s="133" t="str">
        <f t="shared" si="286"/>
        <v/>
      </c>
      <c r="N215" s="134" t="str">
        <f>IFERROR(IF(E215="","",SCALE!E215/E215)," ")</f>
        <v/>
      </c>
      <c r="O215" s="134" t="str">
        <f>IFERROR(IF(G215="","",SCALE!E215/G215)," ")</f>
        <v/>
      </c>
      <c r="P215" s="135"/>
      <c r="Q215" s="100"/>
      <c r="R215" s="100"/>
      <c r="S215" s="125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</row>
    <row r="216" spans="1:32" ht="27" customHeight="1">
      <c r="A216" s="100"/>
      <c r="B216" s="100"/>
      <c r="C216" s="43" t="s">
        <v>61</v>
      </c>
      <c r="D216" s="11" t="s">
        <v>344</v>
      </c>
      <c r="E216" s="132"/>
      <c r="F216" s="132"/>
      <c r="G216" s="132"/>
      <c r="H216" s="132"/>
      <c r="I216" s="133" t="str">
        <f t="shared" si="0"/>
        <v/>
      </c>
      <c r="J216" s="133" t="str">
        <f t="shared" si="1"/>
        <v/>
      </c>
      <c r="K216" s="133" t="str">
        <f t="shared" si="2"/>
        <v/>
      </c>
      <c r="L216" s="133" t="str">
        <f t="shared" ref="L216:M216" si="287">IFERROR(IF(G216="","",(G216/F216))," ")</f>
        <v/>
      </c>
      <c r="M216" s="133" t="str">
        <f t="shared" si="287"/>
        <v/>
      </c>
      <c r="N216" s="134" t="str">
        <f>IFERROR(IF(E216="","",SCALE!E216/E216)," ")</f>
        <v/>
      </c>
      <c r="O216" s="134" t="str">
        <f>IFERROR(IF(G216="","",SCALE!E216/G216)," ")</f>
        <v/>
      </c>
      <c r="P216" s="135"/>
      <c r="Q216" s="100"/>
      <c r="R216" s="100"/>
      <c r="S216" s="125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</row>
    <row r="217" spans="1:32" ht="27" customHeight="1">
      <c r="A217" s="100"/>
      <c r="B217" s="100"/>
      <c r="C217" s="46" t="s">
        <v>65</v>
      </c>
      <c r="D217" s="30" t="s">
        <v>345</v>
      </c>
      <c r="E217" s="132"/>
      <c r="F217" s="132"/>
      <c r="G217" s="132"/>
      <c r="H217" s="132"/>
      <c r="I217" s="133" t="str">
        <f t="shared" si="0"/>
        <v/>
      </c>
      <c r="J217" s="133" t="str">
        <f t="shared" si="1"/>
        <v/>
      </c>
      <c r="K217" s="133" t="str">
        <f t="shared" si="2"/>
        <v/>
      </c>
      <c r="L217" s="133" t="str">
        <f t="shared" ref="L217:M217" si="288">IFERROR(IF(G217="","",(G217/F217))," ")</f>
        <v/>
      </c>
      <c r="M217" s="133" t="str">
        <f t="shared" si="288"/>
        <v/>
      </c>
      <c r="N217" s="134" t="str">
        <f>IFERROR(IF(E217="","",SCALE!E217/E217)," ")</f>
        <v/>
      </c>
      <c r="O217" s="134" t="str">
        <f>IFERROR(IF(G217="","",SCALE!E217/G217)," ")</f>
        <v/>
      </c>
      <c r="P217" s="135"/>
      <c r="Q217" s="100"/>
      <c r="R217" s="100"/>
      <c r="S217" s="125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</row>
    <row r="218" spans="1:32" ht="27" customHeight="1">
      <c r="A218" s="48"/>
      <c r="B218" s="155" t="s">
        <v>93</v>
      </c>
      <c r="C218" s="238" t="s">
        <v>201</v>
      </c>
      <c r="D218" s="239"/>
      <c r="E218" s="37">
        <f t="shared" ref="E218:H218" si="289">SUM(E211:E217)</f>
        <v>0</v>
      </c>
      <c r="F218" s="37">
        <f t="shared" si="289"/>
        <v>0</v>
      </c>
      <c r="G218" s="37">
        <f t="shared" si="289"/>
        <v>0</v>
      </c>
      <c r="H218" s="37">
        <f t="shared" si="289"/>
        <v>0</v>
      </c>
      <c r="I218" s="141" t="str">
        <f t="shared" si="0"/>
        <v xml:space="preserve"> </v>
      </c>
      <c r="J218" s="141" t="str">
        <f t="shared" si="1"/>
        <v xml:space="preserve"> </v>
      </c>
      <c r="K218" s="141" t="str">
        <f t="shared" si="2"/>
        <v xml:space="preserve"> </v>
      </c>
      <c r="L218" s="141" t="str">
        <f t="shared" ref="L218:M218" si="290">IFERROR(IF(G218="","",(G218/F218))," ")</f>
        <v xml:space="preserve"> </v>
      </c>
      <c r="M218" s="141" t="str">
        <f t="shared" si="290"/>
        <v xml:space="preserve"> </v>
      </c>
      <c r="N218" s="142" t="str">
        <f>IFERROR(IF(E218="","",SCALE!E218/E218)," ")</f>
        <v xml:space="preserve"> </v>
      </c>
      <c r="O218" s="142" t="str">
        <f>IFERROR(IF(G218="","",SCALE!E218/G218)," ")</f>
        <v xml:space="preserve"> </v>
      </c>
      <c r="P218" s="143"/>
      <c r="Q218" s="100"/>
      <c r="R218" s="100"/>
      <c r="S218" s="125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</row>
    <row r="219" spans="1:32" ht="27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25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</row>
  </sheetData>
  <mergeCells count="30">
    <mergeCell ref="C1:N1"/>
    <mergeCell ref="C10:D10"/>
    <mergeCell ref="C18:D18"/>
    <mergeCell ref="T21:Z21"/>
    <mergeCell ref="C26:D26"/>
    <mergeCell ref="C34:D34"/>
    <mergeCell ref="T48:U48"/>
    <mergeCell ref="C42:D42"/>
    <mergeCell ref="C50:D50"/>
    <mergeCell ref="C58:D58"/>
    <mergeCell ref="C66:D66"/>
    <mergeCell ref="C74:D74"/>
    <mergeCell ref="C82:D82"/>
    <mergeCell ref="C90:D90"/>
    <mergeCell ref="C98:D98"/>
    <mergeCell ref="C106:D106"/>
    <mergeCell ref="C114:D114"/>
    <mergeCell ref="C122:D122"/>
    <mergeCell ref="C130:D130"/>
    <mergeCell ref="C138:D138"/>
    <mergeCell ref="C146:D146"/>
    <mergeCell ref="C210:D210"/>
    <mergeCell ref="C218:D218"/>
    <mergeCell ref="C154:D154"/>
    <mergeCell ref="C162:D162"/>
    <mergeCell ref="C170:D170"/>
    <mergeCell ref="C178:D178"/>
    <mergeCell ref="C186:D186"/>
    <mergeCell ref="C194:D194"/>
    <mergeCell ref="C202:D202"/>
  </mergeCells>
  <conditionalFormatting sqref="V3:Z20 V22:Z47 V49:Z97 AA49:AA89 AB49:AB87 AC49:AF75">
    <cfRule type="cellIs" dxfId="0" priority="1" operator="greaterThan">
      <formula>0</formula>
    </cfRule>
  </conditionalFormatting>
  <hyperlinks>
    <hyperlink ref="B3" location="CF!B26" display="Temmuz" xr:uid="{00000000-0004-0000-0300-000000000000}"/>
    <hyperlink ref="B4" location="CF!B58" display="Ağustos" xr:uid="{00000000-0004-0000-0300-000001000000}"/>
    <hyperlink ref="B5" location="CF!B90" display="Eylül" xr:uid="{00000000-0004-0000-0300-000002000000}"/>
    <hyperlink ref="B6" location="CF!B130" display="Ekim" xr:uid="{00000000-0004-0000-0300-000003000000}"/>
    <hyperlink ref="B7" location="CF!B162" display="Kasım" xr:uid="{00000000-0004-0000-0300-000004000000}"/>
    <hyperlink ref="B8" location="CF!B202" display="Aralık" xr:uid="{00000000-0004-0000-0300-000005000000}"/>
    <hyperlink ref="B18" location="CF!B2" display="&lt;|&gt;" xr:uid="{00000000-0004-0000-0300-000006000000}"/>
    <hyperlink ref="B26" location="CF!B2" display="&lt;|&gt;" xr:uid="{00000000-0004-0000-0300-000007000000}"/>
    <hyperlink ref="B34" location="CF!B2" display="&lt;|&gt;" xr:uid="{00000000-0004-0000-0300-000008000000}"/>
    <hyperlink ref="B42" location="CF!B2" display="&lt;|&gt;" xr:uid="{00000000-0004-0000-0300-000009000000}"/>
    <hyperlink ref="B50" location="CF!B2" display="&lt;|&gt;" xr:uid="{00000000-0004-0000-0300-00000A000000}"/>
    <hyperlink ref="B58" location="CF!B2" display="&lt;|&gt;" xr:uid="{00000000-0004-0000-0300-00000B000000}"/>
    <hyperlink ref="B66" location="CF!B2" display="&lt;|&gt;" xr:uid="{00000000-0004-0000-0300-00000C000000}"/>
    <hyperlink ref="B74" location="CF!B2" display="&lt;|&gt;" xr:uid="{00000000-0004-0000-0300-00000D000000}"/>
    <hyperlink ref="B82" location="CF!B2" display="&lt;|&gt;" xr:uid="{00000000-0004-0000-0300-00000E000000}"/>
    <hyperlink ref="B90" location="CF!B2" display="&lt;|&gt;" xr:uid="{00000000-0004-0000-0300-00000F000000}"/>
    <hyperlink ref="B98" location="CF!B2" display="&lt;|&gt;" xr:uid="{00000000-0004-0000-0300-000010000000}"/>
    <hyperlink ref="B106" location="CF!B2" display="&lt;|&gt;" xr:uid="{00000000-0004-0000-0300-000011000000}"/>
    <hyperlink ref="B114" location="CF!B2" display="&lt;|&gt;" xr:uid="{00000000-0004-0000-0300-000012000000}"/>
    <hyperlink ref="B122" location="CF!B2" display="&lt;|&gt;" xr:uid="{00000000-0004-0000-0300-000013000000}"/>
    <hyperlink ref="B130" location="CF!B2" display="&lt;|&gt;" xr:uid="{00000000-0004-0000-0300-000014000000}"/>
    <hyperlink ref="B138" location="CF!B2" display="&lt;|&gt;" xr:uid="{00000000-0004-0000-0300-000015000000}"/>
    <hyperlink ref="B146" location="CF!B2" display="&lt;|&gt;" xr:uid="{00000000-0004-0000-0300-000016000000}"/>
    <hyperlink ref="B154" location="CF!B2" display="&lt;|&gt;" xr:uid="{00000000-0004-0000-0300-000017000000}"/>
    <hyperlink ref="B162" location="CF!B2" display="&lt;|&gt;" xr:uid="{00000000-0004-0000-0300-000018000000}"/>
    <hyperlink ref="B170" location="CF!B2" display="&lt;|&gt;" xr:uid="{00000000-0004-0000-0300-000019000000}"/>
    <hyperlink ref="B178" location="CF!B2" display="&lt;|&gt;" xr:uid="{00000000-0004-0000-0300-00001A000000}"/>
    <hyperlink ref="B186" location="CF!B2" display="&lt;|&gt;" xr:uid="{00000000-0004-0000-0300-00001B000000}"/>
    <hyperlink ref="B194" location="CF!B2" display="&lt;|&gt;" xr:uid="{00000000-0004-0000-0300-00001C000000}"/>
    <hyperlink ref="B202" location="CF!B2" display="&lt;|&gt;" xr:uid="{00000000-0004-0000-0300-00001D000000}"/>
    <hyperlink ref="B210" location="CF!B2" display="&lt;|&gt;" xr:uid="{00000000-0004-0000-0300-00001E000000}"/>
    <hyperlink ref="B218" location="GO!B2" display="&lt;|&gt;" xr:uid="{00000000-0004-0000-0300-00001F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7"/>
  <sheetViews>
    <sheetView topLeftCell="B1" workbookViewId="0">
      <selection activeCell="C7" sqref="C7"/>
    </sheetView>
  </sheetViews>
  <sheetFormatPr defaultColWidth="12.6328125" defaultRowHeight="15" customHeight="1"/>
  <cols>
    <col min="1" max="1" width="33.36328125" customWidth="1"/>
    <col min="3" max="3" width="93.81640625" bestFit="1" customWidth="1"/>
  </cols>
  <sheetData>
    <row r="1" spans="1:4" ht="12.5">
      <c r="A1" s="156" t="s">
        <v>442</v>
      </c>
    </row>
    <row r="2" spans="1:4" ht="20">
      <c r="A2" s="157"/>
      <c r="C2" s="199" t="s">
        <v>531</v>
      </c>
    </row>
    <row r="3" spans="1:4" ht="21" customHeight="1">
      <c r="A3" s="156" t="s">
        <v>443</v>
      </c>
      <c r="C3" s="200" t="s">
        <v>532</v>
      </c>
    </row>
    <row r="4" spans="1:4" ht="16" customHeight="1">
      <c r="A4" s="156"/>
      <c r="C4" s="200" t="s">
        <v>533</v>
      </c>
      <c r="D4" s="201" t="s">
        <v>537</v>
      </c>
    </row>
    <row r="5" spans="1:4" ht="15" customHeight="1">
      <c r="C5" s="200" t="s">
        <v>534</v>
      </c>
    </row>
    <row r="6" spans="1:4" ht="15" customHeight="1">
      <c r="C6" s="200" t="s">
        <v>535</v>
      </c>
    </row>
    <row r="7" spans="1:4" ht="15" customHeight="1">
      <c r="C7" s="200" t="s">
        <v>536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11"/>
  <sheetViews>
    <sheetView workbookViewId="0">
      <selection activeCell="I30" sqref="I30"/>
    </sheetView>
  </sheetViews>
  <sheetFormatPr defaultColWidth="12.6328125" defaultRowHeight="15" customHeight="1"/>
  <cols>
    <col min="1" max="1" width="10.36328125" customWidth="1"/>
    <col min="2" max="2" width="6.90625" customWidth="1"/>
    <col min="3" max="8" width="6.26953125" customWidth="1"/>
    <col min="9" max="9" width="63.7265625" customWidth="1"/>
    <col min="10" max="10" width="71.08984375" customWidth="1"/>
    <col min="11" max="11" width="38.7265625" customWidth="1"/>
    <col min="12" max="12" width="29.453125" customWidth="1"/>
    <col min="13" max="13" width="37.08984375" customWidth="1"/>
  </cols>
  <sheetData>
    <row r="1" spans="1:34" ht="23.25" customHeight="1">
      <c r="A1" s="158" t="s">
        <v>444</v>
      </c>
      <c r="B1" s="253" t="s">
        <v>445</v>
      </c>
      <c r="C1" s="241"/>
      <c r="D1" s="241"/>
      <c r="E1" s="241"/>
      <c r="F1" s="241"/>
      <c r="G1" s="241"/>
      <c r="H1" s="160"/>
      <c r="I1" s="159"/>
      <c r="J1" s="161"/>
      <c r="K1" s="161"/>
      <c r="L1" s="161"/>
      <c r="M1" s="161"/>
      <c r="N1" s="161"/>
      <c r="O1" s="161"/>
      <c r="P1" s="159"/>
      <c r="Q1" s="159"/>
      <c r="R1" s="159"/>
      <c r="S1" s="159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</row>
    <row r="2" spans="1:34" ht="23.25" customHeight="1">
      <c r="A2" s="163" t="s">
        <v>446</v>
      </c>
      <c r="B2" s="164" t="s">
        <v>33</v>
      </c>
      <c r="C2" s="165">
        <v>27</v>
      </c>
      <c r="D2" s="166">
        <v>29</v>
      </c>
      <c r="E2" s="166">
        <v>38</v>
      </c>
      <c r="F2" s="165">
        <v>44</v>
      </c>
      <c r="G2" s="165"/>
      <c r="H2" s="167"/>
      <c r="I2" s="168"/>
      <c r="J2" s="161"/>
      <c r="K2" s="161"/>
      <c r="L2" s="161"/>
      <c r="M2" s="161"/>
      <c r="N2" s="161"/>
      <c r="O2" s="161"/>
      <c r="P2" s="159"/>
      <c r="Q2" s="159"/>
      <c r="R2" s="159"/>
      <c r="S2" s="159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3.25" customHeight="1">
      <c r="A3" s="163" t="s">
        <v>447</v>
      </c>
      <c r="B3" s="164" t="s">
        <v>448</v>
      </c>
      <c r="C3" s="165">
        <v>19</v>
      </c>
      <c r="D3" s="165">
        <v>20</v>
      </c>
      <c r="E3" s="165">
        <v>24</v>
      </c>
      <c r="F3" s="166">
        <v>29</v>
      </c>
      <c r="G3" s="166">
        <v>38</v>
      </c>
      <c r="H3" s="167"/>
      <c r="I3" s="168"/>
      <c r="J3" s="161"/>
      <c r="K3" s="161"/>
      <c r="L3" s="161"/>
      <c r="M3" s="161"/>
      <c r="N3" s="161"/>
      <c r="O3" s="161"/>
      <c r="P3" s="159"/>
      <c r="Q3" s="169"/>
      <c r="R3" s="169"/>
      <c r="S3" s="169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3.25" customHeight="1">
      <c r="A4" s="163" t="s">
        <v>449</v>
      </c>
      <c r="B4" s="170"/>
      <c r="C4" s="170"/>
      <c r="D4" s="170"/>
      <c r="E4" s="170"/>
      <c r="F4" s="170"/>
      <c r="G4" s="168"/>
      <c r="H4" s="167"/>
      <c r="I4" s="168"/>
      <c r="J4" s="159"/>
      <c r="K4" s="159"/>
      <c r="L4" s="159"/>
      <c r="M4" s="159"/>
      <c r="N4" s="159"/>
      <c r="O4" s="159"/>
      <c r="P4" s="159"/>
      <c r="Q4" s="169"/>
      <c r="R4" s="169"/>
      <c r="S4" s="169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</row>
    <row r="5" spans="1:34" ht="23.25" customHeight="1">
      <c r="A5" s="163" t="s">
        <v>450</v>
      </c>
      <c r="B5" s="171"/>
      <c r="C5" s="171"/>
      <c r="D5" s="171"/>
      <c r="E5" s="171"/>
      <c r="F5" s="171"/>
      <c r="G5" s="172"/>
      <c r="H5" s="173"/>
      <c r="I5" s="17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</row>
    <row r="6" spans="1:34" ht="23.25" customHeight="1">
      <c r="A6" s="163" t="s">
        <v>451</v>
      </c>
      <c r="B6" s="171"/>
      <c r="C6" s="171"/>
      <c r="D6" s="171"/>
      <c r="E6" s="171"/>
      <c r="F6" s="171"/>
      <c r="G6" s="172"/>
      <c r="H6" s="173"/>
      <c r="I6" s="174" t="s">
        <v>452</v>
      </c>
      <c r="J6" s="175" t="s">
        <v>453</v>
      </c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</row>
    <row r="7" spans="1:34" ht="23.25" customHeight="1">
      <c r="A7" s="171"/>
      <c r="B7" s="171"/>
      <c r="C7" s="171"/>
      <c r="D7" s="171"/>
      <c r="E7" s="171"/>
      <c r="F7" s="171"/>
      <c r="G7" s="172"/>
      <c r="H7" s="173"/>
      <c r="I7" s="175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</row>
    <row r="8" spans="1:34" ht="23.25" customHeight="1">
      <c r="A8" s="171"/>
      <c r="B8" s="171"/>
      <c r="C8" s="171"/>
      <c r="D8" s="171"/>
      <c r="E8" s="171"/>
      <c r="F8" s="171"/>
      <c r="G8" s="172"/>
      <c r="H8" s="173"/>
      <c r="I8" s="175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</row>
    <row r="9" spans="1:34" ht="23.25" customHeight="1">
      <c r="A9" s="171"/>
      <c r="B9" s="171"/>
      <c r="C9" s="171"/>
      <c r="D9" s="171"/>
      <c r="E9" s="171"/>
      <c r="F9" s="171"/>
      <c r="G9" s="172"/>
      <c r="H9" s="173"/>
      <c r="I9" s="175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</row>
    <row r="10" spans="1:34" ht="23.25" customHeight="1">
      <c r="A10" s="171"/>
      <c r="B10" s="171"/>
      <c r="C10" s="171"/>
      <c r="D10" s="171"/>
      <c r="E10" s="171"/>
      <c r="F10" s="171"/>
      <c r="G10" s="172"/>
      <c r="H10" s="173"/>
      <c r="I10" s="175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</row>
    <row r="11" spans="1:34" ht="23.25" customHeight="1">
      <c r="A11" s="171"/>
      <c r="B11" s="171"/>
      <c r="C11" s="171"/>
      <c r="D11" s="171"/>
      <c r="E11" s="171"/>
      <c r="F11" s="171"/>
      <c r="G11" s="172"/>
      <c r="H11" s="173"/>
      <c r="I11" s="175" t="s">
        <v>454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</row>
    <row r="12" spans="1:34" ht="23.25" customHeight="1">
      <c r="A12" s="177"/>
      <c r="B12" s="177"/>
      <c r="C12" s="177"/>
      <c r="D12" s="177"/>
      <c r="E12" s="177"/>
      <c r="F12" s="177"/>
      <c r="G12" s="178"/>
      <c r="H12" s="179"/>
      <c r="I12" s="180" t="s">
        <v>455</v>
      </c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</row>
    <row r="13" spans="1:34" ht="23.25" customHeight="1">
      <c r="A13" s="177"/>
      <c r="B13" s="177"/>
      <c r="C13" s="177"/>
      <c r="D13" s="177"/>
      <c r="E13" s="177"/>
      <c r="F13" s="177"/>
      <c r="G13" s="178"/>
      <c r="H13" s="179"/>
      <c r="I13" s="180" t="s">
        <v>456</v>
      </c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</row>
    <row r="14" spans="1:34" ht="23.25" customHeight="1">
      <c r="A14" s="171"/>
      <c r="B14" s="171"/>
      <c r="C14" s="171"/>
      <c r="D14" s="171"/>
      <c r="E14" s="171"/>
      <c r="F14" s="171"/>
      <c r="G14" s="172"/>
      <c r="H14" s="173"/>
      <c r="I14" s="175" t="s">
        <v>457</v>
      </c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</row>
    <row r="15" spans="1:34" ht="23.25" customHeight="1">
      <c r="A15" s="171"/>
      <c r="B15" s="171"/>
      <c r="C15" s="171"/>
      <c r="D15" s="171"/>
      <c r="E15" s="171"/>
      <c r="F15" s="171"/>
      <c r="G15" s="172"/>
      <c r="H15" s="173"/>
      <c r="I15" s="181" t="s">
        <v>458</v>
      </c>
      <c r="J15" s="182" t="s">
        <v>459</v>
      </c>
      <c r="K15" s="182"/>
      <c r="L15" s="182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</row>
    <row r="16" spans="1:34" ht="23.25" customHeight="1">
      <c r="A16" s="171"/>
      <c r="B16" s="171"/>
      <c r="C16" s="171"/>
      <c r="D16" s="171"/>
      <c r="E16" s="171"/>
      <c r="F16" s="171"/>
      <c r="G16" s="172"/>
      <c r="H16" s="173"/>
      <c r="I16" s="181" t="s">
        <v>460</v>
      </c>
      <c r="J16" s="183" t="s">
        <v>461</v>
      </c>
      <c r="K16" s="182" t="s">
        <v>462</v>
      </c>
      <c r="L16" s="182" t="s">
        <v>463</v>
      </c>
      <c r="M16" s="175" t="s">
        <v>464</v>
      </c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</row>
    <row r="17" spans="1:34" ht="23.25" customHeight="1">
      <c r="A17" s="171"/>
      <c r="B17" s="171"/>
      <c r="C17" s="171"/>
      <c r="D17" s="171"/>
      <c r="E17" s="171"/>
      <c r="F17" s="171"/>
      <c r="G17" s="172"/>
      <c r="H17" s="173"/>
      <c r="I17" s="182" t="s">
        <v>465</v>
      </c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</row>
    <row r="18" spans="1:34" ht="23.25" customHeight="1">
      <c r="A18" s="177"/>
      <c r="B18" s="177"/>
      <c r="C18" s="177"/>
      <c r="D18" s="177"/>
      <c r="E18" s="177"/>
      <c r="F18" s="177"/>
      <c r="G18" s="178"/>
      <c r="H18" s="179"/>
      <c r="I18" s="174" t="s">
        <v>466</v>
      </c>
      <c r="J18" s="182" t="s">
        <v>467</v>
      </c>
      <c r="K18" s="183" t="s">
        <v>468</v>
      </c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</row>
    <row r="19" spans="1:34" ht="23.25" customHeight="1">
      <c r="A19" s="177"/>
      <c r="B19" s="177"/>
      <c r="C19" s="177"/>
      <c r="D19" s="177"/>
      <c r="E19" s="177"/>
      <c r="F19" s="177"/>
      <c r="G19" s="178"/>
      <c r="H19" s="179"/>
      <c r="I19" s="174" t="s">
        <v>469</v>
      </c>
      <c r="J19" s="182" t="s">
        <v>470</v>
      </c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</row>
    <row r="20" spans="1:34" ht="23.25" customHeight="1">
      <c r="A20" s="171"/>
      <c r="B20" s="171"/>
      <c r="C20" s="171"/>
      <c r="D20" s="171"/>
      <c r="E20" s="171"/>
      <c r="F20" s="171"/>
      <c r="G20" s="172"/>
      <c r="H20" s="173"/>
      <c r="I20" s="175" t="s">
        <v>471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</row>
    <row r="21" spans="1:34" ht="23.25" customHeight="1">
      <c r="A21" s="171"/>
      <c r="B21" s="171"/>
      <c r="C21" s="171"/>
      <c r="D21" s="171"/>
      <c r="E21" s="171"/>
      <c r="F21" s="171"/>
      <c r="G21" s="172"/>
      <c r="H21" s="173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</row>
    <row r="22" spans="1:34" ht="23.25" customHeight="1">
      <c r="A22" s="171"/>
      <c r="B22" s="171"/>
      <c r="C22" s="171"/>
      <c r="D22" s="171"/>
      <c r="E22" s="171"/>
      <c r="F22" s="171"/>
      <c r="G22" s="172"/>
      <c r="H22" s="173"/>
      <c r="I22" s="181" t="s">
        <v>472</v>
      </c>
      <c r="J22" s="184" t="s">
        <v>473</v>
      </c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</row>
    <row r="23" spans="1:34" ht="23.25" customHeight="1">
      <c r="A23" s="171"/>
      <c r="B23" s="171"/>
      <c r="C23" s="171"/>
      <c r="D23" s="171"/>
      <c r="E23" s="171"/>
      <c r="F23" s="171"/>
      <c r="G23" s="172"/>
      <c r="H23" s="173"/>
      <c r="I23" s="175" t="s">
        <v>474</v>
      </c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</row>
    <row r="24" spans="1:34" ht="23.25" customHeight="1">
      <c r="A24" s="185"/>
      <c r="B24" s="185"/>
      <c r="C24" s="185"/>
      <c r="D24" s="185"/>
      <c r="E24" s="185"/>
      <c r="F24" s="185"/>
      <c r="G24" s="161"/>
      <c r="H24" s="186"/>
      <c r="I24" s="187"/>
      <c r="J24" s="187"/>
      <c r="K24" s="187"/>
      <c r="L24" s="187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</row>
    <row r="25" spans="1:34" ht="23.25" customHeight="1">
      <c r="A25" s="171"/>
      <c r="B25" s="171"/>
      <c r="C25" s="171"/>
      <c r="D25" s="171"/>
      <c r="E25" s="171"/>
      <c r="F25" s="171"/>
      <c r="G25" s="172"/>
      <c r="H25" s="173"/>
      <c r="I25" s="175" t="s">
        <v>475</v>
      </c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</row>
    <row r="26" spans="1:34" ht="23.25" customHeight="1">
      <c r="A26" s="171"/>
      <c r="B26" s="171"/>
      <c r="C26" s="171"/>
      <c r="D26" s="171"/>
      <c r="E26" s="171"/>
      <c r="F26" s="171"/>
      <c r="G26" s="172"/>
      <c r="H26" s="173"/>
      <c r="I26" s="175" t="s">
        <v>476</v>
      </c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</row>
    <row r="27" spans="1:34" ht="23.25" customHeight="1">
      <c r="A27" s="171"/>
      <c r="B27" s="171"/>
      <c r="C27" s="171"/>
      <c r="D27" s="171"/>
      <c r="E27" s="171"/>
      <c r="F27" s="171"/>
      <c r="G27" s="172"/>
      <c r="H27" s="173"/>
      <c r="I27" s="175" t="s">
        <v>477</v>
      </c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</row>
    <row r="28" spans="1:34" ht="23.25" customHeight="1">
      <c r="A28" s="171"/>
      <c r="B28" s="171"/>
      <c r="C28" s="171"/>
      <c r="D28" s="171"/>
      <c r="E28" s="171"/>
      <c r="F28" s="171"/>
      <c r="G28" s="172"/>
      <c r="H28" s="173"/>
      <c r="I28" s="181" t="s">
        <v>478</v>
      </c>
      <c r="J28" s="182" t="s">
        <v>479</v>
      </c>
      <c r="K28" s="183" t="s">
        <v>480</v>
      </c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</row>
    <row r="29" spans="1:34" ht="23.25" customHeight="1">
      <c r="A29" s="185"/>
      <c r="B29" s="185"/>
      <c r="C29" s="185"/>
      <c r="D29" s="185"/>
      <c r="E29" s="185"/>
      <c r="F29" s="185"/>
      <c r="G29" s="161"/>
      <c r="H29" s="186"/>
      <c r="I29" s="187"/>
      <c r="J29" s="188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</row>
    <row r="30" spans="1:34" ht="23.25" customHeight="1">
      <c r="A30" s="185"/>
      <c r="B30" s="185"/>
      <c r="C30" s="185"/>
      <c r="D30" s="185"/>
      <c r="E30" s="185"/>
      <c r="F30" s="185"/>
      <c r="G30" s="161"/>
      <c r="H30" s="186"/>
      <c r="I30" s="187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</row>
    <row r="31" spans="1:34" ht="23.25" customHeight="1">
      <c r="A31" s="185"/>
      <c r="B31" s="185"/>
      <c r="C31" s="185"/>
      <c r="D31" s="185"/>
      <c r="E31" s="185"/>
      <c r="F31" s="185"/>
      <c r="G31" s="161"/>
      <c r="H31" s="186"/>
      <c r="I31" s="187"/>
      <c r="J31" s="183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</row>
    <row r="32" spans="1:34" ht="23.25" customHeight="1">
      <c r="A32" s="171"/>
      <c r="B32" s="171"/>
      <c r="C32" s="171"/>
      <c r="D32" s="171"/>
      <c r="E32" s="171"/>
      <c r="F32" s="171"/>
      <c r="G32" s="172"/>
      <c r="H32" s="173"/>
      <c r="I32" s="175" t="s">
        <v>481</v>
      </c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</row>
    <row r="33" spans="1:34" ht="23.25" customHeight="1">
      <c r="A33" s="171"/>
      <c r="B33" s="171"/>
      <c r="C33" s="171"/>
      <c r="D33" s="171"/>
      <c r="E33" s="171"/>
      <c r="F33" s="171"/>
      <c r="G33" s="172"/>
      <c r="H33" s="173"/>
      <c r="I33" s="175" t="s">
        <v>482</v>
      </c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</row>
    <row r="34" spans="1:34" ht="23.25" customHeight="1">
      <c r="A34" s="171"/>
      <c r="B34" s="171"/>
      <c r="C34" s="171"/>
      <c r="D34" s="171"/>
      <c r="E34" s="171"/>
      <c r="F34" s="171"/>
      <c r="G34" s="172"/>
      <c r="H34" s="173"/>
      <c r="I34" s="175" t="s">
        <v>483</v>
      </c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</row>
    <row r="35" spans="1:34" ht="57.75" customHeight="1">
      <c r="A35" s="189"/>
      <c r="B35" s="189"/>
      <c r="C35" s="189"/>
      <c r="D35" s="189"/>
      <c r="E35" s="189"/>
      <c r="F35" s="189"/>
      <c r="G35" s="190"/>
      <c r="H35" s="191"/>
      <c r="I35" s="192" t="s">
        <v>484</v>
      </c>
      <c r="J35" s="182" t="s">
        <v>485</v>
      </c>
      <c r="K35" s="183" t="s">
        <v>486</v>
      </c>
      <c r="L35" s="183" t="s">
        <v>487</v>
      </c>
      <c r="M35" s="184" t="s">
        <v>488</v>
      </c>
      <c r="N35" s="184" t="s">
        <v>489</v>
      </c>
      <c r="O35" s="182" t="s">
        <v>490</v>
      </c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</row>
    <row r="36" spans="1:34" ht="23.25" customHeight="1">
      <c r="A36" s="171"/>
      <c r="B36" s="171"/>
      <c r="C36" s="171"/>
      <c r="D36" s="171"/>
      <c r="E36" s="171"/>
      <c r="F36" s="171"/>
      <c r="G36" s="172"/>
      <c r="H36" s="173"/>
      <c r="I36" s="175" t="s">
        <v>491</v>
      </c>
      <c r="J36" s="176"/>
      <c r="K36" s="176"/>
      <c r="L36" s="187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</row>
    <row r="37" spans="1:34" ht="23.25" customHeight="1">
      <c r="A37" s="171"/>
      <c r="B37" s="171"/>
      <c r="C37" s="171"/>
      <c r="D37" s="171"/>
      <c r="E37" s="171"/>
      <c r="F37" s="171"/>
      <c r="G37" s="172"/>
      <c r="H37" s="173"/>
      <c r="I37" s="182" t="s">
        <v>492</v>
      </c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</row>
    <row r="38" spans="1:34" ht="23.25" customHeight="1">
      <c r="A38" s="185"/>
      <c r="B38" s="185"/>
      <c r="C38" s="185"/>
      <c r="D38" s="185"/>
      <c r="E38" s="185"/>
      <c r="F38" s="185"/>
      <c r="G38" s="161"/>
      <c r="H38" s="186"/>
      <c r="I38" s="18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</row>
    <row r="39" spans="1:34" ht="23.25" customHeight="1">
      <c r="A39" s="193"/>
      <c r="B39" s="193"/>
      <c r="C39" s="193"/>
      <c r="D39" s="193"/>
      <c r="E39" s="193"/>
      <c r="F39" s="193"/>
      <c r="G39" s="194"/>
      <c r="H39" s="195"/>
      <c r="I39" s="19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</row>
    <row r="40" spans="1:34" ht="23.25" customHeight="1">
      <c r="A40" s="177"/>
      <c r="B40" s="177"/>
      <c r="C40" s="177"/>
      <c r="D40" s="177"/>
      <c r="E40" s="177"/>
      <c r="F40" s="177"/>
      <c r="G40" s="178"/>
      <c r="H40" s="179"/>
      <c r="I40" s="183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</row>
    <row r="41" spans="1:34" ht="23.25" customHeight="1">
      <c r="A41" s="193"/>
      <c r="B41" s="193"/>
      <c r="C41" s="193"/>
      <c r="D41" s="193"/>
      <c r="E41" s="193"/>
      <c r="F41" s="193"/>
      <c r="G41" s="194"/>
      <c r="H41" s="195"/>
      <c r="I41" s="196" t="s">
        <v>493</v>
      </c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</row>
    <row r="42" spans="1:34" ht="23.25" customHeight="1">
      <c r="A42" s="193"/>
      <c r="B42" s="193"/>
      <c r="C42" s="193"/>
      <c r="D42" s="193"/>
      <c r="E42" s="193"/>
      <c r="F42" s="193"/>
      <c r="G42" s="194"/>
      <c r="H42" s="195"/>
      <c r="I42" s="196" t="s">
        <v>494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</row>
    <row r="43" spans="1:34" ht="23.25" customHeight="1">
      <c r="A43" s="193"/>
      <c r="B43" s="193"/>
      <c r="C43" s="193"/>
      <c r="D43" s="193"/>
      <c r="E43" s="193"/>
      <c r="F43" s="193"/>
      <c r="G43" s="194"/>
      <c r="H43" s="195"/>
      <c r="I43" s="196" t="s">
        <v>495</v>
      </c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</row>
    <row r="44" spans="1:34" ht="23.25" customHeight="1">
      <c r="A44" s="193"/>
      <c r="B44" s="193"/>
      <c r="C44" s="193"/>
      <c r="D44" s="193"/>
      <c r="E44" s="193"/>
      <c r="F44" s="193"/>
      <c r="G44" s="194"/>
      <c r="H44" s="195"/>
      <c r="I44" s="196" t="s">
        <v>496</v>
      </c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</row>
    <row r="45" spans="1:34" ht="23.25" customHeight="1">
      <c r="A45" s="177"/>
      <c r="B45" s="177"/>
      <c r="C45" s="177"/>
      <c r="D45" s="177"/>
      <c r="E45" s="177"/>
      <c r="F45" s="177"/>
      <c r="G45" s="178"/>
      <c r="H45" s="179"/>
      <c r="I45" s="180" t="s">
        <v>497</v>
      </c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</row>
    <row r="46" spans="1:34" ht="23.25" customHeight="1">
      <c r="A46" s="177"/>
      <c r="B46" s="177"/>
      <c r="C46" s="177"/>
      <c r="D46" s="177"/>
      <c r="E46" s="177"/>
      <c r="F46" s="177"/>
      <c r="G46" s="178"/>
      <c r="H46" s="179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</row>
    <row r="47" spans="1:34" ht="23.25" customHeight="1">
      <c r="A47" s="193"/>
      <c r="B47" s="193"/>
      <c r="C47" s="193"/>
      <c r="D47" s="193"/>
      <c r="E47" s="193"/>
      <c r="F47" s="193"/>
      <c r="G47" s="194"/>
      <c r="H47" s="195"/>
      <c r="I47" s="184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</row>
    <row r="48" spans="1:34" ht="23.25" customHeight="1">
      <c r="A48" s="193"/>
      <c r="B48" s="193"/>
      <c r="C48" s="193"/>
      <c r="D48" s="193"/>
      <c r="E48" s="193"/>
      <c r="F48" s="193"/>
      <c r="G48" s="194"/>
      <c r="H48" s="195"/>
      <c r="I48" s="184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</row>
    <row r="49" spans="1:34" ht="23.25" customHeight="1">
      <c r="A49" s="185"/>
      <c r="B49" s="185"/>
      <c r="C49" s="185"/>
      <c r="D49" s="185"/>
      <c r="E49" s="185"/>
      <c r="F49" s="185"/>
      <c r="G49" s="161"/>
      <c r="H49" s="186"/>
      <c r="I49" s="187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</row>
    <row r="50" spans="1:34" ht="23.25" customHeight="1">
      <c r="A50" s="177"/>
      <c r="B50" s="177"/>
      <c r="C50" s="177"/>
      <c r="D50" s="177"/>
      <c r="E50" s="177"/>
      <c r="F50" s="177"/>
      <c r="G50" s="178"/>
      <c r="H50" s="179"/>
      <c r="I50" s="180" t="s">
        <v>498</v>
      </c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</row>
    <row r="51" spans="1:34" ht="23.25" customHeight="1">
      <c r="A51" s="177"/>
      <c r="B51" s="177"/>
      <c r="C51" s="177"/>
      <c r="D51" s="177"/>
      <c r="E51" s="177"/>
      <c r="F51" s="177"/>
      <c r="G51" s="178"/>
      <c r="H51" s="179"/>
      <c r="I51" s="180" t="s">
        <v>499</v>
      </c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</row>
    <row r="52" spans="1:34" ht="23.25" customHeight="1">
      <c r="A52" s="177"/>
      <c r="B52" s="177"/>
      <c r="C52" s="177"/>
      <c r="D52" s="177"/>
      <c r="E52" s="177"/>
      <c r="F52" s="177"/>
      <c r="G52" s="178"/>
      <c r="H52" s="179"/>
      <c r="I52" s="180" t="s">
        <v>500</v>
      </c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</row>
    <row r="53" spans="1:34" ht="39.75" customHeight="1">
      <c r="A53" s="177"/>
      <c r="B53" s="177"/>
      <c r="C53" s="177"/>
      <c r="D53" s="177"/>
      <c r="E53" s="177"/>
      <c r="F53" s="177"/>
      <c r="G53" s="178"/>
      <c r="H53" s="179"/>
      <c r="I53" s="183" t="s">
        <v>501</v>
      </c>
      <c r="J53" s="184" t="s">
        <v>459</v>
      </c>
      <c r="K53" s="187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</row>
    <row r="54" spans="1:34" ht="23.25" customHeight="1">
      <c r="A54" s="177"/>
      <c r="B54" s="177"/>
      <c r="C54" s="177"/>
      <c r="D54" s="177"/>
      <c r="E54" s="177"/>
      <c r="F54" s="177"/>
      <c r="G54" s="178"/>
      <c r="H54" s="179"/>
      <c r="I54" s="174" t="s">
        <v>502</v>
      </c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</row>
    <row r="55" spans="1:34" ht="23.25" customHeight="1">
      <c r="A55" s="177"/>
      <c r="B55" s="177"/>
      <c r="C55" s="177"/>
      <c r="D55" s="177"/>
      <c r="E55" s="177"/>
      <c r="F55" s="177"/>
      <c r="G55" s="178"/>
      <c r="H55" s="179"/>
      <c r="I55" s="180" t="s">
        <v>503</v>
      </c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</row>
    <row r="56" spans="1:34" ht="23.25" customHeight="1">
      <c r="A56" s="185"/>
      <c r="B56" s="185"/>
      <c r="C56" s="185"/>
      <c r="D56" s="185"/>
      <c r="E56" s="185"/>
      <c r="F56" s="185"/>
      <c r="G56" s="161"/>
      <c r="H56" s="186"/>
      <c r="I56" s="187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</row>
    <row r="57" spans="1:34" ht="23.25" customHeight="1">
      <c r="A57" s="177"/>
      <c r="B57" s="177"/>
      <c r="C57" s="177"/>
      <c r="D57" s="177"/>
      <c r="E57" s="177"/>
      <c r="F57" s="177"/>
      <c r="G57" s="178"/>
      <c r="H57" s="179"/>
      <c r="I57" s="180" t="s">
        <v>504</v>
      </c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</row>
    <row r="58" spans="1:34" ht="23.25" customHeight="1">
      <c r="A58" s="177"/>
      <c r="B58" s="177"/>
      <c r="C58" s="177"/>
      <c r="D58" s="177"/>
      <c r="E58" s="177"/>
      <c r="F58" s="177"/>
      <c r="G58" s="178"/>
      <c r="H58" s="179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</row>
    <row r="59" spans="1:34" ht="23.25" customHeight="1">
      <c r="A59" s="193"/>
      <c r="B59" s="193"/>
      <c r="C59" s="193"/>
      <c r="D59" s="193"/>
      <c r="E59" s="193"/>
      <c r="F59" s="193"/>
      <c r="G59" s="194"/>
      <c r="H59" s="195"/>
      <c r="I59" s="196" t="s">
        <v>505</v>
      </c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</row>
    <row r="60" spans="1:34" ht="23.25" customHeight="1">
      <c r="A60" s="193"/>
      <c r="B60" s="193"/>
      <c r="C60" s="193"/>
      <c r="D60" s="193"/>
      <c r="E60" s="193"/>
      <c r="F60" s="193"/>
      <c r="G60" s="194"/>
      <c r="H60" s="195"/>
      <c r="I60" s="196" t="s">
        <v>506</v>
      </c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</row>
    <row r="61" spans="1:34" ht="23.25" customHeight="1">
      <c r="A61" s="177"/>
      <c r="B61" s="177"/>
      <c r="C61" s="177"/>
      <c r="D61" s="177"/>
      <c r="E61" s="177"/>
      <c r="F61" s="177"/>
      <c r="G61" s="178"/>
      <c r="H61" s="179"/>
      <c r="I61" s="180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</row>
    <row r="62" spans="1:34" ht="23.25" customHeight="1">
      <c r="A62" s="177"/>
      <c r="B62" s="177"/>
      <c r="C62" s="177"/>
      <c r="D62" s="177"/>
      <c r="E62" s="177"/>
      <c r="F62" s="177"/>
      <c r="G62" s="178"/>
      <c r="H62" s="179"/>
      <c r="I62" s="183" t="s">
        <v>507</v>
      </c>
      <c r="J62" s="182" t="s">
        <v>465</v>
      </c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</row>
    <row r="63" spans="1:34" ht="23.25" customHeight="1">
      <c r="A63" s="193"/>
      <c r="B63" s="193"/>
      <c r="C63" s="193"/>
      <c r="D63" s="193"/>
      <c r="E63" s="193"/>
      <c r="F63" s="193"/>
      <c r="G63" s="194"/>
      <c r="H63" s="195"/>
      <c r="I63" s="196" t="s">
        <v>508</v>
      </c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</row>
    <row r="64" spans="1:34" ht="23.25" customHeight="1">
      <c r="A64" s="177"/>
      <c r="B64" s="177"/>
      <c r="C64" s="177"/>
      <c r="D64" s="177"/>
      <c r="E64" s="177"/>
      <c r="F64" s="177"/>
      <c r="G64" s="178"/>
      <c r="H64" s="179"/>
      <c r="I64" s="180" t="s">
        <v>509</v>
      </c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</row>
    <row r="65" spans="1:34" ht="23.25" customHeight="1">
      <c r="A65" s="185"/>
      <c r="B65" s="185"/>
      <c r="C65" s="185"/>
      <c r="D65" s="185"/>
      <c r="E65" s="185"/>
      <c r="F65" s="185"/>
      <c r="G65" s="161"/>
      <c r="H65" s="186"/>
      <c r="I65" s="187"/>
      <c r="J65" s="187"/>
      <c r="K65" s="187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</row>
    <row r="66" spans="1:34" ht="23.25" customHeight="1">
      <c r="A66" s="177"/>
      <c r="B66" s="177"/>
      <c r="C66" s="177"/>
      <c r="D66" s="177"/>
      <c r="E66" s="177"/>
      <c r="F66" s="177"/>
      <c r="G66" s="178"/>
      <c r="H66" s="179"/>
      <c r="I66" s="180" t="s">
        <v>510</v>
      </c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</row>
    <row r="67" spans="1:34" ht="23.25" customHeight="1">
      <c r="A67" s="171"/>
      <c r="B67" s="171"/>
      <c r="C67" s="171"/>
      <c r="D67" s="171"/>
      <c r="E67" s="171"/>
      <c r="F67" s="171"/>
      <c r="G67" s="172"/>
      <c r="H67" s="173"/>
      <c r="I67" s="182" t="s">
        <v>511</v>
      </c>
      <c r="J67" s="182" t="s">
        <v>492</v>
      </c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</row>
    <row r="68" spans="1:34" ht="23.25" customHeight="1">
      <c r="A68" s="171"/>
      <c r="B68" s="171"/>
      <c r="C68" s="171"/>
      <c r="D68" s="171"/>
      <c r="E68" s="171"/>
      <c r="F68" s="171"/>
      <c r="G68" s="172"/>
      <c r="H68" s="173"/>
      <c r="I68" s="175" t="s">
        <v>512</v>
      </c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</row>
    <row r="69" spans="1:34" ht="23.25" customHeight="1">
      <c r="A69" s="171"/>
      <c r="B69" s="171"/>
      <c r="C69" s="171"/>
      <c r="D69" s="171"/>
      <c r="E69" s="171"/>
      <c r="F69" s="171"/>
      <c r="G69" s="172"/>
      <c r="H69" s="173"/>
      <c r="I69" s="175" t="s">
        <v>513</v>
      </c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</row>
    <row r="70" spans="1:34" ht="23.25" customHeight="1">
      <c r="A70" s="185"/>
      <c r="B70" s="185"/>
      <c r="C70" s="185"/>
      <c r="D70" s="185"/>
      <c r="E70" s="185"/>
      <c r="F70" s="185"/>
      <c r="G70" s="161"/>
      <c r="H70" s="186"/>
      <c r="I70" s="187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</row>
    <row r="71" spans="1:34" ht="23.25" customHeight="1">
      <c r="A71" s="185"/>
      <c r="B71" s="185"/>
      <c r="C71" s="185"/>
      <c r="D71" s="185"/>
      <c r="E71" s="185"/>
      <c r="F71" s="185"/>
      <c r="G71" s="161"/>
      <c r="H71" s="186"/>
      <c r="I71" s="187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</row>
    <row r="72" spans="1:34" ht="23.25" customHeight="1">
      <c r="A72" s="171"/>
      <c r="B72" s="171"/>
      <c r="C72" s="171"/>
      <c r="D72" s="171"/>
      <c r="E72" s="171"/>
      <c r="F72" s="171"/>
      <c r="G72" s="172"/>
      <c r="H72" s="173"/>
      <c r="I72" s="175" t="s">
        <v>514</v>
      </c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</row>
    <row r="73" spans="1:34" ht="23.25" customHeight="1">
      <c r="A73" s="171"/>
      <c r="B73" s="171"/>
      <c r="C73" s="171"/>
      <c r="D73" s="171"/>
      <c r="E73" s="171"/>
      <c r="F73" s="171"/>
      <c r="G73" s="172"/>
      <c r="H73" s="173"/>
      <c r="I73" s="175" t="s">
        <v>515</v>
      </c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</row>
    <row r="74" spans="1:34" ht="23.25" customHeight="1">
      <c r="A74" s="171"/>
      <c r="B74" s="171"/>
      <c r="C74" s="171"/>
      <c r="D74" s="171"/>
      <c r="E74" s="171"/>
      <c r="F74" s="171"/>
      <c r="G74" s="172"/>
      <c r="H74" s="173"/>
      <c r="I74" s="175" t="s">
        <v>516</v>
      </c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</row>
    <row r="75" spans="1:34" ht="23.25" customHeight="1">
      <c r="A75" s="171"/>
      <c r="B75" s="171"/>
      <c r="C75" s="171"/>
      <c r="D75" s="171"/>
      <c r="E75" s="171"/>
      <c r="F75" s="171"/>
      <c r="G75" s="172"/>
      <c r="H75" s="173"/>
      <c r="I75" s="175" t="s">
        <v>517</v>
      </c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</row>
    <row r="76" spans="1:34" ht="23.25" customHeight="1">
      <c r="A76" s="171"/>
      <c r="B76" s="171"/>
      <c r="C76" s="171"/>
      <c r="D76" s="171"/>
      <c r="E76" s="171"/>
      <c r="F76" s="171"/>
      <c r="G76" s="172"/>
      <c r="H76" s="173"/>
      <c r="I76" s="175" t="s">
        <v>518</v>
      </c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</row>
    <row r="77" spans="1:34" ht="23.25" customHeight="1">
      <c r="A77" s="171"/>
      <c r="B77" s="171"/>
      <c r="C77" s="171"/>
      <c r="D77" s="171"/>
      <c r="E77" s="171"/>
      <c r="F77" s="171"/>
      <c r="G77" s="172"/>
      <c r="H77" s="173"/>
      <c r="I77" s="175" t="s">
        <v>519</v>
      </c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  <c r="AH77" s="176"/>
    </row>
    <row r="78" spans="1:34" ht="23.25" customHeight="1">
      <c r="A78" s="177"/>
      <c r="B78" s="177"/>
      <c r="C78" s="177"/>
      <c r="D78" s="177"/>
      <c r="E78" s="177"/>
      <c r="F78" s="177"/>
      <c r="G78" s="178"/>
      <c r="H78" s="179"/>
      <c r="I78" s="180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</row>
    <row r="79" spans="1:34" ht="43.5" customHeight="1">
      <c r="A79" s="177"/>
      <c r="B79" s="177"/>
      <c r="C79" s="177"/>
      <c r="D79" s="177"/>
      <c r="E79" s="177"/>
      <c r="F79" s="177"/>
      <c r="G79" s="178"/>
      <c r="H79" s="179"/>
      <c r="I79" s="180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</row>
    <row r="80" spans="1:34" ht="23.25" customHeight="1">
      <c r="A80" s="177"/>
      <c r="B80" s="177"/>
      <c r="C80" s="177"/>
      <c r="D80" s="177"/>
      <c r="E80" s="177"/>
      <c r="F80" s="177"/>
      <c r="G80" s="178"/>
      <c r="H80" s="179"/>
      <c r="I80" s="180" t="s">
        <v>520</v>
      </c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</row>
    <row r="81" spans="1:34" ht="23.25" customHeight="1">
      <c r="A81" s="177"/>
      <c r="B81" s="177"/>
      <c r="C81" s="177"/>
      <c r="D81" s="177"/>
      <c r="E81" s="177"/>
      <c r="F81" s="177"/>
      <c r="G81" s="178"/>
      <c r="H81" s="179"/>
      <c r="I81" s="180" t="s">
        <v>521</v>
      </c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</row>
    <row r="82" spans="1:34" ht="23.25" customHeight="1">
      <c r="A82" s="177"/>
      <c r="B82" s="177"/>
      <c r="C82" s="177"/>
      <c r="D82" s="177"/>
      <c r="E82" s="177"/>
      <c r="F82" s="177"/>
      <c r="G82" s="178"/>
      <c r="H82" s="179"/>
      <c r="I82" s="180" t="s">
        <v>522</v>
      </c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</row>
    <row r="83" spans="1:34" ht="23.25" customHeight="1">
      <c r="A83" s="177"/>
      <c r="B83" s="177"/>
      <c r="C83" s="177"/>
      <c r="D83" s="177"/>
      <c r="E83" s="177"/>
      <c r="F83" s="177"/>
      <c r="G83" s="178"/>
      <c r="H83" s="179"/>
      <c r="I83" s="180" t="s">
        <v>523</v>
      </c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</row>
    <row r="84" spans="1:34" ht="23.25" customHeight="1">
      <c r="A84" s="177"/>
      <c r="B84" s="177"/>
      <c r="C84" s="177"/>
      <c r="D84" s="177"/>
      <c r="E84" s="177"/>
      <c r="F84" s="177"/>
      <c r="G84" s="178"/>
      <c r="H84" s="179"/>
      <c r="I84" s="180" t="s">
        <v>524</v>
      </c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</row>
    <row r="85" spans="1:34" ht="23.25" customHeight="1">
      <c r="A85" s="177"/>
      <c r="B85" s="177"/>
      <c r="C85" s="177"/>
      <c r="D85" s="177"/>
      <c r="E85" s="177"/>
      <c r="F85" s="177"/>
      <c r="G85" s="178"/>
      <c r="H85" s="179"/>
      <c r="I85" s="180" t="s">
        <v>525</v>
      </c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</row>
    <row r="86" spans="1:34" ht="23.25" customHeight="1">
      <c r="A86" s="177"/>
      <c r="B86" s="177"/>
      <c r="C86" s="177"/>
      <c r="D86" s="177"/>
      <c r="E86" s="177"/>
      <c r="F86" s="177"/>
      <c r="G86" s="178"/>
      <c r="H86" s="179"/>
      <c r="I86" s="180" t="s">
        <v>526</v>
      </c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</row>
    <row r="87" spans="1:34" ht="23.25" customHeight="1">
      <c r="A87" s="177"/>
      <c r="B87" s="177"/>
      <c r="C87" s="177"/>
      <c r="D87" s="177"/>
      <c r="E87" s="177"/>
      <c r="F87" s="177"/>
      <c r="G87" s="178"/>
      <c r="H87" s="179"/>
      <c r="I87" s="183" t="s">
        <v>487</v>
      </c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76"/>
      <c r="AE87" s="176"/>
      <c r="AF87" s="176"/>
      <c r="AG87" s="176"/>
      <c r="AH87" s="176"/>
    </row>
    <row r="88" spans="1:34" ht="23.25" customHeight="1">
      <c r="A88" s="177"/>
      <c r="B88" s="177"/>
      <c r="C88" s="177"/>
      <c r="D88" s="177"/>
      <c r="E88" s="177"/>
      <c r="F88" s="177"/>
      <c r="G88" s="178"/>
      <c r="H88" s="179"/>
      <c r="I88" s="180" t="s">
        <v>527</v>
      </c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</row>
    <row r="89" spans="1:34" ht="23.25" customHeight="1">
      <c r="A89" s="177"/>
      <c r="B89" s="177"/>
      <c r="C89" s="177"/>
      <c r="D89" s="177"/>
      <c r="E89" s="177"/>
      <c r="F89" s="177"/>
      <c r="G89" s="178"/>
      <c r="H89" s="179"/>
      <c r="I89" s="180" t="s">
        <v>528</v>
      </c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</row>
    <row r="90" spans="1:34" ht="23.25" customHeight="1">
      <c r="A90" s="177"/>
      <c r="B90" s="177"/>
      <c r="C90" s="177"/>
      <c r="D90" s="177"/>
      <c r="E90" s="177"/>
      <c r="F90" s="177"/>
      <c r="G90" s="178"/>
      <c r="H90" s="179"/>
      <c r="I90" s="180" t="s">
        <v>529</v>
      </c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</row>
    <row r="91" spans="1:34" ht="23.25" customHeight="1">
      <c r="A91" s="177"/>
      <c r="B91" s="177"/>
      <c r="C91" s="177"/>
      <c r="D91" s="177"/>
      <c r="E91" s="177"/>
      <c r="F91" s="177"/>
      <c r="G91" s="178"/>
      <c r="H91" s="179"/>
      <c r="I91" s="180" t="s">
        <v>530</v>
      </c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</row>
    <row r="92" spans="1:34" ht="23.25" customHeight="1">
      <c r="A92" s="197"/>
      <c r="B92" s="197"/>
      <c r="C92" s="197"/>
      <c r="D92" s="197"/>
      <c r="E92" s="197"/>
      <c r="F92" s="197"/>
      <c r="G92" s="162"/>
      <c r="H92" s="198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</row>
    <row r="93" spans="1:34" ht="23.25" customHeight="1">
      <c r="A93" s="197"/>
      <c r="B93" s="197"/>
      <c r="C93" s="197"/>
      <c r="D93" s="197"/>
      <c r="E93" s="197"/>
      <c r="F93" s="197"/>
      <c r="G93" s="162"/>
      <c r="H93" s="198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</row>
    <row r="94" spans="1:34" ht="23.25" customHeight="1">
      <c r="A94" s="197"/>
      <c r="B94" s="197"/>
      <c r="C94" s="197"/>
      <c r="D94" s="197"/>
      <c r="E94" s="197"/>
      <c r="F94" s="197"/>
      <c r="G94" s="162"/>
      <c r="H94" s="198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</row>
    <row r="95" spans="1:34" ht="12.5">
      <c r="A95" s="185"/>
      <c r="B95" s="185"/>
      <c r="C95" s="185"/>
      <c r="D95" s="185"/>
      <c r="E95" s="185"/>
      <c r="F95" s="185"/>
      <c r="G95" s="161"/>
      <c r="H95" s="186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</row>
    <row r="96" spans="1:34" ht="12.5">
      <c r="A96" s="185"/>
      <c r="B96" s="185"/>
      <c r="C96" s="185"/>
      <c r="D96" s="185"/>
      <c r="E96" s="185"/>
      <c r="F96" s="185"/>
      <c r="G96" s="161"/>
      <c r="H96" s="186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</row>
    <row r="97" spans="1:34" ht="12.5">
      <c r="A97" s="185"/>
      <c r="B97" s="185"/>
      <c r="C97" s="185"/>
      <c r="D97" s="185"/>
      <c r="E97" s="185"/>
      <c r="F97" s="185"/>
      <c r="G97" s="161"/>
      <c r="H97" s="186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</row>
    <row r="98" spans="1:34" ht="12.5">
      <c r="A98" s="185"/>
      <c r="B98" s="185"/>
      <c r="C98" s="185"/>
      <c r="D98" s="185"/>
      <c r="E98" s="185"/>
      <c r="F98" s="185"/>
      <c r="G98" s="161"/>
      <c r="H98" s="186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</row>
    <row r="99" spans="1:34" ht="12.5">
      <c r="A99" s="185"/>
      <c r="B99" s="185"/>
      <c r="C99" s="185"/>
      <c r="D99" s="185"/>
      <c r="E99" s="185"/>
      <c r="F99" s="185"/>
      <c r="G99" s="161"/>
      <c r="H99" s="186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</row>
    <row r="100" spans="1:34" ht="12.5">
      <c r="A100" s="185"/>
      <c r="B100" s="185"/>
      <c r="C100" s="185"/>
      <c r="D100" s="185"/>
      <c r="E100" s="185"/>
      <c r="F100" s="185"/>
      <c r="G100" s="161"/>
      <c r="H100" s="186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</row>
    <row r="101" spans="1:34" ht="12.5">
      <c r="A101" s="185"/>
      <c r="B101" s="185"/>
      <c r="C101" s="185"/>
      <c r="D101" s="185"/>
      <c r="E101" s="185"/>
      <c r="F101" s="185"/>
      <c r="G101" s="161"/>
      <c r="H101" s="186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</row>
    <row r="102" spans="1:34" ht="12.5">
      <c r="A102" s="185"/>
      <c r="B102" s="185"/>
      <c r="C102" s="185"/>
      <c r="D102" s="185"/>
      <c r="E102" s="185"/>
      <c r="F102" s="185"/>
      <c r="G102" s="161"/>
      <c r="H102" s="186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</row>
    <row r="103" spans="1:34" ht="12.5">
      <c r="A103" s="185"/>
      <c r="B103" s="185"/>
      <c r="C103" s="185"/>
      <c r="D103" s="185"/>
      <c r="E103" s="185"/>
      <c r="F103" s="185"/>
      <c r="G103" s="161"/>
      <c r="H103" s="186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</row>
    <row r="104" spans="1:34" ht="12.5">
      <c r="A104" s="185"/>
      <c r="B104" s="185"/>
      <c r="C104" s="185"/>
      <c r="D104" s="185"/>
      <c r="E104" s="185"/>
      <c r="F104" s="185"/>
      <c r="G104" s="161"/>
      <c r="H104" s="186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</row>
    <row r="105" spans="1:34" ht="12.5">
      <c r="A105" s="185"/>
      <c r="B105" s="185"/>
      <c r="C105" s="185"/>
      <c r="D105" s="185"/>
      <c r="E105" s="185"/>
      <c r="F105" s="185"/>
      <c r="G105" s="161"/>
      <c r="H105" s="186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</row>
    <row r="106" spans="1:34" ht="12.5">
      <c r="A106" s="185"/>
      <c r="B106" s="185"/>
      <c r="C106" s="185"/>
      <c r="D106" s="185"/>
      <c r="E106" s="185"/>
      <c r="F106" s="185"/>
      <c r="G106" s="161"/>
      <c r="H106" s="186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</row>
    <row r="107" spans="1:34" ht="12.5">
      <c r="A107" s="185"/>
      <c r="B107" s="185"/>
      <c r="C107" s="185"/>
      <c r="D107" s="185"/>
      <c r="E107" s="185"/>
      <c r="F107" s="185"/>
      <c r="G107" s="161"/>
      <c r="H107" s="186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</row>
    <row r="108" spans="1:34" ht="12.5">
      <c r="A108" s="185"/>
      <c r="B108" s="185"/>
      <c r="C108" s="185"/>
      <c r="D108" s="185"/>
      <c r="E108" s="185"/>
      <c r="F108" s="185"/>
      <c r="G108" s="161"/>
      <c r="H108" s="186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</row>
    <row r="109" spans="1:34" ht="12.5">
      <c r="A109" s="185"/>
      <c r="B109" s="185"/>
      <c r="C109" s="185"/>
      <c r="D109" s="185"/>
      <c r="E109" s="185"/>
      <c r="F109" s="185"/>
      <c r="G109" s="161"/>
      <c r="H109" s="186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7"/>
      <c r="AG109" s="187"/>
      <c r="AH109" s="187"/>
    </row>
    <row r="110" spans="1:34" ht="12.5">
      <c r="A110" s="185"/>
      <c r="B110" s="185"/>
      <c r="C110" s="185"/>
      <c r="D110" s="185"/>
      <c r="E110" s="185"/>
      <c r="F110" s="185"/>
      <c r="G110" s="161"/>
      <c r="H110" s="186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</row>
    <row r="111" spans="1:34" ht="12.5">
      <c r="A111" s="185"/>
      <c r="B111" s="185"/>
      <c r="C111" s="185"/>
      <c r="D111" s="185"/>
      <c r="E111" s="185"/>
      <c r="F111" s="185"/>
      <c r="G111" s="161"/>
      <c r="H111" s="186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</row>
    <row r="112" spans="1:34" ht="12.5">
      <c r="A112" s="185"/>
      <c r="B112" s="185"/>
      <c r="C112" s="185"/>
      <c r="D112" s="185"/>
      <c r="E112" s="185"/>
      <c r="F112" s="185"/>
      <c r="G112" s="161"/>
      <c r="H112" s="186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</row>
    <row r="113" spans="1:34" ht="12.5">
      <c r="A113" s="185"/>
      <c r="B113" s="185"/>
      <c r="C113" s="185"/>
      <c r="D113" s="185"/>
      <c r="E113" s="185"/>
      <c r="F113" s="185"/>
      <c r="G113" s="161"/>
      <c r="H113" s="186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</row>
    <row r="114" spans="1:34" ht="12.5">
      <c r="A114" s="185"/>
      <c r="B114" s="185"/>
      <c r="C114" s="185"/>
      <c r="D114" s="185"/>
      <c r="E114" s="185"/>
      <c r="F114" s="185"/>
      <c r="G114" s="161"/>
      <c r="H114" s="186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</row>
    <row r="115" spans="1:34" ht="12.5">
      <c r="A115" s="185"/>
      <c r="B115" s="185"/>
      <c r="C115" s="185"/>
      <c r="D115" s="185"/>
      <c r="E115" s="185"/>
      <c r="F115" s="185"/>
      <c r="G115" s="161"/>
      <c r="H115" s="186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</row>
    <row r="116" spans="1:34" ht="12.5">
      <c r="A116" s="185"/>
      <c r="B116" s="185"/>
      <c r="C116" s="185"/>
      <c r="D116" s="185"/>
      <c r="E116" s="185"/>
      <c r="F116" s="185"/>
      <c r="G116" s="161"/>
      <c r="H116" s="186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</row>
    <row r="117" spans="1:34" ht="12.5">
      <c r="A117" s="185"/>
      <c r="B117" s="185"/>
      <c r="C117" s="185"/>
      <c r="D117" s="185"/>
      <c r="E117" s="185"/>
      <c r="F117" s="185"/>
      <c r="G117" s="161"/>
      <c r="H117" s="186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</row>
    <row r="118" spans="1:34" ht="12.5">
      <c r="A118" s="185"/>
      <c r="B118" s="185"/>
      <c r="C118" s="185"/>
      <c r="D118" s="185"/>
      <c r="E118" s="185"/>
      <c r="F118" s="185"/>
      <c r="G118" s="161"/>
      <c r="H118" s="186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</row>
    <row r="119" spans="1:34" ht="12.5">
      <c r="A119" s="185"/>
      <c r="B119" s="185"/>
      <c r="C119" s="185"/>
      <c r="D119" s="185"/>
      <c r="E119" s="185"/>
      <c r="F119" s="185"/>
      <c r="G119" s="161"/>
      <c r="H119" s="186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</row>
    <row r="120" spans="1:34" ht="12.5">
      <c r="A120" s="185"/>
      <c r="B120" s="185"/>
      <c r="C120" s="185"/>
      <c r="D120" s="185"/>
      <c r="E120" s="185"/>
      <c r="F120" s="185"/>
      <c r="G120" s="161"/>
      <c r="H120" s="186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</row>
    <row r="121" spans="1:34" ht="12.5">
      <c r="A121" s="185"/>
      <c r="B121" s="185"/>
      <c r="C121" s="185"/>
      <c r="D121" s="185"/>
      <c r="E121" s="185"/>
      <c r="F121" s="185"/>
      <c r="G121" s="161"/>
      <c r="H121" s="186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</row>
    <row r="122" spans="1:34" ht="12.5">
      <c r="A122" s="185"/>
      <c r="B122" s="185"/>
      <c r="C122" s="185"/>
      <c r="D122" s="185"/>
      <c r="E122" s="185"/>
      <c r="F122" s="185"/>
      <c r="G122" s="161"/>
      <c r="H122" s="186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</row>
    <row r="123" spans="1:34" ht="12.5">
      <c r="A123" s="185"/>
      <c r="B123" s="185"/>
      <c r="C123" s="185"/>
      <c r="D123" s="185"/>
      <c r="E123" s="185"/>
      <c r="F123" s="185"/>
      <c r="G123" s="161"/>
      <c r="H123" s="186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</row>
    <row r="124" spans="1:34" ht="12.5">
      <c r="A124" s="185"/>
      <c r="B124" s="185"/>
      <c r="C124" s="185"/>
      <c r="D124" s="185"/>
      <c r="E124" s="185"/>
      <c r="F124" s="185"/>
      <c r="G124" s="161"/>
      <c r="H124" s="186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</row>
    <row r="125" spans="1:34" ht="12.5">
      <c r="A125" s="185"/>
      <c r="B125" s="185"/>
      <c r="C125" s="185"/>
      <c r="D125" s="185"/>
      <c r="E125" s="185"/>
      <c r="F125" s="185"/>
      <c r="G125" s="161"/>
      <c r="H125" s="186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</row>
    <row r="126" spans="1:34" ht="12.5">
      <c r="A126" s="185"/>
      <c r="B126" s="185"/>
      <c r="C126" s="185"/>
      <c r="D126" s="185"/>
      <c r="E126" s="185"/>
      <c r="F126" s="185"/>
      <c r="G126" s="161"/>
      <c r="H126" s="186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</row>
    <row r="127" spans="1:34" ht="12.5">
      <c r="A127" s="185"/>
      <c r="B127" s="185"/>
      <c r="C127" s="185"/>
      <c r="D127" s="185"/>
      <c r="E127" s="185"/>
      <c r="F127" s="185"/>
      <c r="G127" s="161"/>
      <c r="H127" s="186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</row>
    <row r="128" spans="1:34" ht="12.5">
      <c r="A128" s="185"/>
      <c r="B128" s="185"/>
      <c r="C128" s="185"/>
      <c r="D128" s="185"/>
      <c r="E128" s="185"/>
      <c r="F128" s="185"/>
      <c r="G128" s="161"/>
      <c r="H128" s="186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</row>
    <row r="129" spans="1:34" ht="12.5">
      <c r="A129" s="185"/>
      <c r="B129" s="185"/>
      <c r="C129" s="185"/>
      <c r="D129" s="185"/>
      <c r="E129" s="185"/>
      <c r="F129" s="185"/>
      <c r="G129" s="161"/>
      <c r="H129" s="186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</row>
    <row r="130" spans="1:34" ht="12.5">
      <c r="A130" s="185"/>
      <c r="B130" s="185"/>
      <c r="C130" s="185"/>
      <c r="D130" s="185"/>
      <c r="E130" s="185"/>
      <c r="F130" s="185"/>
      <c r="G130" s="161"/>
      <c r="H130" s="186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</row>
    <row r="131" spans="1:34" ht="12.5">
      <c r="A131" s="185"/>
      <c r="B131" s="185"/>
      <c r="C131" s="185"/>
      <c r="D131" s="185"/>
      <c r="E131" s="185"/>
      <c r="F131" s="185"/>
      <c r="G131" s="161"/>
      <c r="H131" s="186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</row>
    <row r="132" spans="1:34" ht="12.5">
      <c r="A132" s="185"/>
      <c r="B132" s="185"/>
      <c r="C132" s="185"/>
      <c r="D132" s="185"/>
      <c r="E132" s="185"/>
      <c r="F132" s="185"/>
      <c r="G132" s="161"/>
      <c r="H132" s="186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</row>
    <row r="133" spans="1:34" ht="12.5">
      <c r="A133" s="185"/>
      <c r="B133" s="185"/>
      <c r="C133" s="185"/>
      <c r="D133" s="185"/>
      <c r="E133" s="185"/>
      <c r="F133" s="185"/>
      <c r="G133" s="161"/>
      <c r="H133" s="186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</row>
    <row r="134" spans="1:34" ht="12.5">
      <c r="A134" s="185"/>
      <c r="B134" s="185"/>
      <c r="C134" s="185"/>
      <c r="D134" s="185"/>
      <c r="E134" s="185"/>
      <c r="F134" s="185"/>
      <c r="G134" s="161"/>
      <c r="H134" s="186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</row>
    <row r="135" spans="1:34" ht="12.5">
      <c r="A135" s="185"/>
      <c r="B135" s="185"/>
      <c r="C135" s="185"/>
      <c r="D135" s="185"/>
      <c r="E135" s="185"/>
      <c r="F135" s="185"/>
      <c r="G135" s="161"/>
      <c r="H135" s="186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</row>
    <row r="136" spans="1:34" ht="12.5">
      <c r="A136" s="185"/>
      <c r="B136" s="185"/>
      <c r="C136" s="185"/>
      <c r="D136" s="185"/>
      <c r="E136" s="185"/>
      <c r="F136" s="185"/>
      <c r="G136" s="161"/>
      <c r="H136" s="186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</row>
    <row r="137" spans="1:34" ht="12.5">
      <c r="A137" s="185"/>
      <c r="B137" s="185"/>
      <c r="C137" s="185"/>
      <c r="D137" s="185"/>
      <c r="E137" s="185"/>
      <c r="F137" s="185"/>
      <c r="G137" s="161"/>
      <c r="H137" s="186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</row>
    <row r="138" spans="1:34" ht="12.5">
      <c r="A138" s="185"/>
      <c r="B138" s="185"/>
      <c r="C138" s="185"/>
      <c r="D138" s="185"/>
      <c r="E138" s="185"/>
      <c r="F138" s="185"/>
      <c r="G138" s="161"/>
      <c r="H138" s="186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</row>
    <row r="139" spans="1:34" ht="12.5">
      <c r="A139" s="185"/>
      <c r="B139" s="185"/>
      <c r="C139" s="185"/>
      <c r="D139" s="185"/>
      <c r="E139" s="185"/>
      <c r="F139" s="185"/>
      <c r="G139" s="161"/>
      <c r="H139" s="186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</row>
    <row r="140" spans="1:34" ht="12.5">
      <c r="A140" s="185"/>
      <c r="B140" s="185"/>
      <c r="C140" s="185"/>
      <c r="D140" s="185"/>
      <c r="E140" s="185"/>
      <c r="F140" s="185"/>
      <c r="G140" s="161"/>
      <c r="H140" s="186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</row>
    <row r="141" spans="1:34" ht="12.5">
      <c r="A141" s="185"/>
      <c r="B141" s="185"/>
      <c r="C141" s="185"/>
      <c r="D141" s="185"/>
      <c r="E141" s="185"/>
      <c r="F141" s="185"/>
      <c r="G141" s="161"/>
      <c r="H141" s="186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</row>
    <row r="142" spans="1:34" ht="12.5">
      <c r="A142" s="185"/>
      <c r="B142" s="185"/>
      <c r="C142" s="185"/>
      <c r="D142" s="185"/>
      <c r="E142" s="185"/>
      <c r="F142" s="185"/>
      <c r="G142" s="161"/>
      <c r="H142" s="186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  <c r="AA142" s="187"/>
      <c r="AB142" s="187"/>
      <c r="AC142" s="187"/>
      <c r="AD142" s="187"/>
      <c r="AE142" s="187"/>
      <c r="AF142" s="187"/>
      <c r="AG142" s="187"/>
      <c r="AH142" s="187"/>
    </row>
    <row r="143" spans="1:34" ht="12.5">
      <c r="A143" s="185"/>
      <c r="B143" s="185"/>
      <c r="C143" s="185"/>
      <c r="D143" s="185"/>
      <c r="E143" s="185"/>
      <c r="F143" s="185"/>
      <c r="G143" s="161"/>
      <c r="H143" s="186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87"/>
    </row>
    <row r="144" spans="1:34" ht="12.5">
      <c r="A144" s="185"/>
      <c r="B144" s="185"/>
      <c r="C144" s="185"/>
      <c r="D144" s="185"/>
      <c r="E144" s="185"/>
      <c r="F144" s="185"/>
      <c r="G144" s="161"/>
      <c r="H144" s="186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  <c r="AA144" s="187"/>
      <c r="AB144" s="187"/>
      <c r="AC144" s="187"/>
      <c r="AD144" s="187"/>
      <c r="AE144" s="187"/>
      <c r="AF144" s="187"/>
      <c r="AG144" s="187"/>
      <c r="AH144" s="187"/>
    </row>
    <row r="145" spans="1:34" ht="12.5">
      <c r="A145" s="185"/>
      <c r="B145" s="185"/>
      <c r="C145" s="185"/>
      <c r="D145" s="185"/>
      <c r="E145" s="185"/>
      <c r="F145" s="185"/>
      <c r="G145" s="161"/>
      <c r="H145" s="186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  <c r="AA145" s="187"/>
      <c r="AB145" s="187"/>
      <c r="AC145" s="187"/>
      <c r="AD145" s="187"/>
      <c r="AE145" s="187"/>
      <c r="AF145" s="187"/>
      <c r="AG145" s="187"/>
      <c r="AH145" s="187"/>
    </row>
    <row r="146" spans="1:34" ht="12.5">
      <c r="A146" s="185"/>
      <c r="B146" s="185"/>
      <c r="C146" s="185"/>
      <c r="D146" s="185"/>
      <c r="E146" s="185"/>
      <c r="F146" s="185"/>
      <c r="G146" s="161"/>
      <c r="H146" s="186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</row>
    <row r="147" spans="1:34" ht="12.5">
      <c r="A147" s="185"/>
      <c r="B147" s="185"/>
      <c r="C147" s="185"/>
      <c r="D147" s="185"/>
      <c r="E147" s="185"/>
      <c r="F147" s="185"/>
      <c r="G147" s="161"/>
      <c r="H147" s="186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</row>
    <row r="148" spans="1:34" ht="12.5">
      <c r="A148" s="185"/>
      <c r="B148" s="185"/>
      <c r="C148" s="185"/>
      <c r="D148" s="185"/>
      <c r="E148" s="185"/>
      <c r="F148" s="185"/>
      <c r="G148" s="161"/>
      <c r="H148" s="186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</row>
    <row r="149" spans="1:34" ht="12.5">
      <c r="A149" s="185"/>
      <c r="B149" s="185"/>
      <c r="C149" s="185"/>
      <c r="D149" s="185"/>
      <c r="E149" s="185"/>
      <c r="F149" s="185"/>
      <c r="G149" s="161"/>
      <c r="H149" s="186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</row>
    <row r="150" spans="1:34" ht="12.5">
      <c r="A150" s="185"/>
      <c r="B150" s="185"/>
      <c r="C150" s="185"/>
      <c r="D150" s="185"/>
      <c r="E150" s="185"/>
      <c r="F150" s="185"/>
      <c r="G150" s="161"/>
      <c r="H150" s="186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</row>
    <row r="151" spans="1:34" ht="12.5">
      <c r="A151" s="185"/>
      <c r="B151" s="185"/>
      <c r="C151" s="185"/>
      <c r="D151" s="185"/>
      <c r="E151" s="185"/>
      <c r="F151" s="185"/>
      <c r="G151" s="161"/>
      <c r="H151" s="186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</row>
    <row r="152" spans="1:34" ht="12.5">
      <c r="A152" s="185"/>
      <c r="B152" s="185"/>
      <c r="C152" s="185"/>
      <c r="D152" s="185"/>
      <c r="E152" s="185"/>
      <c r="F152" s="185"/>
      <c r="G152" s="161"/>
      <c r="H152" s="186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</row>
    <row r="153" spans="1:34" ht="12.5">
      <c r="A153" s="185"/>
      <c r="B153" s="185"/>
      <c r="C153" s="185"/>
      <c r="D153" s="185"/>
      <c r="E153" s="185"/>
      <c r="F153" s="185"/>
      <c r="G153" s="161"/>
      <c r="H153" s="186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</row>
    <row r="154" spans="1:34" ht="12.5">
      <c r="A154" s="185"/>
      <c r="B154" s="185"/>
      <c r="C154" s="185"/>
      <c r="D154" s="185"/>
      <c r="E154" s="185"/>
      <c r="F154" s="185"/>
      <c r="G154" s="161"/>
      <c r="H154" s="186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</row>
    <row r="155" spans="1:34" ht="12.5">
      <c r="A155" s="185"/>
      <c r="B155" s="185"/>
      <c r="C155" s="185"/>
      <c r="D155" s="185"/>
      <c r="E155" s="185"/>
      <c r="F155" s="185"/>
      <c r="G155" s="161"/>
      <c r="H155" s="186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</row>
    <row r="156" spans="1:34" ht="12.5">
      <c r="A156" s="185"/>
      <c r="B156" s="185"/>
      <c r="C156" s="185"/>
      <c r="D156" s="185"/>
      <c r="E156" s="185"/>
      <c r="F156" s="185"/>
      <c r="G156" s="161"/>
      <c r="H156" s="186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</row>
    <row r="157" spans="1:34" ht="12.5">
      <c r="A157" s="185"/>
      <c r="B157" s="185"/>
      <c r="C157" s="185"/>
      <c r="D157" s="185"/>
      <c r="E157" s="185"/>
      <c r="F157" s="185"/>
      <c r="G157" s="161"/>
      <c r="H157" s="186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</row>
    <row r="158" spans="1:34" ht="12.5">
      <c r="A158" s="185"/>
      <c r="B158" s="185"/>
      <c r="C158" s="185"/>
      <c r="D158" s="185"/>
      <c r="E158" s="185"/>
      <c r="F158" s="185"/>
      <c r="G158" s="161"/>
      <c r="H158" s="186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</row>
    <row r="159" spans="1:34" ht="12.5">
      <c r="A159" s="185"/>
      <c r="B159" s="185"/>
      <c r="C159" s="185"/>
      <c r="D159" s="185"/>
      <c r="E159" s="185"/>
      <c r="F159" s="185"/>
      <c r="G159" s="161"/>
      <c r="H159" s="186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</row>
    <row r="160" spans="1:34" ht="12.5">
      <c r="A160" s="185"/>
      <c r="B160" s="185"/>
      <c r="C160" s="185"/>
      <c r="D160" s="185"/>
      <c r="E160" s="185"/>
      <c r="F160" s="185"/>
      <c r="G160" s="161"/>
      <c r="H160" s="186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</row>
    <row r="161" spans="1:34" ht="12.5">
      <c r="A161" s="185"/>
      <c r="B161" s="185"/>
      <c r="C161" s="185"/>
      <c r="D161" s="185"/>
      <c r="E161" s="185"/>
      <c r="F161" s="185"/>
      <c r="G161" s="161"/>
      <c r="H161" s="186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</row>
    <row r="162" spans="1:34" ht="12.5">
      <c r="A162" s="185"/>
      <c r="B162" s="185"/>
      <c r="C162" s="185"/>
      <c r="D162" s="185"/>
      <c r="E162" s="185"/>
      <c r="F162" s="185"/>
      <c r="G162" s="161"/>
      <c r="H162" s="186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</row>
    <row r="163" spans="1:34" ht="12.5">
      <c r="A163" s="185"/>
      <c r="B163" s="185"/>
      <c r="C163" s="185"/>
      <c r="D163" s="185"/>
      <c r="E163" s="185"/>
      <c r="F163" s="185"/>
      <c r="G163" s="161"/>
      <c r="H163" s="186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</row>
    <row r="164" spans="1:34" ht="12.5">
      <c r="A164" s="185"/>
      <c r="B164" s="185"/>
      <c r="C164" s="185"/>
      <c r="D164" s="185"/>
      <c r="E164" s="185"/>
      <c r="F164" s="185"/>
      <c r="G164" s="161"/>
      <c r="H164" s="186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</row>
    <row r="165" spans="1:34" ht="12.5">
      <c r="A165" s="185"/>
      <c r="B165" s="185"/>
      <c r="C165" s="185"/>
      <c r="D165" s="185"/>
      <c r="E165" s="185"/>
      <c r="F165" s="185"/>
      <c r="G165" s="161"/>
      <c r="H165" s="186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</row>
    <row r="166" spans="1:34" ht="12.5">
      <c r="A166" s="185"/>
      <c r="B166" s="185"/>
      <c r="C166" s="185"/>
      <c r="D166" s="185"/>
      <c r="E166" s="185"/>
      <c r="F166" s="185"/>
      <c r="G166" s="161"/>
      <c r="H166" s="186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187"/>
      <c r="AD166" s="187"/>
      <c r="AE166" s="187"/>
      <c r="AF166" s="187"/>
      <c r="AG166" s="187"/>
      <c r="AH166" s="187"/>
    </row>
    <row r="167" spans="1:34" ht="12.5">
      <c r="A167" s="185"/>
      <c r="B167" s="185"/>
      <c r="C167" s="185"/>
      <c r="D167" s="185"/>
      <c r="E167" s="185"/>
      <c r="F167" s="185"/>
      <c r="G167" s="161"/>
      <c r="H167" s="186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87"/>
      <c r="AG167" s="187"/>
      <c r="AH167" s="187"/>
    </row>
    <row r="168" spans="1:34" ht="12.5">
      <c r="A168" s="185"/>
      <c r="B168" s="185"/>
      <c r="C168" s="185"/>
      <c r="D168" s="185"/>
      <c r="E168" s="185"/>
      <c r="F168" s="185"/>
      <c r="G168" s="161"/>
      <c r="H168" s="186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</row>
    <row r="169" spans="1:34" ht="12.5">
      <c r="A169" s="185"/>
      <c r="B169" s="185"/>
      <c r="C169" s="185"/>
      <c r="D169" s="185"/>
      <c r="E169" s="185"/>
      <c r="F169" s="185"/>
      <c r="G169" s="161"/>
      <c r="H169" s="186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</row>
    <row r="170" spans="1:34" ht="12.5">
      <c r="A170" s="185"/>
      <c r="B170" s="185"/>
      <c r="C170" s="185"/>
      <c r="D170" s="185"/>
      <c r="E170" s="185"/>
      <c r="F170" s="185"/>
      <c r="G170" s="161"/>
      <c r="H170" s="186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</row>
    <row r="171" spans="1:34" ht="12.5">
      <c r="A171" s="185"/>
      <c r="B171" s="185"/>
      <c r="C171" s="185"/>
      <c r="D171" s="185"/>
      <c r="E171" s="185"/>
      <c r="F171" s="185"/>
      <c r="G171" s="161"/>
      <c r="H171" s="186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</row>
    <row r="172" spans="1:34" ht="12.5">
      <c r="A172" s="185"/>
      <c r="B172" s="185"/>
      <c r="C172" s="185"/>
      <c r="D172" s="185"/>
      <c r="E172" s="185"/>
      <c r="F172" s="185"/>
      <c r="G172" s="161"/>
      <c r="H172" s="186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</row>
    <row r="173" spans="1:34" ht="12.5">
      <c r="A173" s="185"/>
      <c r="B173" s="185"/>
      <c r="C173" s="185"/>
      <c r="D173" s="185"/>
      <c r="E173" s="185"/>
      <c r="F173" s="185"/>
      <c r="G173" s="161"/>
      <c r="H173" s="186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</row>
    <row r="174" spans="1:34" ht="12.5">
      <c r="A174" s="185"/>
      <c r="B174" s="185"/>
      <c r="C174" s="185"/>
      <c r="D174" s="185"/>
      <c r="E174" s="185"/>
      <c r="F174" s="185"/>
      <c r="G174" s="161"/>
      <c r="H174" s="186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</row>
    <row r="175" spans="1:34" ht="12.5">
      <c r="A175" s="185"/>
      <c r="B175" s="185"/>
      <c r="C175" s="185"/>
      <c r="D175" s="185"/>
      <c r="E175" s="185"/>
      <c r="F175" s="185"/>
      <c r="G175" s="161"/>
      <c r="H175" s="186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</row>
    <row r="176" spans="1:34" ht="12.5">
      <c r="A176" s="185"/>
      <c r="B176" s="185"/>
      <c r="C176" s="185"/>
      <c r="D176" s="185"/>
      <c r="E176" s="185"/>
      <c r="F176" s="185"/>
      <c r="G176" s="161"/>
      <c r="H176" s="186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</row>
    <row r="177" spans="1:34" ht="12.5">
      <c r="A177" s="185"/>
      <c r="B177" s="185"/>
      <c r="C177" s="185"/>
      <c r="D177" s="185"/>
      <c r="E177" s="185"/>
      <c r="F177" s="185"/>
      <c r="G177" s="161"/>
      <c r="H177" s="186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</row>
    <row r="178" spans="1:34" ht="12.5">
      <c r="A178" s="185"/>
      <c r="B178" s="185"/>
      <c r="C178" s="185"/>
      <c r="D178" s="185"/>
      <c r="E178" s="185"/>
      <c r="F178" s="185"/>
      <c r="G178" s="161"/>
      <c r="H178" s="186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</row>
    <row r="179" spans="1:34" ht="12.5">
      <c r="A179" s="185"/>
      <c r="B179" s="185"/>
      <c r="C179" s="185"/>
      <c r="D179" s="185"/>
      <c r="E179" s="185"/>
      <c r="F179" s="185"/>
      <c r="G179" s="161"/>
      <c r="H179" s="186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</row>
    <row r="180" spans="1:34" ht="12.5">
      <c r="A180" s="185"/>
      <c r="B180" s="185"/>
      <c r="C180" s="185"/>
      <c r="D180" s="185"/>
      <c r="E180" s="185"/>
      <c r="F180" s="185"/>
      <c r="G180" s="161"/>
      <c r="H180" s="186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</row>
    <row r="181" spans="1:34" ht="12.5">
      <c r="A181" s="185"/>
      <c r="B181" s="185"/>
      <c r="C181" s="185"/>
      <c r="D181" s="185"/>
      <c r="E181" s="185"/>
      <c r="F181" s="185"/>
      <c r="G181" s="161"/>
      <c r="H181" s="186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</row>
    <row r="182" spans="1:34" ht="12.5">
      <c r="A182" s="185"/>
      <c r="B182" s="185"/>
      <c r="C182" s="185"/>
      <c r="D182" s="185"/>
      <c r="E182" s="185"/>
      <c r="F182" s="185"/>
      <c r="G182" s="161"/>
      <c r="H182" s="186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</row>
    <row r="183" spans="1:34" ht="12.5">
      <c r="A183" s="185"/>
      <c r="B183" s="185"/>
      <c r="C183" s="185"/>
      <c r="D183" s="185"/>
      <c r="E183" s="185"/>
      <c r="F183" s="185"/>
      <c r="G183" s="161"/>
      <c r="H183" s="186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</row>
    <row r="184" spans="1:34" ht="12.5">
      <c r="A184" s="185"/>
      <c r="B184" s="185"/>
      <c r="C184" s="185"/>
      <c r="D184" s="185"/>
      <c r="E184" s="185"/>
      <c r="F184" s="185"/>
      <c r="G184" s="161"/>
      <c r="H184" s="18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</row>
    <row r="185" spans="1:34" ht="12.5">
      <c r="A185" s="185"/>
      <c r="B185" s="185"/>
      <c r="C185" s="185"/>
      <c r="D185" s="185"/>
      <c r="E185" s="185"/>
      <c r="F185" s="185"/>
      <c r="G185" s="161"/>
      <c r="H185" s="186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</row>
    <row r="186" spans="1:34" ht="12.5">
      <c r="A186" s="185"/>
      <c r="B186" s="185"/>
      <c r="C186" s="185"/>
      <c r="D186" s="185"/>
      <c r="E186" s="185"/>
      <c r="F186" s="185"/>
      <c r="G186" s="161"/>
      <c r="H186" s="186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</row>
    <row r="187" spans="1:34" ht="12.5">
      <c r="A187" s="185"/>
      <c r="B187" s="185"/>
      <c r="C187" s="185"/>
      <c r="D187" s="185"/>
      <c r="E187" s="185"/>
      <c r="F187" s="185"/>
      <c r="G187" s="161"/>
      <c r="H187" s="186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</row>
    <row r="188" spans="1:34" ht="12.5">
      <c r="A188" s="185"/>
      <c r="B188" s="185"/>
      <c r="C188" s="185"/>
      <c r="D188" s="185"/>
      <c r="E188" s="185"/>
      <c r="F188" s="185"/>
      <c r="G188" s="161"/>
      <c r="H188" s="186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</row>
    <row r="189" spans="1:34" ht="12.5">
      <c r="A189" s="185"/>
      <c r="B189" s="185"/>
      <c r="C189" s="185"/>
      <c r="D189" s="185"/>
      <c r="E189" s="185"/>
      <c r="F189" s="185"/>
      <c r="G189" s="161"/>
      <c r="H189" s="186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</row>
    <row r="190" spans="1:34" ht="12.5">
      <c r="A190" s="185"/>
      <c r="B190" s="185"/>
      <c r="C190" s="185"/>
      <c r="D190" s="185"/>
      <c r="E190" s="185"/>
      <c r="F190" s="185"/>
      <c r="G190" s="161"/>
      <c r="H190" s="18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</row>
    <row r="191" spans="1:34" ht="12.5">
      <c r="A191" s="185"/>
      <c r="B191" s="185"/>
      <c r="C191" s="185"/>
      <c r="D191" s="185"/>
      <c r="E191" s="185"/>
      <c r="F191" s="185"/>
      <c r="G191" s="161"/>
      <c r="H191" s="186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</row>
    <row r="192" spans="1:34" ht="12.5">
      <c r="A192" s="185"/>
      <c r="B192" s="185"/>
      <c r="C192" s="185"/>
      <c r="D192" s="185"/>
      <c r="E192" s="185"/>
      <c r="F192" s="185"/>
      <c r="G192" s="161"/>
      <c r="H192" s="186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</row>
    <row r="193" spans="1:34" ht="12.5">
      <c r="A193" s="185"/>
      <c r="B193" s="185"/>
      <c r="C193" s="185"/>
      <c r="D193" s="185"/>
      <c r="E193" s="185"/>
      <c r="F193" s="185"/>
      <c r="G193" s="161"/>
      <c r="H193" s="186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</row>
    <row r="194" spans="1:34" ht="12.5">
      <c r="A194" s="185"/>
      <c r="B194" s="185"/>
      <c r="C194" s="185"/>
      <c r="D194" s="185"/>
      <c r="E194" s="185"/>
      <c r="F194" s="185"/>
      <c r="G194" s="161"/>
      <c r="H194" s="186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</row>
    <row r="195" spans="1:34" ht="12.5">
      <c r="A195" s="185"/>
      <c r="B195" s="185"/>
      <c r="C195" s="185"/>
      <c r="D195" s="185"/>
      <c r="E195" s="185"/>
      <c r="F195" s="185"/>
      <c r="G195" s="161"/>
      <c r="H195" s="186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</row>
    <row r="196" spans="1:34" ht="12.5">
      <c r="A196" s="185"/>
      <c r="B196" s="185"/>
      <c r="C196" s="185"/>
      <c r="D196" s="185"/>
      <c r="E196" s="185"/>
      <c r="F196" s="185"/>
      <c r="G196" s="161"/>
      <c r="H196" s="18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</row>
    <row r="197" spans="1:34" ht="12.5">
      <c r="A197" s="185"/>
      <c r="B197" s="185"/>
      <c r="C197" s="185"/>
      <c r="D197" s="185"/>
      <c r="E197" s="185"/>
      <c r="F197" s="185"/>
      <c r="G197" s="161"/>
      <c r="H197" s="186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</row>
    <row r="198" spans="1:34" ht="12.5">
      <c r="A198" s="185"/>
      <c r="B198" s="185"/>
      <c r="C198" s="185"/>
      <c r="D198" s="185"/>
      <c r="E198" s="185"/>
      <c r="F198" s="185"/>
      <c r="G198" s="161"/>
      <c r="H198" s="186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</row>
    <row r="199" spans="1:34" ht="12.5">
      <c r="A199" s="185"/>
      <c r="B199" s="185"/>
      <c r="C199" s="185"/>
      <c r="D199" s="185"/>
      <c r="E199" s="185"/>
      <c r="F199" s="185"/>
      <c r="G199" s="161"/>
      <c r="H199" s="186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</row>
    <row r="200" spans="1:34" ht="12.5">
      <c r="A200" s="185"/>
      <c r="B200" s="185"/>
      <c r="C200" s="185"/>
      <c r="D200" s="185"/>
      <c r="E200" s="185"/>
      <c r="F200" s="185"/>
      <c r="G200" s="161"/>
      <c r="H200" s="186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</row>
    <row r="201" spans="1:34" ht="12.5">
      <c r="A201" s="185"/>
      <c r="B201" s="185"/>
      <c r="C201" s="185"/>
      <c r="D201" s="185"/>
      <c r="E201" s="185"/>
      <c r="F201" s="185"/>
      <c r="G201" s="161"/>
      <c r="H201" s="18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</row>
    <row r="202" spans="1:34" ht="12.5">
      <c r="A202" s="185"/>
      <c r="B202" s="185"/>
      <c r="C202" s="185"/>
      <c r="D202" s="185"/>
      <c r="E202" s="185"/>
      <c r="F202" s="185"/>
      <c r="G202" s="161"/>
      <c r="H202" s="186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</row>
    <row r="203" spans="1:34" ht="12.5">
      <c r="A203" s="185"/>
      <c r="B203" s="185"/>
      <c r="C203" s="185"/>
      <c r="D203" s="185"/>
      <c r="E203" s="185"/>
      <c r="F203" s="185"/>
      <c r="G203" s="161"/>
      <c r="H203" s="18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</row>
    <row r="204" spans="1:34" ht="12.5">
      <c r="A204" s="185"/>
      <c r="B204" s="185"/>
      <c r="C204" s="185"/>
      <c r="D204" s="185"/>
      <c r="E204" s="185"/>
      <c r="F204" s="185"/>
      <c r="G204" s="161"/>
      <c r="H204" s="186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</row>
    <row r="205" spans="1:34" ht="12.5">
      <c r="A205" s="185"/>
      <c r="B205" s="185"/>
      <c r="C205" s="185"/>
      <c r="D205" s="185"/>
      <c r="E205" s="185"/>
      <c r="F205" s="185"/>
      <c r="G205" s="161"/>
      <c r="H205" s="186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</row>
    <row r="206" spans="1:34" ht="12.5">
      <c r="A206" s="185"/>
      <c r="B206" s="185"/>
      <c r="C206" s="185"/>
      <c r="D206" s="185"/>
      <c r="E206" s="185"/>
      <c r="F206" s="185"/>
      <c r="G206" s="161"/>
      <c r="H206" s="186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</row>
    <row r="207" spans="1:34" ht="12.5">
      <c r="A207" s="185"/>
      <c r="B207" s="185"/>
      <c r="C207" s="185"/>
      <c r="D207" s="185"/>
      <c r="E207" s="185"/>
      <c r="F207" s="185"/>
      <c r="G207" s="161"/>
      <c r="H207" s="186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</row>
    <row r="208" spans="1:34" ht="12.5">
      <c r="A208" s="185"/>
      <c r="B208" s="185"/>
      <c r="C208" s="185"/>
      <c r="D208" s="185"/>
      <c r="E208" s="185"/>
      <c r="F208" s="185"/>
      <c r="G208" s="161"/>
      <c r="H208" s="18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</row>
    <row r="209" spans="1:34" ht="12.5">
      <c r="A209" s="185"/>
      <c r="B209" s="185"/>
      <c r="C209" s="185"/>
      <c r="D209" s="185"/>
      <c r="E209" s="185"/>
      <c r="F209" s="185"/>
      <c r="G209" s="161"/>
      <c r="H209" s="186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</row>
    <row r="210" spans="1:34" ht="12.5">
      <c r="A210" s="185"/>
      <c r="B210" s="185"/>
      <c r="C210" s="185"/>
      <c r="D210" s="185"/>
      <c r="E210" s="185"/>
      <c r="F210" s="185"/>
      <c r="G210" s="161"/>
      <c r="H210" s="18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</row>
    <row r="211" spans="1:34" ht="12.5">
      <c r="A211" s="185"/>
      <c r="B211" s="185"/>
      <c r="C211" s="185"/>
      <c r="D211" s="185"/>
      <c r="E211" s="185"/>
      <c r="F211" s="185"/>
      <c r="G211" s="161"/>
      <c r="H211" s="186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</row>
    <row r="212" spans="1:34" ht="12.5">
      <c r="A212" s="185"/>
      <c r="B212" s="185"/>
      <c r="C212" s="185"/>
      <c r="D212" s="185"/>
      <c r="E212" s="185"/>
      <c r="F212" s="185"/>
      <c r="G212" s="161"/>
      <c r="H212" s="186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</row>
    <row r="213" spans="1:34" ht="12.5">
      <c r="A213" s="185"/>
      <c r="B213" s="185"/>
      <c r="C213" s="185"/>
      <c r="D213" s="185"/>
      <c r="E213" s="185"/>
      <c r="F213" s="185"/>
      <c r="G213" s="161"/>
      <c r="H213" s="186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</row>
    <row r="214" spans="1:34" ht="12.5">
      <c r="A214" s="185"/>
      <c r="B214" s="185"/>
      <c r="C214" s="185"/>
      <c r="D214" s="185"/>
      <c r="E214" s="185"/>
      <c r="F214" s="185"/>
      <c r="G214" s="161"/>
      <c r="H214" s="186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</row>
    <row r="215" spans="1:34" ht="12.5">
      <c r="A215" s="185"/>
      <c r="B215" s="185"/>
      <c r="C215" s="185"/>
      <c r="D215" s="185"/>
      <c r="E215" s="185"/>
      <c r="F215" s="185"/>
      <c r="G215" s="161"/>
      <c r="H215" s="186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</row>
    <row r="216" spans="1:34" ht="12.5">
      <c r="A216" s="185"/>
      <c r="B216" s="185"/>
      <c r="C216" s="185"/>
      <c r="D216" s="185"/>
      <c r="E216" s="185"/>
      <c r="F216" s="185"/>
      <c r="G216" s="161"/>
      <c r="H216" s="186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</row>
    <row r="217" spans="1:34" ht="12.5">
      <c r="A217" s="185"/>
      <c r="B217" s="185"/>
      <c r="C217" s="185"/>
      <c r="D217" s="185"/>
      <c r="E217" s="185"/>
      <c r="F217" s="185"/>
      <c r="G217" s="161"/>
      <c r="H217" s="186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</row>
    <row r="218" spans="1:34" ht="12.5">
      <c r="A218" s="185"/>
      <c r="B218" s="185"/>
      <c r="C218" s="185"/>
      <c r="D218" s="185"/>
      <c r="E218" s="185"/>
      <c r="F218" s="185"/>
      <c r="G218" s="161"/>
      <c r="H218" s="186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</row>
    <row r="219" spans="1:34" ht="12.5">
      <c r="A219" s="185"/>
      <c r="B219" s="185"/>
      <c r="C219" s="185"/>
      <c r="D219" s="185"/>
      <c r="E219" s="185"/>
      <c r="F219" s="185"/>
      <c r="G219" s="161"/>
      <c r="H219" s="18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</row>
    <row r="220" spans="1:34" ht="12.5">
      <c r="A220" s="185"/>
      <c r="B220" s="185"/>
      <c r="C220" s="185"/>
      <c r="D220" s="185"/>
      <c r="E220" s="185"/>
      <c r="F220" s="185"/>
      <c r="G220" s="161"/>
      <c r="H220" s="186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</row>
    <row r="221" spans="1:34" ht="12.5">
      <c r="A221" s="185"/>
      <c r="B221" s="185"/>
      <c r="C221" s="185"/>
      <c r="D221" s="185"/>
      <c r="E221" s="185"/>
      <c r="F221" s="185"/>
      <c r="G221" s="161"/>
      <c r="H221" s="186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</row>
    <row r="222" spans="1:34" ht="12.5">
      <c r="A222" s="185"/>
      <c r="B222" s="185"/>
      <c r="C222" s="185"/>
      <c r="D222" s="185"/>
      <c r="E222" s="185"/>
      <c r="F222" s="185"/>
      <c r="G222" s="161"/>
      <c r="H222" s="186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</row>
    <row r="223" spans="1:34" ht="12.5">
      <c r="A223" s="185"/>
      <c r="B223" s="185"/>
      <c r="C223" s="185"/>
      <c r="D223" s="185"/>
      <c r="E223" s="185"/>
      <c r="F223" s="185"/>
      <c r="G223" s="161"/>
      <c r="H223" s="186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</row>
    <row r="224" spans="1:34" ht="12.5">
      <c r="A224" s="185"/>
      <c r="B224" s="185"/>
      <c r="C224" s="185"/>
      <c r="D224" s="185"/>
      <c r="E224" s="185"/>
      <c r="F224" s="185"/>
      <c r="G224" s="161"/>
      <c r="H224" s="186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</row>
    <row r="225" spans="1:34" ht="12.5">
      <c r="A225" s="185"/>
      <c r="B225" s="185"/>
      <c r="C225" s="185"/>
      <c r="D225" s="185"/>
      <c r="E225" s="185"/>
      <c r="F225" s="185"/>
      <c r="G225" s="161"/>
      <c r="H225" s="186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</row>
    <row r="226" spans="1:34" ht="12.5">
      <c r="A226" s="185"/>
      <c r="B226" s="185"/>
      <c r="C226" s="185"/>
      <c r="D226" s="185"/>
      <c r="E226" s="185"/>
      <c r="F226" s="185"/>
      <c r="G226" s="161"/>
      <c r="H226" s="186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</row>
    <row r="227" spans="1:34" ht="12.5">
      <c r="A227" s="185"/>
      <c r="B227" s="185"/>
      <c r="C227" s="185"/>
      <c r="D227" s="185"/>
      <c r="E227" s="185"/>
      <c r="F227" s="185"/>
      <c r="G227" s="161"/>
      <c r="H227" s="186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</row>
    <row r="228" spans="1:34" ht="12.5">
      <c r="A228" s="185"/>
      <c r="B228" s="185"/>
      <c r="C228" s="185"/>
      <c r="D228" s="185"/>
      <c r="E228" s="185"/>
      <c r="F228" s="185"/>
      <c r="G228" s="161"/>
      <c r="H228" s="186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</row>
    <row r="229" spans="1:34" ht="12.5">
      <c r="A229" s="185"/>
      <c r="B229" s="185"/>
      <c r="C229" s="185"/>
      <c r="D229" s="185"/>
      <c r="E229" s="185"/>
      <c r="F229" s="185"/>
      <c r="G229" s="161"/>
      <c r="H229" s="186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</row>
    <row r="230" spans="1:34" ht="12.5">
      <c r="A230" s="185"/>
      <c r="B230" s="185"/>
      <c r="C230" s="185"/>
      <c r="D230" s="185"/>
      <c r="E230" s="185"/>
      <c r="F230" s="185"/>
      <c r="G230" s="161"/>
      <c r="H230" s="186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</row>
    <row r="231" spans="1:34" ht="12.5">
      <c r="A231" s="185"/>
      <c r="B231" s="185"/>
      <c r="C231" s="185"/>
      <c r="D231" s="185"/>
      <c r="E231" s="185"/>
      <c r="F231" s="185"/>
      <c r="G231" s="161"/>
      <c r="H231" s="186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</row>
    <row r="232" spans="1:34" ht="12.5">
      <c r="A232" s="185"/>
      <c r="B232" s="185"/>
      <c r="C232" s="185"/>
      <c r="D232" s="185"/>
      <c r="E232" s="185"/>
      <c r="F232" s="185"/>
      <c r="G232" s="161"/>
      <c r="H232" s="18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</row>
    <row r="233" spans="1:34" ht="12.5">
      <c r="A233" s="185"/>
      <c r="B233" s="185"/>
      <c r="C233" s="185"/>
      <c r="D233" s="185"/>
      <c r="E233" s="185"/>
      <c r="F233" s="185"/>
      <c r="G233" s="161"/>
      <c r="H233" s="186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</row>
    <row r="234" spans="1:34" ht="12.5">
      <c r="A234" s="185"/>
      <c r="B234" s="185"/>
      <c r="C234" s="185"/>
      <c r="D234" s="185"/>
      <c r="E234" s="185"/>
      <c r="F234" s="185"/>
      <c r="G234" s="161"/>
      <c r="H234" s="186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</row>
    <row r="235" spans="1:34" ht="12.5">
      <c r="A235" s="185"/>
      <c r="B235" s="185"/>
      <c r="C235" s="185"/>
      <c r="D235" s="185"/>
      <c r="E235" s="185"/>
      <c r="F235" s="185"/>
      <c r="G235" s="161"/>
      <c r="H235" s="186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</row>
    <row r="236" spans="1:34" ht="12.5">
      <c r="A236" s="185"/>
      <c r="B236" s="185"/>
      <c r="C236" s="185"/>
      <c r="D236" s="185"/>
      <c r="E236" s="185"/>
      <c r="F236" s="185"/>
      <c r="G236" s="161"/>
      <c r="H236" s="186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</row>
    <row r="237" spans="1:34" ht="12.5">
      <c r="A237" s="185"/>
      <c r="B237" s="185"/>
      <c r="C237" s="185"/>
      <c r="D237" s="185"/>
      <c r="E237" s="185"/>
      <c r="F237" s="185"/>
      <c r="G237" s="161"/>
      <c r="H237" s="186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</row>
    <row r="238" spans="1:34" ht="12.5">
      <c r="A238" s="185"/>
      <c r="B238" s="185"/>
      <c r="C238" s="185"/>
      <c r="D238" s="185"/>
      <c r="E238" s="185"/>
      <c r="F238" s="185"/>
      <c r="G238" s="161"/>
      <c r="H238" s="186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  <c r="AA238" s="187"/>
      <c r="AB238" s="187"/>
      <c r="AC238" s="187"/>
      <c r="AD238" s="187"/>
      <c r="AE238" s="187"/>
      <c r="AF238" s="187"/>
      <c r="AG238" s="187"/>
      <c r="AH238" s="187"/>
    </row>
    <row r="239" spans="1:34" ht="12.5">
      <c r="A239" s="185"/>
      <c r="B239" s="185"/>
      <c r="C239" s="185"/>
      <c r="D239" s="185"/>
      <c r="E239" s="185"/>
      <c r="F239" s="185"/>
      <c r="G239" s="161"/>
      <c r="H239" s="18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  <c r="AC239" s="187"/>
      <c r="AD239" s="187"/>
      <c r="AE239" s="187"/>
      <c r="AF239" s="187"/>
      <c r="AG239" s="187"/>
      <c r="AH239" s="187"/>
    </row>
    <row r="240" spans="1:34" ht="12.5">
      <c r="A240" s="185"/>
      <c r="B240" s="185"/>
      <c r="C240" s="185"/>
      <c r="D240" s="185"/>
      <c r="E240" s="185"/>
      <c r="F240" s="185"/>
      <c r="G240" s="161"/>
      <c r="H240" s="186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</row>
    <row r="241" spans="1:34" ht="12.5">
      <c r="A241" s="185"/>
      <c r="B241" s="185"/>
      <c r="C241" s="185"/>
      <c r="D241" s="185"/>
      <c r="E241" s="185"/>
      <c r="F241" s="185"/>
      <c r="G241" s="161"/>
      <c r="H241" s="186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</row>
    <row r="242" spans="1:34" ht="12.5">
      <c r="A242" s="185"/>
      <c r="B242" s="185"/>
      <c r="C242" s="185"/>
      <c r="D242" s="185"/>
      <c r="E242" s="185"/>
      <c r="F242" s="185"/>
      <c r="G242" s="161"/>
      <c r="H242" s="186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</row>
    <row r="243" spans="1:34" ht="12.5">
      <c r="A243" s="185"/>
      <c r="B243" s="185"/>
      <c r="C243" s="185"/>
      <c r="D243" s="185"/>
      <c r="E243" s="185"/>
      <c r="F243" s="185"/>
      <c r="G243" s="161"/>
      <c r="H243" s="186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</row>
    <row r="244" spans="1:34" ht="12.5">
      <c r="A244" s="185"/>
      <c r="B244" s="185"/>
      <c r="C244" s="185"/>
      <c r="D244" s="185"/>
      <c r="E244" s="185"/>
      <c r="F244" s="185"/>
      <c r="G244" s="161"/>
      <c r="H244" s="186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</row>
    <row r="245" spans="1:34" ht="12.5">
      <c r="A245" s="185"/>
      <c r="B245" s="185"/>
      <c r="C245" s="185"/>
      <c r="D245" s="185"/>
      <c r="E245" s="185"/>
      <c r="F245" s="185"/>
      <c r="G245" s="161"/>
      <c r="H245" s="186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</row>
    <row r="246" spans="1:34" ht="12.5">
      <c r="A246" s="185"/>
      <c r="B246" s="185"/>
      <c r="C246" s="185"/>
      <c r="D246" s="185"/>
      <c r="E246" s="185"/>
      <c r="F246" s="185"/>
      <c r="G246" s="161"/>
      <c r="H246" s="18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</row>
    <row r="247" spans="1:34" ht="12.5">
      <c r="A247" s="185"/>
      <c r="B247" s="185"/>
      <c r="C247" s="185"/>
      <c r="D247" s="185"/>
      <c r="E247" s="185"/>
      <c r="F247" s="185"/>
      <c r="G247" s="161"/>
      <c r="H247" s="186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</row>
    <row r="248" spans="1:34" ht="12.5">
      <c r="A248" s="185"/>
      <c r="B248" s="185"/>
      <c r="C248" s="185"/>
      <c r="D248" s="185"/>
      <c r="E248" s="185"/>
      <c r="F248" s="185"/>
      <c r="G248" s="161"/>
      <c r="H248" s="186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</row>
    <row r="249" spans="1:34" ht="12.5">
      <c r="A249" s="185"/>
      <c r="B249" s="185"/>
      <c r="C249" s="185"/>
      <c r="D249" s="185"/>
      <c r="E249" s="185"/>
      <c r="F249" s="185"/>
      <c r="G249" s="161"/>
      <c r="H249" s="186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</row>
    <row r="250" spans="1:34" ht="12.5">
      <c r="A250" s="185"/>
      <c r="B250" s="185"/>
      <c r="C250" s="185"/>
      <c r="D250" s="185"/>
      <c r="E250" s="185"/>
      <c r="F250" s="185"/>
      <c r="G250" s="161"/>
      <c r="H250" s="186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</row>
    <row r="251" spans="1:34" ht="12.5">
      <c r="A251" s="185"/>
      <c r="B251" s="185"/>
      <c r="C251" s="185"/>
      <c r="D251" s="185"/>
      <c r="E251" s="185"/>
      <c r="F251" s="185"/>
      <c r="G251" s="161"/>
      <c r="H251" s="186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</row>
    <row r="252" spans="1:34" ht="12.5">
      <c r="A252" s="185"/>
      <c r="B252" s="185"/>
      <c r="C252" s="185"/>
      <c r="D252" s="185"/>
      <c r="E252" s="185"/>
      <c r="F252" s="185"/>
      <c r="G252" s="161"/>
      <c r="H252" s="186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</row>
    <row r="253" spans="1:34" ht="12.5">
      <c r="A253" s="185"/>
      <c r="B253" s="185"/>
      <c r="C253" s="185"/>
      <c r="D253" s="185"/>
      <c r="E253" s="185"/>
      <c r="F253" s="185"/>
      <c r="G253" s="161"/>
      <c r="H253" s="18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</row>
    <row r="254" spans="1:34" ht="12.5">
      <c r="A254" s="185"/>
      <c r="B254" s="185"/>
      <c r="C254" s="185"/>
      <c r="D254" s="185"/>
      <c r="E254" s="185"/>
      <c r="F254" s="185"/>
      <c r="G254" s="161"/>
      <c r="H254" s="186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</row>
    <row r="255" spans="1:34" ht="12.5">
      <c r="A255" s="185"/>
      <c r="B255" s="185"/>
      <c r="C255" s="185"/>
      <c r="D255" s="185"/>
      <c r="E255" s="185"/>
      <c r="F255" s="185"/>
      <c r="G255" s="161"/>
      <c r="H255" s="186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</row>
    <row r="256" spans="1:34" ht="12.5">
      <c r="A256" s="185"/>
      <c r="B256" s="185"/>
      <c r="C256" s="185"/>
      <c r="D256" s="185"/>
      <c r="E256" s="185"/>
      <c r="F256" s="185"/>
      <c r="G256" s="161"/>
      <c r="H256" s="186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</row>
    <row r="257" spans="1:34" ht="12.5">
      <c r="A257" s="185"/>
      <c r="B257" s="185"/>
      <c r="C257" s="185"/>
      <c r="D257" s="185"/>
      <c r="E257" s="185"/>
      <c r="F257" s="185"/>
      <c r="G257" s="161"/>
      <c r="H257" s="186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  <c r="AA257" s="187"/>
      <c r="AB257" s="187"/>
      <c r="AC257" s="187"/>
      <c r="AD257" s="187"/>
      <c r="AE257" s="187"/>
      <c r="AF257" s="187"/>
      <c r="AG257" s="187"/>
      <c r="AH257" s="187"/>
    </row>
    <row r="258" spans="1:34" ht="12.5">
      <c r="A258" s="185"/>
      <c r="B258" s="185"/>
      <c r="C258" s="185"/>
      <c r="D258" s="185"/>
      <c r="E258" s="185"/>
      <c r="F258" s="185"/>
      <c r="G258" s="161"/>
      <c r="H258" s="186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</row>
    <row r="259" spans="1:34" ht="12.5">
      <c r="A259" s="185"/>
      <c r="B259" s="185"/>
      <c r="C259" s="185"/>
      <c r="D259" s="185"/>
      <c r="E259" s="185"/>
      <c r="F259" s="185"/>
      <c r="G259" s="161"/>
      <c r="H259" s="186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</row>
    <row r="260" spans="1:34" ht="12.5">
      <c r="A260" s="185"/>
      <c r="B260" s="185"/>
      <c r="C260" s="185"/>
      <c r="D260" s="185"/>
      <c r="E260" s="185"/>
      <c r="F260" s="185"/>
      <c r="G260" s="161"/>
      <c r="H260" s="186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</row>
    <row r="261" spans="1:34" ht="12.5">
      <c r="A261" s="185"/>
      <c r="B261" s="185"/>
      <c r="C261" s="185"/>
      <c r="D261" s="185"/>
      <c r="E261" s="185"/>
      <c r="F261" s="185"/>
      <c r="G261" s="161"/>
      <c r="H261" s="186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</row>
    <row r="262" spans="1:34" ht="12.5">
      <c r="A262" s="185"/>
      <c r="B262" s="185"/>
      <c r="C262" s="185"/>
      <c r="D262" s="185"/>
      <c r="E262" s="185"/>
      <c r="F262" s="185"/>
      <c r="G262" s="161"/>
      <c r="H262" s="186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</row>
    <row r="263" spans="1:34" ht="12.5">
      <c r="A263" s="185"/>
      <c r="B263" s="185"/>
      <c r="C263" s="185"/>
      <c r="D263" s="185"/>
      <c r="E263" s="185"/>
      <c r="F263" s="185"/>
      <c r="G263" s="161"/>
      <c r="H263" s="186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</row>
    <row r="264" spans="1:34" ht="12.5">
      <c r="A264" s="185"/>
      <c r="B264" s="185"/>
      <c r="C264" s="185"/>
      <c r="D264" s="185"/>
      <c r="E264" s="185"/>
      <c r="F264" s="185"/>
      <c r="G264" s="161"/>
      <c r="H264" s="186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</row>
    <row r="265" spans="1:34" ht="12.5">
      <c r="A265" s="185"/>
      <c r="B265" s="185"/>
      <c r="C265" s="185"/>
      <c r="D265" s="185"/>
      <c r="E265" s="185"/>
      <c r="F265" s="185"/>
      <c r="G265" s="161"/>
      <c r="H265" s="186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</row>
    <row r="266" spans="1:34" ht="12.5">
      <c r="A266" s="185"/>
      <c r="B266" s="185"/>
      <c r="C266" s="185"/>
      <c r="D266" s="185"/>
      <c r="E266" s="185"/>
      <c r="F266" s="185"/>
      <c r="G266" s="161"/>
      <c r="H266" s="186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</row>
    <row r="267" spans="1:34" ht="12.5">
      <c r="A267" s="185"/>
      <c r="B267" s="185"/>
      <c r="C267" s="185"/>
      <c r="D267" s="185"/>
      <c r="E267" s="185"/>
      <c r="F267" s="185"/>
      <c r="G267" s="161"/>
      <c r="H267" s="18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</row>
    <row r="268" spans="1:34" ht="12.5">
      <c r="A268" s="185"/>
      <c r="B268" s="185"/>
      <c r="C268" s="185"/>
      <c r="D268" s="185"/>
      <c r="E268" s="185"/>
      <c r="F268" s="185"/>
      <c r="G268" s="161"/>
      <c r="H268" s="186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</row>
    <row r="269" spans="1:34" ht="12.5">
      <c r="A269" s="185"/>
      <c r="B269" s="185"/>
      <c r="C269" s="185"/>
      <c r="D269" s="185"/>
      <c r="E269" s="185"/>
      <c r="F269" s="185"/>
      <c r="G269" s="161"/>
      <c r="H269" s="186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</row>
    <row r="270" spans="1:34" ht="12.5">
      <c r="A270" s="185"/>
      <c r="B270" s="185"/>
      <c r="C270" s="185"/>
      <c r="D270" s="185"/>
      <c r="E270" s="185"/>
      <c r="F270" s="185"/>
      <c r="G270" s="161"/>
      <c r="H270" s="186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</row>
    <row r="271" spans="1:34" ht="12.5">
      <c r="A271" s="185"/>
      <c r="B271" s="185"/>
      <c r="C271" s="185"/>
      <c r="D271" s="185"/>
      <c r="E271" s="185"/>
      <c r="F271" s="185"/>
      <c r="G271" s="161"/>
      <c r="H271" s="186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</row>
    <row r="272" spans="1:34" ht="12.5">
      <c r="A272" s="185"/>
      <c r="B272" s="185"/>
      <c r="C272" s="185"/>
      <c r="D272" s="185"/>
      <c r="E272" s="185"/>
      <c r="F272" s="185"/>
      <c r="G272" s="161"/>
      <c r="H272" s="186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</row>
    <row r="273" spans="1:34" ht="12.5">
      <c r="A273" s="185"/>
      <c r="B273" s="185"/>
      <c r="C273" s="185"/>
      <c r="D273" s="185"/>
      <c r="E273" s="185"/>
      <c r="F273" s="185"/>
      <c r="G273" s="161"/>
      <c r="H273" s="186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</row>
    <row r="274" spans="1:34" ht="12.5">
      <c r="A274" s="185"/>
      <c r="B274" s="185"/>
      <c r="C274" s="185"/>
      <c r="D274" s="185"/>
      <c r="E274" s="185"/>
      <c r="F274" s="185"/>
      <c r="G274" s="161"/>
      <c r="H274" s="186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</row>
    <row r="275" spans="1:34" ht="12.5">
      <c r="A275" s="185"/>
      <c r="B275" s="185"/>
      <c r="C275" s="185"/>
      <c r="D275" s="185"/>
      <c r="E275" s="185"/>
      <c r="F275" s="185"/>
      <c r="G275" s="161"/>
      <c r="H275" s="186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</row>
    <row r="276" spans="1:34" ht="12.5">
      <c r="A276" s="185"/>
      <c r="B276" s="185"/>
      <c r="C276" s="185"/>
      <c r="D276" s="185"/>
      <c r="E276" s="185"/>
      <c r="F276" s="185"/>
      <c r="G276" s="161"/>
      <c r="H276" s="186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</row>
    <row r="277" spans="1:34" ht="12.5">
      <c r="A277" s="185"/>
      <c r="B277" s="185"/>
      <c r="C277" s="185"/>
      <c r="D277" s="185"/>
      <c r="E277" s="185"/>
      <c r="F277" s="185"/>
      <c r="G277" s="161"/>
      <c r="H277" s="186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</row>
    <row r="278" spans="1:34" ht="12.5">
      <c r="A278" s="185"/>
      <c r="B278" s="185"/>
      <c r="C278" s="185"/>
      <c r="D278" s="185"/>
      <c r="E278" s="185"/>
      <c r="F278" s="185"/>
      <c r="G278" s="161"/>
      <c r="H278" s="186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</row>
    <row r="279" spans="1:34" ht="12.5">
      <c r="A279" s="185"/>
      <c r="B279" s="185"/>
      <c r="C279" s="185"/>
      <c r="D279" s="185"/>
      <c r="E279" s="185"/>
      <c r="F279" s="185"/>
      <c r="G279" s="161"/>
      <c r="H279" s="186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</row>
    <row r="280" spans="1:34" ht="12.5">
      <c r="A280" s="185"/>
      <c r="B280" s="185"/>
      <c r="C280" s="185"/>
      <c r="D280" s="185"/>
      <c r="E280" s="185"/>
      <c r="F280" s="185"/>
      <c r="G280" s="161"/>
      <c r="H280" s="186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</row>
    <row r="281" spans="1:34" ht="12.5">
      <c r="A281" s="185"/>
      <c r="B281" s="185"/>
      <c r="C281" s="185"/>
      <c r="D281" s="185"/>
      <c r="E281" s="185"/>
      <c r="F281" s="185"/>
      <c r="G281" s="161"/>
      <c r="H281" s="186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</row>
    <row r="282" spans="1:34" ht="12.5">
      <c r="A282" s="185"/>
      <c r="B282" s="185"/>
      <c r="C282" s="185"/>
      <c r="D282" s="185"/>
      <c r="E282" s="185"/>
      <c r="F282" s="185"/>
      <c r="G282" s="161"/>
      <c r="H282" s="186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</row>
    <row r="283" spans="1:34" ht="12.5">
      <c r="A283" s="185"/>
      <c r="B283" s="185"/>
      <c r="C283" s="185"/>
      <c r="D283" s="185"/>
      <c r="E283" s="185"/>
      <c r="F283" s="185"/>
      <c r="G283" s="161"/>
      <c r="H283" s="186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</row>
    <row r="284" spans="1:34" ht="12.5">
      <c r="A284" s="185"/>
      <c r="B284" s="185"/>
      <c r="C284" s="185"/>
      <c r="D284" s="185"/>
      <c r="E284" s="185"/>
      <c r="F284" s="185"/>
      <c r="G284" s="161"/>
      <c r="H284" s="186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</row>
    <row r="285" spans="1:34" ht="12.5">
      <c r="A285" s="185"/>
      <c r="B285" s="185"/>
      <c r="C285" s="185"/>
      <c r="D285" s="185"/>
      <c r="E285" s="185"/>
      <c r="F285" s="185"/>
      <c r="G285" s="161"/>
      <c r="H285" s="186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</row>
    <row r="286" spans="1:34" ht="12.5">
      <c r="A286" s="185"/>
      <c r="B286" s="185"/>
      <c r="C286" s="185"/>
      <c r="D286" s="185"/>
      <c r="E286" s="185"/>
      <c r="F286" s="185"/>
      <c r="G286" s="161"/>
      <c r="H286" s="186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</row>
    <row r="287" spans="1:34" ht="12.5">
      <c r="A287" s="185"/>
      <c r="B287" s="185"/>
      <c r="C287" s="185"/>
      <c r="D287" s="185"/>
      <c r="E287" s="185"/>
      <c r="F287" s="185"/>
      <c r="G287" s="161"/>
      <c r="H287" s="186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</row>
    <row r="288" spans="1:34" ht="12.5">
      <c r="A288" s="185"/>
      <c r="B288" s="185"/>
      <c r="C288" s="185"/>
      <c r="D288" s="185"/>
      <c r="E288" s="185"/>
      <c r="F288" s="185"/>
      <c r="G288" s="161"/>
      <c r="H288" s="18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</row>
    <row r="289" spans="1:34" ht="12.5">
      <c r="A289" s="185"/>
      <c r="B289" s="185"/>
      <c r="C289" s="185"/>
      <c r="D289" s="185"/>
      <c r="E289" s="185"/>
      <c r="F289" s="185"/>
      <c r="G289" s="161"/>
      <c r="H289" s="186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</row>
    <row r="290" spans="1:34" ht="12.5">
      <c r="A290" s="185"/>
      <c r="B290" s="185"/>
      <c r="C290" s="185"/>
      <c r="D290" s="185"/>
      <c r="E290" s="185"/>
      <c r="F290" s="185"/>
      <c r="G290" s="161"/>
      <c r="H290" s="18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</row>
    <row r="291" spans="1:34" ht="12.5">
      <c r="A291" s="185"/>
      <c r="B291" s="185"/>
      <c r="C291" s="185"/>
      <c r="D291" s="185"/>
      <c r="E291" s="185"/>
      <c r="F291" s="185"/>
      <c r="G291" s="161"/>
      <c r="H291" s="186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</row>
    <row r="292" spans="1:34" ht="12.5">
      <c r="A292" s="185"/>
      <c r="B292" s="185"/>
      <c r="C292" s="185"/>
      <c r="D292" s="185"/>
      <c r="E292" s="185"/>
      <c r="F292" s="185"/>
      <c r="G292" s="161"/>
      <c r="H292" s="186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</row>
    <row r="293" spans="1:34" ht="12.5">
      <c r="A293" s="185"/>
      <c r="B293" s="185"/>
      <c r="C293" s="185"/>
      <c r="D293" s="185"/>
      <c r="E293" s="185"/>
      <c r="F293" s="185"/>
      <c r="G293" s="161"/>
      <c r="H293" s="186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</row>
    <row r="294" spans="1:34" ht="12.5">
      <c r="A294" s="185"/>
      <c r="B294" s="185"/>
      <c r="C294" s="185"/>
      <c r="D294" s="185"/>
      <c r="E294" s="185"/>
      <c r="F294" s="185"/>
      <c r="G294" s="161"/>
      <c r="H294" s="186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</row>
    <row r="295" spans="1:34" ht="12.5">
      <c r="A295" s="185"/>
      <c r="B295" s="185"/>
      <c r="C295" s="185"/>
      <c r="D295" s="185"/>
      <c r="E295" s="185"/>
      <c r="F295" s="185"/>
      <c r="G295" s="161"/>
      <c r="H295" s="186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</row>
    <row r="296" spans="1:34" ht="12.5">
      <c r="A296" s="185"/>
      <c r="B296" s="185"/>
      <c r="C296" s="185"/>
      <c r="D296" s="185"/>
      <c r="E296" s="185"/>
      <c r="F296" s="185"/>
      <c r="G296" s="161"/>
      <c r="H296" s="186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</row>
    <row r="297" spans="1:34" ht="12.5">
      <c r="A297" s="185"/>
      <c r="B297" s="185"/>
      <c r="C297" s="185"/>
      <c r="D297" s="185"/>
      <c r="E297" s="185"/>
      <c r="F297" s="185"/>
      <c r="G297" s="161"/>
      <c r="H297" s="186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</row>
    <row r="298" spans="1:34" ht="12.5">
      <c r="A298" s="185"/>
      <c r="B298" s="185"/>
      <c r="C298" s="185"/>
      <c r="D298" s="185"/>
      <c r="E298" s="185"/>
      <c r="F298" s="185"/>
      <c r="G298" s="161"/>
      <c r="H298" s="186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</row>
    <row r="299" spans="1:34" ht="12.5">
      <c r="A299" s="185"/>
      <c r="B299" s="185"/>
      <c r="C299" s="185"/>
      <c r="D299" s="185"/>
      <c r="E299" s="185"/>
      <c r="F299" s="185"/>
      <c r="G299" s="161"/>
      <c r="H299" s="186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</row>
    <row r="300" spans="1:34" ht="12.5">
      <c r="A300" s="185"/>
      <c r="B300" s="185"/>
      <c r="C300" s="185"/>
      <c r="D300" s="185"/>
      <c r="E300" s="185"/>
      <c r="F300" s="185"/>
      <c r="G300" s="161"/>
      <c r="H300" s="186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</row>
    <row r="301" spans="1:34" ht="12.5">
      <c r="A301" s="185"/>
      <c r="B301" s="185"/>
      <c r="C301" s="185"/>
      <c r="D301" s="185"/>
      <c r="E301" s="185"/>
      <c r="F301" s="185"/>
      <c r="G301" s="161"/>
      <c r="H301" s="186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</row>
    <row r="302" spans="1:34" ht="12.5">
      <c r="A302" s="185"/>
      <c r="B302" s="185"/>
      <c r="C302" s="185"/>
      <c r="D302" s="185"/>
      <c r="E302" s="185"/>
      <c r="F302" s="185"/>
      <c r="G302" s="161"/>
      <c r="H302" s="186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</row>
    <row r="303" spans="1:34" ht="12.5">
      <c r="A303" s="185"/>
      <c r="B303" s="185"/>
      <c r="C303" s="185"/>
      <c r="D303" s="185"/>
      <c r="E303" s="185"/>
      <c r="F303" s="185"/>
      <c r="G303" s="161"/>
      <c r="H303" s="186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</row>
    <row r="304" spans="1:34" ht="12.5">
      <c r="A304" s="185"/>
      <c r="B304" s="185"/>
      <c r="C304" s="185"/>
      <c r="D304" s="185"/>
      <c r="E304" s="185"/>
      <c r="F304" s="185"/>
      <c r="G304" s="161"/>
      <c r="H304" s="186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</row>
    <row r="305" spans="1:34" ht="12.5">
      <c r="A305" s="185"/>
      <c r="B305" s="185"/>
      <c r="C305" s="185"/>
      <c r="D305" s="185"/>
      <c r="E305" s="185"/>
      <c r="F305" s="185"/>
      <c r="G305" s="161"/>
      <c r="H305" s="186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</row>
    <row r="306" spans="1:34" ht="12.5">
      <c r="A306" s="185"/>
      <c r="B306" s="185"/>
      <c r="C306" s="185"/>
      <c r="D306" s="185"/>
      <c r="E306" s="185"/>
      <c r="F306" s="185"/>
      <c r="G306" s="161"/>
      <c r="H306" s="186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</row>
    <row r="307" spans="1:34" ht="12.5">
      <c r="A307" s="185"/>
      <c r="B307" s="185"/>
      <c r="C307" s="185"/>
      <c r="D307" s="185"/>
      <c r="E307" s="185"/>
      <c r="F307" s="185"/>
      <c r="G307" s="161"/>
      <c r="H307" s="186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</row>
    <row r="308" spans="1:34" ht="12.5">
      <c r="A308" s="185"/>
      <c r="B308" s="185"/>
      <c r="C308" s="185"/>
      <c r="D308" s="185"/>
      <c r="E308" s="185"/>
      <c r="F308" s="185"/>
      <c r="G308" s="161"/>
      <c r="H308" s="186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</row>
    <row r="309" spans="1:34" ht="12.5">
      <c r="A309" s="185"/>
      <c r="B309" s="185"/>
      <c r="C309" s="185"/>
      <c r="D309" s="185"/>
      <c r="E309" s="185"/>
      <c r="F309" s="185"/>
      <c r="G309" s="161"/>
      <c r="H309" s="186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</row>
    <row r="310" spans="1:34" ht="12.5">
      <c r="A310" s="185"/>
      <c r="B310" s="185"/>
      <c r="C310" s="185"/>
      <c r="D310" s="185"/>
      <c r="E310" s="185"/>
      <c r="F310" s="185"/>
      <c r="G310" s="161"/>
      <c r="H310" s="186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</row>
    <row r="311" spans="1:34" ht="12.5">
      <c r="A311" s="185"/>
      <c r="B311" s="185"/>
      <c r="C311" s="185"/>
      <c r="D311" s="185"/>
      <c r="E311" s="185"/>
      <c r="F311" s="185"/>
      <c r="G311" s="161"/>
      <c r="H311" s="186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</row>
    <row r="312" spans="1:34" ht="12.5">
      <c r="A312" s="185"/>
      <c r="B312" s="185"/>
      <c r="C312" s="185"/>
      <c r="D312" s="185"/>
      <c r="E312" s="185"/>
      <c r="F312" s="185"/>
      <c r="G312" s="161"/>
      <c r="H312" s="186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</row>
    <row r="313" spans="1:34" ht="12.5">
      <c r="A313" s="185"/>
      <c r="B313" s="185"/>
      <c r="C313" s="185"/>
      <c r="D313" s="185"/>
      <c r="E313" s="185"/>
      <c r="F313" s="185"/>
      <c r="G313" s="161"/>
      <c r="H313" s="186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</row>
    <row r="314" spans="1:34" ht="12.5">
      <c r="A314" s="185"/>
      <c r="B314" s="185"/>
      <c r="C314" s="185"/>
      <c r="D314" s="185"/>
      <c r="E314" s="185"/>
      <c r="F314" s="185"/>
      <c r="G314" s="161"/>
      <c r="H314" s="186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</row>
    <row r="315" spans="1:34" ht="12.5">
      <c r="A315" s="185"/>
      <c r="B315" s="185"/>
      <c r="C315" s="185"/>
      <c r="D315" s="185"/>
      <c r="E315" s="185"/>
      <c r="F315" s="185"/>
      <c r="G315" s="161"/>
      <c r="H315" s="186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</row>
    <row r="316" spans="1:34" ht="12.5">
      <c r="A316" s="185"/>
      <c r="B316" s="185"/>
      <c r="C316" s="185"/>
      <c r="D316" s="185"/>
      <c r="E316" s="185"/>
      <c r="F316" s="185"/>
      <c r="G316" s="161"/>
      <c r="H316" s="186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</row>
    <row r="317" spans="1:34" ht="12.5">
      <c r="A317" s="185"/>
      <c r="B317" s="185"/>
      <c r="C317" s="185"/>
      <c r="D317" s="185"/>
      <c r="E317" s="185"/>
      <c r="F317" s="185"/>
      <c r="G317" s="161"/>
      <c r="H317" s="186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</row>
    <row r="318" spans="1:34" ht="12.5">
      <c r="A318" s="185"/>
      <c r="B318" s="185"/>
      <c r="C318" s="185"/>
      <c r="D318" s="185"/>
      <c r="E318" s="185"/>
      <c r="F318" s="185"/>
      <c r="G318" s="161"/>
      <c r="H318" s="186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</row>
    <row r="319" spans="1:34" ht="12.5">
      <c r="A319" s="185"/>
      <c r="B319" s="185"/>
      <c r="C319" s="185"/>
      <c r="D319" s="185"/>
      <c r="E319" s="185"/>
      <c r="F319" s="185"/>
      <c r="G319" s="161"/>
      <c r="H319" s="186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</row>
    <row r="320" spans="1:34" ht="12.5">
      <c r="A320" s="185"/>
      <c r="B320" s="185"/>
      <c r="C320" s="185"/>
      <c r="D320" s="185"/>
      <c r="E320" s="185"/>
      <c r="F320" s="185"/>
      <c r="G320" s="161"/>
      <c r="H320" s="186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</row>
    <row r="321" spans="1:34" ht="12.5">
      <c r="A321" s="185"/>
      <c r="B321" s="185"/>
      <c r="C321" s="185"/>
      <c r="D321" s="185"/>
      <c r="E321" s="185"/>
      <c r="F321" s="185"/>
      <c r="G321" s="161"/>
      <c r="H321" s="186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</row>
    <row r="322" spans="1:34" ht="12.5">
      <c r="A322" s="185"/>
      <c r="B322" s="185"/>
      <c r="C322" s="185"/>
      <c r="D322" s="185"/>
      <c r="E322" s="185"/>
      <c r="F322" s="185"/>
      <c r="G322" s="161"/>
      <c r="H322" s="186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</row>
    <row r="323" spans="1:34" ht="12.5">
      <c r="A323" s="185"/>
      <c r="B323" s="185"/>
      <c r="C323" s="185"/>
      <c r="D323" s="185"/>
      <c r="E323" s="185"/>
      <c r="F323" s="185"/>
      <c r="G323" s="161"/>
      <c r="H323" s="186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</row>
    <row r="324" spans="1:34" ht="12.5">
      <c r="A324" s="185"/>
      <c r="B324" s="185"/>
      <c r="C324" s="185"/>
      <c r="D324" s="185"/>
      <c r="E324" s="185"/>
      <c r="F324" s="185"/>
      <c r="G324" s="161"/>
      <c r="H324" s="186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</row>
    <row r="325" spans="1:34" ht="12.5">
      <c r="A325" s="185"/>
      <c r="B325" s="185"/>
      <c r="C325" s="185"/>
      <c r="D325" s="185"/>
      <c r="E325" s="185"/>
      <c r="F325" s="185"/>
      <c r="G325" s="161"/>
      <c r="H325" s="186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</row>
    <row r="326" spans="1:34" ht="12.5">
      <c r="A326" s="185"/>
      <c r="B326" s="185"/>
      <c r="C326" s="185"/>
      <c r="D326" s="185"/>
      <c r="E326" s="185"/>
      <c r="F326" s="185"/>
      <c r="G326" s="161"/>
      <c r="H326" s="186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</row>
    <row r="327" spans="1:34" ht="12.5">
      <c r="A327" s="185"/>
      <c r="B327" s="185"/>
      <c r="C327" s="185"/>
      <c r="D327" s="185"/>
      <c r="E327" s="185"/>
      <c r="F327" s="185"/>
      <c r="G327" s="161"/>
      <c r="H327" s="186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</row>
    <row r="328" spans="1:34" ht="12.5">
      <c r="A328" s="185"/>
      <c r="B328" s="185"/>
      <c r="C328" s="185"/>
      <c r="D328" s="185"/>
      <c r="E328" s="185"/>
      <c r="F328" s="185"/>
      <c r="G328" s="161"/>
      <c r="H328" s="186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</row>
    <row r="329" spans="1:34" ht="12.5">
      <c r="A329" s="185"/>
      <c r="B329" s="185"/>
      <c r="C329" s="185"/>
      <c r="D329" s="185"/>
      <c r="E329" s="185"/>
      <c r="F329" s="185"/>
      <c r="G329" s="161"/>
      <c r="H329" s="186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</row>
    <row r="330" spans="1:34" ht="12.5">
      <c r="A330" s="185"/>
      <c r="B330" s="185"/>
      <c r="C330" s="185"/>
      <c r="D330" s="185"/>
      <c r="E330" s="185"/>
      <c r="F330" s="185"/>
      <c r="G330" s="161"/>
      <c r="H330" s="186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</row>
    <row r="331" spans="1:34" ht="12.5">
      <c r="A331" s="185"/>
      <c r="B331" s="185"/>
      <c r="C331" s="185"/>
      <c r="D331" s="185"/>
      <c r="E331" s="185"/>
      <c r="F331" s="185"/>
      <c r="G331" s="161"/>
      <c r="H331" s="186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</row>
    <row r="332" spans="1:34" ht="12.5">
      <c r="A332" s="185"/>
      <c r="B332" s="185"/>
      <c r="C332" s="185"/>
      <c r="D332" s="185"/>
      <c r="E332" s="185"/>
      <c r="F332" s="185"/>
      <c r="G332" s="161"/>
      <c r="H332" s="186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</row>
    <row r="333" spans="1:34" ht="12.5">
      <c r="A333" s="185"/>
      <c r="B333" s="185"/>
      <c r="C333" s="185"/>
      <c r="D333" s="185"/>
      <c r="E333" s="185"/>
      <c r="F333" s="185"/>
      <c r="G333" s="161"/>
      <c r="H333" s="186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</row>
    <row r="334" spans="1:34" ht="12.5">
      <c r="A334" s="185"/>
      <c r="B334" s="185"/>
      <c r="C334" s="185"/>
      <c r="D334" s="185"/>
      <c r="E334" s="185"/>
      <c r="F334" s="185"/>
      <c r="G334" s="161"/>
      <c r="H334" s="186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</row>
    <row r="335" spans="1:34" ht="12.5">
      <c r="A335" s="185"/>
      <c r="B335" s="185"/>
      <c r="C335" s="185"/>
      <c r="D335" s="185"/>
      <c r="E335" s="185"/>
      <c r="F335" s="185"/>
      <c r="G335" s="161"/>
      <c r="H335" s="186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</row>
    <row r="336" spans="1:34" ht="12.5">
      <c r="A336" s="185"/>
      <c r="B336" s="185"/>
      <c r="C336" s="185"/>
      <c r="D336" s="185"/>
      <c r="E336" s="185"/>
      <c r="F336" s="185"/>
      <c r="G336" s="161"/>
      <c r="H336" s="186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</row>
    <row r="337" spans="1:34" ht="12.5">
      <c r="A337" s="185"/>
      <c r="B337" s="185"/>
      <c r="C337" s="185"/>
      <c r="D337" s="185"/>
      <c r="E337" s="185"/>
      <c r="F337" s="185"/>
      <c r="G337" s="161"/>
      <c r="H337" s="186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</row>
    <row r="338" spans="1:34" ht="12.5">
      <c r="A338" s="185"/>
      <c r="B338" s="185"/>
      <c r="C338" s="185"/>
      <c r="D338" s="185"/>
      <c r="E338" s="185"/>
      <c r="F338" s="185"/>
      <c r="G338" s="161"/>
      <c r="H338" s="186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</row>
    <row r="339" spans="1:34" ht="12.5">
      <c r="A339" s="185"/>
      <c r="B339" s="185"/>
      <c r="C339" s="185"/>
      <c r="D339" s="185"/>
      <c r="E339" s="185"/>
      <c r="F339" s="185"/>
      <c r="G339" s="161"/>
      <c r="H339" s="186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</row>
    <row r="340" spans="1:34" ht="12.5">
      <c r="A340" s="185"/>
      <c r="B340" s="185"/>
      <c r="C340" s="185"/>
      <c r="D340" s="185"/>
      <c r="E340" s="185"/>
      <c r="F340" s="185"/>
      <c r="G340" s="161"/>
      <c r="H340" s="186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</row>
    <row r="341" spans="1:34" ht="12.5">
      <c r="A341" s="185"/>
      <c r="B341" s="185"/>
      <c r="C341" s="185"/>
      <c r="D341" s="185"/>
      <c r="E341" s="185"/>
      <c r="F341" s="185"/>
      <c r="G341" s="161"/>
      <c r="H341" s="186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</row>
    <row r="342" spans="1:34" ht="12.5">
      <c r="A342" s="185"/>
      <c r="B342" s="185"/>
      <c r="C342" s="185"/>
      <c r="D342" s="185"/>
      <c r="E342" s="185"/>
      <c r="F342" s="185"/>
      <c r="G342" s="161"/>
      <c r="H342" s="186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</row>
    <row r="343" spans="1:34" ht="12.5">
      <c r="A343" s="185"/>
      <c r="B343" s="185"/>
      <c r="C343" s="185"/>
      <c r="D343" s="185"/>
      <c r="E343" s="185"/>
      <c r="F343" s="185"/>
      <c r="G343" s="161"/>
      <c r="H343" s="186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</row>
    <row r="344" spans="1:34" ht="12.5">
      <c r="A344" s="185"/>
      <c r="B344" s="185"/>
      <c r="C344" s="185"/>
      <c r="D344" s="185"/>
      <c r="E344" s="185"/>
      <c r="F344" s="185"/>
      <c r="G344" s="161"/>
      <c r="H344" s="186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</row>
    <row r="345" spans="1:34" ht="12.5">
      <c r="A345" s="185"/>
      <c r="B345" s="185"/>
      <c r="C345" s="185"/>
      <c r="D345" s="185"/>
      <c r="E345" s="185"/>
      <c r="F345" s="185"/>
      <c r="G345" s="161"/>
      <c r="H345" s="186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</row>
    <row r="346" spans="1:34" ht="12.5">
      <c r="A346" s="185"/>
      <c r="B346" s="185"/>
      <c r="C346" s="185"/>
      <c r="D346" s="185"/>
      <c r="E346" s="185"/>
      <c r="F346" s="185"/>
      <c r="G346" s="161"/>
      <c r="H346" s="186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</row>
    <row r="347" spans="1:34" ht="12.5">
      <c r="A347" s="185"/>
      <c r="B347" s="185"/>
      <c r="C347" s="185"/>
      <c r="D347" s="185"/>
      <c r="E347" s="185"/>
      <c r="F347" s="185"/>
      <c r="G347" s="161"/>
      <c r="H347" s="186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</row>
    <row r="348" spans="1:34" ht="12.5">
      <c r="A348" s="185"/>
      <c r="B348" s="185"/>
      <c r="C348" s="185"/>
      <c r="D348" s="185"/>
      <c r="E348" s="185"/>
      <c r="F348" s="185"/>
      <c r="G348" s="161"/>
      <c r="H348" s="186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</row>
    <row r="349" spans="1:34" ht="12.5">
      <c r="A349" s="185"/>
      <c r="B349" s="185"/>
      <c r="C349" s="185"/>
      <c r="D349" s="185"/>
      <c r="E349" s="185"/>
      <c r="F349" s="185"/>
      <c r="G349" s="161"/>
      <c r="H349" s="186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</row>
    <row r="350" spans="1:34" ht="12.5">
      <c r="A350" s="185"/>
      <c r="B350" s="185"/>
      <c r="C350" s="185"/>
      <c r="D350" s="185"/>
      <c r="E350" s="185"/>
      <c r="F350" s="185"/>
      <c r="G350" s="161"/>
      <c r="H350" s="186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</row>
    <row r="351" spans="1:34" ht="12.5">
      <c r="A351" s="185"/>
      <c r="B351" s="185"/>
      <c r="C351" s="185"/>
      <c r="D351" s="185"/>
      <c r="E351" s="185"/>
      <c r="F351" s="185"/>
      <c r="G351" s="161"/>
      <c r="H351" s="186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</row>
    <row r="352" spans="1:34" ht="12.5">
      <c r="A352" s="185"/>
      <c r="B352" s="185"/>
      <c r="C352" s="185"/>
      <c r="D352" s="185"/>
      <c r="E352" s="185"/>
      <c r="F352" s="185"/>
      <c r="G352" s="161"/>
      <c r="H352" s="186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</row>
    <row r="353" spans="1:34" ht="12.5">
      <c r="A353" s="185"/>
      <c r="B353" s="185"/>
      <c r="C353" s="185"/>
      <c r="D353" s="185"/>
      <c r="E353" s="185"/>
      <c r="F353" s="185"/>
      <c r="G353" s="161"/>
      <c r="H353" s="186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</row>
    <row r="354" spans="1:34" ht="12.5">
      <c r="A354" s="185"/>
      <c r="B354" s="185"/>
      <c r="C354" s="185"/>
      <c r="D354" s="185"/>
      <c r="E354" s="185"/>
      <c r="F354" s="185"/>
      <c r="G354" s="161"/>
      <c r="H354" s="186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87"/>
      <c r="AG354" s="187"/>
      <c r="AH354" s="187"/>
    </row>
    <row r="355" spans="1:34" ht="12.5">
      <c r="A355" s="185"/>
      <c r="B355" s="185"/>
      <c r="C355" s="185"/>
      <c r="D355" s="185"/>
      <c r="E355" s="185"/>
      <c r="F355" s="185"/>
      <c r="G355" s="161"/>
      <c r="H355" s="186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87"/>
      <c r="AG355" s="187"/>
      <c r="AH355" s="187"/>
    </row>
    <row r="356" spans="1:34" ht="12.5">
      <c r="A356" s="185"/>
      <c r="B356" s="185"/>
      <c r="C356" s="185"/>
      <c r="D356" s="185"/>
      <c r="E356" s="185"/>
      <c r="F356" s="185"/>
      <c r="G356" s="161"/>
      <c r="H356" s="186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</row>
    <row r="357" spans="1:34" ht="12.5">
      <c r="A357" s="185"/>
      <c r="B357" s="185"/>
      <c r="C357" s="185"/>
      <c r="D357" s="185"/>
      <c r="E357" s="185"/>
      <c r="F357" s="185"/>
      <c r="G357" s="161"/>
      <c r="H357" s="186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</row>
    <row r="358" spans="1:34" ht="12.5">
      <c r="A358" s="185"/>
      <c r="B358" s="185"/>
      <c r="C358" s="185"/>
      <c r="D358" s="185"/>
      <c r="E358" s="185"/>
      <c r="F358" s="185"/>
      <c r="G358" s="161"/>
      <c r="H358" s="186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</row>
    <row r="359" spans="1:34" ht="12.5">
      <c r="A359" s="185"/>
      <c r="B359" s="185"/>
      <c r="C359" s="185"/>
      <c r="D359" s="185"/>
      <c r="E359" s="185"/>
      <c r="F359" s="185"/>
      <c r="G359" s="161"/>
      <c r="H359" s="186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</row>
    <row r="360" spans="1:34" ht="12.5">
      <c r="A360" s="185"/>
      <c r="B360" s="185"/>
      <c r="C360" s="185"/>
      <c r="D360" s="185"/>
      <c r="E360" s="185"/>
      <c r="F360" s="185"/>
      <c r="G360" s="161"/>
      <c r="H360" s="186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</row>
    <row r="361" spans="1:34" ht="12.5">
      <c r="A361" s="185"/>
      <c r="B361" s="185"/>
      <c r="C361" s="185"/>
      <c r="D361" s="185"/>
      <c r="E361" s="185"/>
      <c r="F361" s="185"/>
      <c r="G361" s="161"/>
      <c r="H361" s="186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87"/>
      <c r="AG361" s="187"/>
      <c r="AH361" s="187"/>
    </row>
    <row r="362" spans="1:34" ht="12.5">
      <c r="A362" s="185"/>
      <c r="B362" s="185"/>
      <c r="C362" s="185"/>
      <c r="D362" s="185"/>
      <c r="E362" s="185"/>
      <c r="F362" s="185"/>
      <c r="G362" s="161"/>
      <c r="H362" s="186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</row>
    <row r="363" spans="1:34" ht="12.5">
      <c r="A363" s="185"/>
      <c r="B363" s="185"/>
      <c r="C363" s="185"/>
      <c r="D363" s="185"/>
      <c r="E363" s="185"/>
      <c r="F363" s="185"/>
      <c r="G363" s="161"/>
      <c r="H363" s="186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</row>
    <row r="364" spans="1:34" ht="12.5">
      <c r="A364" s="185"/>
      <c r="B364" s="185"/>
      <c r="C364" s="185"/>
      <c r="D364" s="185"/>
      <c r="E364" s="185"/>
      <c r="F364" s="185"/>
      <c r="G364" s="161"/>
      <c r="H364" s="186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87"/>
      <c r="AG364" s="187"/>
      <c r="AH364" s="187"/>
    </row>
    <row r="365" spans="1:34" ht="12.5">
      <c r="A365" s="185"/>
      <c r="B365" s="185"/>
      <c r="C365" s="185"/>
      <c r="D365" s="185"/>
      <c r="E365" s="185"/>
      <c r="F365" s="185"/>
      <c r="G365" s="161"/>
      <c r="H365" s="186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87"/>
      <c r="AG365" s="187"/>
      <c r="AH365" s="187"/>
    </row>
    <row r="366" spans="1:34" ht="12.5">
      <c r="A366" s="185"/>
      <c r="B366" s="185"/>
      <c r="C366" s="185"/>
      <c r="D366" s="185"/>
      <c r="E366" s="185"/>
      <c r="F366" s="185"/>
      <c r="G366" s="161"/>
      <c r="H366" s="186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</row>
    <row r="367" spans="1:34" ht="12.5">
      <c r="A367" s="185"/>
      <c r="B367" s="185"/>
      <c r="C367" s="185"/>
      <c r="D367" s="185"/>
      <c r="E367" s="185"/>
      <c r="F367" s="185"/>
      <c r="G367" s="161"/>
      <c r="H367" s="186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</row>
    <row r="368" spans="1:34" ht="12.5">
      <c r="A368" s="185"/>
      <c r="B368" s="185"/>
      <c r="C368" s="185"/>
      <c r="D368" s="185"/>
      <c r="E368" s="185"/>
      <c r="F368" s="185"/>
      <c r="G368" s="161"/>
      <c r="H368" s="186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</row>
    <row r="369" spans="1:34" ht="12.5">
      <c r="A369" s="185"/>
      <c r="B369" s="185"/>
      <c r="C369" s="185"/>
      <c r="D369" s="185"/>
      <c r="E369" s="185"/>
      <c r="F369" s="185"/>
      <c r="G369" s="161"/>
      <c r="H369" s="186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</row>
    <row r="370" spans="1:34" ht="12.5">
      <c r="A370" s="185"/>
      <c r="B370" s="185"/>
      <c r="C370" s="185"/>
      <c r="D370" s="185"/>
      <c r="E370" s="185"/>
      <c r="F370" s="185"/>
      <c r="G370" s="161"/>
      <c r="H370" s="186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</row>
    <row r="371" spans="1:34" ht="12.5">
      <c r="A371" s="185"/>
      <c r="B371" s="185"/>
      <c r="C371" s="185"/>
      <c r="D371" s="185"/>
      <c r="E371" s="185"/>
      <c r="F371" s="185"/>
      <c r="G371" s="161"/>
      <c r="H371" s="186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</row>
    <row r="372" spans="1:34" ht="12.5">
      <c r="A372" s="185"/>
      <c r="B372" s="185"/>
      <c r="C372" s="185"/>
      <c r="D372" s="185"/>
      <c r="E372" s="185"/>
      <c r="F372" s="185"/>
      <c r="G372" s="161"/>
      <c r="H372" s="186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</row>
    <row r="373" spans="1:34" ht="12.5">
      <c r="A373" s="185"/>
      <c r="B373" s="185"/>
      <c r="C373" s="185"/>
      <c r="D373" s="185"/>
      <c r="E373" s="185"/>
      <c r="F373" s="185"/>
      <c r="G373" s="161"/>
      <c r="H373" s="186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</row>
    <row r="374" spans="1:34" ht="12.5">
      <c r="A374" s="185"/>
      <c r="B374" s="185"/>
      <c r="C374" s="185"/>
      <c r="D374" s="185"/>
      <c r="E374" s="185"/>
      <c r="F374" s="185"/>
      <c r="G374" s="161"/>
      <c r="H374" s="186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</row>
    <row r="375" spans="1:34" ht="12.5">
      <c r="A375" s="185"/>
      <c r="B375" s="185"/>
      <c r="C375" s="185"/>
      <c r="D375" s="185"/>
      <c r="E375" s="185"/>
      <c r="F375" s="185"/>
      <c r="G375" s="161"/>
      <c r="H375" s="186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</row>
    <row r="376" spans="1:34" ht="12.5">
      <c r="A376" s="185"/>
      <c r="B376" s="185"/>
      <c r="C376" s="185"/>
      <c r="D376" s="185"/>
      <c r="E376" s="185"/>
      <c r="F376" s="185"/>
      <c r="G376" s="161"/>
      <c r="H376" s="186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</row>
    <row r="377" spans="1:34" ht="12.5">
      <c r="A377" s="185"/>
      <c r="B377" s="185"/>
      <c r="C377" s="185"/>
      <c r="D377" s="185"/>
      <c r="E377" s="185"/>
      <c r="F377" s="185"/>
      <c r="G377" s="161"/>
      <c r="H377" s="186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87"/>
      <c r="AG377" s="187"/>
      <c r="AH377" s="187"/>
    </row>
    <row r="378" spans="1:34" ht="12.5">
      <c r="A378" s="185"/>
      <c r="B378" s="185"/>
      <c r="C378" s="185"/>
      <c r="D378" s="185"/>
      <c r="E378" s="185"/>
      <c r="F378" s="185"/>
      <c r="G378" s="161"/>
      <c r="H378" s="186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</row>
    <row r="379" spans="1:34" ht="12.5">
      <c r="A379" s="185"/>
      <c r="B379" s="185"/>
      <c r="C379" s="185"/>
      <c r="D379" s="185"/>
      <c r="E379" s="185"/>
      <c r="F379" s="185"/>
      <c r="G379" s="161"/>
      <c r="H379" s="186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</row>
    <row r="380" spans="1:34" ht="12.5">
      <c r="A380" s="185"/>
      <c r="B380" s="185"/>
      <c r="C380" s="185"/>
      <c r="D380" s="185"/>
      <c r="E380" s="185"/>
      <c r="F380" s="185"/>
      <c r="G380" s="161"/>
      <c r="H380" s="186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</row>
    <row r="381" spans="1:34" ht="12.5">
      <c r="A381" s="185"/>
      <c r="B381" s="185"/>
      <c r="C381" s="185"/>
      <c r="D381" s="185"/>
      <c r="E381" s="185"/>
      <c r="F381" s="185"/>
      <c r="G381" s="161"/>
      <c r="H381" s="186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87"/>
      <c r="AG381" s="187"/>
      <c r="AH381" s="187"/>
    </row>
    <row r="382" spans="1:34" ht="12.5">
      <c r="A382" s="185"/>
      <c r="B382" s="185"/>
      <c r="C382" s="185"/>
      <c r="D382" s="185"/>
      <c r="E382" s="185"/>
      <c r="F382" s="185"/>
      <c r="G382" s="161"/>
      <c r="H382" s="186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</row>
    <row r="383" spans="1:34" ht="12.5">
      <c r="A383" s="185"/>
      <c r="B383" s="185"/>
      <c r="C383" s="185"/>
      <c r="D383" s="185"/>
      <c r="E383" s="185"/>
      <c r="F383" s="185"/>
      <c r="G383" s="161"/>
      <c r="H383" s="186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</row>
    <row r="384" spans="1:34" ht="12.5">
      <c r="A384" s="185"/>
      <c r="B384" s="185"/>
      <c r="C384" s="185"/>
      <c r="D384" s="185"/>
      <c r="E384" s="185"/>
      <c r="F384" s="185"/>
      <c r="G384" s="161"/>
      <c r="H384" s="186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</row>
    <row r="385" spans="1:34" ht="12.5">
      <c r="A385" s="185"/>
      <c r="B385" s="185"/>
      <c r="C385" s="185"/>
      <c r="D385" s="185"/>
      <c r="E385" s="185"/>
      <c r="F385" s="185"/>
      <c r="G385" s="161"/>
      <c r="H385" s="186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</row>
    <row r="386" spans="1:34" ht="12.5">
      <c r="A386" s="185"/>
      <c r="B386" s="185"/>
      <c r="C386" s="185"/>
      <c r="D386" s="185"/>
      <c r="E386" s="185"/>
      <c r="F386" s="185"/>
      <c r="G386" s="161"/>
      <c r="H386" s="186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</row>
    <row r="387" spans="1:34" ht="12.5">
      <c r="A387" s="185"/>
      <c r="B387" s="185"/>
      <c r="C387" s="185"/>
      <c r="D387" s="185"/>
      <c r="E387" s="185"/>
      <c r="F387" s="185"/>
      <c r="G387" s="161"/>
      <c r="H387" s="186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</row>
    <row r="388" spans="1:34" ht="12.5">
      <c r="A388" s="185"/>
      <c r="B388" s="185"/>
      <c r="C388" s="185"/>
      <c r="D388" s="185"/>
      <c r="E388" s="185"/>
      <c r="F388" s="185"/>
      <c r="G388" s="161"/>
      <c r="H388" s="186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</row>
    <row r="389" spans="1:34" ht="12.5">
      <c r="A389" s="185"/>
      <c r="B389" s="185"/>
      <c r="C389" s="185"/>
      <c r="D389" s="185"/>
      <c r="E389" s="185"/>
      <c r="F389" s="185"/>
      <c r="G389" s="161"/>
      <c r="H389" s="186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</row>
    <row r="390" spans="1:34" ht="12.5">
      <c r="A390" s="185"/>
      <c r="B390" s="185"/>
      <c r="C390" s="185"/>
      <c r="D390" s="185"/>
      <c r="E390" s="185"/>
      <c r="F390" s="185"/>
      <c r="G390" s="161"/>
      <c r="H390" s="186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</row>
    <row r="391" spans="1:34" ht="12.5">
      <c r="A391" s="185"/>
      <c r="B391" s="185"/>
      <c r="C391" s="185"/>
      <c r="D391" s="185"/>
      <c r="E391" s="185"/>
      <c r="F391" s="185"/>
      <c r="G391" s="161"/>
      <c r="H391" s="186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</row>
    <row r="392" spans="1:34" ht="12.5">
      <c r="A392" s="185"/>
      <c r="B392" s="185"/>
      <c r="C392" s="185"/>
      <c r="D392" s="185"/>
      <c r="E392" s="185"/>
      <c r="F392" s="185"/>
      <c r="G392" s="161"/>
      <c r="H392" s="186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</row>
    <row r="393" spans="1:34" ht="12.5">
      <c r="A393" s="185"/>
      <c r="B393" s="185"/>
      <c r="C393" s="185"/>
      <c r="D393" s="185"/>
      <c r="E393" s="185"/>
      <c r="F393" s="185"/>
      <c r="G393" s="161"/>
      <c r="H393" s="186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</row>
    <row r="394" spans="1:34" ht="12.5">
      <c r="A394" s="185"/>
      <c r="B394" s="185"/>
      <c r="C394" s="185"/>
      <c r="D394" s="185"/>
      <c r="E394" s="185"/>
      <c r="F394" s="185"/>
      <c r="G394" s="161"/>
      <c r="H394" s="186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87"/>
      <c r="AG394" s="187"/>
      <c r="AH394" s="187"/>
    </row>
    <row r="395" spans="1:34" ht="12.5">
      <c r="A395" s="185"/>
      <c r="B395" s="185"/>
      <c r="C395" s="185"/>
      <c r="D395" s="185"/>
      <c r="E395" s="185"/>
      <c r="F395" s="185"/>
      <c r="G395" s="161"/>
      <c r="H395" s="186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87"/>
      <c r="AG395" s="187"/>
      <c r="AH395" s="187"/>
    </row>
    <row r="396" spans="1:34" ht="12.5">
      <c r="A396" s="185"/>
      <c r="B396" s="185"/>
      <c r="C396" s="185"/>
      <c r="D396" s="185"/>
      <c r="E396" s="185"/>
      <c r="F396" s="185"/>
      <c r="G396" s="161"/>
      <c r="H396" s="186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87"/>
      <c r="AG396" s="187"/>
      <c r="AH396" s="187"/>
    </row>
    <row r="397" spans="1:34" ht="12.5">
      <c r="A397" s="185"/>
      <c r="B397" s="185"/>
      <c r="C397" s="185"/>
      <c r="D397" s="185"/>
      <c r="E397" s="185"/>
      <c r="F397" s="185"/>
      <c r="G397" s="161"/>
      <c r="H397" s="186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</row>
    <row r="398" spans="1:34" ht="12.5">
      <c r="A398" s="185"/>
      <c r="B398" s="185"/>
      <c r="C398" s="185"/>
      <c r="D398" s="185"/>
      <c r="E398" s="185"/>
      <c r="F398" s="185"/>
      <c r="G398" s="161"/>
      <c r="H398" s="186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</row>
    <row r="399" spans="1:34" ht="12.5">
      <c r="A399" s="185"/>
      <c r="B399" s="185"/>
      <c r="C399" s="185"/>
      <c r="D399" s="185"/>
      <c r="E399" s="185"/>
      <c r="F399" s="185"/>
      <c r="G399" s="161"/>
      <c r="H399" s="186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</row>
    <row r="400" spans="1:34" ht="12.5">
      <c r="A400" s="185"/>
      <c r="B400" s="185"/>
      <c r="C400" s="185"/>
      <c r="D400" s="185"/>
      <c r="E400" s="185"/>
      <c r="F400" s="185"/>
      <c r="G400" s="161"/>
      <c r="H400" s="186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</row>
    <row r="401" spans="1:34" ht="12.5">
      <c r="A401" s="185"/>
      <c r="B401" s="185"/>
      <c r="C401" s="185"/>
      <c r="D401" s="185"/>
      <c r="E401" s="185"/>
      <c r="F401" s="185"/>
      <c r="G401" s="161"/>
      <c r="H401" s="186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</row>
    <row r="402" spans="1:34" ht="12.5">
      <c r="A402" s="185"/>
      <c r="B402" s="185"/>
      <c r="C402" s="185"/>
      <c r="D402" s="185"/>
      <c r="E402" s="185"/>
      <c r="F402" s="185"/>
      <c r="G402" s="161"/>
      <c r="H402" s="186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</row>
    <row r="403" spans="1:34" ht="12.5">
      <c r="A403" s="185"/>
      <c r="B403" s="185"/>
      <c r="C403" s="185"/>
      <c r="D403" s="185"/>
      <c r="E403" s="185"/>
      <c r="F403" s="185"/>
      <c r="G403" s="161"/>
      <c r="H403" s="186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</row>
    <row r="404" spans="1:34" ht="12.5">
      <c r="A404" s="185"/>
      <c r="B404" s="185"/>
      <c r="C404" s="185"/>
      <c r="D404" s="185"/>
      <c r="E404" s="185"/>
      <c r="F404" s="185"/>
      <c r="G404" s="161"/>
      <c r="H404" s="186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</row>
    <row r="405" spans="1:34" ht="12.5">
      <c r="A405" s="185"/>
      <c r="B405" s="185"/>
      <c r="C405" s="185"/>
      <c r="D405" s="185"/>
      <c r="E405" s="185"/>
      <c r="F405" s="185"/>
      <c r="G405" s="161"/>
      <c r="H405" s="186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</row>
    <row r="406" spans="1:34" ht="12.5">
      <c r="A406" s="185"/>
      <c r="B406" s="185"/>
      <c r="C406" s="185"/>
      <c r="D406" s="185"/>
      <c r="E406" s="185"/>
      <c r="F406" s="185"/>
      <c r="G406" s="161"/>
      <c r="H406" s="186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</row>
    <row r="407" spans="1:34" ht="12.5">
      <c r="A407" s="185"/>
      <c r="B407" s="185"/>
      <c r="C407" s="185"/>
      <c r="D407" s="185"/>
      <c r="E407" s="185"/>
      <c r="F407" s="185"/>
      <c r="G407" s="161"/>
      <c r="H407" s="186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</row>
    <row r="408" spans="1:34" ht="12.5">
      <c r="A408" s="185"/>
      <c r="B408" s="185"/>
      <c r="C408" s="185"/>
      <c r="D408" s="185"/>
      <c r="E408" s="185"/>
      <c r="F408" s="185"/>
      <c r="G408" s="161"/>
      <c r="H408" s="186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</row>
    <row r="409" spans="1:34" ht="12.5">
      <c r="A409" s="185"/>
      <c r="B409" s="185"/>
      <c r="C409" s="185"/>
      <c r="D409" s="185"/>
      <c r="E409" s="185"/>
      <c r="F409" s="185"/>
      <c r="G409" s="161"/>
      <c r="H409" s="186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</row>
    <row r="410" spans="1:34" ht="12.5">
      <c r="A410" s="185"/>
      <c r="B410" s="185"/>
      <c r="C410" s="185"/>
      <c r="D410" s="185"/>
      <c r="E410" s="185"/>
      <c r="F410" s="185"/>
      <c r="G410" s="161"/>
      <c r="H410" s="186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</row>
    <row r="411" spans="1:34" ht="12.5">
      <c r="A411" s="185"/>
      <c r="B411" s="185"/>
      <c r="C411" s="185"/>
      <c r="D411" s="185"/>
      <c r="E411" s="185"/>
      <c r="F411" s="185"/>
      <c r="G411" s="161"/>
      <c r="H411" s="186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</row>
    <row r="412" spans="1:34" ht="12.5">
      <c r="A412" s="185"/>
      <c r="B412" s="185"/>
      <c r="C412" s="185"/>
      <c r="D412" s="185"/>
      <c r="E412" s="185"/>
      <c r="F412" s="185"/>
      <c r="G412" s="161"/>
      <c r="H412" s="186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</row>
    <row r="413" spans="1:34" ht="12.5">
      <c r="A413" s="185"/>
      <c r="B413" s="185"/>
      <c r="C413" s="185"/>
      <c r="D413" s="185"/>
      <c r="E413" s="185"/>
      <c r="F413" s="185"/>
      <c r="G413" s="161"/>
      <c r="H413" s="186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</row>
    <row r="414" spans="1:34" ht="12.5">
      <c r="A414" s="185"/>
      <c r="B414" s="185"/>
      <c r="C414" s="185"/>
      <c r="D414" s="185"/>
      <c r="E414" s="185"/>
      <c r="F414" s="185"/>
      <c r="G414" s="161"/>
      <c r="H414" s="186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</row>
    <row r="415" spans="1:34" ht="12.5">
      <c r="A415" s="185"/>
      <c r="B415" s="185"/>
      <c r="C415" s="185"/>
      <c r="D415" s="185"/>
      <c r="E415" s="185"/>
      <c r="F415" s="185"/>
      <c r="G415" s="161"/>
      <c r="H415" s="186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</row>
    <row r="416" spans="1:34" ht="12.5">
      <c r="A416" s="185"/>
      <c r="B416" s="185"/>
      <c r="C416" s="185"/>
      <c r="D416" s="185"/>
      <c r="E416" s="185"/>
      <c r="F416" s="185"/>
      <c r="G416" s="161"/>
      <c r="H416" s="186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</row>
    <row r="417" spans="1:34" ht="12.5">
      <c r="A417" s="185"/>
      <c r="B417" s="185"/>
      <c r="C417" s="185"/>
      <c r="D417" s="185"/>
      <c r="E417" s="185"/>
      <c r="F417" s="185"/>
      <c r="G417" s="161"/>
      <c r="H417" s="186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</row>
    <row r="418" spans="1:34" ht="12.5">
      <c r="A418" s="185"/>
      <c r="B418" s="185"/>
      <c r="C418" s="185"/>
      <c r="D418" s="185"/>
      <c r="E418" s="185"/>
      <c r="F418" s="185"/>
      <c r="G418" s="161"/>
      <c r="H418" s="186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</row>
    <row r="419" spans="1:34" ht="12.5">
      <c r="A419" s="185"/>
      <c r="B419" s="185"/>
      <c r="C419" s="185"/>
      <c r="D419" s="185"/>
      <c r="E419" s="185"/>
      <c r="F419" s="185"/>
      <c r="G419" s="161"/>
      <c r="H419" s="186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</row>
    <row r="420" spans="1:34" ht="12.5">
      <c r="A420" s="185"/>
      <c r="B420" s="185"/>
      <c r="C420" s="185"/>
      <c r="D420" s="185"/>
      <c r="E420" s="185"/>
      <c r="F420" s="185"/>
      <c r="G420" s="161"/>
      <c r="H420" s="186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</row>
    <row r="421" spans="1:34" ht="12.5">
      <c r="A421" s="185"/>
      <c r="B421" s="185"/>
      <c r="C421" s="185"/>
      <c r="D421" s="185"/>
      <c r="E421" s="185"/>
      <c r="F421" s="185"/>
      <c r="G421" s="161"/>
      <c r="H421" s="186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</row>
    <row r="422" spans="1:34" ht="12.5">
      <c r="A422" s="185"/>
      <c r="B422" s="185"/>
      <c r="C422" s="185"/>
      <c r="D422" s="185"/>
      <c r="E422" s="185"/>
      <c r="F422" s="185"/>
      <c r="G422" s="161"/>
      <c r="H422" s="186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</row>
    <row r="423" spans="1:34" ht="12.5">
      <c r="A423" s="185"/>
      <c r="B423" s="185"/>
      <c r="C423" s="185"/>
      <c r="D423" s="185"/>
      <c r="E423" s="185"/>
      <c r="F423" s="185"/>
      <c r="G423" s="161"/>
      <c r="H423" s="186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</row>
    <row r="424" spans="1:34" ht="12.5">
      <c r="A424" s="185"/>
      <c r="B424" s="185"/>
      <c r="C424" s="185"/>
      <c r="D424" s="185"/>
      <c r="E424" s="185"/>
      <c r="F424" s="185"/>
      <c r="G424" s="161"/>
      <c r="H424" s="186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</row>
    <row r="425" spans="1:34" ht="12.5">
      <c r="A425" s="185"/>
      <c r="B425" s="185"/>
      <c r="C425" s="185"/>
      <c r="D425" s="185"/>
      <c r="E425" s="185"/>
      <c r="F425" s="185"/>
      <c r="G425" s="161"/>
      <c r="H425" s="186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</row>
    <row r="426" spans="1:34" ht="12.5">
      <c r="A426" s="185"/>
      <c r="B426" s="185"/>
      <c r="C426" s="185"/>
      <c r="D426" s="185"/>
      <c r="E426" s="185"/>
      <c r="F426" s="185"/>
      <c r="G426" s="161"/>
      <c r="H426" s="186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</row>
    <row r="427" spans="1:34" ht="12.5">
      <c r="A427" s="185"/>
      <c r="B427" s="185"/>
      <c r="C427" s="185"/>
      <c r="D427" s="185"/>
      <c r="E427" s="185"/>
      <c r="F427" s="185"/>
      <c r="G427" s="161"/>
      <c r="H427" s="186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</row>
    <row r="428" spans="1:34" ht="12.5">
      <c r="A428" s="185"/>
      <c r="B428" s="185"/>
      <c r="C428" s="185"/>
      <c r="D428" s="185"/>
      <c r="E428" s="185"/>
      <c r="F428" s="185"/>
      <c r="G428" s="161"/>
      <c r="H428" s="186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</row>
    <row r="429" spans="1:34" ht="12.5">
      <c r="A429" s="185"/>
      <c r="B429" s="185"/>
      <c r="C429" s="185"/>
      <c r="D429" s="185"/>
      <c r="E429" s="185"/>
      <c r="F429" s="185"/>
      <c r="G429" s="161"/>
      <c r="H429" s="186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</row>
    <row r="430" spans="1:34" ht="12.5">
      <c r="A430" s="185"/>
      <c r="B430" s="185"/>
      <c r="C430" s="185"/>
      <c r="D430" s="185"/>
      <c r="E430" s="185"/>
      <c r="F430" s="185"/>
      <c r="G430" s="161"/>
      <c r="H430" s="186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</row>
    <row r="431" spans="1:34" ht="12.5">
      <c r="A431" s="185"/>
      <c r="B431" s="185"/>
      <c r="C431" s="185"/>
      <c r="D431" s="185"/>
      <c r="E431" s="185"/>
      <c r="F431" s="185"/>
      <c r="G431" s="161"/>
      <c r="H431" s="186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</row>
    <row r="432" spans="1:34" ht="12.5">
      <c r="A432" s="185"/>
      <c r="B432" s="185"/>
      <c r="C432" s="185"/>
      <c r="D432" s="185"/>
      <c r="E432" s="185"/>
      <c r="F432" s="185"/>
      <c r="G432" s="161"/>
      <c r="H432" s="186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</row>
    <row r="433" spans="1:34" ht="12.5">
      <c r="A433" s="185"/>
      <c r="B433" s="185"/>
      <c r="C433" s="185"/>
      <c r="D433" s="185"/>
      <c r="E433" s="185"/>
      <c r="F433" s="185"/>
      <c r="G433" s="161"/>
      <c r="H433" s="186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</row>
    <row r="434" spans="1:34" ht="12.5">
      <c r="A434" s="185"/>
      <c r="B434" s="185"/>
      <c r="C434" s="185"/>
      <c r="D434" s="185"/>
      <c r="E434" s="185"/>
      <c r="F434" s="185"/>
      <c r="G434" s="161"/>
      <c r="H434" s="186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</row>
    <row r="435" spans="1:34" ht="12.5">
      <c r="A435" s="185"/>
      <c r="B435" s="185"/>
      <c r="C435" s="185"/>
      <c r="D435" s="185"/>
      <c r="E435" s="185"/>
      <c r="F435" s="185"/>
      <c r="G435" s="161"/>
      <c r="H435" s="186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</row>
    <row r="436" spans="1:34" ht="12.5">
      <c r="A436" s="185"/>
      <c r="B436" s="185"/>
      <c r="C436" s="185"/>
      <c r="D436" s="185"/>
      <c r="E436" s="185"/>
      <c r="F436" s="185"/>
      <c r="G436" s="161"/>
      <c r="H436" s="186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</row>
    <row r="437" spans="1:34" ht="12.5">
      <c r="A437" s="185"/>
      <c r="B437" s="185"/>
      <c r="C437" s="185"/>
      <c r="D437" s="185"/>
      <c r="E437" s="185"/>
      <c r="F437" s="185"/>
      <c r="G437" s="161"/>
      <c r="H437" s="186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</row>
    <row r="438" spans="1:34" ht="12.5">
      <c r="A438" s="185"/>
      <c r="B438" s="185"/>
      <c r="C438" s="185"/>
      <c r="D438" s="185"/>
      <c r="E438" s="185"/>
      <c r="F438" s="185"/>
      <c r="G438" s="161"/>
      <c r="H438" s="186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</row>
    <row r="439" spans="1:34" ht="12.5">
      <c r="A439" s="185"/>
      <c r="B439" s="185"/>
      <c r="C439" s="185"/>
      <c r="D439" s="185"/>
      <c r="E439" s="185"/>
      <c r="F439" s="185"/>
      <c r="G439" s="161"/>
      <c r="H439" s="186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</row>
    <row r="440" spans="1:34" ht="12.5">
      <c r="A440" s="185"/>
      <c r="B440" s="185"/>
      <c r="C440" s="185"/>
      <c r="D440" s="185"/>
      <c r="E440" s="185"/>
      <c r="F440" s="185"/>
      <c r="G440" s="161"/>
      <c r="H440" s="186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</row>
    <row r="441" spans="1:34" ht="12.5">
      <c r="A441" s="185"/>
      <c r="B441" s="185"/>
      <c r="C441" s="185"/>
      <c r="D441" s="185"/>
      <c r="E441" s="185"/>
      <c r="F441" s="185"/>
      <c r="G441" s="161"/>
      <c r="H441" s="186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</row>
    <row r="442" spans="1:34" ht="12.5">
      <c r="A442" s="185"/>
      <c r="B442" s="185"/>
      <c r="C442" s="185"/>
      <c r="D442" s="185"/>
      <c r="E442" s="185"/>
      <c r="F442" s="185"/>
      <c r="G442" s="161"/>
      <c r="H442" s="186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</row>
    <row r="443" spans="1:34" ht="12.5">
      <c r="A443" s="185"/>
      <c r="B443" s="185"/>
      <c r="C443" s="185"/>
      <c r="D443" s="185"/>
      <c r="E443" s="185"/>
      <c r="F443" s="185"/>
      <c r="G443" s="161"/>
      <c r="H443" s="186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</row>
    <row r="444" spans="1:34" ht="12.5">
      <c r="A444" s="185"/>
      <c r="B444" s="185"/>
      <c r="C444" s="185"/>
      <c r="D444" s="185"/>
      <c r="E444" s="185"/>
      <c r="F444" s="185"/>
      <c r="G444" s="161"/>
      <c r="H444" s="186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</row>
    <row r="445" spans="1:34" ht="12.5">
      <c r="A445" s="185"/>
      <c r="B445" s="185"/>
      <c r="C445" s="185"/>
      <c r="D445" s="185"/>
      <c r="E445" s="185"/>
      <c r="F445" s="185"/>
      <c r="G445" s="161"/>
      <c r="H445" s="186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</row>
    <row r="446" spans="1:34" ht="12.5">
      <c r="A446" s="185"/>
      <c r="B446" s="185"/>
      <c r="C446" s="185"/>
      <c r="D446" s="185"/>
      <c r="E446" s="185"/>
      <c r="F446" s="185"/>
      <c r="G446" s="161"/>
      <c r="H446" s="186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</row>
    <row r="447" spans="1:34" ht="12.5">
      <c r="A447" s="185"/>
      <c r="B447" s="185"/>
      <c r="C447" s="185"/>
      <c r="D447" s="185"/>
      <c r="E447" s="185"/>
      <c r="F447" s="185"/>
      <c r="G447" s="161"/>
      <c r="H447" s="186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</row>
    <row r="448" spans="1:34" ht="12.5">
      <c r="A448" s="185"/>
      <c r="B448" s="185"/>
      <c r="C448" s="185"/>
      <c r="D448" s="185"/>
      <c r="E448" s="185"/>
      <c r="F448" s="185"/>
      <c r="G448" s="161"/>
      <c r="H448" s="186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</row>
    <row r="449" spans="1:34" ht="12.5">
      <c r="A449" s="185"/>
      <c r="B449" s="185"/>
      <c r="C449" s="185"/>
      <c r="D449" s="185"/>
      <c r="E449" s="185"/>
      <c r="F449" s="185"/>
      <c r="G449" s="161"/>
      <c r="H449" s="186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</row>
    <row r="450" spans="1:34" ht="12.5">
      <c r="A450" s="185"/>
      <c r="B450" s="185"/>
      <c r="C450" s="185"/>
      <c r="D450" s="185"/>
      <c r="E450" s="185"/>
      <c r="F450" s="185"/>
      <c r="G450" s="161"/>
      <c r="H450" s="186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</row>
    <row r="451" spans="1:34" ht="12.5">
      <c r="A451" s="185"/>
      <c r="B451" s="185"/>
      <c r="C451" s="185"/>
      <c r="D451" s="185"/>
      <c r="E451" s="185"/>
      <c r="F451" s="185"/>
      <c r="G451" s="161"/>
      <c r="H451" s="186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</row>
    <row r="452" spans="1:34" ht="12.5">
      <c r="A452" s="185"/>
      <c r="B452" s="185"/>
      <c r="C452" s="185"/>
      <c r="D452" s="185"/>
      <c r="E452" s="185"/>
      <c r="F452" s="185"/>
      <c r="G452" s="161"/>
      <c r="H452" s="186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</row>
    <row r="453" spans="1:34" ht="12.5">
      <c r="A453" s="185"/>
      <c r="B453" s="185"/>
      <c r="C453" s="185"/>
      <c r="D453" s="185"/>
      <c r="E453" s="185"/>
      <c r="F453" s="185"/>
      <c r="G453" s="161"/>
      <c r="H453" s="186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</row>
    <row r="454" spans="1:34" ht="12.5">
      <c r="A454" s="185"/>
      <c r="B454" s="185"/>
      <c r="C454" s="185"/>
      <c r="D454" s="185"/>
      <c r="E454" s="185"/>
      <c r="F454" s="185"/>
      <c r="G454" s="161"/>
      <c r="H454" s="186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</row>
    <row r="455" spans="1:34" ht="12.5">
      <c r="A455" s="185"/>
      <c r="B455" s="185"/>
      <c r="C455" s="185"/>
      <c r="D455" s="185"/>
      <c r="E455" s="185"/>
      <c r="F455" s="185"/>
      <c r="G455" s="161"/>
      <c r="H455" s="186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</row>
    <row r="456" spans="1:34" ht="12.5">
      <c r="A456" s="185"/>
      <c r="B456" s="185"/>
      <c r="C456" s="185"/>
      <c r="D456" s="185"/>
      <c r="E456" s="185"/>
      <c r="F456" s="185"/>
      <c r="G456" s="161"/>
      <c r="H456" s="186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</row>
    <row r="457" spans="1:34" ht="12.5">
      <c r="A457" s="185"/>
      <c r="B457" s="185"/>
      <c r="C457" s="185"/>
      <c r="D457" s="185"/>
      <c r="E457" s="185"/>
      <c r="F457" s="185"/>
      <c r="G457" s="161"/>
      <c r="H457" s="186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</row>
    <row r="458" spans="1:34" ht="12.5">
      <c r="A458" s="185"/>
      <c r="B458" s="185"/>
      <c r="C458" s="185"/>
      <c r="D458" s="185"/>
      <c r="E458" s="185"/>
      <c r="F458" s="185"/>
      <c r="G458" s="161"/>
      <c r="H458" s="186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</row>
    <row r="459" spans="1:34" ht="12.5">
      <c r="A459" s="185"/>
      <c r="B459" s="185"/>
      <c r="C459" s="185"/>
      <c r="D459" s="185"/>
      <c r="E459" s="185"/>
      <c r="F459" s="185"/>
      <c r="G459" s="161"/>
      <c r="H459" s="186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</row>
    <row r="460" spans="1:34" ht="12.5">
      <c r="A460" s="185"/>
      <c r="B460" s="185"/>
      <c r="C460" s="185"/>
      <c r="D460" s="185"/>
      <c r="E460" s="185"/>
      <c r="F460" s="185"/>
      <c r="G460" s="161"/>
      <c r="H460" s="186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</row>
    <row r="461" spans="1:34" ht="12.5">
      <c r="A461" s="185"/>
      <c r="B461" s="185"/>
      <c r="C461" s="185"/>
      <c r="D461" s="185"/>
      <c r="E461" s="185"/>
      <c r="F461" s="185"/>
      <c r="G461" s="161"/>
      <c r="H461" s="186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</row>
    <row r="462" spans="1:34" ht="12.5">
      <c r="A462" s="185"/>
      <c r="B462" s="185"/>
      <c r="C462" s="185"/>
      <c r="D462" s="185"/>
      <c r="E462" s="185"/>
      <c r="F462" s="185"/>
      <c r="G462" s="161"/>
      <c r="H462" s="186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</row>
    <row r="463" spans="1:34" ht="12.5">
      <c r="A463" s="185"/>
      <c r="B463" s="185"/>
      <c r="C463" s="185"/>
      <c r="D463" s="185"/>
      <c r="E463" s="185"/>
      <c r="F463" s="185"/>
      <c r="G463" s="161"/>
      <c r="H463" s="186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</row>
    <row r="464" spans="1:34" ht="12.5">
      <c r="A464" s="185"/>
      <c r="B464" s="185"/>
      <c r="C464" s="185"/>
      <c r="D464" s="185"/>
      <c r="E464" s="185"/>
      <c r="F464" s="185"/>
      <c r="G464" s="161"/>
      <c r="H464" s="186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</row>
    <row r="465" spans="1:34" ht="12.5">
      <c r="A465" s="185"/>
      <c r="B465" s="185"/>
      <c r="C465" s="185"/>
      <c r="D465" s="185"/>
      <c r="E465" s="185"/>
      <c r="F465" s="185"/>
      <c r="G465" s="161"/>
      <c r="H465" s="186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</row>
    <row r="466" spans="1:34" ht="12.5">
      <c r="A466" s="185"/>
      <c r="B466" s="185"/>
      <c r="C466" s="185"/>
      <c r="D466" s="185"/>
      <c r="E466" s="185"/>
      <c r="F466" s="185"/>
      <c r="G466" s="161"/>
      <c r="H466" s="186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</row>
    <row r="467" spans="1:34" ht="12.5">
      <c r="A467" s="185"/>
      <c r="B467" s="185"/>
      <c r="C467" s="185"/>
      <c r="D467" s="185"/>
      <c r="E467" s="185"/>
      <c r="F467" s="185"/>
      <c r="G467" s="161"/>
      <c r="H467" s="186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</row>
    <row r="468" spans="1:34" ht="12.5">
      <c r="A468" s="185"/>
      <c r="B468" s="185"/>
      <c r="C468" s="185"/>
      <c r="D468" s="185"/>
      <c r="E468" s="185"/>
      <c r="F468" s="185"/>
      <c r="G468" s="161"/>
      <c r="H468" s="186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</row>
    <row r="469" spans="1:34" ht="12.5">
      <c r="A469" s="185"/>
      <c r="B469" s="185"/>
      <c r="C469" s="185"/>
      <c r="D469" s="185"/>
      <c r="E469" s="185"/>
      <c r="F469" s="185"/>
      <c r="G469" s="161"/>
      <c r="H469" s="186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</row>
    <row r="470" spans="1:34" ht="12.5">
      <c r="A470" s="185"/>
      <c r="B470" s="185"/>
      <c r="C470" s="185"/>
      <c r="D470" s="185"/>
      <c r="E470" s="185"/>
      <c r="F470" s="185"/>
      <c r="G470" s="161"/>
      <c r="H470" s="186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</row>
    <row r="471" spans="1:34" ht="12.5">
      <c r="A471" s="185"/>
      <c r="B471" s="185"/>
      <c r="C471" s="185"/>
      <c r="D471" s="185"/>
      <c r="E471" s="185"/>
      <c r="F471" s="185"/>
      <c r="G471" s="161"/>
      <c r="H471" s="186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</row>
    <row r="472" spans="1:34" ht="12.5">
      <c r="A472" s="185"/>
      <c r="B472" s="185"/>
      <c r="C472" s="185"/>
      <c r="D472" s="185"/>
      <c r="E472" s="185"/>
      <c r="F472" s="185"/>
      <c r="G472" s="161"/>
      <c r="H472" s="186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</row>
    <row r="473" spans="1:34" ht="12.5">
      <c r="A473" s="185"/>
      <c r="B473" s="185"/>
      <c r="C473" s="185"/>
      <c r="D473" s="185"/>
      <c r="E473" s="185"/>
      <c r="F473" s="185"/>
      <c r="G473" s="161"/>
      <c r="H473" s="186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</row>
    <row r="474" spans="1:34" ht="12.5">
      <c r="A474" s="185"/>
      <c r="B474" s="185"/>
      <c r="C474" s="185"/>
      <c r="D474" s="185"/>
      <c r="E474" s="185"/>
      <c r="F474" s="185"/>
      <c r="G474" s="161"/>
      <c r="H474" s="186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</row>
    <row r="475" spans="1:34" ht="12.5">
      <c r="A475" s="185"/>
      <c r="B475" s="185"/>
      <c r="C475" s="185"/>
      <c r="D475" s="185"/>
      <c r="E475" s="185"/>
      <c r="F475" s="185"/>
      <c r="G475" s="161"/>
      <c r="H475" s="186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</row>
    <row r="476" spans="1:34" ht="12.5">
      <c r="A476" s="185"/>
      <c r="B476" s="185"/>
      <c r="C476" s="185"/>
      <c r="D476" s="185"/>
      <c r="E476" s="185"/>
      <c r="F476" s="185"/>
      <c r="G476" s="161"/>
      <c r="H476" s="186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</row>
    <row r="477" spans="1:34" ht="12.5">
      <c r="A477" s="185"/>
      <c r="B477" s="185"/>
      <c r="C477" s="185"/>
      <c r="D477" s="185"/>
      <c r="E477" s="185"/>
      <c r="F477" s="185"/>
      <c r="G477" s="161"/>
      <c r="H477" s="186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</row>
    <row r="478" spans="1:34" ht="12.5">
      <c r="A478" s="185"/>
      <c r="B478" s="185"/>
      <c r="C478" s="185"/>
      <c r="D478" s="185"/>
      <c r="E478" s="185"/>
      <c r="F478" s="185"/>
      <c r="G478" s="161"/>
      <c r="H478" s="186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</row>
    <row r="479" spans="1:34" ht="12.5">
      <c r="A479" s="185"/>
      <c r="B479" s="185"/>
      <c r="C479" s="185"/>
      <c r="D479" s="185"/>
      <c r="E479" s="185"/>
      <c r="F479" s="185"/>
      <c r="G479" s="161"/>
      <c r="H479" s="186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</row>
    <row r="480" spans="1:34" ht="12.5">
      <c r="A480" s="185"/>
      <c r="B480" s="185"/>
      <c r="C480" s="185"/>
      <c r="D480" s="185"/>
      <c r="E480" s="185"/>
      <c r="F480" s="185"/>
      <c r="G480" s="161"/>
      <c r="H480" s="186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</row>
    <row r="481" spans="1:34" ht="12.5">
      <c r="A481" s="185"/>
      <c r="B481" s="185"/>
      <c r="C481" s="185"/>
      <c r="D481" s="185"/>
      <c r="E481" s="185"/>
      <c r="F481" s="185"/>
      <c r="G481" s="161"/>
      <c r="H481" s="186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</row>
    <row r="482" spans="1:34" ht="12.5">
      <c r="A482" s="185"/>
      <c r="B482" s="185"/>
      <c r="C482" s="185"/>
      <c r="D482" s="185"/>
      <c r="E482" s="185"/>
      <c r="F482" s="185"/>
      <c r="G482" s="161"/>
      <c r="H482" s="186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</row>
    <row r="483" spans="1:34" ht="12.5">
      <c r="A483" s="185"/>
      <c r="B483" s="185"/>
      <c r="C483" s="185"/>
      <c r="D483" s="185"/>
      <c r="E483" s="185"/>
      <c r="F483" s="185"/>
      <c r="G483" s="161"/>
      <c r="H483" s="186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  <c r="AA483" s="187"/>
      <c r="AB483" s="187"/>
      <c r="AC483" s="187"/>
      <c r="AD483" s="187"/>
      <c r="AE483" s="187"/>
      <c r="AF483" s="187"/>
      <c r="AG483" s="187"/>
      <c r="AH483" s="187"/>
    </row>
    <row r="484" spans="1:34" ht="12.5">
      <c r="A484" s="185"/>
      <c r="B484" s="185"/>
      <c r="C484" s="185"/>
      <c r="D484" s="185"/>
      <c r="E484" s="185"/>
      <c r="F484" s="185"/>
      <c r="G484" s="161"/>
      <c r="H484" s="186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  <c r="AA484" s="187"/>
      <c r="AB484" s="187"/>
      <c r="AC484" s="187"/>
      <c r="AD484" s="187"/>
      <c r="AE484" s="187"/>
      <c r="AF484" s="187"/>
      <c r="AG484" s="187"/>
      <c r="AH484" s="187"/>
    </row>
    <row r="485" spans="1:34" ht="12.5">
      <c r="A485" s="185"/>
      <c r="B485" s="185"/>
      <c r="C485" s="185"/>
      <c r="D485" s="185"/>
      <c r="E485" s="185"/>
      <c r="F485" s="185"/>
      <c r="G485" s="161"/>
      <c r="H485" s="186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  <c r="AA485" s="187"/>
      <c r="AB485" s="187"/>
      <c r="AC485" s="187"/>
      <c r="AD485" s="187"/>
      <c r="AE485" s="187"/>
      <c r="AF485" s="187"/>
      <c r="AG485" s="187"/>
      <c r="AH485" s="187"/>
    </row>
    <row r="486" spans="1:34" ht="12.5">
      <c r="A486" s="185"/>
      <c r="B486" s="185"/>
      <c r="C486" s="185"/>
      <c r="D486" s="185"/>
      <c r="E486" s="185"/>
      <c r="F486" s="185"/>
      <c r="G486" s="161"/>
      <c r="H486" s="186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  <c r="AA486" s="187"/>
      <c r="AB486" s="187"/>
      <c r="AC486" s="187"/>
      <c r="AD486" s="187"/>
      <c r="AE486" s="187"/>
      <c r="AF486" s="187"/>
      <c r="AG486" s="187"/>
      <c r="AH486" s="187"/>
    </row>
    <row r="487" spans="1:34" ht="12.5">
      <c r="A487" s="185"/>
      <c r="B487" s="185"/>
      <c r="C487" s="185"/>
      <c r="D487" s="185"/>
      <c r="E487" s="185"/>
      <c r="F487" s="185"/>
      <c r="G487" s="161"/>
      <c r="H487" s="186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  <c r="AA487" s="187"/>
      <c r="AB487" s="187"/>
      <c r="AC487" s="187"/>
      <c r="AD487" s="187"/>
      <c r="AE487" s="187"/>
      <c r="AF487" s="187"/>
      <c r="AG487" s="187"/>
      <c r="AH487" s="187"/>
    </row>
    <row r="488" spans="1:34" ht="12.5">
      <c r="A488" s="185"/>
      <c r="B488" s="185"/>
      <c r="C488" s="185"/>
      <c r="D488" s="185"/>
      <c r="E488" s="185"/>
      <c r="F488" s="185"/>
      <c r="G488" s="161"/>
      <c r="H488" s="186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  <c r="AA488" s="187"/>
      <c r="AB488" s="187"/>
      <c r="AC488" s="187"/>
      <c r="AD488" s="187"/>
      <c r="AE488" s="187"/>
      <c r="AF488" s="187"/>
      <c r="AG488" s="187"/>
      <c r="AH488" s="187"/>
    </row>
    <row r="489" spans="1:34" ht="12.5">
      <c r="A489" s="185"/>
      <c r="B489" s="185"/>
      <c r="C489" s="185"/>
      <c r="D489" s="185"/>
      <c r="E489" s="185"/>
      <c r="F489" s="185"/>
      <c r="G489" s="161"/>
      <c r="H489" s="186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</row>
    <row r="490" spans="1:34" ht="12.5">
      <c r="A490" s="185"/>
      <c r="B490" s="185"/>
      <c r="C490" s="185"/>
      <c r="D490" s="185"/>
      <c r="E490" s="185"/>
      <c r="F490" s="185"/>
      <c r="G490" s="161"/>
      <c r="H490" s="186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</row>
    <row r="491" spans="1:34" ht="12.5">
      <c r="A491" s="185"/>
      <c r="B491" s="185"/>
      <c r="C491" s="185"/>
      <c r="D491" s="185"/>
      <c r="E491" s="185"/>
      <c r="F491" s="185"/>
      <c r="G491" s="161"/>
      <c r="H491" s="186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</row>
    <row r="492" spans="1:34" ht="12.5">
      <c r="A492" s="185"/>
      <c r="B492" s="185"/>
      <c r="C492" s="185"/>
      <c r="D492" s="185"/>
      <c r="E492" s="185"/>
      <c r="F492" s="185"/>
      <c r="G492" s="161"/>
      <c r="H492" s="186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</row>
    <row r="493" spans="1:34" ht="12.5">
      <c r="A493" s="185"/>
      <c r="B493" s="185"/>
      <c r="C493" s="185"/>
      <c r="D493" s="185"/>
      <c r="E493" s="185"/>
      <c r="F493" s="185"/>
      <c r="G493" s="161"/>
      <c r="H493" s="186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</row>
    <row r="494" spans="1:34" ht="12.5">
      <c r="A494" s="185"/>
      <c r="B494" s="185"/>
      <c r="C494" s="185"/>
      <c r="D494" s="185"/>
      <c r="E494" s="185"/>
      <c r="F494" s="185"/>
      <c r="G494" s="161"/>
      <c r="H494" s="186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</row>
    <row r="495" spans="1:34" ht="12.5">
      <c r="A495" s="185"/>
      <c r="B495" s="185"/>
      <c r="C495" s="185"/>
      <c r="D495" s="185"/>
      <c r="E495" s="185"/>
      <c r="F495" s="185"/>
      <c r="G495" s="161"/>
      <c r="H495" s="186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</row>
    <row r="496" spans="1:34" ht="12.5">
      <c r="A496" s="185"/>
      <c r="B496" s="185"/>
      <c r="C496" s="185"/>
      <c r="D496" s="185"/>
      <c r="E496" s="185"/>
      <c r="F496" s="185"/>
      <c r="G496" s="161"/>
      <c r="H496" s="186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</row>
    <row r="497" spans="1:34" ht="12.5">
      <c r="A497" s="185"/>
      <c r="B497" s="185"/>
      <c r="C497" s="185"/>
      <c r="D497" s="185"/>
      <c r="E497" s="185"/>
      <c r="F497" s="185"/>
      <c r="G497" s="161"/>
      <c r="H497" s="186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</row>
    <row r="498" spans="1:34" ht="12.5">
      <c r="A498" s="185"/>
      <c r="B498" s="185"/>
      <c r="C498" s="185"/>
      <c r="D498" s="185"/>
      <c r="E498" s="185"/>
      <c r="F498" s="185"/>
      <c r="G498" s="161"/>
      <c r="H498" s="186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</row>
    <row r="499" spans="1:34" ht="12.5">
      <c r="A499" s="185"/>
      <c r="B499" s="185"/>
      <c r="C499" s="185"/>
      <c r="D499" s="185"/>
      <c r="E499" s="185"/>
      <c r="F499" s="185"/>
      <c r="G499" s="161"/>
      <c r="H499" s="186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</row>
    <row r="500" spans="1:34" ht="12.5">
      <c r="A500" s="185"/>
      <c r="B500" s="185"/>
      <c r="C500" s="185"/>
      <c r="D500" s="185"/>
      <c r="E500" s="185"/>
      <c r="F500" s="185"/>
      <c r="G500" s="161"/>
      <c r="H500" s="186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</row>
    <row r="501" spans="1:34" ht="12.5">
      <c r="A501" s="185"/>
      <c r="B501" s="185"/>
      <c r="C501" s="185"/>
      <c r="D501" s="185"/>
      <c r="E501" s="185"/>
      <c r="F501" s="185"/>
      <c r="G501" s="161"/>
      <c r="H501" s="186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  <c r="AA501" s="187"/>
      <c r="AB501" s="187"/>
      <c r="AC501" s="187"/>
      <c r="AD501" s="187"/>
      <c r="AE501" s="187"/>
      <c r="AF501" s="187"/>
      <c r="AG501" s="187"/>
      <c r="AH501" s="187"/>
    </row>
    <row r="502" spans="1:34" ht="12.5">
      <c r="A502" s="185"/>
      <c r="B502" s="185"/>
      <c r="C502" s="185"/>
      <c r="D502" s="185"/>
      <c r="E502" s="185"/>
      <c r="F502" s="185"/>
      <c r="G502" s="161"/>
      <c r="H502" s="186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  <c r="AA502" s="187"/>
      <c r="AB502" s="187"/>
      <c r="AC502" s="187"/>
      <c r="AD502" s="187"/>
      <c r="AE502" s="187"/>
      <c r="AF502" s="187"/>
      <c r="AG502" s="187"/>
      <c r="AH502" s="187"/>
    </row>
    <row r="503" spans="1:34" ht="12.5">
      <c r="A503" s="185"/>
      <c r="B503" s="185"/>
      <c r="C503" s="185"/>
      <c r="D503" s="185"/>
      <c r="E503" s="185"/>
      <c r="F503" s="185"/>
      <c r="G503" s="161"/>
      <c r="H503" s="186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  <c r="AA503" s="187"/>
      <c r="AB503" s="187"/>
      <c r="AC503" s="187"/>
      <c r="AD503" s="187"/>
      <c r="AE503" s="187"/>
      <c r="AF503" s="187"/>
      <c r="AG503" s="187"/>
      <c r="AH503" s="187"/>
    </row>
    <row r="504" spans="1:34" ht="12.5">
      <c r="A504" s="185"/>
      <c r="B504" s="185"/>
      <c r="C504" s="185"/>
      <c r="D504" s="185"/>
      <c r="E504" s="185"/>
      <c r="F504" s="185"/>
      <c r="G504" s="161"/>
      <c r="H504" s="186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</row>
    <row r="505" spans="1:34" ht="12.5">
      <c r="A505" s="185"/>
      <c r="B505" s="185"/>
      <c r="C505" s="185"/>
      <c r="D505" s="185"/>
      <c r="E505" s="185"/>
      <c r="F505" s="185"/>
      <c r="G505" s="161"/>
      <c r="H505" s="186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7"/>
      <c r="AD505" s="187"/>
      <c r="AE505" s="187"/>
      <c r="AF505" s="187"/>
      <c r="AG505" s="187"/>
      <c r="AH505" s="187"/>
    </row>
    <row r="506" spans="1:34" ht="12.5">
      <c r="A506" s="185"/>
      <c r="B506" s="185"/>
      <c r="C506" s="185"/>
      <c r="D506" s="185"/>
      <c r="E506" s="185"/>
      <c r="F506" s="185"/>
      <c r="G506" s="161"/>
      <c r="H506" s="186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7"/>
      <c r="AD506" s="187"/>
      <c r="AE506" s="187"/>
      <c r="AF506" s="187"/>
      <c r="AG506" s="187"/>
      <c r="AH506" s="187"/>
    </row>
    <row r="507" spans="1:34" ht="12.5">
      <c r="A507" s="185"/>
      <c r="B507" s="185"/>
      <c r="C507" s="185"/>
      <c r="D507" s="185"/>
      <c r="E507" s="185"/>
      <c r="F507" s="185"/>
      <c r="G507" s="161"/>
      <c r="H507" s="186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  <c r="AA507" s="187"/>
      <c r="AB507" s="187"/>
      <c r="AC507" s="187"/>
      <c r="AD507" s="187"/>
      <c r="AE507" s="187"/>
      <c r="AF507" s="187"/>
      <c r="AG507" s="187"/>
      <c r="AH507" s="187"/>
    </row>
    <row r="508" spans="1:34" ht="12.5">
      <c r="A508" s="185"/>
      <c r="B508" s="185"/>
      <c r="C508" s="185"/>
      <c r="D508" s="185"/>
      <c r="E508" s="185"/>
      <c r="F508" s="185"/>
      <c r="G508" s="161"/>
      <c r="H508" s="186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  <c r="AA508" s="187"/>
      <c r="AB508" s="187"/>
      <c r="AC508" s="187"/>
      <c r="AD508" s="187"/>
      <c r="AE508" s="187"/>
      <c r="AF508" s="187"/>
      <c r="AG508" s="187"/>
      <c r="AH508" s="187"/>
    </row>
    <row r="509" spans="1:34" ht="12.5">
      <c r="A509" s="185"/>
      <c r="B509" s="185"/>
      <c r="C509" s="185"/>
      <c r="D509" s="185"/>
      <c r="E509" s="185"/>
      <c r="F509" s="185"/>
      <c r="G509" s="161"/>
      <c r="H509" s="186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  <c r="AA509" s="187"/>
      <c r="AB509" s="187"/>
      <c r="AC509" s="187"/>
      <c r="AD509" s="187"/>
      <c r="AE509" s="187"/>
      <c r="AF509" s="187"/>
      <c r="AG509" s="187"/>
      <c r="AH509" s="187"/>
    </row>
    <row r="510" spans="1:34" ht="12.5">
      <c r="A510" s="185"/>
      <c r="B510" s="185"/>
      <c r="C510" s="185"/>
      <c r="D510" s="185"/>
      <c r="E510" s="185"/>
      <c r="F510" s="185"/>
      <c r="G510" s="161"/>
      <c r="H510" s="186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</row>
    <row r="511" spans="1:34" ht="12.5">
      <c r="A511" s="185"/>
      <c r="B511" s="185"/>
      <c r="C511" s="185"/>
      <c r="D511" s="185"/>
      <c r="E511" s="185"/>
      <c r="F511" s="185"/>
      <c r="G511" s="161"/>
      <c r="H511" s="186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</row>
    <row r="512" spans="1:34" ht="12.5">
      <c r="A512" s="185"/>
      <c r="B512" s="185"/>
      <c r="C512" s="185"/>
      <c r="D512" s="185"/>
      <c r="E512" s="185"/>
      <c r="F512" s="185"/>
      <c r="G512" s="161"/>
      <c r="H512" s="186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</row>
    <row r="513" spans="1:34" ht="12.5">
      <c r="A513" s="185"/>
      <c r="B513" s="185"/>
      <c r="C513" s="185"/>
      <c r="D513" s="185"/>
      <c r="E513" s="185"/>
      <c r="F513" s="185"/>
      <c r="G513" s="161"/>
      <c r="H513" s="186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</row>
    <row r="514" spans="1:34" ht="12.5">
      <c r="A514" s="185"/>
      <c r="B514" s="185"/>
      <c r="C514" s="185"/>
      <c r="D514" s="185"/>
      <c r="E514" s="185"/>
      <c r="F514" s="185"/>
      <c r="G514" s="161"/>
      <c r="H514" s="186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</row>
    <row r="515" spans="1:34" ht="12.5">
      <c r="A515" s="185"/>
      <c r="B515" s="185"/>
      <c r="C515" s="185"/>
      <c r="D515" s="185"/>
      <c r="E515" s="185"/>
      <c r="F515" s="185"/>
      <c r="G515" s="161"/>
      <c r="H515" s="186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</row>
    <row r="516" spans="1:34" ht="12.5">
      <c r="A516" s="185"/>
      <c r="B516" s="185"/>
      <c r="C516" s="185"/>
      <c r="D516" s="185"/>
      <c r="E516" s="185"/>
      <c r="F516" s="185"/>
      <c r="G516" s="161"/>
      <c r="H516" s="186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</row>
    <row r="517" spans="1:34" ht="12.5">
      <c r="A517" s="185"/>
      <c r="B517" s="185"/>
      <c r="C517" s="185"/>
      <c r="D517" s="185"/>
      <c r="E517" s="185"/>
      <c r="F517" s="185"/>
      <c r="G517" s="161"/>
      <c r="H517" s="186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</row>
    <row r="518" spans="1:34" ht="12.5">
      <c r="A518" s="185"/>
      <c r="B518" s="185"/>
      <c r="C518" s="185"/>
      <c r="D518" s="185"/>
      <c r="E518" s="185"/>
      <c r="F518" s="185"/>
      <c r="G518" s="161"/>
      <c r="H518" s="186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</row>
    <row r="519" spans="1:34" ht="12.5">
      <c r="A519" s="185"/>
      <c r="B519" s="185"/>
      <c r="C519" s="185"/>
      <c r="D519" s="185"/>
      <c r="E519" s="185"/>
      <c r="F519" s="185"/>
      <c r="G519" s="161"/>
      <c r="H519" s="186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  <c r="AA519" s="187"/>
      <c r="AB519" s="187"/>
      <c r="AC519" s="187"/>
      <c r="AD519" s="187"/>
      <c r="AE519" s="187"/>
      <c r="AF519" s="187"/>
      <c r="AG519" s="187"/>
      <c r="AH519" s="187"/>
    </row>
    <row r="520" spans="1:34" ht="12.5">
      <c r="A520" s="185"/>
      <c r="B520" s="185"/>
      <c r="C520" s="185"/>
      <c r="D520" s="185"/>
      <c r="E520" s="185"/>
      <c r="F520" s="185"/>
      <c r="G520" s="161"/>
      <c r="H520" s="186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  <c r="AA520" s="187"/>
      <c r="AB520" s="187"/>
      <c r="AC520" s="187"/>
      <c r="AD520" s="187"/>
      <c r="AE520" s="187"/>
      <c r="AF520" s="187"/>
      <c r="AG520" s="187"/>
      <c r="AH520" s="187"/>
    </row>
    <row r="521" spans="1:34" ht="12.5">
      <c r="A521" s="185"/>
      <c r="B521" s="185"/>
      <c r="C521" s="185"/>
      <c r="D521" s="185"/>
      <c r="E521" s="185"/>
      <c r="F521" s="185"/>
      <c r="G521" s="161"/>
      <c r="H521" s="186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  <c r="AA521" s="187"/>
      <c r="AB521" s="187"/>
      <c r="AC521" s="187"/>
      <c r="AD521" s="187"/>
      <c r="AE521" s="187"/>
      <c r="AF521" s="187"/>
      <c r="AG521" s="187"/>
      <c r="AH521" s="187"/>
    </row>
    <row r="522" spans="1:34" ht="12.5">
      <c r="A522" s="185"/>
      <c r="B522" s="185"/>
      <c r="C522" s="185"/>
      <c r="D522" s="185"/>
      <c r="E522" s="185"/>
      <c r="F522" s="185"/>
      <c r="G522" s="161"/>
      <c r="H522" s="186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</row>
    <row r="523" spans="1:34" ht="12.5">
      <c r="A523" s="185"/>
      <c r="B523" s="185"/>
      <c r="C523" s="185"/>
      <c r="D523" s="185"/>
      <c r="E523" s="185"/>
      <c r="F523" s="185"/>
      <c r="G523" s="161"/>
      <c r="H523" s="186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  <c r="AA523" s="187"/>
      <c r="AB523" s="187"/>
      <c r="AC523" s="187"/>
      <c r="AD523" s="187"/>
      <c r="AE523" s="187"/>
      <c r="AF523" s="187"/>
      <c r="AG523" s="187"/>
      <c r="AH523" s="187"/>
    </row>
    <row r="524" spans="1:34" ht="12.5">
      <c r="A524" s="185"/>
      <c r="B524" s="185"/>
      <c r="C524" s="185"/>
      <c r="D524" s="185"/>
      <c r="E524" s="185"/>
      <c r="F524" s="185"/>
      <c r="G524" s="161"/>
      <c r="H524" s="186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7"/>
      <c r="AD524" s="187"/>
      <c r="AE524" s="187"/>
      <c r="AF524" s="187"/>
      <c r="AG524" s="187"/>
      <c r="AH524" s="187"/>
    </row>
    <row r="525" spans="1:34" ht="12.5">
      <c r="A525" s="185"/>
      <c r="B525" s="185"/>
      <c r="C525" s="185"/>
      <c r="D525" s="185"/>
      <c r="E525" s="185"/>
      <c r="F525" s="185"/>
      <c r="G525" s="161"/>
      <c r="H525" s="186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7"/>
      <c r="AD525" s="187"/>
      <c r="AE525" s="187"/>
      <c r="AF525" s="187"/>
      <c r="AG525" s="187"/>
      <c r="AH525" s="187"/>
    </row>
    <row r="526" spans="1:34" ht="12.5">
      <c r="A526" s="185"/>
      <c r="B526" s="185"/>
      <c r="C526" s="185"/>
      <c r="D526" s="185"/>
      <c r="E526" s="185"/>
      <c r="F526" s="185"/>
      <c r="G526" s="161"/>
      <c r="H526" s="186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</row>
    <row r="527" spans="1:34" ht="12.5">
      <c r="A527" s="185"/>
      <c r="B527" s="185"/>
      <c r="C527" s="185"/>
      <c r="D527" s="185"/>
      <c r="E527" s="185"/>
      <c r="F527" s="185"/>
      <c r="G527" s="161"/>
      <c r="H527" s="186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7"/>
      <c r="AD527" s="187"/>
      <c r="AE527" s="187"/>
      <c r="AF527" s="187"/>
      <c r="AG527" s="187"/>
      <c r="AH527" s="187"/>
    </row>
    <row r="528" spans="1:34" ht="12.5">
      <c r="A528" s="185"/>
      <c r="B528" s="185"/>
      <c r="C528" s="185"/>
      <c r="D528" s="185"/>
      <c r="E528" s="185"/>
      <c r="F528" s="185"/>
      <c r="G528" s="161"/>
      <c r="H528" s="186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</row>
    <row r="529" spans="1:34" ht="12.5">
      <c r="A529" s="185"/>
      <c r="B529" s="185"/>
      <c r="C529" s="185"/>
      <c r="D529" s="185"/>
      <c r="E529" s="185"/>
      <c r="F529" s="185"/>
      <c r="G529" s="161"/>
      <c r="H529" s="186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</row>
    <row r="530" spans="1:34" ht="12.5">
      <c r="A530" s="185"/>
      <c r="B530" s="185"/>
      <c r="C530" s="185"/>
      <c r="D530" s="185"/>
      <c r="E530" s="185"/>
      <c r="F530" s="185"/>
      <c r="G530" s="161"/>
      <c r="H530" s="186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</row>
    <row r="531" spans="1:34" ht="12.5">
      <c r="A531" s="185"/>
      <c r="B531" s="185"/>
      <c r="C531" s="185"/>
      <c r="D531" s="185"/>
      <c r="E531" s="185"/>
      <c r="F531" s="185"/>
      <c r="G531" s="161"/>
      <c r="H531" s="186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</row>
    <row r="532" spans="1:34" ht="12.5">
      <c r="A532" s="185"/>
      <c r="B532" s="185"/>
      <c r="C532" s="185"/>
      <c r="D532" s="185"/>
      <c r="E532" s="185"/>
      <c r="F532" s="185"/>
      <c r="G532" s="161"/>
      <c r="H532" s="186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</row>
    <row r="533" spans="1:34" ht="12.5">
      <c r="A533" s="185"/>
      <c r="B533" s="185"/>
      <c r="C533" s="185"/>
      <c r="D533" s="185"/>
      <c r="E533" s="185"/>
      <c r="F533" s="185"/>
      <c r="G533" s="161"/>
      <c r="H533" s="186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</row>
    <row r="534" spans="1:34" ht="12.5">
      <c r="A534" s="185"/>
      <c r="B534" s="185"/>
      <c r="C534" s="185"/>
      <c r="D534" s="185"/>
      <c r="E534" s="185"/>
      <c r="F534" s="185"/>
      <c r="G534" s="161"/>
      <c r="H534" s="186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</row>
    <row r="535" spans="1:34" ht="12.5">
      <c r="A535" s="185"/>
      <c r="B535" s="185"/>
      <c r="C535" s="185"/>
      <c r="D535" s="185"/>
      <c r="E535" s="185"/>
      <c r="F535" s="185"/>
      <c r="G535" s="161"/>
      <c r="H535" s="186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</row>
    <row r="536" spans="1:34" ht="12.5">
      <c r="A536" s="185"/>
      <c r="B536" s="185"/>
      <c r="C536" s="185"/>
      <c r="D536" s="185"/>
      <c r="E536" s="185"/>
      <c r="F536" s="185"/>
      <c r="G536" s="161"/>
      <c r="H536" s="186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</row>
    <row r="537" spans="1:34" ht="12.5">
      <c r="A537" s="185"/>
      <c r="B537" s="185"/>
      <c r="C537" s="185"/>
      <c r="D537" s="185"/>
      <c r="E537" s="185"/>
      <c r="F537" s="185"/>
      <c r="G537" s="161"/>
      <c r="H537" s="186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</row>
    <row r="538" spans="1:34" ht="12.5">
      <c r="A538" s="185"/>
      <c r="B538" s="185"/>
      <c r="C538" s="185"/>
      <c r="D538" s="185"/>
      <c r="E538" s="185"/>
      <c r="F538" s="185"/>
      <c r="G538" s="161"/>
      <c r="H538" s="186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</row>
    <row r="539" spans="1:34" ht="12.5">
      <c r="A539" s="185"/>
      <c r="B539" s="185"/>
      <c r="C539" s="185"/>
      <c r="D539" s="185"/>
      <c r="E539" s="185"/>
      <c r="F539" s="185"/>
      <c r="G539" s="161"/>
      <c r="H539" s="186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</row>
    <row r="540" spans="1:34" ht="12.5">
      <c r="A540" s="185"/>
      <c r="B540" s="185"/>
      <c r="C540" s="185"/>
      <c r="D540" s="185"/>
      <c r="E540" s="185"/>
      <c r="F540" s="185"/>
      <c r="G540" s="161"/>
      <c r="H540" s="186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</row>
    <row r="541" spans="1:34" ht="12.5">
      <c r="A541" s="185"/>
      <c r="B541" s="185"/>
      <c r="C541" s="185"/>
      <c r="D541" s="185"/>
      <c r="E541" s="185"/>
      <c r="F541" s="185"/>
      <c r="G541" s="161"/>
      <c r="H541" s="186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</row>
    <row r="542" spans="1:34" ht="12.5">
      <c r="A542" s="185"/>
      <c r="B542" s="185"/>
      <c r="C542" s="185"/>
      <c r="D542" s="185"/>
      <c r="E542" s="185"/>
      <c r="F542" s="185"/>
      <c r="G542" s="161"/>
      <c r="H542" s="186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</row>
    <row r="543" spans="1:34" ht="12.5">
      <c r="A543" s="185"/>
      <c r="B543" s="185"/>
      <c r="C543" s="185"/>
      <c r="D543" s="185"/>
      <c r="E543" s="185"/>
      <c r="F543" s="185"/>
      <c r="G543" s="161"/>
      <c r="H543" s="186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</row>
    <row r="544" spans="1:34" ht="12.5">
      <c r="A544" s="185"/>
      <c r="B544" s="185"/>
      <c r="C544" s="185"/>
      <c r="D544" s="185"/>
      <c r="E544" s="185"/>
      <c r="F544" s="185"/>
      <c r="G544" s="161"/>
      <c r="H544" s="186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</row>
    <row r="545" spans="1:34" ht="12.5">
      <c r="A545" s="185"/>
      <c r="B545" s="185"/>
      <c r="C545" s="185"/>
      <c r="D545" s="185"/>
      <c r="E545" s="185"/>
      <c r="F545" s="185"/>
      <c r="G545" s="161"/>
      <c r="H545" s="186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</row>
    <row r="546" spans="1:34" ht="12.5">
      <c r="A546" s="185"/>
      <c r="B546" s="185"/>
      <c r="C546" s="185"/>
      <c r="D546" s="185"/>
      <c r="E546" s="185"/>
      <c r="F546" s="185"/>
      <c r="G546" s="161"/>
      <c r="H546" s="186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</row>
    <row r="547" spans="1:34" ht="12.5">
      <c r="A547" s="185"/>
      <c r="B547" s="185"/>
      <c r="C547" s="185"/>
      <c r="D547" s="185"/>
      <c r="E547" s="185"/>
      <c r="F547" s="185"/>
      <c r="G547" s="161"/>
      <c r="H547" s="186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</row>
    <row r="548" spans="1:34" ht="12.5">
      <c r="A548" s="185"/>
      <c r="B548" s="185"/>
      <c r="C548" s="185"/>
      <c r="D548" s="185"/>
      <c r="E548" s="185"/>
      <c r="F548" s="185"/>
      <c r="G548" s="161"/>
      <c r="H548" s="186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</row>
    <row r="549" spans="1:34" ht="12.5">
      <c r="A549" s="185"/>
      <c r="B549" s="185"/>
      <c r="C549" s="185"/>
      <c r="D549" s="185"/>
      <c r="E549" s="185"/>
      <c r="F549" s="185"/>
      <c r="G549" s="161"/>
      <c r="H549" s="186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</row>
    <row r="550" spans="1:34" ht="12.5">
      <c r="A550" s="185"/>
      <c r="B550" s="185"/>
      <c r="C550" s="185"/>
      <c r="D550" s="185"/>
      <c r="E550" s="185"/>
      <c r="F550" s="185"/>
      <c r="G550" s="161"/>
      <c r="H550" s="186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</row>
    <row r="551" spans="1:34" ht="12.5">
      <c r="A551" s="185"/>
      <c r="B551" s="185"/>
      <c r="C551" s="185"/>
      <c r="D551" s="185"/>
      <c r="E551" s="185"/>
      <c r="F551" s="185"/>
      <c r="G551" s="161"/>
      <c r="H551" s="186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7"/>
      <c r="AD551" s="187"/>
      <c r="AE551" s="187"/>
      <c r="AF551" s="187"/>
      <c r="AG551" s="187"/>
      <c r="AH551" s="187"/>
    </row>
    <row r="552" spans="1:34" ht="12.5">
      <c r="A552" s="185"/>
      <c r="B552" s="185"/>
      <c r="C552" s="185"/>
      <c r="D552" s="185"/>
      <c r="E552" s="185"/>
      <c r="F552" s="185"/>
      <c r="G552" s="161"/>
      <c r="H552" s="186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</row>
    <row r="553" spans="1:34" ht="12.5">
      <c r="A553" s="185"/>
      <c r="B553" s="185"/>
      <c r="C553" s="185"/>
      <c r="D553" s="185"/>
      <c r="E553" s="185"/>
      <c r="F553" s="185"/>
      <c r="G553" s="161"/>
      <c r="H553" s="186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</row>
    <row r="554" spans="1:34" ht="12.5">
      <c r="A554" s="185"/>
      <c r="B554" s="185"/>
      <c r="C554" s="185"/>
      <c r="D554" s="185"/>
      <c r="E554" s="185"/>
      <c r="F554" s="185"/>
      <c r="G554" s="161"/>
      <c r="H554" s="186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</row>
    <row r="555" spans="1:34" ht="12.5">
      <c r="A555" s="185"/>
      <c r="B555" s="185"/>
      <c r="C555" s="185"/>
      <c r="D555" s="185"/>
      <c r="E555" s="185"/>
      <c r="F555" s="185"/>
      <c r="G555" s="161"/>
      <c r="H555" s="186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7"/>
      <c r="AD555" s="187"/>
      <c r="AE555" s="187"/>
      <c r="AF555" s="187"/>
      <c r="AG555" s="187"/>
      <c r="AH555" s="187"/>
    </row>
    <row r="556" spans="1:34" ht="12.5">
      <c r="A556" s="185"/>
      <c r="B556" s="185"/>
      <c r="C556" s="185"/>
      <c r="D556" s="185"/>
      <c r="E556" s="185"/>
      <c r="F556" s="185"/>
      <c r="G556" s="161"/>
      <c r="H556" s="186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7"/>
      <c r="AD556" s="187"/>
      <c r="AE556" s="187"/>
      <c r="AF556" s="187"/>
      <c r="AG556" s="187"/>
      <c r="AH556" s="187"/>
    </row>
    <row r="557" spans="1:34" ht="12.5">
      <c r="A557" s="185"/>
      <c r="B557" s="185"/>
      <c r="C557" s="185"/>
      <c r="D557" s="185"/>
      <c r="E557" s="185"/>
      <c r="F557" s="185"/>
      <c r="G557" s="161"/>
      <c r="H557" s="186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  <c r="AA557" s="187"/>
      <c r="AB557" s="187"/>
      <c r="AC557" s="187"/>
      <c r="AD557" s="187"/>
      <c r="AE557" s="187"/>
      <c r="AF557" s="187"/>
      <c r="AG557" s="187"/>
      <c r="AH557" s="187"/>
    </row>
    <row r="558" spans="1:34" ht="12.5">
      <c r="A558" s="185"/>
      <c r="B558" s="185"/>
      <c r="C558" s="185"/>
      <c r="D558" s="185"/>
      <c r="E558" s="185"/>
      <c r="F558" s="185"/>
      <c r="G558" s="161"/>
      <c r="H558" s="186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  <c r="AA558" s="187"/>
      <c r="AB558" s="187"/>
      <c r="AC558" s="187"/>
      <c r="AD558" s="187"/>
      <c r="AE558" s="187"/>
      <c r="AF558" s="187"/>
      <c r="AG558" s="187"/>
      <c r="AH558" s="187"/>
    </row>
    <row r="559" spans="1:34" ht="12.5">
      <c r="A559" s="185"/>
      <c r="B559" s="185"/>
      <c r="C559" s="185"/>
      <c r="D559" s="185"/>
      <c r="E559" s="185"/>
      <c r="F559" s="185"/>
      <c r="G559" s="161"/>
      <c r="H559" s="186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  <c r="AA559" s="187"/>
      <c r="AB559" s="187"/>
      <c r="AC559" s="187"/>
      <c r="AD559" s="187"/>
      <c r="AE559" s="187"/>
      <c r="AF559" s="187"/>
      <c r="AG559" s="187"/>
      <c r="AH559" s="187"/>
    </row>
    <row r="560" spans="1:34" ht="12.5">
      <c r="A560" s="185"/>
      <c r="B560" s="185"/>
      <c r="C560" s="185"/>
      <c r="D560" s="185"/>
      <c r="E560" s="185"/>
      <c r="F560" s="185"/>
      <c r="G560" s="161"/>
      <c r="H560" s="186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  <c r="AA560" s="187"/>
      <c r="AB560" s="187"/>
      <c r="AC560" s="187"/>
      <c r="AD560" s="187"/>
      <c r="AE560" s="187"/>
      <c r="AF560" s="187"/>
      <c r="AG560" s="187"/>
      <c r="AH560" s="187"/>
    </row>
    <row r="561" spans="1:34" ht="12.5">
      <c r="A561" s="185"/>
      <c r="B561" s="185"/>
      <c r="C561" s="185"/>
      <c r="D561" s="185"/>
      <c r="E561" s="185"/>
      <c r="F561" s="185"/>
      <c r="G561" s="161"/>
      <c r="H561" s="186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7"/>
      <c r="AD561" s="187"/>
      <c r="AE561" s="187"/>
      <c r="AF561" s="187"/>
      <c r="AG561" s="187"/>
      <c r="AH561" s="187"/>
    </row>
    <row r="562" spans="1:34" ht="12.5">
      <c r="A562" s="185"/>
      <c r="B562" s="185"/>
      <c r="C562" s="185"/>
      <c r="D562" s="185"/>
      <c r="E562" s="185"/>
      <c r="F562" s="185"/>
      <c r="G562" s="161"/>
      <c r="H562" s="186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7"/>
      <c r="AD562" s="187"/>
      <c r="AE562" s="187"/>
      <c r="AF562" s="187"/>
      <c r="AG562" s="187"/>
      <c r="AH562" s="187"/>
    </row>
    <row r="563" spans="1:34" ht="12.5">
      <c r="A563" s="185"/>
      <c r="B563" s="185"/>
      <c r="C563" s="185"/>
      <c r="D563" s="185"/>
      <c r="E563" s="185"/>
      <c r="F563" s="185"/>
      <c r="G563" s="161"/>
      <c r="H563" s="186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</row>
    <row r="564" spans="1:34" ht="12.5">
      <c r="A564" s="185"/>
      <c r="B564" s="185"/>
      <c r="C564" s="185"/>
      <c r="D564" s="185"/>
      <c r="E564" s="185"/>
      <c r="F564" s="185"/>
      <c r="G564" s="161"/>
      <c r="H564" s="186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</row>
    <row r="565" spans="1:34" ht="12.5">
      <c r="A565" s="185"/>
      <c r="B565" s="185"/>
      <c r="C565" s="185"/>
      <c r="D565" s="185"/>
      <c r="E565" s="185"/>
      <c r="F565" s="185"/>
      <c r="G565" s="161"/>
      <c r="H565" s="186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</row>
    <row r="566" spans="1:34" ht="12.5">
      <c r="A566" s="185"/>
      <c r="B566" s="185"/>
      <c r="C566" s="185"/>
      <c r="D566" s="185"/>
      <c r="E566" s="185"/>
      <c r="F566" s="185"/>
      <c r="G566" s="161"/>
      <c r="H566" s="186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</row>
    <row r="567" spans="1:34" ht="12.5">
      <c r="A567" s="185"/>
      <c r="B567" s="185"/>
      <c r="C567" s="185"/>
      <c r="D567" s="185"/>
      <c r="E567" s="185"/>
      <c r="F567" s="185"/>
      <c r="G567" s="161"/>
      <c r="H567" s="186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</row>
    <row r="568" spans="1:34" ht="12.5">
      <c r="A568" s="185"/>
      <c r="B568" s="185"/>
      <c r="C568" s="185"/>
      <c r="D568" s="185"/>
      <c r="E568" s="185"/>
      <c r="F568" s="185"/>
      <c r="G568" s="161"/>
      <c r="H568" s="186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</row>
    <row r="569" spans="1:34" ht="12.5">
      <c r="A569" s="185"/>
      <c r="B569" s="185"/>
      <c r="C569" s="185"/>
      <c r="D569" s="185"/>
      <c r="E569" s="185"/>
      <c r="F569" s="185"/>
      <c r="G569" s="161"/>
      <c r="H569" s="186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</row>
    <row r="570" spans="1:34" ht="12.5">
      <c r="A570" s="185"/>
      <c r="B570" s="185"/>
      <c r="C570" s="185"/>
      <c r="D570" s="185"/>
      <c r="E570" s="185"/>
      <c r="F570" s="185"/>
      <c r="G570" s="161"/>
      <c r="H570" s="186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</row>
    <row r="571" spans="1:34" ht="12.5">
      <c r="A571" s="185"/>
      <c r="B571" s="185"/>
      <c r="C571" s="185"/>
      <c r="D571" s="185"/>
      <c r="E571" s="185"/>
      <c r="F571" s="185"/>
      <c r="G571" s="161"/>
      <c r="H571" s="186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</row>
    <row r="572" spans="1:34" ht="12.5">
      <c r="A572" s="185"/>
      <c r="B572" s="185"/>
      <c r="C572" s="185"/>
      <c r="D572" s="185"/>
      <c r="E572" s="185"/>
      <c r="F572" s="185"/>
      <c r="G572" s="161"/>
      <c r="H572" s="186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</row>
    <row r="573" spans="1:34" ht="12.5">
      <c r="A573" s="185"/>
      <c r="B573" s="185"/>
      <c r="C573" s="185"/>
      <c r="D573" s="185"/>
      <c r="E573" s="185"/>
      <c r="F573" s="185"/>
      <c r="G573" s="161"/>
      <c r="H573" s="186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  <c r="AA573" s="187"/>
      <c r="AB573" s="187"/>
      <c r="AC573" s="187"/>
      <c r="AD573" s="187"/>
      <c r="AE573" s="187"/>
      <c r="AF573" s="187"/>
      <c r="AG573" s="187"/>
      <c r="AH573" s="187"/>
    </row>
    <row r="574" spans="1:34" ht="12.5">
      <c r="A574" s="185"/>
      <c r="B574" s="185"/>
      <c r="C574" s="185"/>
      <c r="D574" s="185"/>
      <c r="E574" s="185"/>
      <c r="F574" s="185"/>
      <c r="G574" s="161"/>
      <c r="H574" s="186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  <c r="AA574" s="187"/>
      <c r="AB574" s="187"/>
      <c r="AC574" s="187"/>
      <c r="AD574" s="187"/>
      <c r="AE574" s="187"/>
      <c r="AF574" s="187"/>
      <c r="AG574" s="187"/>
      <c r="AH574" s="187"/>
    </row>
    <row r="575" spans="1:34" ht="12.5">
      <c r="A575" s="185"/>
      <c r="B575" s="185"/>
      <c r="C575" s="185"/>
      <c r="D575" s="185"/>
      <c r="E575" s="185"/>
      <c r="F575" s="185"/>
      <c r="G575" s="161"/>
      <c r="H575" s="186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  <c r="AA575" s="187"/>
      <c r="AB575" s="187"/>
      <c r="AC575" s="187"/>
      <c r="AD575" s="187"/>
      <c r="AE575" s="187"/>
      <c r="AF575" s="187"/>
      <c r="AG575" s="187"/>
      <c r="AH575" s="187"/>
    </row>
    <row r="576" spans="1:34" ht="12.5">
      <c r="A576" s="185"/>
      <c r="B576" s="185"/>
      <c r="C576" s="185"/>
      <c r="D576" s="185"/>
      <c r="E576" s="185"/>
      <c r="F576" s="185"/>
      <c r="G576" s="161"/>
      <c r="H576" s="186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  <c r="AA576" s="187"/>
      <c r="AB576" s="187"/>
      <c r="AC576" s="187"/>
      <c r="AD576" s="187"/>
      <c r="AE576" s="187"/>
      <c r="AF576" s="187"/>
      <c r="AG576" s="187"/>
      <c r="AH576" s="187"/>
    </row>
    <row r="577" spans="1:34" ht="12.5">
      <c r="A577" s="185"/>
      <c r="B577" s="185"/>
      <c r="C577" s="185"/>
      <c r="D577" s="185"/>
      <c r="E577" s="185"/>
      <c r="F577" s="185"/>
      <c r="G577" s="161"/>
      <c r="H577" s="186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  <c r="AA577" s="187"/>
      <c r="AB577" s="187"/>
      <c r="AC577" s="187"/>
      <c r="AD577" s="187"/>
      <c r="AE577" s="187"/>
      <c r="AF577" s="187"/>
      <c r="AG577" s="187"/>
      <c r="AH577" s="187"/>
    </row>
    <row r="578" spans="1:34" ht="12.5">
      <c r="A578" s="185"/>
      <c r="B578" s="185"/>
      <c r="C578" s="185"/>
      <c r="D578" s="185"/>
      <c r="E578" s="185"/>
      <c r="F578" s="185"/>
      <c r="G578" s="161"/>
      <c r="H578" s="186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  <c r="AA578" s="187"/>
      <c r="AB578" s="187"/>
      <c r="AC578" s="187"/>
      <c r="AD578" s="187"/>
      <c r="AE578" s="187"/>
      <c r="AF578" s="187"/>
      <c r="AG578" s="187"/>
      <c r="AH578" s="187"/>
    </row>
    <row r="579" spans="1:34" ht="12.5">
      <c r="A579" s="185"/>
      <c r="B579" s="185"/>
      <c r="C579" s="185"/>
      <c r="D579" s="185"/>
      <c r="E579" s="185"/>
      <c r="F579" s="185"/>
      <c r="G579" s="161"/>
      <c r="H579" s="186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  <c r="AA579" s="187"/>
      <c r="AB579" s="187"/>
      <c r="AC579" s="187"/>
      <c r="AD579" s="187"/>
      <c r="AE579" s="187"/>
      <c r="AF579" s="187"/>
      <c r="AG579" s="187"/>
      <c r="AH579" s="187"/>
    </row>
    <row r="580" spans="1:34" ht="12.5">
      <c r="A580" s="185"/>
      <c r="B580" s="185"/>
      <c r="C580" s="185"/>
      <c r="D580" s="185"/>
      <c r="E580" s="185"/>
      <c r="F580" s="185"/>
      <c r="G580" s="161"/>
      <c r="H580" s="186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</row>
    <row r="581" spans="1:34" ht="12.5">
      <c r="A581" s="185"/>
      <c r="B581" s="185"/>
      <c r="C581" s="185"/>
      <c r="D581" s="185"/>
      <c r="E581" s="185"/>
      <c r="F581" s="185"/>
      <c r="G581" s="161"/>
      <c r="H581" s="186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</row>
    <row r="582" spans="1:34" ht="12.5">
      <c r="A582" s="185"/>
      <c r="B582" s="185"/>
      <c r="C582" s="185"/>
      <c r="D582" s="185"/>
      <c r="E582" s="185"/>
      <c r="F582" s="185"/>
      <c r="G582" s="161"/>
      <c r="H582" s="186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</row>
    <row r="583" spans="1:34" ht="12.5">
      <c r="A583" s="185"/>
      <c r="B583" s="185"/>
      <c r="C583" s="185"/>
      <c r="D583" s="185"/>
      <c r="E583" s="185"/>
      <c r="F583" s="185"/>
      <c r="G583" s="161"/>
      <c r="H583" s="186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</row>
    <row r="584" spans="1:34" ht="12.5">
      <c r="A584" s="185"/>
      <c r="B584" s="185"/>
      <c r="C584" s="185"/>
      <c r="D584" s="185"/>
      <c r="E584" s="185"/>
      <c r="F584" s="185"/>
      <c r="G584" s="161"/>
      <c r="H584" s="186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</row>
    <row r="585" spans="1:34" ht="12.5">
      <c r="A585" s="185"/>
      <c r="B585" s="185"/>
      <c r="C585" s="185"/>
      <c r="D585" s="185"/>
      <c r="E585" s="185"/>
      <c r="F585" s="185"/>
      <c r="G585" s="161"/>
      <c r="H585" s="186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</row>
    <row r="586" spans="1:34" ht="12.5">
      <c r="A586" s="185"/>
      <c r="B586" s="185"/>
      <c r="C586" s="185"/>
      <c r="D586" s="185"/>
      <c r="E586" s="185"/>
      <c r="F586" s="185"/>
      <c r="G586" s="161"/>
      <c r="H586" s="186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</row>
    <row r="587" spans="1:34" ht="12.5">
      <c r="A587" s="185"/>
      <c r="B587" s="185"/>
      <c r="C587" s="185"/>
      <c r="D587" s="185"/>
      <c r="E587" s="185"/>
      <c r="F587" s="185"/>
      <c r="G587" s="161"/>
      <c r="H587" s="186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</row>
    <row r="588" spans="1:34" ht="12.5">
      <c r="A588" s="185"/>
      <c r="B588" s="185"/>
      <c r="C588" s="185"/>
      <c r="D588" s="185"/>
      <c r="E588" s="185"/>
      <c r="F588" s="185"/>
      <c r="G588" s="161"/>
      <c r="H588" s="186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</row>
    <row r="589" spans="1:34" ht="12.5">
      <c r="A589" s="185"/>
      <c r="B589" s="185"/>
      <c r="C589" s="185"/>
      <c r="D589" s="185"/>
      <c r="E589" s="185"/>
      <c r="F589" s="185"/>
      <c r="G589" s="161"/>
      <c r="H589" s="186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</row>
    <row r="590" spans="1:34" ht="12.5">
      <c r="A590" s="185"/>
      <c r="B590" s="185"/>
      <c r="C590" s="185"/>
      <c r="D590" s="185"/>
      <c r="E590" s="185"/>
      <c r="F590" s="185"/>
      <c r="G590" s="161"/>
      <c r="H590" s="186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7"/>
      <c r="AD590" s="187"/>
      <c r="AE590" s="187"/>
      <c r="AF590" s="187"/>
      <c r="AG590" s="187"/>
      <c r="AH590" s="187"/>
    </row>
    <row r="591" spans="1:34" ht="12.5">
      <c r="A591" s="185"/>
      <c r="B591" s="185"/>
      <c r="C591" s="185"/>
      <c r="D591" s="185"/>
      <c r="E591" s="185"/>
      <c r="F591" s="185"/>
      <c r="G591" s="161"/>
      <c r="H591" s="186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  <c r="AA591" s="187"/>
      <c r="AB591" s="187"/>
      <c r="AC591" s="187"/>
      <c r="AD591" s="187"/>
      <c r="AE591" s="187"/>
      <c r="AF591" s="187"/>
      <c r="AG591" s="187"/>
      <c r="AH591" s="187"/>
    </row>
    <row r="592" spans="1:34" ht="12.5">
      <c r="A592" s="185"/>
      <c r="B592" s="185"/>
      <c r="C592" s="185"/>
      <c r="D592" s="185"/>
      <c r="E592" s="185"/>
      <c r="F592" s="185"/>
      <c r="G592" s="161"/>
      <c r="H592" s="186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  <c r="AA592" s="187"/>
      <c r="AB592" s="187"/>
      <c r="AC592" s="187"/>
      <c r="AD592" s="187"/>
      <c r="AE592" s="187"/>
      <c r="AF592" s="187"/>
      <c r="AG592" s="187"/>
      <c r="AH592" s="187"/>
    </row>
    <row r="593" spans="1:34" ht="12.5">
      <c r="A593" s="185"/>
      <c r="B593" s="185"/>
      <c r="C593" s="185"/>
      <c r="D593" s="185"/>
      <c r="E593" s="185"/>
      <c r="F593" s="185"/>
      <c r="G593" s="161"/>
      <c r="H593" s="186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  <c r="AA593" s="187"/>
      <c r="AB593" s="187"/>
      <c r="AC593" s="187"/>
      <c r="AD593" s="187"/>
      <c r="AE593" s="187"/>
      <c r="AF593" s="187"/>
      <c r="AG593" s="187"/>
      <c r="AH593" s="187"/>
    </row>
    <row r="594" spans="1:34" ht="12.5">
      <c r="A594" s="185"/>
      <c r="B594" s="185"/>
      <c r="C594" s="185"/>
      <c r="D594" s="185"/>
      <c r="E594" s="185"/>
      <c r="F594" s="185"/>
      <c r="G594" s="161"/>
      <c r="H594" s="186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  <c r="AA594" s="187"/>
      <c r="AB594" s="187"/>
      <c r="AC594" s="187"/>
      <c r="AD594" s="187"/>
      <c r="AE594" s="187"/>
      <c r="AF594" s="187"/>
      <c r="AG594" s="187"/>
      <c r="AH594" s="187"/>
    </row>
    <row r="595" spans="1:34" ht="12.5">
      <c r="A595" s="185"/>
      <c r="B595" s="185"/>
      <c r="C595" s="185"/>
      <c r="D595" s="185"/>
      <c r="E595" s="185"/>
      <c r="F595" s="185"/>
      <c r="G595" s="161"/>
      <c r="H595" s="186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  <c r="AA595" s="187"/>
      <c r="AB595" s="187"/>
      <c r="AC595" s="187"/>
      <c r="AD595" s="187"/>
      <c r="AE595" s="187"/>
      <c r="AF595" s="187"/>
      <c r="AG595" s="187"/>
      <c r="AH595" s="187"/>
    </row>
    <row r="596" spans="1:34" ht="12.5">
      <c r="A596" s="185"/>
      <c r="B596" s="185"/>
      <c r="C596" s="185"/>
      <c r="D596" s="185"/>
      <c r="E596" s="185"/>
      <c r="F596" s="185"/>
      <c r="G596" s="161"/>
      <c r="H596" s="186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  <c r="AA596" s="187"/>
      <c r="AB596" s="187"/>
      <c r="AC596" s="187"/>
      <c r="AD596" s="187"/>
      <c r="AE596" s="187"/>
      <c r="AF596" s="187"/>
      <c r="AG596" s="187"/>
      <c r="AH596" s="187"/>
    </row>
    <row r="597" spans="1:34" ht="12.5">
      <c r="A597" s="185"/>
      <c r="B597" s="185"/>
      <c r="C597" s="185"/>
      <c r="D597" s="185"/>
      <c r="E597" s="185"/>
      <c r="F597" s="185"/>
      <c r="G597" s="161"/>
      <c r="H597" s="186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  <c r="AA597" s="187"/>
      <c r="AB597" s="187"/>
      <c r="AC597" s="187"/>
      <c r="AD597" s="187"/>
      <c r="AE597" s="187"/>
      <c r="AF597" s="187"/>
      <c r="AG597" s="187"/>
      <c r="AH597" s="187"/>
    </row>
    <row r="598" spans="1:34" ht="12.5">
      <c r="A598" s="185"/>
      <c r="B598" s="185"/>
      <c r="C598" s="185"/>
      <c r="D598" s="185"/>
      <c r="E598" s="185"/>
      <c r="F598" s="185"/>
      <c r="G598" s="161"/>
      <c r="H598" s="186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  <c r="AA598" s="187"/>
      <c r="AB598" s="187"/>
      <c r="AC598" s="187"/>
      <c r="AD598" s="187"/>
      <c r="AE598" s="187"/>
      <c r="AF598" s="187"/>
      <c r="AG598" s="187"/>
      <c r="AH598" s="187"/>
    </row>
    <row r="599" spans="1:34" ht="12.5">
      <c r="A599" s="185"/>
      <c r="B599" s="185"/>
      <c r="C599" s="185"/>
      <c r="D599" s="185"/>
      <c r="E599" s="185"/>
      <c r="F599" s="185"/>
      <c r="G599" s="161"/>
      <c r="H599" s="186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  <c r="AA599" s="187"/>
      <c r="AB599" s="187"/>
      <c r="AC599" s="187"/>
      <c r="AD599" s="187"/>
      <c r="AE599" s="187"/>
      <c r="AF599" s="187"/>
      <c r="AG599" s="187"/>
      <c r="AH599" s="187"/>
    </row>
    <row r="600" spans="1:34" ht="12.5">
      <c r="A600" s="185"/>
      <c r="B600" s="185"/>
      <c r="C600" s="185"/>
      <c r="D600" s="185"/>
      <c r="E600" s="185"/>
      <c r="F600" s="185"/>
      <c r="G600" s="161"/>
      <c r="H600" s="186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  <c r="AA600" s="187"/>
      <c r="AB600" s="187"/>
      <c r="AC600" s="187"/>
      <c r="AD600" s="187"/>
      <c r="AE600" s="187"/>
      <c r="AF600" s="187"/>
      <c r="AG600" s="187"/>
      <c r="AH600" s="187"/>
    </row>
    <row r="601" spans="1:34" ht="12.5">
      <c r="A601" s="185"/>
      <c r="B601" s="185"/>
      <c r="C601" s="185"/>
      <c r="D601" s="185"/>
      <c r="E601" s="185"/>
      <c r="F601" s="185"/>
      <c r="G601" s="161"/>
      <c r="H601" s="186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</row>
    <row r="602" spans="1:34" ht="12.5">
      <c r="A602" s="185"/>
      <c r="B602" s="185"/>
      <c r="C602" s="185"/>
      <c r="D602" s="185"/>
      <c r="E602" s="185"/>
      <c r="F602" s="185"/>
      <c r="G602" s="161"/>
      <c r="H602" s="186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</row>
    <row r="603" spans="1:34" ht="12.5">
      <c r="A603" s="185"/>
      <c r="B603" s="185"/>
      <c r="C603" s="185"/>
      <c r="D603" s="185"/>
      <c r="E603" s="185"/>
      <c r="F603" s="185"/>
      <c r="G603" s="161"/>
      <c r="H603" s="186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</row>
    <row r="604" spans="1:34" ht="12.5">
      <c r="A604" s="185"/>
      <c r="B604" s="185"/>
      <c r="C604" s="185"/>
      <c r="D604" s="185"/>
      <c r="E604" s="185"/>
      <c r="F604" s="185"/>
      <c r="G604" s="161"/>
      <c r="H604" s="186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</row>
    <row r="605" spans="1:34" ht="12.5">
      <c r="A605" s="185"/>
      <c r="B605" s="185"/>
      <c r="C605" s="185"/>
      <c r="D605" s="185"/>
      <c r="E605" s="185"/>
      <c r="F605" s="185"/>
      <c r="G605" s="161"/>
      <c r="H605" s="186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</row>
    <row r="606" spans="1:34" ht="12.5">
      <c r="A606" s="185"/>
      <c r="B606" s="185"/>
      <c r="C606" s="185"/>
      <c r="D606" s="185"/>
      <c r="E606" s="185"/>
      <c r="F606" s="185"/>
      <c r="G606" s="161"/>
      <c r="H606" s="186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</row>
    <row r="607" spans="1:34" ht="12.5">
      <c r="A607" s="185"/>
      <c r="B607" s="185"/>
      <c r="C607" s="185"/>
      <c r="D607" s="185"/>
      <c r="E607" s="185"/>
      <c r="F607" s="185"/>
      <c r="G607" s="161"/>
      <c r="H607" s="186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</row>
    <row r="608" spans="1:34" ht="12.5">
      <c r="A608" s="185"/>
      <c r="B608" s="185"/>
      <c r="C608" s="185"/>
      <c r="D608" s="185"/>
      <c r="E608" s="185"/>
      <c r="F608" s="185"/>
      <c r="G608" s="161"/>
      <c r="H608" s="186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</row>
    <row r="609" spans="1:34" ht="12.5">
      <c r="A609" s="185"/>
      <c r="B609" s="185"/>
      <c r="C609" s="185"/>
      <c r="D609" s="185"/>
      <c r="E609" s="185"/>
      <c r="F609" s="185"/>
      <c r="G609" s="161"/>
      <c r="H609" s="186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7"/>
      <c r="AD609" s="187"/>
      <c r="AE609" s="187"/>
      <c r="AF609" s="187"/>
      <c r="AG609" s="187"/>
      <c r="AH609" s="187"/>
    </row>
    <row r="610" spans="1:34" ht="12.5">
      <c r="A610" s="185"/>
      <c r="B610" s="185"/>
      <c r="C610" s="185"/>
      <c r="D610" s="185"/>
      <c r="E610" s="185"/>
      <c r="F610" s="185"/>
      <c r="G610" s="161"/>
      <c r="H610" s="186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  <c r="AA610" s="187"/>
      <c r="AB610" s="187"/>
      <c r="AC610" s="187"/>
      <c r="AD610" s="187"/>
      <c r="AE610" s="187"/>
      <c r="AF610" s="187"/>
      <c r="AG610" s="187"/>
      <c r="AH610" s="187"/>
    </row>
    <row r="611" spans="1:34" ht="12.5">
      <c r="A611" s="185"/>
      <c r="B611" s="185"/>
      <c r="C611" s="185"/>
      <c r="D611" s="185"/>
      <c r="E611" s="185"/>
      <c r="F611" s="185"/>
      <c r="G611" s="161"/>
      <c r="H611" s="186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  <c r="AA611" s="187"/>
      <c r="AB611" s="187"/>
      <c r="AC611" s="187"/>
      <c r="AD611" s="187"/>
      <c r="AE611" s="187"/>
      <c r="AF611" s="187"/>
      <c r="AG611" s="187"/>
      <c r="AH611" s="187"/>
    </row>
    <row r="612" spans="1:34" ht="12.5">
      <c r="A612" s="185"/>
      <c r="B612" s="185"/>
      <c r="C612" s="185"/>
      <c r="D612" s="185"/>
      <c r="E612" s="185"/>
      <c r="F612" s="185"/>
      <c r="G612" s="161"/>
      <c r="H612" s="186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  <c r="AA612" s="187"/>
      <c r="AB612" s="187"/>
      <c r="AC612" s="187"/>
      <c r="AD612" s="187"/>
      <c r="AE612" s="187"/>
      <c r="AF612" s="187"/>
      <c r="AG612" s="187"/>
      <c r="AH612" s="187"/>
    </row>
    <row r="613" spans="1:34" ht="12.5">
      <c r="A613" s="185"/>
      <c r="B613" s="185"/>
      <c r="C613" s="185"/>
      <c r="D613" s="185"/>
      <c r="E613" s="185"/>
      <c r="F613" s="185"/>
      <c r="G613" s="161"/>
      <c r="H613" s="186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  <c r="AA613" s="187"/>
      <c r="AB613" s="187"/>
      <c r="AC613" s="187"/>
      <c r="AD613" s="187"/>
      <c r="AE613" s="187"/>
      <c r="AF613" s="187"/>
      <c r="AG613" s="187"/>
      <c r="AH613" s="187"/>
    </row>
    <row r="614" spans="1:34" ht="12.5">
      <c r="A614" s="185"/>
      <c r="B614" s="185"/>
      <c r="C614" s="185"/>
      <c r="D614" s="185"/>
      <c r="E614" s="185"/>
      <c r="F614" s="185"/>
      <c r="G614" s="161"/>
      <c r="H614" s="186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</row>
    <row r="615" spans="1:34" ht="12.5">
      <c r="A615" s="185"/>
      <c r="B615" s="185"/>
      <c r="C615" s="185"/>
      <c r="D615" s="185"/>
      <c r="E615" s="185"/>
      <c r="F615" s="185"/>
      <c r="G615" s="161"/>
      <c r="H615" s="186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</row>
    <row r="616" spans="1:34" ht="12.5">
      <c r="A616" s="185"/>
      <c r="B616" s="185"/>
      <c r="C616" s="185"/>
      <c r="D616" s="185"/>
      <c r="E616" s="185"/>
      <c r="F616" s="185"/>
      <c r="G616" s="161"/>
      <c r="H616" s="186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</row>
    <row r="617" spans="1:34" ht="12.5">
      <c r="A617" s="185"/>
      <c r="B617" s="185"/>
      <c r="C617" s="185"/>
      <c r="D617" s="185"/>
      <c r="E617" s="185"/>
      <c r="F617" s="185"/>
      <c r="G617" s="161"/>
      <c r="H617" s="186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</row>
    <row r="618" spans="1:34" ht="12.5">
      <c r="A618" s="185"/>
      <c r="B618" s="185"/>
      <c r="C618" s="185"/>
      <c r="D618" s="185"/>
      <c r="E618" s="185"/>
      <c r="F618" s="185"/>
      <c r="G618" s="161"/>
      <c r="H618" s="186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</row>
    <row r="619" spans="1:34" ht="12.5">
      <c r="A619" s="185"/>
      <c r="B619" s="185"/>
      <c r="C619" s="185"/>
      <c r="D619" s="185"/>
      <c r="E619" s="185"/>
      <c r="F619" s="185"/>
      <c r="G619" s="161"/>
      <c r="H619" s="186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</row>
    <row r="620" spans="1:34" ht="12.5">
      <c r="A620" s="185"/>
      <c r="B620" s="185"/>
      <c r="C620" s="185"/>
      <c r="D620" s="185"/>
      <c r="E620" s="185"/>
      <c r="F620" s="185"/>
      <c r="G620" s="161"/>
      <c r="H620" s="186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</row>
    <row r="621" spans="1:34" ht="12.5">
      <c r="A621" s="185"/>
      <c r="B621" s="185"/>
      <c r="C621" s="185"/>
      <c r="D621" s="185"/>
      <c r="E621" s="185"/>
      <c r="F621" s="185"/>
      <c r="G621" s="161"/>
      <c r="H621" s="186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</row>
    <row r="622" spans="1:34" ht="12.5">
      <c r="A622" s="185"/>
      <c r="B622" s="185"/>
      <c r="C622" s="185"/>
      <c r="D622" s="185"/>
      <c r="E622" s="185"/>
      <c r="F622" s="185"/>
      <c r="G622" s="161"/>
      <c r="H622" s="186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</row>
    <row r="623" spans="1:34" ht="12.5">
      <c r="A623" s="185"/>
      <c r="B623" s="185"/>
      <c r="C623" s="185"/>
      <c r="D623" s="185"/>
      <c r="E623" s="185"/>
      <c r="F623" s="185"/>
      <c r="G623" s="161"/>
      <c r="H623" s="186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</row>
    <row r="624" spans="1:34" ht="12.5">
      <c r="A624" s="185"/>
      <c r="B624" s="185"/>
      <c r="C624" s="185"/>
      <c r="D624" s="185"/>
      <c r="E624" s="185"/>
      <c r="F624" s="185"/>
      <c r="G624" s="161"/>
      <c r="H624" s="186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</row>
    <row r="625" spans="1:34" ht="12.5">
      <c r="A625" s="185"/>
      <c r="B625" s="185"/>
      <c r="C625" s="185"/>
      <c r="D625" s="185"/>
      <c r="E625" s="185"/>
      <c r="F625" s="185"/>
      <c r="G625" s="161"/>
      <c r="H625" s="186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</row>
    <row r="626" spans="1:34" ht="12.5">
      <c r="A626" s="185"/>
      <c r="B626" s="185"/>
      <c r="C626" s="185"/>
      <c r="D626" s="185"/>
      <c r="E626" s="185"/>
      <c r="F626" s="185"/>
      <c r="G626" s="161"/>
      <c r="H626" s="186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</row>
    <row r="627" spans="1:34" ht="12.5">
      <c r="A627" s="185"/>
      <c r="B627" s="185"/>
      <c r="C627" s="185"/>
      <c r="D627" s="185"/>
      <c r="E627" s="185"/>
      <c r="F627" s="185"/>
      <c r="G627" s="161"/>
      <c r="H627" s="186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</row>
    <row r="628" spans="1:34" ht="12.5">
      <c r="A628" s="185"/>
      <c r="B628" s="185"/>
      <c r="C628" s="185"/>
      <c r="D628" s="185"/>
      <c r="E628" s="185"/>
      <c r="F628" s="185"/>
      <c r="G628" s="161"/>
      <c r="H628" s="186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</row>
    <row r="629" spans="1:34" ht="12.5">
      <c r="A629" s="185"/>
      <c r="B629" s="185"/>
      <c r="C629" s="185"/>
      <c r="D629" s="185"/>
      <c r="E629" s="185"/>
      <c r="F629" s="185"/>
      <c r="G629" s="161"/>
      <c r="H629" s="186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</row>
    <row r="630" spans="1:34" ht="12.5">
      <c r="A630" s="185"/>
      <c r="B630" s="185"/>
      <c r="C630" s="185"/>
      <c r="D630" s="185"/>
      <c r="E630" s="185"/>
      <c r="F630" s="185"/>
      <c r="G630" s="161"/>
      <c r="H630" s="186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</row>
    <row r="631" spans="1:34" ht="12.5">
      <c r="A631" s="185"/>
      <c r="B631" s="185"/>
      <c r="C631" s="185"/>
      <c r="D631" s="185"/>
      <c r="E631" s="185"/>
      <c r="F631" s="185"/>
      <c r="G631" s="161"/>
      <c r="H631" s="186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</row>
    <row r="632" spans="1:34" ht="12.5">
      <c r="A632" s="185"/>
      <c r="B632" s="185"/>
      <c r="C632" s="185"/>
      <c r="D632" s="185"/>
      <c r="E632" s="185"/>
      <c r="F632" s="185"/>
      <c r="G632" s="161"/>
      <c r="H632" s="186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7"/>
      <c r="AD632" s="187"/>
      <c r="AE632" s="187"/>
      <c r="AF632" s="187"/>
      <c r="AG632" s="187"/>
      <c r="AH632" s="187"/>
    </row>
    <row r="633" spans="1:34" ht="12.5">
      <c r="A633" s="185"/>
      <c r="B633" s="185"/>
      <c r="C633" s="185"/>
      <c r="D633" s="185"/>
      <c r="E633" s="185"/>
      <c r="F633" s="185"/>
      <c r="G633" s="161"/>
      <c r="H633" s="186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7"/>
      <c r="AD633" s="187"/>
      <c r="AE633" s="187"/>
      <c r="AF633" s="187"/>
      <c r="AG633" s="187"/>
      <c r="AH633" s="187"/>
    </row>
    <row r="634" spans="1:34" ht="12.5">
      <c r="A634" s="185"/>
      <c r="B634" s="185"/>
      <c r="C634" s="185"/>
      <c r="D634" s="185"/>
      <c r="E634" s="185"/>
      <c r="F634" s="185"/>
      <c r="G634" s="161"/>
      <c r="H634" s="186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  <c r="AA634" s="187"/>
      <c r="AB634" s="187"/>
      <c r="AC634" s="187"/>
      <c r="AD634" s="187"/>
      <c r="AE634" s="187"/>
      <c r="AF634" s="187"/>
      <c r="AG634" s="187"/>
      <c r="AH634" s="187"/>
    </row>
    <row r="635" spans="1:34" ht="12.5">
      <c r="A635" s="185"/>
      <c r="B635" s="185"/>
      <c r="C635" s="185"/>
      <c r="D635" s="185"/>
      <c r="E635" s="185"/>
      <c r="F635" s="185"/>
      <c r="G635" s="161"/>
      <c r="H635" s="186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  <c r="AA635" s="187"/>
      <c r="AB635" s="187"/>
      <c r="AC635" s="187"/>
      <c r="AD635" s="187"/>
      <c r="AE635" s="187"/>
      <c r="AF635" s="187"/>
      <c r="AG635" s="187"/>
      <c r="AH635" s="187"/>
    </row>
    <row r="636" spans="1:34" ht="12.5">
      <c r="A636" s="185"/>
      <c r="B636" s="185"/>
      <c r="C636" s="185"/>
      <c r="D636" s="185"/>
      <c r="E636" s="185"/>
      <c r="F636" s="185"/>
      <c r="G636" s="161"/>
      <c r="H636" s="186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</row>
    <row r="637" spans="1:34" ht="12.5">
      <c r="A637" s="185"/>
      <c r="B637" s="185"/>
      <c r="C637" s="185"/>
      <c r="D637" s="185"/>
      <c r="E637" s="185"/>
      <c r="F637" s="185"/>
      <c r="G637" s="161"/>
      <c r="H637" s="186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</row>
    <row r="638" spans="1:34" ht="12.5">
      <c r="A638" s="185"/>
      <c r="B638" s="185"/>
      <c r="C638" s="185"/>
      <c r="D638" s="185"/>
      <c r="E638" s="185"/>
      <c r="F638" s="185"/>
      <c r="G638" s="161"/>
      <c r="H638" s="186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</row>
    <row r="639" spans="1:34" ht="12.5">
      <c r="A639" s="185"/>
      <c r="B639" s="185"/>
      <c r="C639" s="185"/>
      <c r="D639" s="185"/>
      <c r="E639" s="185"/>
      <c r="F639" s="185"/>
      <c r="G639" s="161"/>
      <c r="H639" s="186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</row>
    <row r="640" spans="1:34" ht="12.5">
      <c r="A640" s="185"/>
      <c r="B640" s="185"/>
      <c r="C640" s="185"/>
      <c r="D640" s="185"/>
      <c r="E640" s="185"/>
      <c r="F640" s="185"/>
      <c r="G640" s="161"/>
      <c r="H640" s="186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</row>
    <row r="641" spans="1:34" ht="12.5">
      <c r="A641" s="185"/>
      <c r="B641" s="185"/>
      <c r="C641" s="185"/>
      <c r="D641" s="185"/>
      <c r="E641" s="185"/>
      <c r="F641" s="185"/>
      <c r="G641" s="161"/>
      <c r="H641" s="186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7"/>
      <c r="AD641" s="187"/>
      <c r="AE641" s="187"/>
      <c r="AF641" s="187"/>
      <c r="AG641" s="187"/>
      <c r="AH641" s="187"/>
    </row>
    <row r="642" spans="1:34" ht="12.5">
      <c r="A642" s="185"/>
      <c r="B642" s="185"/>
      <c r="C642" s="185"/>
      <c r="D642" s="185"/>
      <c r="E642" s="185"/>
      <c r="F642" s="185"/>
      <c r="G642" s="161"/>
      <c r="H642" s="186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7"/>
      <c r="AD642" s="187"/>
      <c r="AE642" s="187"/>
      <c r="AF642" s="187"/>
      <c r="AG642" s="187"/>
      <c r="AH642" s="187"/>
    </row>
    <row r="643" spans="1:34" ht="12.5">
      <c r="A643" s="185"/>
      <c r="B643" s="185"/>
      <c r="C643" s="185"/>
      <c r="D643" s="185"/>
      <c r="E643" s="185"/>
      <c r="F643" s="185"/>
      <c r="G643" s="161"/>
      <c r="H643" s="186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</row>
    <row r="644" spans="1:34" ht="12.5">
      <c r="A644" s="185"/>
      <c r="B644" s="185"/>
      <c r="C644" s="185"/>
      <c r="D644" s="185"/>
      <c r="E644" s="185"/>
      <c r="F644" s="185"/>
      <c r="G644" s="161"/>
      <c r="H644" s="186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</row>
    <row r="645" spans="1:34" ht="12.5">
      <c r="A645" s="185"/>
      <c r="B645" s="185"/>
      <c r="C645" s="185"/>
      <c r="D645" s="185"/>
      <c r="E645" s="185"/>
      <c r="F645" s="185"/>
      <c r="G645" s="161"/>
      <c r="H645" s="186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</row>
    <row r="646" spans="1:34" ht="12.5">
      <c r="A646" s="185"/>
      <c r="B646" s="185"/>
      <c r="C646" s="185"/>
      <c r="D646" s="185"/>
      <c r="E646" s="185"/>
      <c r="F646" s="185"/>
      <c r="G646" s="161"/>
      <c r="H646" s="186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</row>
    <row r="647" spans="1:34" ht="12.5">
      <c r="A647" s="185"/>
      <c r="B647" s="185"/>
      <c r="C647" s="185"/>
      <c r="D647" s="185"/>
      <c r="E647" s="185"/>
      <c r="F647" s="185"/>
      <c r="G647" s="161"/>
      <c r="H647" s="186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</row>
    <row r="648" spans="1:34" ht="12.5">
      <c r="A648" s="185"/>
      <c r="B648" s="185"/>
      <c r="C648" s="185"/>
      <c r="D648" s="185"/>
      <c r="E648" s="185"/>
      <c r="F648" s="185"/>
      <c r="G648" s="161"/>
      <c r="H648" s="186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</row>
    <row r="649" spans="1:34" ht="12.5">
      <c r="A649" s="185"/>
      <c r="B649" s="185"/>
      <c r="C649" s="185"/>
      <c r="D649" s="185"/>
      <c r="E649" s="185"/>
      <c r="F649" s="185"/>
      <c r="G649" s="161"/>
      <c r="H649" s="186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</row>
    <row r="650" spans="1:34" ht="12.5">
      <c r="A650" s="185"/>
      <c r="B650" s="185"/>
      <c r="C650" s="185"/>
      <c r="D650" s="185"/>
      <c r="E650" s="185"/>
      <c r="F650" s="185"/>
      <c r="G650" s="161"/>
      <c r="H650" s="186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</row>
    <row r="651" spans="1:34" ht="12.5">
      <c r="A651" s="185"/>
      <c r="B651" s="185"/>
      <c r="C651" s="185"/>
      <c r="D651" s="185"/>
      <c r="E651" s="185"/>
      <c r="F651" s="185"/>
      <c r="G651" s="161"/>
      <c r="H651" s="186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</row>
    <row r="652" spans="1:34" ht="12.5">
      <c r="A652" s="185"/>
      <c r="B652" s="185"/>
      <c r="C652" s="185"/>
      <c r="D652" s="185"/>
      <c r="E652" s="185"/>
      <c r="F652" s="185"/>
      <c r="G652" s="161"/>
      <c r="H652" s="186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</row>
    <row r="653" spans="1:34" ht="12.5">
      <c r="A653" s="185"/>
      <c r="B653" s="185"/>
      <c r="C653" s="185"/>
      <c r="D653" s="185"/>
      <c r="E653" s="185"/>
      <c r="F653" s="185"/>
      <c r="G653" s="161"/>
      <c r="H653" s="186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</row>
    <row r="654" spans="1:34" ht="12.5">
      <c r="A654" s="185"/>
      <c r="B654" s="185"/>
      <c r="C654" s="185"/>
      <c r="D654" s="185"/>
      <c r="E654" s="185"/>
      <c r="F654" s="185"/>
      <c r="G654" s="161"/>
      <c r="H654" s="186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</row>
    <row r="655" spans="1:34" ht="12.5">
      <c r="A655" s="185"/>
      <c r="B655" s="185"/>
      <c r="C655" s="185"/>
      <c r="D655" s="185"/>
      <c r="E655" s="185"/>
      <c r="F655" s="185"/>
      <c r="G655" s="161"/>
      <c r="H655" s="186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</row>
    <row r="656" spans="1:34" ht="12.5">
      <c r="A656" s="185"/>
      <c r="B656" s="185"/>
      <c r="C656" s="185"/>
      <c r="D656" s="185"/>
      <c r="E656" s="185"/>
      <c r="F656" s="185"/>
      <c r="G656" s="161"/>
      <c r="H656" s="186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</row>
    <row r="657" spans="1:34" ht="12.5">
      <c r="A657" s="185"/>
      <c r="B657" s="185"/>
      <c r="C657" s="185"/>
      <c r="D657" s="185"/>
      <c r="E657" s="185"/>
      <c r="F657" s="185"/>
      <c r="G657" s="161"/>
      <c r="H657" s="186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</row>
    <row r="658" spans="1:34" ht="12.5">
      <c r="A658" s="185"/>
      <c r="B658" s="185"/>
      <c r="C658" s="185"/>
      <c r="D658" s="185"/>
      <c r="E658" s="185"/>
      <c r="F658" s="185"/>
      <c r="G658" s="161"/>
      <c r="H658" s="186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</row>
    <row r="659" spans="1:34" ht="12.5">
      <c r="A659" s="185"/>
      <c r="B659" s="185"/>
      <c r="C659" s="185"/>
      <c r="D659" s="185"/>
      <c r="E659" s="185"/>
      <c r="F659" s="185"/>
      <c r="G659" s="161"/>
      <c r="H659" s="186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</row>
    <row r="660" spans="1:34" ht="12.5">
      <c r="A660" s="185"/>
      <c r="B660" s="185"/>
      <c r="C660" s="185"/>
      <c r="D660" s="185"/>
      <c r="E660" s="185"/>
      <c r="F660" s="185"/>
      <c r="G660" s="161"/>
      <c r="H660" s="186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  <c r="AA660" s="187"/>
      <c r="AB660" s="187"/>
      <c r="AC660" s="187"/>
      <c r="AD660" s="187"/>
      <c r="AE660" s="187"/>
      <c r="AF660" s="187"/>
      <c r="AG660" s="187"/>
      <c r="AH660" s="187"/>
    </row>
    <row r="661" spans="1:34" ht="12.5">
      <c r="A661" s="185"/>
      <c r="B661" s="185"/>
      <c r="C661" s="185"/>
      <c r="D661" s="185"/>
      <c r="E661" s="185"/>
      <c r="F661" s="185"/>
      <c r="G661" s="161"/>
      <c r="H661" s="186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  <c r="AA661" s="187"/>
      <c r="AB661" s="187"/>
      <c r="AC661" s="187"/>
      <c r="AD661" s="187"/>
      <c r="AE661" s="187"/>
      <c r="AF661" s="187"/>
      <c r="AG661" s="187"/>
      <c r="AH661" s="187"/>
    </row>
    <row r="662" spans="1:34" ht="12.5">
      <c r="A662" s="185"/>
      <c r="B662" s="185"/>
      <c r="C662" s="185"/>
      <c r="D662" s="185"/>
      <c r="E662" s="185"/>
      <c r="F662" s="185"/>
      <c r="G662" s="161"/>
      <c r="H662" s="186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  <c r="AA662" s="187"/>
      <c r="AB662" s="187"/>
      <c r="AC662" s="187"/>
      <c r="AD662" s="187"/>
      <c r="AE662" s="187"/>
      <c r="AF662" s="187"/>
      <c r="AG662" s="187"/>
      <c r="AH662" s="187"/>
    </row>
    <row r="663" spans="1:34" ht="12.5">
      <c r="A663" s="185"/>
      <c r="B663" s="185"/>
      <c r="C663" s="185"/>
      <c r="D663" s="185"/>
      <c r="E663" s="185"/>
      <c r="F663" s="185"/>
      <c r="G663" s="161"/>
      <c r="H663" s="186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  <c r="AA663" s="187"/>
      <c r="AB663" s="187"/>
      <c r="AC663" s="187"/>
      <c r="AD663" s="187"/>
      <c r="AE663" s="187"/>
      <c r="AF663" s="187"/>
      <c r="AG663" s="187"/>
      <c r="AH663" s="187"/>
    </row>
    <row r="664" spans="1:34" ht="12.5">
      <c r="A664" s="185"/>
      <c r="B664" s="185"/>
      <c r="C664" s="185"/>
      <c r="D664" s="185"/>
      <c r="E664" s="185"/>
      <c r="F664" s="185"/>
      <c r="G664" s="161"/>
      <c r="H664" s="186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</row>
    <row r="665" spans="1:34" ht="12.5">
      <c r="A665" s="185"/>
      <c r="B665" s="185"/>
      <c r="C665" s="185"/>
      <c r="D665" s="185"/>
      <c r="E665" s="185"/>
      <c r="F665" s="185"/>
      <c r="G665" s="161"/>
      <c r="H665" s="186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</row>
    <row r="666" spans="1:34" ht="12.5">
      <c r="A666" s="185"/>
      <c r="B666" s="185"/>
      <c r="C666" s="185"/>
      <c r="D666" s="185"/>
      <c r="E666" s="185"/>
      <c r="F666" s="185"/>
      <c r="G666" s="161"/>
      <c r="H666" s="186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</row>
    <row r="667" spans="1:34" ht="12.5">
      <c r="A667" s="185"/>
      <c r="B667" s="185"/>
      <c r="C667" s="185"/>
      <c r="D667" s="185"/>
      <c r="E667" s="185"/>
      <c r="F667" s="185"/>
      <c r="G667" s="161"/>
      <c r="H667" s="186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</row>
    <row r="668" spans="1:34" ht="12.5">
      <c r="A668" s="185"/>
      <c r="B668" s="185"/>
      <c r="C668" s="185"/>
      <c r="D668" s="185"/>
      <c r="E668" s="185"/>
      <c r="F668" s="185"/>
      <c r="G668" s="161"/>
      <c r="H668" s="186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</row>
    <row r="669" spans="1:34" ht="12.5">
      <c r="A669" s="185"/>
      <c r="B669" s="185"/>
      <c r="C669" s="185"/>
      <c r="D669" s="185"/>
      <c r="E669" s="185"/>
      <c r="F669" s="185"/>
      <c r="G669" s="161"/>
      <c r="H669" s="186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7"/>
      <c r="AD669" s="187"/>
      <c r="AE669" s="187"/>
      <c r="AF669" s="187"/>
      <c r="AG669" s="187"/>
      <c r="AH669" s="187"/>
    </row>
    <row r="670" spans="1:34" ht="12.5">
      <c r="A670" s="185"/>
      <c r="B670" s="185"/>
      <c r="C670" s="185"/>
      <c r="D670" s="185"/>
      <c r="E670" s="185"/>
      <c r="F670" s="185"/>
      <c r="G670" s="161"/>
      <c r="H670" s="186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7"/>
      <c r="AD670" s="187"/>
      <c r="AE670" s="187"/>
      <c r="AF670" s="187"/>
      <c r="AG670" s="187"/>
      <c r="AH670" s="187"/>
    </row>
    <row r="671" spans="1:34" ht="12.5">
      <c r="A671" s="185"/>
      <c r="B671" s="185"/>
      <c r="C671" s="185"/>
      <c r="D671" s="185"/>
      <c r="E671" s="185"/>
      <c r="F671" s="185"/>
      <c r="G671" s="161"/>
      <c r="H671" s="186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7"/>
      <c r="AD671" s="187"/>
      <c r="AE671" s="187"/>
      <c r="AF671" s="187"/>
      <c r="AG671" s="187"/>
      <c r="AH671" s="187"/>
    </row>
    <row r="672" spans="1:34" ht="12.5">
      <c r="A672" s="185"/>
      <c r="B672" s="185"/>
      <c r="C672" s="185"/>
      <c r="D672" s="185"/>
      <c r="E672" s="185"/>
      <c r="F672" s="185"/>
      <c r="G672" s="161"/>
      <c r="H672" s="186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</row>
    <row r="673" spans="1:34" ht="12.5">
      <c r="A673" s="185"/>
      <c r="B673" s="185"/>
      <c r="C673" s="185"/>
      <c r="D673" s="185"/>
      <c r="E673" s="185"/>
      <c r="F673" s="185"/>
      <c r="G673" s="161"/>
      <c r="H673" s="186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</row>
    <row r="674" spans="1:34" ht="12.5">
      <c r="A674" s="185"/>
      <c r="B674" s="185"/>
      <c r="C674" s="185"/>
      <c r="D674" s="185"/>
      <c r="E674" s="185"/>
      <c r="F674" s="185"/>
      <c r="G674" s="161"/>
      <c r="H674" s="186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7"/>
      <c r="AD674" s="187"/>
      <c r="AE674" s="187"/>
      <c r="AF674" s="187"/>
      <c r="AG674" s="187"/>
      <c r="AH674" s="187"/>
    </row>
    <row r="675" spans="1:34" ht="12.5">
      <c r="A675" s="185"/>
      <c r="B675" s="185"/>
      <c r="C675" s="185"/>
      <c r="D675" s="185"/>
      <c r="E675" s="185"/>
      <c r="F675" s="185"/>
      <c r="G675" s="161"/>
      <c r="H675" s="186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7"/>
      <c r="AD675" s="187"/>
      <c r="AE675" s="187"/>
      <c r="AF675" s="187"/>
      <c r="AG675" s="187"/>
      <c r="AH675" s="187"/>
    </row>
    <row r="676" spans="1:34" ht="12.5">
      <c r="A676" s="185"/>
      <c r="B676" s="185"/>
      <c r="C676" s="185"/>
      <c r="D676" s="185"/>
      <c r="E676" s="185"/>
      <c r="F676" s="185"/>
      <c r="G676" s="161"/>
      <c r="H676" s="186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7"/>
      <c r="AD676" s="187"/>
      <c r="AE676" s="187"/>
      <c r="AF676" s="187"/>
      <c r="AG676" s="187"/>
      <c r="AH676" s="187"/>
    </row>
    <row r="677" spans="1:34" ht="12.5">
      <c r="A677" s="185"/>
      <c r="B677" s="185"/>
      <c r="C677" s="185"/>
      <c r="D677" s="185"/>
      <c r="E677" s="185"/>
      <c r="F677" s="185"/>
      <c r="G677" s="161"/>
      <c r="H677" s="186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7"/>
      <c r="AD677" s="187"/>
      <c r="AE677" s="187"/>
      <c r="AF677" s="187"/>
      <c r="AG677" s="187"/>
      <c r="AH677" s="187"/>
    </row>
    <row r="678" spans="1:34" ht="12.5">
      <c r="A678" s="185"/>
      <c r="B678" s="185"/>
      <c r="C678" s="185"/>
      <c r="D678" s="185"/>
      <c r="E678" s="185"/>
      <c r="F678" s="185"/>
      <c r="G678" s="161"/>
      <c r="H678" s="186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7"/>
      <c r="AD678" s="187"/>
      <c r="AE678" s="187"/>
      <c r="AF678" s="187"/>
      <c r="AG678" s="187"/>
      <c r="AH678" s="187"/>
    </row>
    <row r="679" spans="1:34" ht="12.5">
      <c r="A679" s="185"/>
      <c r="B679" s="185"/>
      <c r="C679" s="185"/>
      <c r="D679" s="185"/>
      <c r="E679" s="185"/>
      <c r="F679" s="185"/>
      <c r="G679" s="161"/>
      <c r="H679" s="186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7"/>
      <c r="AD679" s="187"/>
      <c r="AE679" s="187"/>
      <c r="AF679" s="187"/>
      <c r="AG679" s="187"/>
      <c r="AH679" s="187"/>
    </row>
    <row r="680" spans="1:34" ht="12.5">
      <c r="A680" s="185"/>
      <c r="B680" s="185"/>
      <c r="C680" s="185"/>
      <c r="D680" s="185"/>
      <c r="E680" s="185"/>
      <c r="F680" s="185"/>
      <c r="G680" s="161"/>
      <c r="H680" s="186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</row>
    <row r="681" spans="1:34" ht="12.5">
      <c r="A681" s="185"/>
      <c r="B681" s="185"/>
      <c r="C681" s="185"/>
      <c r="D681" s="185"/>
      <c r="E681" s="185"/>
      <c r="F681" s="185"/>
      <c r="G681" s="161"/>
      <c r="H681" s="186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  <c r="AA681" s="187"/>
      <c r="AB681" s="187"/>
      <c r="AC681" s="187"/>
      <c r="AD681" s="187"/>
      <c r="AE681" s="187"/>
      <c r="AF681" s="187"/>
      <c r="AG681" s="187"/>
      <c r="AH681" s="187"/>
    </row>
    <row r="682" spans="1:34" ht="12.5">
      <c r="A682" s="185"/>
      <c r="B682" s="185"/>
      <c r="C682" s="185"/>
      <c r="D682" s="185"/>
      <c r="E682" s="185"/>
      <c r="F682" s="185"/>
      <c r="G682" s="161"/>
      <c r="H682" s="186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  <c r="AA682" s="187"/>
      <c r="AB682" s="187"/>
      <c r="AC682" s="187"/>
      <c r="AD682" s="187"/>
      <c r="AE682" s="187"/>
      <c r="AF682" s="187"/>
      <c r="AG682" s="187"/>
      <c r="AH682" s="187"/>
    </row>
    <row r="683" spans="1:34" ht="12.5">
      <c r="A683" s="185"/>
      <c r="B683" s="185"/>
      <c r="C683" s="185"/>
      <c r="D683" s="185"/>
      <c r="E683" s="185"/>
      <c r="F683" s="185"/>
      <c r="G683" s="161"/>
      <c r="H683" s="186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  <c r="AA683" s="187"/>
      <c r="AB683" s="187"/>
      <c r="AC683" s="187"/>
      <c r="AD683" s="187"/>
      <c r="AE683" s="187"/>
      <c r="AF683" s="187"/>
      <c r="AG683" s="187"/>
      <c r="AH683" s="187"/>
    </row>
    <row r="684" spans="1:34" ht="12.5">
      <c r="A684" s="185"/>
      <c r="B684" s="185"/>
      <c r="C684" s="185"/>
      <c r="D684" s="185"/>
      <c r="E684" s="185"/>
      <c r="F684" s="185"/>
      <c r="G684" s="161"/>
      <c r="H684" s="186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  <c r="AA684" s="187"/>
      <c r="AB684" s="187"/>
      <c r="AC684" s="187"/>
      <c r="AD684" s="187"/>
      <c r="AE684" s="187"/>
      <c r="AF684" s="187"/>
      <c r="AG684" s="187"/>
      <c r="AH684" s="187"/>
    </row>
    <row r="685" spans="1:34" ht="12.5">
      <c r="A685" s="185"/>
      <c r="B685" s="185"/>
      <c r="C685" s="185"/>
      <c r="D685" s="185"/>
      <c r="E685" s="185"/>
      <c r="F685" s="185"/>
      <c r="G685" s="161"/>
      <c r="H685" s="186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  <c r="AA685" s="187"/>
      <c r="AB685" s="187"/>
      <c r="AC685" s="187"/>
      <c r="AD685" s="187"/>
      <c r="AE685" s="187"/>
      <c r="AF685" s="187"/>
      <c r="AG685" s="187"/>
      <c r="AH685" s="187"/>
    </row>
    <row r="686" spans="1:34" ht="12.5">
      <c r="A686" s="185"/>
      <c r="B686" s="185"/>
      <c r="C686" s="185"/>
      <c r="D686" s="185"/>
      <c r="E686" s="185"/>
      <c r="F686" s="185"/>
      <c r="G686" s="161"/>
      <c r="H686" s="186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  <c r="AA686" s="187"/>
      <c r="AB686" s="187"/>
      <c r="AC686" s="187"/>
      <c r="AD686" s="187"/>
      <c r="AE686" s="187"/>
      <c r="AF686" s="187"/>
      <c r="AG686" s="187"/>
      <c r="AH686" s="187"/>
    </row>
    <row r="687" spans="1:34" ht="12.5">
      <c r="A687" s="185"/>
      <c r="B687" s="185"/>
      <c r="C687" s="185"/>
      <c r="D687" s="185"/>
      <c r="E687" s="185"/>
      <c r="F687" s="185"/>
      <c r="G687" s="161"/>
      <c r="H687" s="186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</row>
    <row r="688" spans="1:34" ht="12.5">
      <c r="A688" s="185"/>
      <c r="B688" s="185"/>
      <c r="C688" s="185"/>
      <c r="D688" s="185"/>
      <c r="E688" s="185"/>
      <c r="F688" s="185"/>
      <c r="G688" s="161"/>
      <c r="H688" s="186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</row>
    <row r="689" spans="1:34" ht="12.5">
      <c r="A689" s="185"/>
      <c r="B689" s="185"/>
      <c r="C689" s="185"/>
      <c r="D689" s="185"/>
      <c r="E689" s="185"/>
      <c r="F689" s="185"/>
      <c r="G689" s="161"/>
      <c r="H689" s="186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</row>
    <row r="690" spans="1:34" ht="12.5">
      <c r="A690" s="185"/>
      <c r="B690" s="185"/>
      <c r="C690" s="185"/>
      <c r="D690" s="185"/>
      <c r="E690" s="185"/>
      <c r="F690" s="185"/>
      <c r="G690" s="161"/>
      <c r="H690" s="186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</row>
    <row r="691" spans="1:34" ht="12.5">
      <c r="A691" s="185"/>
      <c r="B691" s="185"/>
      <c r="C691" s="185"/>
      <c r="D691" s="185"/>
      <c r="E691" s="185"/>
      <c r="F691" s="185"/>
      <c r="G691" s="161"/>
      <c r="H691" s="186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</row>
    <row r="692" spans="1:34" ht="12.5">
      <c r="A692" s="185"/>
      <c r="B692" s="185"/>
      <c r="C692" s="185"/>
      <c r="D692" s="185"/>
      <c r="E692" s="185"/>
      <c r="F692" s="185"/>
      <c r="G692" s="161"/>
      <c r="H692" s="186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</row>
    <row r="693" spans="1:34" ht="12.5">
      <c r="A693" s="185"/>
      <c r="B693" s="185"/>
      <c r="C693" s="185"/>
      <c r="D693" s="185"/>
      <c r="E693" s="185"/>
      <c r="F693" s="185"/>
      <c r="G693" s="161"/>
      <c r="H693" s="186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</row>
    <row r="694" spans="1:34" ht="12.5">
      <c r="A694" s="185"/>
      <c r="B694" s="185"/>
      <c r="C694" s="185"/>
      <c r="D694" s="185"/>
      <c r="E694" s="185"/>
      <c r="F694" s="185"/>
      <c r="G694" s="161"/>
      <c r="H694" s="186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</row>
    <row r="695" spans="1:34" ht="12.5">
      <c r="A695" s="185"/>
      <c r="B695" s="185"/>
      <c r="C695" s="185"/>
      <c r="D695" s="185"/>
      <c r="E695" s="185"/>
      <c r="F695" s="185"/>
      <c r="G695" s="161"/>
      <c r="H695" s="186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</row>
    <row r="696" spans="1:34" ht="12.5">
      <c r="A696" s="185"/>
      <c r="B696" s="185"/>
      <c r="C696" s="185"/>
      <c r="D696" s="185"/>
      <c r="E696" s="185"/>
      <c r="F696" s="185"/>
      <c r="G696" s="161"/>
      <c r="H696" s="186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</row>
    <row r="697" spans="1:34" ht="12.5">
      <c r="A697" s="185"/>
      <c r="B697" s="185"/>
      <c r="C697" s="185"/>
      <c r="D697" s="185"/>
      <c r="E697" s="185"/>
      <c r="F697" s="185"/>
      <c r="G697" s="161"/>
      <c r="H697" s="186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87"/>
    </row>
    <row r="698" spans="1:34" ht="12.5">
      <c r="A698" s="185"/>
      <c r="B698" s="185"/>
      <c r="C698" s="185"/>
      <c r="D698" s="185"/>
      <c r="E698" s="185"/>
      <c r="F698" s="185"/>
      <c r="G698" s="161"/>
      <c r="H698" s="186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87"/>
    </row>
    <row r="699" spans="1:34" ht="12.5">
      <c r="A699" s="185"/>
      <c r="B699" s="185"/>
      <c r="C699" s="185"/>
      <c r="D699" s="185"/>
      <c r="E699" s="185"/>
      <c r="F699" s="185"/>
      <c r="G699" s="161"/>
      <c r="H699" s="186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7"/>
      <c r="AD699" s="187"/>
      <c r="AE699" s="187"/>
      <c r="AF699" s="187"/>
      <c r="AG699" s="187"/>
      <c r="AH699" s="187"/>
    </row>
    <row r="700" spans="1:34" ht="12.5">
      <c r="A700" s="185"/>
      <c r="B700" s="185"/>
      <c r="C700" s="185"/>
      <c r="D700" s="185"/>
      <c r="E700" s="185"/>
      <c r="F700" s="185"/>
      <c r="G700" s="161"/>
      <c r="H700" s="186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  <c r="AA700" s="187"/>
      <c r="AB700" s="187"/>
      <c r="AC700" s="187"/>
      <c r="AD700" s="187"/>
      <c r="AE700" s="187"/>
      <c r="AF700" s="187"/>
      <c r="AG700" s="187"/>
      <c r="AH700" s="187"/>
    </row>
    <row r="701" spans="1:34" ht="12.5">
      <c r="A701" s="185"/>
      <c r="B701" s="185"/>
      <c r="C701" s="185"/>
      <c r="D701" s="185"/>
      <c r="E701" s="185"/>
      <c r="F701" s="185"/>
      <c r="G701" s="161"/>
      <c r="H701" s="186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7"/>
      <c r="AD701" s="187"/>
      <c r="AE701" s="187"/>
      <c r="AF701" s="187"/>
      <c r="AG701" s="187"/>
      <c r="AH701" s="187"/>
    </row>
    <row r="702" spans="1:34" ht="12.5">
      <c r="A702" s="185"/>
      <c r="B702" s="185"/>
      <c r="C702" s="185"/>
      <c r="D702" s="185"/>
      <c r="E702" s="185"/>
      <c r="F702" s="185"/>
      <c r="G702" s="161"/>
      <c r="H702" s="186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7"/>
      <c r="AD702" s="187"/>
      <c r="AE702" s="187"/>
      <c r="AF702" s="187"/>
      <c r="AG702" s="187"/>
      <c r="AH702" s="187"/>
    </row>
    <row r="703" spans="1:34" ht="12.5">
      <c r="A703" s="185"/>
      <c r="B703" s="185"/>
      <c r="C703" s="185"/>
      <c r="D703" s="185"/>
      <c r="E703" s="185"/>
      <c r="F703" s="185"/>
      <c r="G703" s="161"/>
      <c r="H703" s="186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</row>
    <row r="704" spans="1:34" ht="12.5">
      <c r="A704" s="185"/>
      <c r="B704" s="185"/>
      <c r="C704" s="185"/>
      <c r="D704" s="185"/>
      <c r="E704" s="185"/>
      <c r="F704" s="185"/>
      <c r="G704" s="161"/>
      <c r="H704" s="186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</row>
    <row r="705" spans="1:34" ht="12.5">
      <c r="A705" s="185"/>
      <c r="B705" s="185"/>
      <c r="C705" s="185"/>
      <c r="D705" s="185"/>
      <c r="E705" s="185"/>
      <c r="F705" s="185"/>
      <c r="G705" s="161"/>
      <c r="H705" s="186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</row>
    <row r="706" spans="1:34" ht="12.5">
      <c r="A706" s="185"/>
      <c r="B706" s="185"/>
      <c r="C706" s="185"/>
      <c r="D706" s="185"/>
      <c r="E706" s="185"/>
      <c r="F706" s="185"/>
      <c r="G706" s="161"/>
      <c r="H706" s="186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</row>
    <row r="707" spans="1:34" ht="12.5">
      <c r="A707" s="185"/>
      <c r="B707" s="185"/>
      <c r="C707" s="185"/>
      <c r="D707" s="185"/>
      <c r="E707" s="185"/>
      <c r="F707" s="185"/>
      <c r="G707" s="161"/>
      <c r="H707" s="186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</row>
    <row r="708" spans="1:34" ht="12.5">
      <c r="A708" s="185"/>
      <c r="B708" s="185"/>
      <c r="C708" s="185"/>
      <c r="D708" s="185"/>
      <c r="E708" s="185"/>
      <c r="F708" s="185"/>
      <c r="G708" s="161"/>
      <c r="H708" s="186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</row>
    <row r="709" spans="1:34" ht="12.5">
      <c r="A709" s="185"/>
      <c r="B709" s="185"/>
      <c r="C709" s="185"/>
      <c r="D709" s="185"/>
      <c r="E709" s="185"/>
      <c r="F709" s="185"/>
      <c r="G709" s="161"/>
      <c r="H709" s="186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</row>
    <row r="710" spans="1:34" ht="12.5">
      <c r="A710" s="185"/>
      <c r="B710" s="185"/>
      <c r="C710" s="185"/>
      <c r="D710" s="185"/>
      <c r="E710" s="185"/>
      <c r="F710" s="185"/>
      <c r="G710" s="161"/>
      <c r="H710" s="186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</row>
    <row r="711" spans="1:34" ht="12.5">
      <c r="A711" s="185"/>
      <c r="B711" s="185"/>
      <c r="C711" s="185"/>
      <c r="D711" s="185"/>
      <c r="E711" s="185"/>
      <c r="F711" s="185"/>
      <c r="G711" s="161"/>
      <c r="H711" s="186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</row>
    <row r="712" spans="1:34" ht="12.5">
      <c r="A712" s="185"/>
      <c r="B712" s="185"/>
      <c r="C712" s="185"/>
      <c r="D712" s="185"/>
      <c r="E712" s="185"/>
      <c r="F712" s="185"/>
      <c r="G712" s="161"/>
      <c r="H712" s="186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</row>
    <row r="713" spans="1:34" ht="12.5">
      <c r="A713" s="185"/>
      <c r="B713" s="185"/>
      <c r="C713" s="185"/>
      <c r="D713" s="185"/>
      <c r="E713" s="185"/>
      <c r="F713" s="185"/>
      <c r="G713" s="161"/>
      <c r="H713" s="186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</row>
    <row r="714" spans="1:34" ht="12.5">
      <c r="A714" s="185"/>
      <c r="B714" s="185"/>
      <c r="C714" s="185"/>
      <c r="D714" s="185"/>
      <c r="E714" s="185"/>
      <c r="F714" s="185"/>
      <c r="G714" s="161"/>
      <c r="H714" s="186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</row>
    <row r="715" spans="1:34" ht="12.5">
      <c r="A715" s="185"/>
      <c r="B715" s="185"/>
      <c r="C715" s="185"/>
      <c r="D715" s="185"/>
      <c r="E715" s="185"/>
      <c r="F715" s="185"/>
      <c r="G715" s="161"/>
      <c r="H715" s="186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</row>
    <row r="716" spans="1:34" ht="12.5">
      <c r="A716" s="185"/>
      <c r="B716" s="185"/>
      <c r="C716" s="185"/>
      <c r="D716" s="185"/>
      <c r="E716" s="185"/>
      <c r="F716" s="185"/>
      <c r="G716" s="161"/>
      <c r="H716" s="186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</row>
    <row r="717" spans="1:34" ht="12.5">
      <c r="A717" s="185"/>
      <c r="B717" s="185"/>
      <c r="C717" s="185"/>
      <c r="D717" s="185"/>
      <c r="E717" s="185"/>
      <c r="F717" s="185"/>
      <c r="G717" s="161"/>
      <c r="H717" s="186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7"/>
      <c r="AD717" s="187"/>
      <c r="AE717" s="187"/>
      <c r="AF717" s="187"/>
      <c r="AG717" s="187"/>
      <c r="AH717" s="187"/>
    </row>
    <row r="718" spans="1:34" ht="12.5">
      <c r="A718" s="185"/>
      <c r="B718" s="185"/>
      <c r="C718" s="185"/>
      <c r="D718" s="185"/>
      <c r="E718" s="185"/>
      <c r="F718" s="185"/>
      <c r="G718" s="161"/>
      <c r="H718" s="186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  <c r="AA718" s="187"/>
      <c r="AB718" s="187"/>
      <c r="AC718" s="187"/>
      <c r="AD718" s="187"/>
      <c r="AE718" s="187"/>
      <c r="AF718" s="187"/>
      <c r="AG718" s="187"/>
      <c r="AH718" s="187"/>
    </row>
    <row r="719" spans="1:34" ht="12.5">
      <c r="A719" s="185"/>
      <c r="B719" s="185"/>
      <c r="C719" s="185"/>
      <c r="D719" s="185"/>
      <c r="E719" s="185"/>
      <c r="F719" s="185"/>
      <c r="G719" s="161"/>
      <c r="H719" s="186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  <c r="AA719" s="187"/>
      <c r="AB719" s="187"/>
      <c r="AC719" s="187"/>
      <c r="AD719" s="187"/>
      <c r="AE719" s="187"/>
      <c r="AF719" s="187"/>
      <c r="AG719" s="187"/>
      <c r="AH719" s="187"/>
    </row>
    <row r="720" spans="1:34" ht="12.5">
      <c r="A720" s="185"/>
      <c r="B720" s="185"/>
      <c r="C720" s="185"/>
      <c r="D720" s="185"/>
      <c r="E720" s="185"/>
      <c r="F720" s="185"/>
      <c r="G720" s="161"/>
      <c r="H720" s="186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7"/>
      <c r="AD720" s="187"/>
      <c r="AE720" s="187"/>
      <c r="AF720" s="187"/>
      <c r="AG720" s="187"/>
      <c r="AH720" s="187"/>
    </row>
    <row r="721" spans="1:34" ht="12.5">
      <c r="A721" s="185"/>
      <c r="B721" s="185"/>
      <c r="C721" s="185"/>
      <c r="D721" s="185"/>
      <c r="E721" s="185"/>
      <c r="F721" s="185"/>
      <c r="G721" s="161"/>
      <c r="H721" s="186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7"/>
      <c r="AD721" s="187"/>
      <c r="AE721" s="187"/>
      <c r="AF721" s="187"/>
      <c r="AG721" s="187"/>
      <c r="AH721" s="187"/>
    </row>
    <row r="722" spans="1:34" ht="12.5">
      <c r="A722" s="185"/>
      <c r="B722" s="185"/>
      <c r="C722" s="185"/>
      <c r="D722" s="185"/>
      <c r="E722" s="185"/>
      <c r="F722" s="185"/>
      <c r="G722" s="161"/>
      <c r="H722" s="186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</row>
    <row r="723" spans="1:34" ht="12.5">
      <c r="A723" s="185"/>
      <c r="B723" s="185"/>
      <c r="C723" s="185"/>
      <c r="D723" s="185"/>
      <c r="E723" s="185"/>
      <c r="F723" s="185"/>
      <c r="G723" s="161"/>
      <c r="H723" s="186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</row>
    <row r="724" spans="1:34" ht="12.5">
      <c r="A724" s="185"/>
      <c r="B724" s="185"/>
      <c r="C724" s="185"/>
      <c r="D724" s="185"/>
      <c r="E724" s="185"/>
      <c r="F724" s="185"/>
      <c r="G724" s="161"/>
      <c r="H724" s="186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</row>
    <row r="725" spans="1:34" ht="12.5">
      <c r="A725" s="185"/>
      <c r="B725" s="185"/>
      <c r="C725" s="185"/>
      <c r="D725" s="185"/>
      <c r="E725" s="185"/>
      <c r="F725" s="185"/>
      <c r="G725" s="161"/>
      <c r="H725" s="186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</row>
    <row r="726" spans="1:34" ht="12.5">
      <c r="A726" s="185"/>
      <c r="B726" s="185"/>
      <c r="C726" s="185"/>
      <c r="D726" s="185"/>
      <c r="E726" s="185"/>
      <c r="F726" s="185"/>
      <c r="G726" s="161"/>
      <c r="H726" s="186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</row>
    <row r="727" spans="1:34" ht="12.5">
      <c r="A727" s="185"/>
      <c r="B727" s="185"/>
      <c r="C727" s="185"/>
      <c r="D727" s="185"/>
      <c r="E727" s="185"/>
      <c r="F727" s="185"/>
      <c r="G727" s="161"/>
      <c r="H727" s="186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</row>
    <row r="728" spans="1:34" ht="12.5">
      <c r="A728" s="185"/>
      <c r="B728" s="185"/>
      <c r="C728" s="185"/>
      <c r="D728" s="185"/>
      <c r="E728" s="185"/>
      <c r="F728" s="185"/>
      <c r="G728" s="161"/>
      <c r="H728" s="186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</row>
    <row r="729" spans="1:34" ht="12.5">
      <c r="A729" s="185"/>
      <c r="B729" s="185"/>
      <c r="C729" s="185"/>
      <c r="D729" s="185"/>
      <c r="E729" s="185"/>
      <c r="F729" s="185"/>
      <c r="G729" s="161"/>
      <c r="H729" s="186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</row>
    <row r="730" spans="1:34" ht="12.5">
      <c r="A730" s="185"/>
      <c r="B730" s="185"/>
      <c r="C730" s="185"/>
      <c r="D730" s="185"/>
      <c r="E730" s="185"/>
      <c r="F730" s="185"/>
      <c r="G730" s="161"/>
      <c r="H730" s="186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</row>
    <row r="731" spans="1:34" ht="12.5">
      <c r="A731" s="185"/>
      <c r="B731" s="185"/>
      <c r="C731" s="185"/>
      <c r="D731" s="185"/>
      <c r="E731" s="185"/>
      <c r="F731" s="185"/>
      <c r="G731" s="161"/>
      <c r="H731" s="186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</row>
    <row r="732" spans="1:34" ht="12.5">
      <c r="A732" s="185"/>
      <c r="B732" s="185"/>
      <c r="C732" s="185"/>
      <c r="D732" s="185"/>
      <c r="E732" s="185"/>
      <c r="F732" s="185"/>
      <c r="G732" s="161"/>
      <c r="H732" s="186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</row>
    <row r="733" spans="1:34" ht="12.5">
      <c r="A733" s="185"/>
      <c r="B733" s="185"/>
      <c r="C733" s="185"/>
      <c r="D733" s="185"/>
      <c r="E733" s="185"/>
      <c r="F733" s="185"/>
      <c r="G733" s="161"/>
      <c r="H733" s="186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</row>
    <row r="734" spans="1:34" ht="12.5">
      <c r="A734" s="185"/>
      <c r="B734" s="185"/>
      <c r="C734" s="185"/>
      <c r="D734" s="185"/>
      <c r="E734" s="185"/>
      <c r="F734" s="185"/>
      <c r="G734" s="161"/>
      <c r="H734" s="186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</row>
    <row r="735" spans="1:34" ht="12.5">
      <c r="A735" s="185"/>
      <c r="B735" s="185"/>
      <c r="C735" s="185"/>
      <c r="D735" s="185"/>
      <c r="E735" s="185"/>
      <c r="F735" s="185"/>
      <c r="G735" s="161"/>
      <c r="H735" s="186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  <c r="AA735" s="187"/>
      <c r="AB735" s="187"/>
      <c r="AC735" s="187"/>
      <c r="AD735" s="187"/>
      <c r="AE735" s="187"/>
      <c r="AF735" s="187"/>
      <c r="AG735" s="187"/>
      <c r="AH735" s="187"/>
    </row>
    <row r="736" spans="1:34" ht="12.5">
      <c r="A736" s="185"/>
      <c r="B736" s="185"/>
      <c r="C736" s="185"/>
      <c r="D736" s="185"/>
      <c r="E736" s="185"/>
      <c r="F736" s="185"/>
      <c r="G736" s="161"/>
      <c r="H736" s="186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  <c r="AA736" s="187"/>
      <c r="AB736" s="187"/>
      <c r="AC736" s="187"/>
      <c r="AD736" s="187"/>
      <c r="AE736" s="187"/>
      <c r="AF736" s="187"/>
      <c r="AG736" s="187"/>
      <c r="AH736" s="187"/>
    </row>
    <row r="737" spans="1:34" ht="12.5">
      <c r="A737" s="185"/>
      <c r="B737" s="185"/>
      <c r="C737" s="185"/>
      <c r="D737" s="185"/>
      <c r="E737" s="185"/>
      <c r="F737" s="185"/>
      <c r="G737" s="161"/>
      <c r="H737" s="186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  <c r="AA737" s="187"/>
      <c r="AB737" s="187"/>
      <c r="AC737" s="187"/>
      <c r="AD737" s="187"/>
      <c r="AE737" s="187"/>
      <c r="AF737" s="187"/>
      <c r="AG737" s="187"/>
      <c r="AH737" s="187"/>
    </row>
    <row r="738" spans="1:34" ht="12.5">
      <c r="A738" s="185"/>
      <c r="B738" s="185"/>
      <c r="C738" s="185"/>
      <c r="D738" s="185"/>
      <c r="E738" s="185"/>
      <c r="F738" s="185"/>
      <c r="G738" s="161"/>
      <c r="H738" s="186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  <c r="AA738" s="187"/>
      <c r="AB738" s="187"/>
      <c r="AC738" s="187"/>
      <c r="AD738" s="187"/>
      <c r="AE738" s="187"/>
      <c r="AF738" s="187"/>
      <c r="AG738" s="187"/>
      <c r="AH738" s="187"/>
    </row>
    <row r="739" spans="1:34" ht="12.5">
      <c r="A739" s="185"/>
      <c r="B739" s="185"/>
      <c r="C739" s="185"/>
      <c r="D739" s="185"/>
      <c r="E739" s="185"/>
      <c r="F739" s="185"/>
      <c r="G739" s="161"/>
      <c r="H739" s="186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  <c r="AA739" s="187"/>
      <c r="AB739" s="187"/>
      <c r="AC739" s="187"/>
      <c r="AD739" s="187"/>
      <c r="AE739" s="187"/>
      <c r="AF739" s="187"/>
      <c r="AG739" s="187"/>
      <c r="AH739" s="187"/>
    </row>
    <row r="740" spans="1:34" ht="12.5">
      <c r="A740" s="185"/>
      <c r="B740" s="185"/>
      <c r="C740" s="185"/>
      <c r="D740" s="185"/>
      <c r="E740" s="185"/>
      <c r="F740" s="185"/>
      <c r="G740" s="161"/>
      <c r="H740" s="186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</row>
    <row r="741" spans="1:34" ht="12.5">
      <c r="A741" s="185"/>
      <c r="B741" s="185"/>
      <c r="C741" s="185"/>
      <c r="D741" s="185"/>
      <c r="E741" s="185"/>
      <c r="F741" s="185"/>
      <c r="G741" s="161"/>
      <c r="H741" s="186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</row>
    <row r="742" spans="1:34" ht="12.5">
      <c r="A742" s="185"/>
      <c r="B742" s="185"/>
      <c r="C742" s="185"/>
      <c r="D742" s="185"/>
      <c r="E742" s="185"/>
      <c r="F742" s="185"/>
      <c r="G742" s="161"/>
      <c r="H742" s="186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</row>
    <row r="743" spans="1:34" ht="12.5">
      <c r="A743" s="185"/>
      <c r="B743" s="185"/>
      <c r="C743" s="185"/>
      <c r="D743" s="185"/>
      <c r="E743" s="185"/>
      <c r="F743" s="185"/>
      <c r="G743" s="161"/>
      <c r="H743" s="186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</row>
    <row r="744" spans="1:34" ht="12.5">
      <c r="A744" s="185"/>
      <c r="B744" s="185"/>
      <c r="C744" s="185"/>
      <c r="D744" s="185"/>
      <c r="E744" s="185"/>
      <c r="F744" s="185"/>
      <c r="G744" s="161"/>
      <c r="H744" s="186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</row>
    <row r="745" spans="1:34" ht="12.5">
      <c r="A745" s="185"/>
      <c r="B745" s="185"/>
      <c r="C745" s="185"/>
      <c r="D745" s="185"/>
      <c r="E745" s="185"/>
      <c r="F745" s="185"/>
      <c r="G745" s="161"/>
      <c r="H745" s="186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</row>
    <row r="746" spans="1:34" ht="12.5">
      <c r="A746" s="185"/>
      <c r="B746" s="185"/>
      <c r="C746" s="185"/>
      <c r="D746" s="185"/>
      <c r="E746" s="185"/>
      <c r="F746" s="185"/>
      <c r="G746" s="161"/>
      <c r="H746" s="186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</row>
    <row r="747" spans="1:34" ht="12.5">
      <c r="A747" s="185"/>
      <c r="B747" s="185"/>
      <c r="C747" s="185"/>
      <c r="D747" s="185"/>
      <c r="E747" s="185"/>
      <c r="F747" s="185"/>
      <c r="G747" s="161"/>
      <c r="H747" s="186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</row>
    <row r="748" spans="1:34" ht="12.5">
      <c r="A748" s="185"/>
      <c r="B748" s="185"/>
      <c r="C748" s="185"/>
      <c r="D748" s="185"/>
      <c r="E748" s="185"/>
      <c r="F748" s="185"/>
      <c r="G748" s="161"/>
      <c r="H748" s="186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  <c r="AA748" s="187"/>
      <c r="AB748" s="187"/>
      <c r="AC748" s="187"/>
      <c r="AD748" s="187"/>
      <c r="AE748" s="187"/>
      <c r="AF748" s="187"/>
      <c r="AG748" s="187"/>
      <c r="AH748" s="187"/>
    </row>
    <row r="749" spans="1:34" ht="12.5">
      <c r="A749" s="185"/>
      <c r="B749" s="185"/>
      <c r="C749" s="185"/>
      <c r="D749" s="185"/>
      <c r="E749" s="185"/>
      <c r="F749" s="185"/>
      <c r="G749" s="161"/>
      <c r="H749" s="186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  <c r="AA749" s="187"/>
      <c r="AB749" s="187"/>
      <c r="AC749" s="187"/>
      <c r="AD749" s="187"/>
      <c r="AE749" s="187"/>
      <c r="AF749" s="187"/>
      <c r="AG749" s="187"/>
      <c r="AH749" s="187"/>
    </row>
    <row r="750" spans="1:34" ht="12.5">
      <c r="A750" s="185"/>
      <c r="B750" s="185"/>
      <c r="C750" s="185"/>
      <c r="D750" s="185"/>
      <c r="E750" s="185"/>
      <c r="F750" s="185"/>
      <c r="G750" s="161"/>
      <c r="H750" s="186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  <c r="AA750" s="187"/>
      <c r="AB750" s="187"/>
      <c r="AC750" s="187"/>
      <c r="AD750" s="187"/>
      <c r="AE750" s="187"/>
      <c r="AF750" s="187"/>
      <c r="AG750" s="187"/>
      <c r="AH750" s="187"/>
    </row>
    <row r="751" spans="1:34" ht="12.5">
      <c r="A751" s="185"/>
      <c r="B751" s="185"/>
      <c r="C751" s="185"/>
      <c r="D751" s="185"/>
      <c r="E751" s="185"/>
      <c r="F751" s="185"/>
      <c r="G751" s="161"/>
      <c r="H751" s="186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  <c r="AA751" s="187"/>
      <c r="AB751" s="187"/>
      <c r="AC751" s="187"/>
      <c r="AD751" s="187"/>
      <c r="AE751" s="187"/>
      <c r="AF751" s="187"/>
      <c r="AG751" s="187"/>
      <c r="AH751" s="187"/>
    </row>
    <row r="752" spans="1:34" ht="12.5">
      <c r="A752" s="185"/>
      <c r="B752" s="185"/>
      <c r="C752" s="185"/>
      <c r="D752" s="185"/>
      <c r="E752" s="185"/>
      <c r="F752" s="185"/>
      <c r="G752" s="161"/>
      <c r="H752" s="186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  <c r="AA752" s="187"/>
      <c r="AB752" s="187"/>
      <c r="AC752" s="187"/>
      <c r="AD752" s="187"/>
      <c r="AE752" s="187"/>
      <c r="AF752" s="187"/>
      <c r="AG752" s="187"/>
      <c r="AH752" s="187"/>
    </row>
    <row r="753" spans="1:34" ht="12.5">
      <c r="A753" s="185"/>
      <c r="B753" s="185"/>
      <c r="C753" s="185"/>
      <c r="D753" s="185"/>
      <c r="E753" s="185"/>
      <c r="F753" s="185"/>
      <c r="G753" s="161"/>
      <c r="H753" s="186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  <c r="AA753" s="187"/>
      <c r="AB753" s="187"/>
      <c r="AC753" s="187"/>
      <c r="AD753" s="187"/>
      <c r="AE753" s="187"/>
      <c r="AF753" s="187"/>
      <c r="AG753" s="187"/>
      <c r="AH753" s="187"/>
    </row>
    <row r="754" spans="1:34" ht="12.5">
      <c r="A754" s="185"/>
      <c r="B754" s="185"/>
      <c r="C754" s="185"/>
      <c r="D754" s="185"/>
      <c r="E754" s="185"/>
      <c r="F754" s="185"/>
      <c r="G754" s="161"/>
      <c r="H754" s="186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  <c r="AA754" s="187"/>
      <c r="AB754" s="187"/>
      <c r="AC754" s="187"/>
      <c r="AD754" s="187"/>
      <c r="AE754" s="187"/>
      <c r="AF754" s="187"/>
      <c r="AG754" s="187"/>
      <c r="AH754" s="187"/>
    </row>
    <row r="755" spans="1:34" ht="12.5">
      <c r="A755" s="185"/>
      <c r="B755" s="185"/>
      <c r="C755" s="185"/>
      <c r="D755" s="185"/>
      <c r="E755" s="185"/>
      <c r="F755" s="185"/>
      <c r="G755" s="161"/>
      <c r="H755" s="186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  <c r="AA755" s="187"/>
      <c r="AB755" s="187"/>
      <c r="AC755" s="187"/>
      <c r="AD755" s="187"/>
      <c r="AE755" s="187"/>
      <c r="AF755" s="187"/>
      <c r="AG755" s="187"/>
      <c r="AH755" s="187"/>
    </row>
    <row r="756" spans="1:34" ht="12.5">
      <c r="A756" s="185"/>
      <c r="B756" s="185"/>
      <c r="C756" s="185"/>
      <c r="D756" s="185"/>
      <c r="E756" s="185"/>
      <c r="F756" s="185"/>
      <c r="G756" s="161"/>
      <c r="H756" s="186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  <c r="AA756" s="187"/>
      <c r="AB756" s="187"/>
      <c r="AC756" s="187"/>
      <c r="AD756" s="187"/>
      <c r="AE756" s="187"/>
      <c r="AF756" s="187"/>
      <c r="AG756" s="187"/>
      <c r="AH756" s="187"/>
    </row>
    <row r="757" spans="1:34" ht="12.5">
      <c r="A757" s="185"/>
      <c r="B757" s="185"/>
      <c r="C757" s="185"/>
      <c r="D757" s="185"/>
      <c r="E757" s="185"/>
      <c r="F757" s="185"/>
      <c r="G757" s="161"/>
      <c r="H757" s="186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  <c r="AA757" s="187"/>
      <c r="AB757" s="187"/>
      <c r="AC757" s="187"/>
      <c r="AD757" s="187"/>
      <c r="AE757" s="187"/>
      <c r="AF757" s="187"/>
      <c r="AG757" s="187"/>
      <c r="AH757" s="187"/>
    </row>
    <row r="758" spans="1:34" ht="12.5">
      <c r="A758" s="185"/>
      <c r="B758" s="185"/>
      <c r="C758" s="185"/>
      <c r="D758" s="185"/>
      <c r="E758" s="185"/>
      <c r="F758" s="185"/>
      <c r="G758" s="161"/>
      <c r="H758" s="186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</row>
    <row r="759" spans="1:34" ht="12.5">
      <c r="A759" s="185"/>
      <c r="B759" s="185"/>
      <c r="C759" s="185"/>
      <c r="D759" s="185"/>
      <c r="E759" s="185"/>
      <c r="F759" s="185"/>
      <c r="G759" s="161"/>
      <c r="H759" s="186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</row>
    <row r="760" spans="1:34" ht="12.5">
      <c r="A760" s="185"/>
      <c r="B760" s="185"/>
      <c r="C760" s="185"/>
      <c r="D760" s="185"/>
      <c r="E760" s="185"/>
      <c r="F760" s="185"/>
      <c r="G760" s="161"/>
      <c r="H760" s="186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</row>
    <row r="761" spans="1:34" ht="12.5">
      <c r="A761" s="185"/>
      <c r="B761" s="185"/>
      <c r="C761" s="185"/>
      <c r="D761" s="185"/>
      <c r="E761" s="185"/>
      <c r="F761" s="185"/>
      <c r="G761" s="161"/>
      <c r="H761" s="186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</row>
    <row r="762" spans="1:34" ht="12.5">
      <c r="A762" s="185"/>
      <c r="B762" s="185"/>
      <c r="C762" s="185"/>
      <c r="D762" s="185"/>
      <c r="E762" s="185"/>
      <c r="F762" s="185"/>
      <c r="G762" s="161"/>
      <c r="H762" s="186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</row>
    <row r="763" spans="1:34" ht="12.5">
      <c r="A763" s="185"/>
      <c r="B763" s="185"/>
      <c r="C763" s="185"/>
      <c r="D763" s="185"/>
      <c r="E763" s="185"/>
      <c r="F763" s="185"/>
      <c r="G763" s="161"/>
      <c r="H763" s="186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</row>
    <row r="764" spans="1:34" ht="12.5">
      <c r="A764" s="185"/>
      <c r="B764" s="185"/>
      <c r="C764" s="185"/>
      <c r="D764" s="185"/>
      <c r="E764" s="185"/>
      <c r="F764" s="185"/>
      <c r="G764" s="161"/>
      <c r="H764" s="186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</row>
    <row r="765" spans="1:34" ht="12.5">
      <c r="A765" s="185"/>
      <c r="B765" s="185"/>
      <c r="C765" s="185"/>
      <c r="D765" s="185"/>
      <c r="E765" s="185"/>
      <c r="F765" s="185"/>
      <c r="G765" s="161"/>
      <c r="H765" s="186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</row>
    <row r="766" spans="1:34" ht="12.5">
      <c r="A766" s="185"/>
      <c r="B766" s="185"/>
      <c r="C766" s="185"/>
      <c r="D766" s="185"/>
      <c r="E766" s="185"/>
      <c r="F766" s="185"/>
      <c r="G766" s="161"/>
      <c r="H766" s="186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</row>
    <row r="767" spans="1:34" ht="12.5">
      <c r="A767" s="185"/>
      <c r="B767" s="185"/>
      <c r="C767" s="185"/>
      <c r="D767" s="185"/>
      <c r="E767" s="185"/>
      <c r="F767" s="185"/>
      <c r="G767" s="161"/>
      <c r="H767" s="186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  <c r="AA767" s="187"/>
      <c r="AB767" s="187"/>
      <c r="AC767" s="187"/>
      <c r="AD767" s="187"/>
      <c r="AE767" s="187"/>
      <c r="AF767" s="187"/>
      <c r="AG767" s="187"/>
      <c r="AH767" s="187"/>
    </row>
    <row r="768" spans="1:34" ht="12.5">
      <c r="A768" s="185"/>
      <c r="B768" s="185"/>
      <c r="C768" s="185"/>
      <c r="D768" s="185"/>
      <c r="E768" s="185"/>
      <c r="F768" s="185"/>
      <c r="G768" s="161"/>
      <c r="H768" s="186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  <c r="AA768" s="187"/>
      <c r="AB768" s="187"/>
      <c r="AC768" s="187"/>
      <c r="AD768" s="187"/>
      <c r="AE768" s="187"/>
      <c r="AF768" s="187"/>
      <c r="AG768" s="187"/>
      <c r="AH768" s="187"/>
    </row>
    <row r="769" spans="1:34" ht="12.5">
      <c r="A769" s="185"/>
      <c r="B769" s="185"/>
      <c r="C769" s="185"/>
      <c r="D769" s="185"/>
      <c r="E769" s="185"/>
      <c r="F769" s="185"/>
      <c r="G769" s="161"/>
      <c r="H769" s="186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  <c r="AA769" s="187"/>
      <c r="AB769" s="187"/>
      <c r="AC769" s="187"/>
      <c r="AD769" s="187"/>
      <c r="AE769" s="187"/>
      <c r="AF769" s="187"/>
      <c r="AG769" s="187"/>
      <c r="AH769" s="187"/>
    </row>
    <row r="770" spans="1:34" ht="12.5">
      <c r="A770" s="185"/>
      <c r="B770" s="185"/>
      <c r="C770" s="185"/>
      <c r="D770" s="185"/>
      <c r="E770" s="185"/>
      <c r="F770" s="185"/>
      <c r="G770" s="161"/>
      <c r="H770" s="186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  <c r="AA770" s="187"/>
      <c r="AB770" s="187"/>
      <c r="AC770" s="187"/>
      <c r="AD770" s="187"/>
      <c r="AE770" s="187"/>
      <c r="AF770" s="187"/>
      <c r="AG770" s="187"/>
      <c r="AH770" s="187"/>
    </row>
    <row r="771" spans="1:34" ht="12.5">
      <c r="A771" s="185"/>
      <c r="B771" s="185"/>
      <c r="C771" s="185"/>
      <c r="D771" s="185"/>
      <c r="E771" s="185"/>
      <c r="F771" s="185"/>
      <c r="G771" s="161"/>
      <c r="H771" s="186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  <c r="AA771" s="187"/>
      <c r="AB771" s="187"/>
      <c r="AC771" s="187"/>
      <c r="AD771" s="187"/>
      <c r="AE771" s="187"/>
      <c r="AF771" s="187"/>
      <c r="AG771" s="187"/>
      <c r="AH771" s="187"/>
    </row>
    <row r="772" spans="1:34" ht="12.5">
      <c r="A772" s="185"/>
      <c r="B772" s="185"/>
      <c r="C772" s="185"/>
      <c r="D772" s="185"/>
      <c r="E772" s="185"/>
      <c r="F772" s="185"/>
      <c r="G772" s="161"/>
      <c r="H772" s="186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  <c r="AA772" s="187"/>
      <c r="AB772" s="187"/>
      <c r="AC772" s="187"/>
      <c r="AD772" s="187"/>
      <c r="AE772" s="187"/>
      <c r="AF772" s="187"/>
      <c r="AG772" s="187"/>
      <c r="AH772" s="187"/>
    </row>
    <row r="773" spans="1:34" ht="12.5">
      <c r="A773" s="185"/>
      <c r="B773" s="185"/>
      <c r="C773" s="185"/>
      <c r="D773" s="185"/>
      <c r="E773" s="185"/>
      <c r="F773" s="185"/>
      <c r="G773" s="161"/>
      <c r="H773" s="186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  <c r="AA773" s="187"/>
      <c r="AB773" s="187"/>
      <c r="AC773" s="187"/>
      <c r="AD773" s="187"/>
      <c r="AE773" s="187"/>
      <c r="AF773" s="187"/>
      <c r="AG773" s="187"/>
      <c r="AH773" s="187"/>
    </row>
    <row r="774" spans="1:34" ht="12.5">
      <c r="A774" s="185"/>
      <c r="B774" s="185"/>
      <c r="C774" s="185"/>
      <c r="D774" s="185"/>
      <c r="E774" s="185"/>
      <c r="F774" s="185"/>
      <c r="G774" s="161"/>
      <c r="H774" s="186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7"/>
      <c r="AD774" s="187"/>
      <c r="AE774" s="187"/>
      <c r="AF774" s="187"/>
      <c r="AG774" s="187"/>
      <c r="AH774" s="187"/>
    </row>
    <row r="775" spans="1:34" ht="12.5">
      <c r="A775" s="185"/>
      <c r="B775" s="185"/>
      <c r="C775" s="185"/>
      <c r="D775" s="185"/>
      <c r="E775" s="185"/>
      <c r="F775" s="185"/>
      <c r="G775" s="161"/>
      <c r="H775" s="186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7"/>
      <c r="AD775" s="187"/>
      <c r="AE775" s="187"/>
      <c r="AF775" s="187"/>
      <c r="AG775" s="187"/>
      <c r="AH775" s="187"/>
    </row>
    <row r="776" spans="1:34" ht="12.5">
      <c r="A776" s="185"/>
      <c r="B776" s="185"/>
      <c r="C776" s="185"/>
      <c r="D776" s="185"/>
      <c r="E776" s="185"/>
      <c r="F776" s="185"/>
      <c r="G776" s="161"/>
      <c r="H776" s="186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</row>
    <row r="777" spans="1:34" ht="12.5">
      <c r="A777" s="185"/>
      <c r="B777" s="185"/>
      <c r="C777" s="185"/>
      <c r="D777" s="185"/>
      <c r="E777" s="185"/>
      <c r="F777" s="185"/>
      <c r="G777" s="161"/>
      <c r="H777" s="186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</row>
    <row r="778" spans="1:34" ht="12.5">
      <c r="A778" s="185"/>
      <c r="B778" s="185"/>
      <c r="C778" s="185"/>
      <c r="D778" s="185"/>
      <c r="E778" s="185"/>
      <c r="F778" s="185"/>
      <c r="G778" s="161"/>
      <c r="H778" s="186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</row>
    <row r="779" spans="1:34" ht="12.5">
      <c r="A779" s="185"/>
      <c r="B779" s="185"/>
      <c r="C779" s="185"/>
      <c r="D779" s="185"/>
      <c r="E779" s="185"/>
      <c r="F779" s="185"/>
      <c r="G779" s="161"/>
      <c r="H779" s="186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</row>
    <row r="780" spans="1:34" ht="12.5">
      <c r="A780" s="185"/>
      <c r="B780" s="185"/>
      <c r="C780" s="185"/>
      <c r="D780" s="185"/>
      <c r="E780" s="185"/>
      <c r="F780" s="185"/>
      <c r="G780" s="161"/>
      <c r="H780" s="186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7"/>
      <c r="AG780" s="187"/>
      <c r="AH780" s="187"/>
    </row>
    <row r="781" spans="1:34" ht="12.5">
      <c r="A781" s="185"/>
      <c r="B781" s="185"/>
      <c r="C781" s="185"/>
      <c r="D781" s="185"/>
      <c r="E781" s="185"/>
      <c r="F781" s="185"/>
      <c r="G781" s="161"/>
      <c r="H781" s="186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</row>
    <row r="782" spans="1:34" ht="12.5">
      <c r="A782" s="185"/>
      <c r="B782" s="185"/>
      <c r="C782" s="185"/>
      <c r="D782" s="185"/>
      <c r="E782" s="185"/>
      <c r="F782" s="185"/>
      <c r="G782" s="161"/>
      <c r="H782" s="186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7"/>
      <c r="AD782" s="187"/>
      <c r="AE782" s="187"/>
      <c r="AF782" s="187"/>
      <c r="AG782" s="187"/>
      <c r="AH782" s="187"/>
    </row>
    <row r="783" spans="1:34" ht="12.5">
      <c r="A783" s="185"/>
      <c r="B783" s="185"/>
      <c r="C783" s="185"/>
      <c r="D783" s="185"/>
      <c r="E783" s="185"/>
      <c r="F783" s="185"/>
      <c r="G783" s="161"/>
      <c r="H783" s="186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7"/>
      <c r="AD783" s="187"/>
      <c r="AE783" s="187"/>
      <c r="AF783" s="187"/>
      <c r="AG783" s="187"/>
      <c r="AH783" s="187"/>
    </row>
    <row r="784" spans="1:34" ht="12.5">
      <c r="A784" s="185"/>
      <c r="B784" s="185"/>
      <c r="C784" s="185"/>
      <c r="D784" s="185"/>
      <c r="E784" s="185"/>
      <c r="F784" s="185"/>
      <c r="G784" s="161"/>
      <c r="H784" s="186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7"/>
      <c r="AD784" s="187"/>
      <c r="AE784" s="187"/>
      <c r="AF784" s="187"/>
      <c r="AG784" s="187"/>
      <c r="AH784" s="187"/>
    </row>
    <row r="785" spans="1:34" ht="12.5">
      <c r="A785" s="185"/>
      <c r="B785" s="185"/>
      <c r="C785" s="185"/>
      <c r="D785" s="185"/>
      <c r="E785" s="185"/>
      <c r="F785" s="185"/>
      <c r="G785" s="161"/>
      <c r="H785" s="186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7"/>
      <c r="AD785" s="187"/>
      <c r="AE785" s="187"/>
      <c r="AF785" s="187"/>
      <c r="AG785" s="187"/>
      <c r="AH785" s="187"/>
    </row>
    <row r="786" spans="1:34" ht="12.5">
      <c r="A786" s="185"/>
      <c r="B786" s="185"/>
      <c r="C786" s="185"/>
      <c r="D786" s="185"/>
      <c r="E786" s="185"/>
      <c r="F786" s="185"/>
      <c r="G786" s="161"/>
      <c r="H786" s="186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  <c r="AA786" s="187"/>
      <c r="AB786" s="187"/>
      <c r="AC786" s="187"/>
      <c r="AD786" s="187"/>
      <c r="AE786" s="187"/>
      <c r="AF786" s="187"/>
      <c r="AG786" s="187"/>
      <c r="AH786" s="187"/>
    </row>
    <row r="787" spans="1:34" ht="12.5">
      <c r="A787" s="185"/>
      <c r="B787" s="185"/>
      <c r="C787" s="185"/>
      <c r="D787" s="185"/>
      <c r="E787" s="185"/>
      <c r="F787" s="185"/>
      <c r="G787" s="161"/>
      <c r="H787" s="186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  <c r="AA787" s="187"/>
      <c r="AB787" s="187"/>
      <c r="AC787" s="187"/>
      <c r="AD787" s="187"/>
      <c r="AE787" s="187"/>
      <c r="AF787" s="187"/>
      <c r="AG787" s="187"/>
      <c r="AH787" s="187"/>
    </row>
    <row r="788" spans="1:34" ht="12.5">
      <c r="A788" s="185"/>
      <c r="B788" s="185"/>
      <c r="C788" s="185"/>
      <c r="D788" s="185"/>
      <c r="E788" s="185"/>
      <c r="F788" s="185"/>
      <c r="G788" s="161"/>
      <c r="H788" s="186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  <c r="AA788" s="187"/>
      <c r="AB788" s="187"/>
      <c r="AC788" s="187"/>
      <c r="AD788" s="187"/>
      <c r="AE788" s="187"/>
      <c r="AF788" s="187"/>
      <c r="AG788" s="187"/>
      <c r="AH788" s="187"/>
    </row>
    <row r="789" spans="1:34" ht="12.5">
      <c r="A789" s="185"/>
      <c r="B789" s="185"/>
      <c r="C789" s="185"/>
      <c r="D789" s="185"/>
      <c r="E789" s="185"/>
      <c r="F789" s="185"/>
      <c r="G789" s="161"/>
      <c r="H789" s="186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  <c r="AA789" s="187"/>
      <c r="AB789" s="187"/>
      <c r="AC789" s="187"/>
      <c r="AD789" s="187"/>
      <c r="AE789" s="187"/>
      <c r="AF789" s="187"/>
      <c r="AG789" s="187"/>
      <c r="AH789" s="187"/>
    </row>
    <row r="790" spans="1:34" ht="12.5">
      <c r="A790" s="185"/>
      <c r="B790" s="185"/>
      <c r="C790" s="185"/>
      <c r="D790" s="185"/>
      <c r="E790" s="185"/>
      <c r="F790" s="185"/>
      <c r="G790" s="161"/>
      <c r="H790" s="186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  <c r="AA790" s="187"/>
      <c r="AB790" s="187"/>
      <c r="AC790" s="187"/>
      <c r="AD790" s="187"/>
      <c r="AE790" s="187"/>
      <c r="AF790" s="187"/>
      <c r="AG790" s="187"/>
      <c r="AH790" s="187"/>
    </row>
    <row r="791" spans="1:34" ht="12.5">
      <c r="A791" s="185"/>
      <c r="B791" s="185"/>
      <c r="C791" s="185"/>
      <c r="D791" s="185"/>
      <c r="E791" s="185"/>
      <c r="F791" s="185"/>
      <c r="G791" s="161"/>
      <c r="H791" s="186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  <c r="AA791" s="187"/>
      <c r="AB791" s="187"/>
      <c r="AC791" s="187"/>
      <c r="AD791" s="187"/>
      <c r="AE791" s="187"/>
      <c r="AF791" s="187"/>
      <c r="AG791" s="187"/>
      <c r="AH791" s="187"/>
    </row>
    <row r="792" spans="1:34" ht="12.5">
      <c r="A792" s="185"/>
      <c r="B792" s="185"/>
      <c r="C792" s="185"/>
      <c r="D792" s="185"/>
      <c r="E792" s="185"/>
      <c r="F792" s="185"/>
      <c r="G792" s="161"/>
      <c r="H792" s="186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7"/>
      <c r="AD792" s="187"/>
      <c r="AE792" s="187"/>
      <c r="AF792" s="187"/>
      <c r="AG792" s="187"/>
      <c r="AH792" s="187"/>
    </row>
    <row r="793" spans="1:34" ht="12.5">
      <c r="A793" s="185"/>
      <c r="B793" s="185"/>
      <c r="C793" s="185"/>
      <c r="D793" s="185"/>
      <c r="E793" s="185"/>
      <c r="F793" s="185"/>
      <c r="G793" s="161"/>
      <c r="H793" s="186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7"/>
      <c r="AD793" s="187"/>
      <c r="AE793" s="187"/>
      <c r="AF793" s="187"/>
      <c r="AG793" s="187"/>
      <c r="AH793" s="187"/>
    </row>
    <row r="794" spans="1:34" ht="12.5">
      <c r="A794" s="185"/>
      <c r="B794" s="185"/>
      <c r="C794" s="185"/>
      <c r="D794" s="185"/>
      <c r="E794" s="185"/>
      <c r="F794" s="185"/>
      <c r="G794" s="161"/>
      <c r="H794" s="186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</row>
    <row r="795" spans="1:34" ht="12.5">
      <c r="A795" s="185"/>
      <c r="B795" s="185"/>
      <c r="C795" s="185"/>
      <c r="D795" s="185"/>
      <c r="E795" s="185"/>
      <c r="F795" s="185"/>
      <c r="G795" s="161"/>
      <c r="H795" s="186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</row>
    <row r="796" spans="1:34" ht="12.5">
      <c r="A796" s="185"/>
      <c r="B796" s="185"/>
      <c r="C796" s="185"/>
      <c r="D796" s="185"/>
      <c r="E796" s="185"/>
      <c r="F796" s="185"/>
      <c r="G796" s="161"/>
      <c r="H796" s="186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</row>
    <row r="797" spans="1:34" ht="12.5">
      <c r="A797" s="185"/>
      <c r="B797" s="185"/>
      <c r="C797" s="185"/>
      <c r="D797" s="185"/>
      <c r="E797" s="185"/>
      <c r="F797" s="185"/>
      <c r="G797" s="161"/>
      <c r="H797" s="186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</row>
    <row r="798" spans="1:34" ht="12.5">
      <c r="A798" s="185"/>
      <c r="B798" s="185"/>
      <c r="C798" s="185"/>
      <c r="D798" s="185"/>
      <c r="E798" s="185"/>
      <c r="F798" s="185"/>
      <c r="G798" s="161"/>
      <c r="H798" s="186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</row>
    <row r="799" spans="1:34" ht="12.5">
      <c r="A799" s="185"/>
      <c r="B799" s="185"/>
      <c r="C799" s="185"/>
      <c r="D799" s="185"/>
      <c r="E799" s="185"/>
      <c r="F799" s="185"/>
      <c r="G799" s="161"/>
      <c r="H799" s="186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</row>
    <row r="800" spans="1:34" ht="12.5">
      <c r="A800" s="185"/>
      <c r="B800" s="185"/>
      <c r="C800" s="185"/>
      <c r="D800" s="185"/>
      <c r="E800" s="185"/>
      <c r="F800" s="185"/>
      <c r="G800" s="161"/>
      <c r="H800" s="186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</row>
    <row r="801" spans="1:34" ht="12.5">
      <c r="A801" s="185"/>
      <c r="B801" s="185"/>
      <c r="C801" s="185"/>
      <c r="D801" s="185"/>
      <c r="E801" s="185"/>
      <c r="F801" s="185"/>
      <c r="G801" s="161"/>
      <c r="H801" s="186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</row>
    <row r="802" spans="1:34" ht="12.5">
      <c r="A802" s="185"/>
      <c r="B802" s="185"/>
      <c r="C802" s="185"/>
      <c r="D802" s="185"/>
      <c r="E802" s="185"/>
      <c r="F802" s="185"/>
      <c r="G802" s="161"/>
      <c r="H802" s="186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</row>
    <row r="803" spans="1:34" ht="12.5">
      <c r="A803" s="185"/>
      <c r="B803" s="185"/>
      <c r="C803" s="185"/>
      <c r="D803" s="185"/>
      <c r="E803" s="185"/>
      <c r="F803" s="185"/>
      <c r="G803" s="161"/>
      <c r="H803" s="186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7"/>
      <c r="AD803" s="187"/>
      <c r="AE803" s="187"/>
      <c r="AF803" s="187"/>
      <c r="AG803" s="187"/>
      <c r="AH803" s="187"/>
    </row>
    <row r="804" spans="1:34" ht="12.5">
      <c r="A804" s="185"/>
      <c r="B804" s="185"/>
      <c r="C804" s="185"/>
      <c r="D804" s="185"/>
      <c r="E804" s="185"/>
      <c r="F804" s="185"/>
      <c r="G804" s="161"/>
      <c r="H804" s="186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7"/>
      <c r="AD804" s="187"/>
      <c r="AE804" s="187"/>
      <c r="AF804" s="187"/>
      <c r="AG804" s="187"/>
      <c r="AH804" s="187"/>
    </row>
    <row r="805" spans="1:34" ht="12.5">
      <c r="A805" s="185"/>
      <c r="B805" s="185"/>
      <c r="C805" s="185"/>
      <c r="D805" s="185"/>
      <c r="E805" s="185"/>
      <c r="F805" s="185"/>
      <c r="G805" s="161"/>
      <c r="H805" s="186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7"/>
      <c r="AD805" s="187"/>
      <c r="AE805" s="187"/>
      <c r="AF805" s="187"/>
      <c r="AG805" s="187"/>
      <c r="AH805" s="187"/>
    </row>
    <row r="806" spans="1:34" ht="12.5">
      <c r="A806" s="185"/>
      <c r="B806" s="185"/>
      <c r="C806" s="185"/>
      <c r="D806" s="185"/>
      <c r="E806" s="185"/>
      <c r="F806" s="185"/>
      <c r="G806" s="161"/>
      <c r="H806" s="186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</row>
    <row r="807" spans="1:34" ht="12.5">
      <c r="A807" s="185"/>
      <c r="B807" s="185"/>
      <c r="C807" s="185"/>
      <c r="D807" s="185"/>
      <c r="E807" s="185"/>
      <c r="F807" s="185"/>
      <c r="G807" s="161"/>
      <c r="H807" s="186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7"/>
      <c r="AG807" s="187"/>
      <c r="AH807" s="187"/>
    </row>
    <row r="808" spans="1:34" ht="12.5">
      <c r="A808" s="185"/>
      <c r="B808" s="185"/>
      <c r="C808" s="185"/>
      <c r="D808" s="185"/>
      <c r="E808" s="185"/>
      <c r="F808" s="185"/>
      <c r="G808" s="161"/>
      <c r="H808" s="186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7"/>
      <c r="AG808" s="187"/>
      <c r="AH808" s="187"/>
    </row>
    <row r="809" spans="1:34" ht="12.5">
      <c r="A809" s="185"/>
      <c r="B809" s="185"/>
      <c r="C809" s="185"/>
      <c r="D809" s="185"/>
      <c r="E809" s="185"/>
      <c r="F809" s="185"/>
      <c r="G809" s="161"/>
      <c r="H809" s="186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7"/>
      <c r="AD809" s="187"/>
      <c r="AE809" s="187"/>
      <c r="AF809" s="187"/>
      <c r="AG809" s="187"/>
      <c r="AH809" s="187"/>
    </row>
    <row r="810" spans="1:34" ht="12.5">
      <c r="A810" s="185"/>
      <c r="B810" s="185"/>
      <c r="C810" s="185"/>
      <c r="D810" s="185"/>
      <c r="E810" s="185"/>
      <c r="F810" s="185"/>
      <c r="G810" s="161"/>
      <c r="H810" s="186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</row>
    <row r="811" spans="1:34" ht="12.5">
      <c r="A811" s="185"/>
      <c r="B811" s="185"/>
      <c r="C811" s="185"/>
      <c r="D811" s="185"/>
      <c r="E811" s="185"/>
      <c r="F811" s="185"/>
      <c r="G811" s="161"/>
      <c r="H811" s="186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</row>
    <row r="812" spans="1:34" ht="12.5">
      <c r="A812" s="185"/>
      <c r="B812" s="185"/>
      <c r="C812" s="185"/>
      <c r="D812" s="185"/>
      <c r="E812" s="185"/>
      <c r="F812" s="185"/>
      <c r="G812" s="161"/>
      <c r="H812" s="186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</row>
    <row r="813" spans="1:34" ht="12.5">
      <c r="A813" s="185"/>
      <c r="B813" s="185"/>
      <c r="C813" s="185"/>
      <c r="D813" s="185"/>
      <c r="E813" s="185"/>
      <c r="F813" s="185"/>
      <c r="G813" s="161"/>
      <c r="H813" s="186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</row>
    <row r="814" spans="1:34" ht="12.5">
      <c r="A814" s="185"/>
      <c r="B814" s="185"/>
      <c r="C814" s="185"/>
      <c r="D814" s="185"/>
      <c r="E814" s="185"/>
      <c r="F814" s="185"/>
      <c r="G814" s="161"/>
      <c r="H814" s="186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</row>
    <row r="815" spans="1:34" ht="12.5">
      <c r="A815" s="185"/>
      <c r="B815" s="185"/>
      <c r="C815" s="185"/>
      <c r="D815" s="185"/>
      <c r="E815" s="185"/>
      <c r="F815" s="185"/>
      <c r="G815" s="161"/>
      <c r="H815" s="186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</row>
    <row r="816" spans="1:34" ht="12.5">
      <c r="A816" s="185"/>
      <c r="B816" s="185"/>
      <c r="C816" s="185"/>
      <c r="D816" s="185"/>
      <c r="E816" s="185"/>
      <c r="F816" s="185"/>
      <c r="G816" s="161"/>
      <c r="H816" s="186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</row>
    <row r="817" spans="1:34" ht="12.5">
      <c r="A817" s="185"/>
      <c r="B817" s="185"/>
      <c r="C817" s="185"/>
      <c r="D817" s="185"/>
      <c r="E817" s="185"/>
      <c r="F817" s="185"/>
      <c r="G817" s="161"/>
      <c r="H817" s="186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</row>
    <row r="818" spans="1:34" ht="12.5">
      <c r="A818" s="185"/>
      <c r="B818" s="185"/>
      <c r="C818" s="185"/>
      <c r="D818" s="185"/>
      <c r="E818" s="185"/>
      <c r="F818" s="185"/>
      <c r="G818" s="161"/>
      <c r="H818" s="186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</row>
    <row r="819" spans="1:34" ht="12.5">
      <c r="A819" s="185"/>
      <c r="B819" s="185"/>
      <c r="C819" s="185"/>
      <c r="D819" s="185"/>
      <c r="E819" s="185"/>
      <c r="F819" s="185"/>
      <c r="G819" s="161"/>
      <c r="H819" s="186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</row>
    <row r="820" spans="1:34" ht="12.5">
      <c r="A820" s="185"/>
      <c r="B820" s="185"/>
      <c r="C820" s="185"/>
      <c r="D820" s="185"/>
      <c r="E820" s="185"/>
      <c r="F820" s="185"/>
      <c r="G820" s="161"/>
      <c r="H820" s="186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</row>
    <row r="821" spans="1:34" ht="12.5">
      <c r="A821" s="185"/>
      <c r="B821" s="185"/>
      <c r="C821" s="185"/>
      <c r="D821" s="185"/>
      <c r="E821" s="185"/>
      <c r="F821" s="185"/>
      <c r="G821" s="161"/>
      <c r="H821" s="186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7"/>
      <c r="AG821" s="187"/>
      <c r="AH821" s="187"/>
    </row>
    <row r="822" spans="1:34" ht="12.5">
      <c r="A822" s="185"/>
      <c r="B822" s="185"/>
      <c r="C822" s="185"/>
      <c r="D822" s="185"/>
      <c r="E822" s="185"/>
      <c r="F822" s="185"/>
      <c r="G822" s="161"/>
      <c r="H822" s="186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7"/>
      <c r="AG822" s="187"/>
      <c r="AH822" s="187"/>
    </row>
    <row r="823" spans="1:34" ht="12.5">
      <c r="A823" s="185"/>
      <c r="B823" s="185"/>
      <c r="C823" s="185"/>
      <c r="D823" s="185"/>
      <c r="E823" s="185"/>
      <c r="F823" s="185"/>
      <c r="G823" s="161"/>
      <c r="H823" s="186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</row>
    <row r="824" spans="1:34" ht="12.5">
      <c r="A824" s="185"/>
      <c r="B824" s="185"/>
      <c r="C824" s="185"/>
      <c r="D824" s="185"/>
      <c r="E824" s="185"/>
      <c r="F824" s="185"/>
      <c r="G824" s="161"/>
      <c r="H824" s="186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</row>
    <row r="825" spans="1:34" ht="12.5">
      <c r="A825" s="185"/>
      <c r="B825" s="185"/>
      <c r="C825" s="185"/>
      <c r="D825" s="185"/>
      <c r="E825" s="185"/>
      <c r="F825" s="185"/>
      <c r="G825" s="161"/>
      <c r="H825" s="186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7"/>
      <c r="AG825" s="187"/>
      <c r="AH825" s="187"/>
    </row>
    <row r="826" spans="1:34" ht="12.5">
      <c r="A826" s="185"/>
      <c r="B826" s="185"/>
      <c r="C826" s="185"/>
      <c r="D826" s="185"/>
      <c r="E826" s="185"/>
      <c r="F826" s="185"/>
      <c r="G826" s="161"/>
      <c r="H826" s="186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7"/>
      <c r="AD826" s="187"/>
      <c r="AE826" s="187"/>
      <c r="AF826" s="187"/>
      <c r="AG826" s="187"/>
      <c r="AH826" s="187"/>
    </row>
    <row r="827" spans="1:34" ht="12.5">
      <c r="A827" s="185"/>
      <c r="B827" s="185"/>
      <c r="C827" s="185"/>
      <c r="D827" s="185"/>
      <c r="E827" s="185"/>
      <c r="F827" s="185"/>
      <c r="G827" s="161"/>
      <c r="H827" s="186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7"/>
      <c r="AD827" s="187"/>
      <c r="AE827" s="187"/>
      <c r="AF827" s="187"/>
      <c r="AG827" s="187"/>
      <c r="AH827" s="187"/>
    </row>
    <row r="828" spans="1:34" ht="12.5">
      <c r="A828" s="185"/>
      <c r="B828" s="185"/>
      <c r="C828" s="185"/>
      <c r="D828" s="185"/>
      <c r="E828" s="185"/>
      <c r="F828" s="185"/>
      <c r="G828" s="161"/>
      <c r="H828" s="186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</row>
    <row r="829" spans="1:34" ht="12.5">
      <c r="A829" s="185"/>
      <c r="B829" s="185"/>
      <c r="C829" s="185"/>
      <c r="D829" s="185"/>
      <c r="E829" s="185"/>
      <c r="F829" s="185"/>
      <c r="G829" s="161"/>
      <c r="H829" s="186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</row>
    <row r="830" spans="1:34" ht="12.5">
      <c r="A830" s="185"/>
      <c r="B830" s="185"/>
      <c r="C830" s="185"/>
      <c r="D830" s="185"/>
      <c r="E830" s="185"/>
      <c r="F830" s="185"/>
      <c r="G830" s="161"/>
      <c r="H830" s="186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</row>
    <row r="831" spans="1:34" ht="12.5">
      <c r="A831" s="185"/>
      <c r="B831" s="185"/>
      <c r="C831" s="185"/>
      <c r="D831" s="185"/>
      <c r="E831" s="185"/>
      <c r="F831" s="185"/>
      <c r="G831" s="161"/>
      <c r="H831" s="186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</row>
    <row r="832" spans="1:34" ht="12.5">
      <c r="A832" s="185"/>
      <c r="B832" s="185"/>
      <c r="C832" s="185"/>
      <c r="D832" s="185"/>
      <c r="E832" s="185"/>
      <c r="F832" s="185"/>
      <c r="G832" s="161"/>
      <c r="H832" s="186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</row>
    <row r="833" spans="1:34" ht="12.5">
      <c r="A833" s="185"/>
      <c r="B833" s="185"/>
      <c r="C833" s="185"/>
      <c r="D833" s="185"/>
      <c r="E833" s="185"/>
      <c r="F833" s="185"/>
      <c r="G833" s="161"/>
      <c r="H833" s="186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</row>
    <row r="834" spans="1:34" ht="12.5">
      <c r="A834" s="185"/>
      <c r="B834" s="185"/>
      <c r="C834" s="185"/>
      <c r="D834" s="185"/>
      <c r="E834" s="185"/>
      <c r="F834" s="185"/>
      <c r="G834" s="161"/>
      <c r="H834" s="186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</row>
    <row r="835" spans="1:34" ht="12.5">
      <c r="A835" s="185"/>
      <c r="B835" s="185"/>
      <c r="C835" s="185"/>
      <c r="D835" s="185"/>
      <c r="E835" s="185"/>
      <c r="F835" s="185"/>
      <c r="G835" s="161"/>
      <c r="H835" s="186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</row>
    <row r="836" spans="1:34" ht="12.5">
      <c r="A836" s="185"/>
      <c r="B836" s="185"/>
      <c r="C836" s="185"/>
      <c r="D836" s="185"/>
      <c r="E836" s="185"/>
      <c r="F836" s="185"/>
      <c r="G836" s="161"/>
      <c r="H836" s="186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</row>
    <row r="837" spans="1:34" ht="12.5">
      <c r="A837" s="185"/>
      <c r="B837" s="185"/>
      <c r="C837" s="185"/>
      <c r="D837" s="185"/>
      <c r="E837" s="185"/>
      <c r="F837" s="185"/>
      <c r="G837" s="161"/>
      <c r="H837" s="186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</row>
    <row r="838" spans="1:34" ht="12.5">
      <c r="A838" s="185"/>
      <c r="B838" s="185"/>
      <c r="C838" s="185"/>
      <c r="D838" s="185"/>
      <c r="E838" s="185"/>
      <c r="F838" s="185"/>
      <c r="G838" s="161"/>
      <c r="H838" s="186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</row>
    <row r="839" spans="1:34" ht="12.5">
      <c r="A839" s="185"/>
      <c r="B839" s="185"/>
      <c r="C839" s="185"/>
      <c r="D839" s="185"/>
      <c r="E839" s="185"/>
      <c r="F839" s="185"/>
      <c r="G839" s="161"/>
      <c r="H839" s="186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</row>
    <row r="840" spans="1:34" ht="12.5">
      <c r="A840" s="185"/>
      <c r="B840" s="185"/>
      <c r="C840" s="185"/>
      <c r="D840" s="185"/>
      <c r="E840" s="185"/>
      <c r="F840" s="185"/>
      <c r="G840" s="161"/>
      <c r="H840" s="186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</row>
    <row r="841" spans="1:34" ht="12.5">
      <c r="A841" s="185"/>
      <c r="B841" s="185"/>
      <c r="C841" s="185"/>
      <c r="D841" s="185"/>
      <c r="E841" s="185"/>
      <c r="F841" s="185"/>
      <c r="G841" s="161"/>
      <c r="H841" s="186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</row>
    <row r="842" spans="1:34" ht="12.5">
      <c r="A842" s="185"/>
      <c r="B842" s="185"/>
      <c r="C842" s="185"/>
      <c r="D842" s="185"/>
      <c r="E842" s="185"/>
      <c r="F842" s="185"/>
      <c r="G842" s="161"/>
      <c r="H842" s="186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7"/>
      <c r="AD842" s="187"/>
      <c r="AE842" s="187"/>
      <c r="AF842" s="187"/>
      <c r="AG842" s="187"/>
      <c r="AH842" s="187"/>
    </row>
    <row r="843" spans="1:34" ht="12.5">
      <c r="A843" s="185"/>
      <c r="B843" s="185"/>
      <c r="C843" s="185"/>
      <c r="D843" s="185"/>
      <c r="E843" s="185"/>
      <c r="F843" s="185"/>
      <c r="G843" s="161"/>
      <c r="H843" s="186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  <c r="AA843" s="187"/>
      <c r="AB843" s="187"/>
      <c r="AC843" s="187"/>
      <c r="AD843" s="187"/>
      <c r="AE843" s="187"/>
      <c r="AF843" s="187"/>
      <c r="AG843" s="187"/>
      <c r="AH843" s="187"/>
    </row>
    <row r="844" spans="1:34" ht="12.5">
      <c r="A844" s="185"/>
      <c r="B844" s="185"/>
      <c r="C844" s="185"/>
      <c r="D844" s="185"/>
      <c r="E844" s="185"/>
      <c r="F844" s="185"/>
      <c r="G844" s="161"/>
      <c r="H844" s="186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  <c r="AA844" s="187"/>
      <c r="AB844" s="187"/>
      <c r="AC844" s="187"/>
      <c r="AD844" s="187"/>
      <c r="AE844" s="187"/>
      <c r="AF844" s="187"/>
      <c r="AG844" s="187"/>
      <c r="AH844" s="187"/>
    </row>
    <row r="845" spans="1:34" ht="12.5">
      <c r="A845" s="185"/>
      <c r="B845" s="185"/>
      <c r="C845" s="185"/>
      <c r="D845" s="185"/>
      <c r="E845" s="185"/>
      <c r="F845" s="185"/>
      <c r="G845" s="161"/>
      <c r="H845" s="186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  <c r="AA845" s="187"/>
      <c r="AB845" s="187"/>
      <c r="AC845" s="187"/>
      <c r="AD845" s="187"/>
      <c r="AE845" s="187"/>
      <c r="AF845" s="187"/>
      <c r="AG845" s="187"/>
      <c r="AH845" s="187"/>
    </row>
    <row r="846" spans="1:34" ht="12.5">
      <c r="A846" s="185"/>
      <c r="B846" s="185"/>
      <c r="C846" s="185"/>
      <c r="D846" s="185"/>
      <c r="E846" s="185"/>
      <c r="F846" s="185"/>
      <c r="G846" s="161"/>
      <c r="H846" s="186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  <c r="AA846" s="187"/>
      <c r="AB846" s="187"/>
      <c r="AC846" s="187"/>
      <c r="AD846" s="187"/>
      <c r="AE846" s="187"/>
      <c r="AF846" s="187"/>
      <c r="AG846" s="187"/>
      <c r="AH846" s="187"/>
    </row>
    <row r="847" spans="1:34" ht="12.5">
      <c r="A847" s="185"/>
      <c r="B847" s="185"/>
      <c r="C847" s="185"/>
      <c r="D847" s="185"/>
      <c r="E847" s="185"/>
      <c r="F847" s="185"/>
      <c r="G847" s="161"/>
      <c r="H847" s="186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  <c r="AA847" s="187"/>
      <c r="AB847" s="187"/>
      <c r="AC847" s="187"/>
      <c r="AD847" s="187"/>
      <c r="AE847" s="187"/>
      <c r="AF847" s="187"/>
      <c r="AG847" s="187"/>
      <c r="AH847" s="187"/>
    </row>
    <row r="848" spans="1:34" ht="12.5">
      <c r="A848" s="185"/>
      <c r="B848" s="185"/>
      <c r="C848" s="185"/>
      <c r="D848" s="185"/>
      <c r="E848" s="185"/>
      <c r="F848" s="185"/>
      <c r="G848" s="161"/>
      <c r="H848" s="186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  <c r="AA848" s="187"/>
      <c r="AB848" s="187"/>
      <c r="AC848" s="187"/>
      <c r="AD848" s="187"/>
      <c r="AE848" s="187"/>
      <c r="AF848" s="187"/>
      <c r="AG848" s="187"/>
      <c r="AH848" s="187"/>
    </row>
    <row r="849" spans="1:34" ht="12.5">
      <c r="A849" s="185"/>
      <c r="B849" s="185"/>
      <c r="C849" s="185"/>
      <c r="D849" s="185"/>
      <c r="E849" s="185"/>
      <c r="F849" s="185"/>
      <c r="G849" s="161"/>
      <c r="H849" s="186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</row>
    <row r="850" spans="1:34" ht="12.5">
      <c r="A850" s="185"/>
      <c r="B850" s="185"/>
      <c r="C850" s="185"/>
      <c r="D850" s="185"/>
      <c r="E850" s="185"/>
      <c r="F850" s="185"/>
      <c r="G850" s="161"/>
      <c r="H850" s="186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</row>
    <row r="851" spans="1:34" ht="12.5">
      <c r="A851" s="185"/>
      <c r="B851" s="185"/>
      <c r="C851" s="185"/>
      <c r="D851" s="185"/>
      <c r="E851" s="185"/>
      <c r="F851" s="185"/>
      <c r="G851" s="161"/>
      <c r="H851" s="186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</row>
    <row r="852" spans="1:34" ht="12.5">
      <c r="A852" s="185"/>
      <c r="B852" s="185"/>
      <c r="C852" s="185"/>
      <c r="D852" s="185"/>
      <c r="E852" s="185"/>
      <c r="F852" s="185"/>
      <c r="G852" s="161"/>
      <c r="H852" s="186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</row>
    <row r="853" spans="1:34" ht="12.5">
      <c r="A853" s="185"/>
      <c r="B853" s="185"/>
      <c r="C853" s="185"/>
      <c r="D853" s="185"/>
      <c r="E853" s="185"/>
      <c r="F853" s="185"/>
      <c r="G853" s="161"/>
      <c r="H853" s="186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</row>
    <row r="854" spans="1:34" ht="12.5">
      <c r="A854" s="185"/>
      <c r="B854" s="185"/>
      <c r="C854" s="185"/>
      <c r="D854" s="185"/>
      <c r="E854" s="185"/>
      <c r="F854" s="185"/>
      <c r="G854" s="161"/>
      <c r="H854" s="186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</row>
    <row r="855" spans="1:34" ht="12.5">
      <c r="A855" s="185"/>
      <c r="B855" s="185"/>
      <c r="C855" s="185"/>
      <c r="D855" s="185"/>
      <c r="E855" s="185"/>
      <c r="F855" s="185"/>
      <c r="G855" s="161"/>
      <c r="H855" s="186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</row>
    <row r="856" spans="1:34" ht="12.5">
      <c r="A856" s="185"/>
      <c r="B856" s="185"/>
      <c r="C856" s="185"/>
      <c r="D856" s="185"/>
      <c r="E856" s="185"/>
      <c r="F856" s="185"/>
      <c r="G856" s="161"/>
      <c r="H856" s="186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</row>
    <row r="857" spans="1:34" ht="12.5">
      <c r="A857" s="185"/>
      <c r="B857" s="185"/>
      <c r="C857" s="185"/>
      <c r="D857" s="185"/>
      <c r="E857" s="185"/>
      <c r="F857" s="185"/>
      <c r="G857" s="161"/>
      <c r="H857" s="186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</row>
    <row r="858" spans="1:34" ht="12.5">
      <c r="A858" s="185"/>
      <c r="B858" s="185"/>
      <c r="C858" s="185"/>
      <c r="D858" s="185"/>
      <c r="E858" s="185"/>
      <c r="F858" s="185"/>
      <c r="G858" s="161"/>
      <c r="H858" s="186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  <c r="AA858" s="187"/>
      <c r="AB858" s="187"/>
      <c r="AC858" s="187"/>
      <c r="AD858" s="187"/>
      <c r="AE858" s="187"/>
      <c r="AF858" s="187"/>
      <c r="AG858" s="187"/>
      <c r="AH858" s="187"/>
    </row>
    <row r="859" spans="1:34" ht="12.5">
      <c r="A859" s="185"/>
      <c r="B859" s="185"/>
      <c r="C859" s="185"/>
      <c r="D859" s="185"/>
      <c r="E859" s="185"/>
      <c r="F859" s="185"/>
      <c r="G859" s="161"/>
      <c r="H859" s="186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  <c r="AA859" s="187"/>
      <c r="AB859" s="187"/>
      <c r="AC859" s="187"/>
      <c r="AD859" s="187"/>
      <c r="AE859" s="187"/>
      <c r="AF859" s="187"/>
      <c r="AG859" s="187"/>
      <c r="AH859" s="187"/>
    </row>
    <row r="860" spans="1:34" ht="12.5">
      <c r="A860" s="185"/>
      <c r="B860" s="185"/>
      <c r="C860" s="185"/>
      <c r="D860" s="185"/>
      <c r="E860" s="185"/>
      <c r="F860" s="185"/>
      <c r="G860" s="161"/>
      <c r="H860" s="186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</row>
    <row r="861" spans="1:34" ht="12.5">
      <c r="A861" s="185"/>
      <c r="B861" s="185"/>
      <c r="C861" s="185"/>
      <c r="D861" s="185"/>
      <c r="E861" s="185"/>
      <c r="F861" s="185"/>
      <c r="G861" s="161"/>
      <c r="H861" s="186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  <c r="AA861" s="187"/>
      <c r="AB861" s="187"/>
      <c r="AC861" s="187"/>
      <c r="AD861" s="187"/>
      <c r="AE861" s="187"/>
      <c r="AF861" s="187"/>
      <c r="AG861" s="187"/>
      <c r="AH861" s="187"/>
    </row>
    <row r="862" spans="1:34" ht="12.5">
      <c r="A862" s="185"/>
      <c r="B862" s="185"/>
      <c r="C862" s="185"/>
      <c r="D862" s="185"/>
      <c r="E862" s="185"/>
      <c r="F862" s="185"/>
      <c r="G862" s="161"/>
      <c r="H862" s="186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  <c r="AA862" s="187"/>
      <c r="AB862" s="187"/>
      <c r="AC862" s="187"/>
      <c r="AD862" s="187"/>
      <c r="AE862" s="187"/>
      <c r="AF862" s="187"/>
      <c r="AG862" s="187"/>
      <c r="AH862" s="187"/>
    </row>
    <row r="863" spans="1:34" ht="12.5">
      <c r="A863" s="185"/>
      <c r="B863" s="185"/>
      <c r="C863" s="185"/>
      <c r="D863" s="185"/>
      <c r="E863" s="185"/>
      <c r="F863" s="185"/>
      <c r="G863" s="161"/>
      <c r="H863" s="186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  <c r="AA863" s="187"/>
      <c r="AB863" s="187"/>
      <c r="AC863" s="187"/>
      <c r="AD863" s="187"/>
      <c r="AE863" s="187"/>
      <c r="AF863" s="187"/>
      <c r="AG863" s="187"/>
      <c r="AH863" s="187"/>
    </row>
    <row r="864" spans="1:34" ht="12.5">
      <c r="A864" s="185"/>
      <c r="B864" s="185"/>
      <c r="C864" s="185"/>
      <c r="D864" s="185"/>
      <c r="E864" s="185"/>
      <c r="F864" s="185"/>
      <c r="G864" s="161"/>
      <c r="H864" s="186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  <c r="AA864" s="187"/>
      <c r="AB864" s="187"/>
      <c r="AC864" s="187"/>
      <c r="AD864" s="187"/>
      <c r="AE864" s="187"/>
      <c r="AF864" s="187"/>
      <c r="AG864" s="187"/>
      <c r="AH864" s="187"/>
    </row>
    <row r="865" spans="1:34" ht="12.5">
      <c r="A865" s="185"/>
      <c r="B865" s="185"/>
      <c r="C865" s="185"/>
      <c r="D865" s="185"/>
      <c r="E865" s="185"/>
      <c r="F865" s="185"/>
      <c r="G865" s="161"/>
      <c r="H865" s="186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  <c r="AA865" s="187"/>
      <c r="AB865" s="187"/>
      <c r="AC865" s="187"/>
      <c r="AD865" s="187"/>
      <c r="AE865" s="187"/>
      <c r="AF865" s="187"/>
      <c r="AG865" s="187"/>
      <c r="AH865" s="187"/>
    </row>
    <row r="866" spans="1:34" ht="12.5">
      <c r="A866" s="185"/>
      <c r="B866" s="185"/>
      <c r="C866" s="185"/>
      <c r="D866" s="185"/>
      <c r="E866" s="185"/>
      <c r="F866" s="185"/>
      <c r="G866" s="161"/>
      <c r="H866" s="186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  <c r="AA866" s="187"/>
      <c r="AB866" s="187"/>
      <c r="AC866" s="187"/>
      <c r="AD866" s="187"/>
      <c r="AE866" s="187"/>
      <c r="AF866" s="187"/>
      <c r="AG866" s="187"/>
      <c r="AH866" s="187"/>
    </row>
    <row r="867" spans="1:34" ht="12.5">
      <c r="A867" s="185"/>
      <c r="B867" s="185"/>
      <c r="C867" s="185"/>
      <c r="D867" s="185"/>
      <c r="E867" s="185"/>
      <c r="F867" s="185"/>
      <c r="G867" s="161"/>
      <c r="H867" s="186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  <c r="AA867" s="187"/>
      <c r="AB867" s="187"/>
      <c r="AC867" s="187"/>
      <c r="AD867" s="187"/>
      <c r="AE867" s="187"/>
      <c r="AF867" s="187"/>
      <c r="AG867" s="187"/>
      <c r="AH867" s="187"/>
    </row>
    <row r="868" spans="1:34" ht="12.5">
      <c r="A868" s="185"/>
      <c r="B868" s="185"/>
      <c r="C868" s="185"/>
      <c r="D868" s="185"/>
      <c r="E868" s="185"/>
      <c r="F868" s="185"/>
      <c r="G868" s="161"/>
      <c r="H868" s="186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</row>
    <row r="869" spans="1:34" ht="12.5">
      <c r="A869" s="185"/>
      <c r="B869" s="185"/>
      <c r="C869" s="185"/>
      <c r="D869" s="185"/>
      <c r="E869" s="185"/>
      <c r="F869" s="185"/>
      <c r="G869" s="161"/>
      <c r="H869" s="186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</row>
    <row r="870" spans="1:34" ht="12.5">
      <c r="A870" s="185"/>
      <c r="B870" s="185"/>
      <c r="C870" s="185"/>
      <c r="D870" s="185"/>
      <c r="E870" s="185"/>
      <c r="F870" s="185"/>
      <c r="G870" s="161"/>
      <c r="H870" s="186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</row>
    <row r="871" spans="1:34" ht="12.5">
      <c r="A871" s="185"/>
      <c r="B871" s="185"/>
      <c r="C871" s="185"/>
      <c r="D871" s="185"/>
      <c r="E871" s="185"/>
      <c r="F871" s="185"/>
      <c r="G871" s="161"/>
      <c r="H871" s="186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</row>
    <row r="872" spans="1:34" ht="12.5">
      <c r="A872" s="185"/>
      <c r="B872" s="185"/>
      <c r="C872" s="185"/>
      <c r="D872" s="185"/>
      <c r="E872" s="185"/>
      <c r="F872" s="185"/>
      <c r="G872" s="161"/>
      <c r="H872" s="186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</row>
    <row r="873" spans="1:34" ht="12.5">
      <c r="A873" s="185"/>
      <c r="B873" s="185"/>
      <c r="C873" s="185"/>
      <c r="D873" s="185"/>
      <c r="E873" s="185"/>
      <c r="F873" s="185"/>
      <c r="G873" s="161"/>
      <c r="H873" s="186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</row>
    <row r="874" spans="1:34" ht="12.5">
      <c r="A874" s="185"/>
      <c r="B874" s="185"/>
      <c r="C874" s="185"/>
      <c r="D874" s="185"/>
      <c r="E874" s="185"/>
      <c r="F874" s="185"/>
      <c r="G874" s="161"/>
      <c r="H874" s="186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</row>
    <row r="875" spans="1:34" ht="12.5">
      <c r="A875" s="185"/>
      <c r="B875" s="185"/>
      <c r="C875" s="185"/>
      <c r="D875" s="185"/>
      <c r="E875" s="185"/>
      <c r="F875" s="185"/>
      <c r="G875" s="161"/>
      <c r="H875" s="186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</row>
    <row r="876" spans="1:34" ht="12.5">
      <c r="A876" s="185"/>
      <c r="B876" s="185"/>
      <c r="C876" s="185"/>
      <c r="D876" s="185"/>
      <c r="E876" s="185"/>
      <c r="F876" s="185"/>
      <c r="G876" s="161"/>
      <c r="H876" s="186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</row>
    <row r="877" spans="1:34" ht="12.5">
      <c r="A877" s="185"/>
      <c r="B877" s="185"/>
      <c r="C877" s="185"/>
      <c r="D877" s="185"/>
      <c r="E877" s="185"/>
      <c r="F877" s="185"/>
      <c r="G877" s="161"/>
      <c r="H877" s="186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</row>
    <row r="878" spans="1:34" ht="12.5">
      <c r="A878" s="185"/>
      <c r="B878" s="185"/>
      <c r="C878" s="185"/>
      <c r="D878" s="185"/>
      <c r="E878" s="185"/>
      <c r="F878" s="185"/>
      <c r="G878" s="161"/>
      <c r="H878" s="186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</row>
    <row r="879" spans="1:34" ht="12.5">
      <c r="A879" s="185"/>
      <c r="B879" s="185"/>
      <c r="C879" s="185"/>
      <c r="D879" s="185"/>
      <c r="E879" s="185"/>
      <c r="F879" s="185"/>
      <c r="G879" s="161"/>
      <c r="H879" s="186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</row>
    <row r="880" spans="1:34" ht="12.5">
      <c r="A880" s="185"/>
      <c r="B880" s="185"/>
      <c r="C880" s="185"/>
      <c r="D880" s="185"/>
      <c r="E880" s="185"/>
      <c r="F880" s="185"/>
      <c r="G880" s="161"/>
      <c r="H880" s="186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  <c r="AA880" s="187"/>
      <c r="AB880" s="187"/>
      <c r="AC880" s="187"/>
      <c r="AD880" s="187"/>
      <c r="AE880" s="187"/>
      <c r="AF880" s="187"/>
      <c r="AG880" s="187"/>
      <c r="AH880" s="187"/>
    </row>
    <row r="881" spans="1:34" ht="12.5">
      <c r="A881" s="185"/>
      <c r="B881" s="185"/>
      <c r="C881" s="185"/>
      <c r="D881" s="185"/>
      <c r="E881" s="185"/>
      <c r="F881" s="185"/>
      <c r="G881" s="161"/>
      <c r="H881" s="186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  <c r="AA881" s="187"/>
      <c r="AB881" s="187"/>
      <c r="AC881" s="187"/>
      <c r="AD881" s="187"/>
      <c r="AE881" s="187"/>
      <c r="AF881" s="187"/>
      <c r="AG881" s="187"/>
      <c r="AH881" s="187"/>
    </row>
    <row r="882" spans="1:34" ht="12.5">
      <c r="A882" s="185"/>
      <c r="B882" s="185"/>
      <c r="C882" s="185"/>
      <c r="D882" s="185"/>
      <c r="E882" s="185"/>
      <c r="F882" s="185"/>
      <c r="G882" s="161"/>
      <c r="H882" s="186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  <c r="AA882" s="187"/>
      <c r="AB882" s="187"/>
      <c r="AC882" s="187"/>
      <c r="AD882" s="187"/>
      <c r="AE882" s="187"/>
      <c r="AF882" s="187"/>
      <c r="AG882" s="187"/>
      <c r="AH882" s="187"/>
    </row>
    <row r="883" spans="1:34" ht="12.5">
      <c r="A883" s="185"/>
      <c r="B883" s="185"/>
      <c r="C883" s="185"/>
      <c r="D883" s="185"/>
      <c r="E883" s="185"/>
      <c r="F883" s="185"/>
      <c r="G883" s="161"/>
      <c r="H883" s="186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  <c r="AA883" s="187"/>
      <c r="AB883" s="187"/>
      <c r="AC883" s="187"/>
      <c r="AD883" s="187"/>
      <c r="AE883" s="187"/>
      <c r="AF883" s="187"/>
      <c r="AG883" s="187"/>
      <c r="AH883" s="187"/>
    </row>
    <row r="884" spans="1:34" ht="12.5">
      <c r="A884" s="185"/>
      <c r="B884" s="185"/>
      <c r="C884" s="185"/>
      <c r="D884" s="185"/>
      <c r="E884" s="185"/>
      <c r="F884" s="185"/>
      <c r="G884" s="161"/>
      <c r="H884" s="186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7"/>
      <c r="AD884" s="187"/>
      <c r="AE884" s="187"/>
      <c r="AF884" s="187"/>
      <c r="AG884" s="187"/>
      <c r="AH884" s="187"/>
    </row>
    <row r="885" spans="1:34" ht="12.5">
      <c r="A885" s="185"/>
      <c r="B885" s="185"/>
      <c r="C885" s="185"/>
      <c r="D885" s="185"/>
      <c r="E885" s="185"/>
      <c r="F885" s="185"/>
      <c r="G885" s="161"/>
      <c r="H885" s="186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7"/>
      <c r="AD885" s="187"/>
      <c r="AE885" s="187"/>
      <c r="AF885" s="187"/>
      <c r="AG885" s="187"/>
      <c r="AH885" s="187"/>
    </row>
    <row r="886" spans="1:34" ht="12.5">
      <c r="A886" s="185"/>
      <c r="B886" s="185"/>
      <c r="C886" s="185"/>
      <c r="D886" s="185"/>
      <c r="E886" s="185"/>
      <c r="F886" s="185"/>
      <c r="G886" s="161"/>
      <c r="H886" s="186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7"/>
      <c r="AD886" s="187"/>
      <c r="AE886" s="187"/>
      <c r="AF886" s="187"/>
      <c r="AG886" s="187"/>
      <c r="AH886" s="187"/>
    </row>
    <row r="887" spans="1:34" ht="12.5">
      <c r="A887" s="185"/>
      <c r="B887" s="185"/>
      <c r="C887" s="185"/>
      <c r="D887" s="185"/>
      <c r="E887" s="185"/>
      <c r="F887" s="185"/>
      <c r="G887" s="161"/>
      <c r="H887" s="186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7"/>
      <c r="AD887" s="187"/>
      <c r="AE887" s="187"/>
      <c r="AF887" s="187"/>
      <c r="AG887" s="187"/>
      <c r="AH887" s="187"/>
    </row>
    <row r="888" spans="1:34" ht="12.5">
      <c r="A888" s="185"/>
      <c r="B888" s="185"/>
      <c r="C888" s="185"/>
      <c r="D888" s="185"/>
      <c r="E888" s="185"/>
      <c r="F888" s="185"/>
      <c r="G888" s="161"/>
      <c r="H888" s="186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7"/>
      <c r="AD888" s="187"/>
      <c r="AE888" s="187"/>
      <c r="AF888" s="187"/>
      <c r="AG888" s="187"/>
      <c r="AH888" s="187"/>
    </row>
    <row r="889" spans="1:34" ht="12.5">
      <c r="A889" s="185"/>
      <c r="B889" s="185"/>
      <c r="C889" s="185"/>
      <c r="D889" s="185"/>
      <c r="E889" s="185"/>
      <c r="F889" s="185"/>
      <c r="G889" s="161"/>
      <c r="H889" s="186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7"/>
      <c r="AH889" s="187"/>
    </row>
    <row r="890" spans="1:34" ht="12.5">
      <c r="A890" s="185"/>
      <c r="B890" s="185"/>
      <c r="C890" s="185"/>
      <c r="D890" s="185"/>
      <c r="E890" s="185"/>
      <c r="F890" s="185"/>
      <c r="G890" s="161"/>
      <c r="H890" s="186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7"/>
      <c r="AH890" s="187"/>
    </row>
    <row r="891" spans="1:34" ht="12.5">
      <c r="A891" s="185"/>
      <c r="B891" s="185"/>
      <c r="C891" s="185"/>
      <c r="D891" s="185"/>
      <c r="E891" s="185"/>
      <c r="F891" s="185"/>
      <c r="G891" s="161"/>
      <c r="H891" s="186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7"/>
      <c r="AH891" s="187"/>
    </row>
    <row r="892" spans="1:34" ht="12.5">
      <c r="A892" s="185"/>
      <c r="B892" s="185"/>
      <c r="C892" s="185"/>
      <c r="D892" s="185"/>
      <c r="E892" s="185"/>
      <c r="F892" s="185"/>
      <c r="G892" s="161"/>
      <c r="H892" s="186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7"/>
      <c r="AG892" s="187"/>
      <c r="AH892" s="187"/>
    </row>
    <row r="893" spans="1:34" ht="12.5">
      <c r="A893" s="185"/>
      <c r="B893" s="185"/>
      <c r="C893" s="185"/>
      <c r="D893" s="185"/>
      <c r="E893" s="185"/>
      <c r="F893" s="185"/>
      <c r="G893" s="161"/>
      <c r="H893" s="186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7"/>
      <c r="AD893" s="187"/>
      <c r="AE893" s="187"/>
      <c r="AF893" s="187"/>
      <c r="AG893" s="187"/>
      <c r="AH893" s="187"/>
    </row>
    <row r="894" spans="1:34" ht="12.5">
      <c r="A894" s="185"/>
      <c r="B894" s="185"/>
      <c r="C894" s="185"/>
      <c r="D894" s="185"/>
      <c r="E894" s="185"/>
      <c r="F894" s="185"/>
      <c r="G894" s="161"/>
      <c r="H894" s="186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7"/>
      <c r="AG894" s="187"/>
      <c r="AH894" s="187"/>
    </row>
    <row r="895" spans="1:34" ht="12.5">
      <c r="A895" s="185"/>
      <c r="B895" s="185"/>
      <c r="C895" s="185"/>
      <c r="D895" s="185"/>
      <c r="E895" s="185"/>
      <c r="F895" s="185"/>
      <c r="G895" s="161"/>
      <c r="H895" s="186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7"/>
      <c r="AD895" s="187"/>
      <c r="AE895" s="187"/>
      <c r="AF895" s="187"/>
      <c r="AG895" s="187"/>
      <c r="AH895" s="187"/>
    </row>
    <row r="896" spans="1:34" ht="12.5">
      <c r="A896" s="185"/>
      <c r="B896" s="185"/>
      <c r="C896" s="185"/>
      <c r="D896" s="185"/>
      <c r="E896" s="185"/>
      <c r="F896" s="185"/>
      <c r="G896" s="161"/>
      <c r="H896" s="186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</row>
    <row r="897" spans="1:34" ht="12.5">
      <c r="A897" s="185"/>
      <c r="B897" s="185"/>
      <c r="C897" s="185"/>
      <c r="D897" s="185"/>
      <c r="E897" s="185"/>
      <c r="F897" s="185"/>
      <c r="G897" s="161"/>
      <c r="H897" s="186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</row>
    <row r="898" spans="1:34" ht="12.5">
      <c r="A898" s="185"/>
      <c r="B898" s="185"/>
      <c r="C898" s="185"/>
      <c r="D898" s="185"/>
      <c r="E898" s="185"/>
      <c r="F898" s="185"/>
      <c r="G898" s="161"/>
      <c r="H898" s="186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7"/>
      <c r="AH898" s="187"/>
    </row>
    <row r="899" spans="1:34" ht="12.5">
      <c r="A899" s="185"/>
      <c r="B899" s="185"/>
      <c r="C899" s="185"/>
      <c r="D899" s="185"/>
      <c r="E899" s="185"/>
      <c r="F899" s="185"/>
      <c r="G899" s="161"/>
      <c r="H899" s="186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  <c r="AA899" s="187"/>
      <c r="AB899" s="187"/>
      <c r="AC899" s="187"/>
      <c r="AD899" s="187"/>
      <c r="AE899" s="187"/>
      <c r="AF899" s="187"/>
      <c r="AG899" s="187"/>
      <c r="AH899" s="187"/>
    </row>
    <row r="900" spans="1:34" ht="12.5">
      <c r="A900" s="185"/>
      <c r="B900" s="185"/>
      <c r="C900" s="185"/>
      <c r="D900" s="185"/>
      <c r="E900" s="185"/>
      <c r="F900" s="185"/>
      <c r="G900" s="161"/>
      <c r="H900" s="186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  <c r="AA900" s="187"/>
      <c r="AB900" s="187"/>
      <c r="AC900" s="187"/>
      <c r="AD900" s="187"/>
      <c r="AE900" s="187"/>
      <c r="AF900" s="187"/>
      <c r="AG900" s="187"/>
      <c r="AH900" s="187"/>
    </row>
    <row r="901" spans="1:34" ht="12.5">
      <c r="A901" s="185"/>
      <c r="B901" s="185"/>
      <c r="C901" s="185"/>
      <c r="D901" s="185"/>
      <c r="E901" s="185"/>
      <c r="F901" s="185"/>
      <c r="G901" s="161"/>
      <c r="H901" s="186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7"/>
      <c r="AH901" s="187"/>
    </row>
    <row r="902" spans="1:34" ht="12.5">
      <c r="A902" s="185"/>
      <c r="B902" s="185"/>
      <c r="C902" s="185"/>
      <c r="D902" s="185"/>
      <c r="E902" s="185"/>
      <c r="F902" s="185"/>
      <c r="G902" s="161"/>
      <c r="H902" s="186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7"/>
      <c r="AH902" s="187"/>
    </row>
    <row r="903" spans="1:34" ht="12.5">
      <c r="A903" s="185"/>
      <c r="B903" s="185"/>
      <c r="C903" s="185"/>
      <c r="D903" s="185"/>
      <c r="E903" s="185"/>
      <c r="F903" s="185"/>
      <c r="G903" s="161"/>
      <c r="H903" s="186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7"/>
      <c r="AH903" s="187"/>
    </row>
    <row r="904" spans="1:34" ht="12.5">
      <c r="A904" s="185"/>
      <c r="B904" s="185"/>
      <c r="C904" s="185"/>
      <c r="D904" s="185"/>
      <c r="E904" s="185"/>
      <c r="F904" s="185"/>
      <c r="G904" s="161"/>
      <c r="H904" s="186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7"/>
      <c r="AG904" s="187"/>
      <c r="AH904" s="187"/>
    </row>
    <row r="905" spans="1:34" ht="12.5">
      <c r="A905" s="185"/>
      <c r="B905" s="185"/>
      <c r="C905" s="185"/>
      <c r="D905" s="185"/>
      <c r="E905" s="185"/>
      <c r="F905" s="185"/>
      <c r="G905" s="161"/>
      <c r="H905" s="186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7"/>
      <c r="AH905" s="187"/>
    </row>
    <row r="906" spans="1:34" ht="12.5">
      <c r="A906" s="185"/>
      <c r="B906" s="185"/>
      <c r="C906" s="185"/>
      <c r="D906" s="185"/>
      <c r="E906" s="185"/>
      <c r="F906" s="185"/>
      <c r="G906" s="161"/>
      <c r="H906" s="186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</row>
    <row r="907" spans="1:34" ht="12.5">
      <c r="A907" s="185"/>
      <c r="B907" s="185"/>
      <c r="C907" s="185"/>
      <c r="D907" s="185"/>
      <c r="E907" s="185"/>
      <c r="F907" s="185"/>
      <c r="G907" s="161"/>
      <c r="H907" s="186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7"/>
      <c r="AH907" s="187"/>
    </row>
    <row r="908" spans="1:34" ht="12.5">
      <c r="A908" s="185"/>
      <c r="B908" s="185"/>
      <c r="C908" s="185"/>
      <c r="D908" s="185"/>
      <c r="E908" s="185"/>
      <c r="F908" s="185"/>
      <c r="G908" s="161"/>
      <c r="H908" s="186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</row>
    <row r="909" spans="1:34" ht="12.5">
      <c r="A909" s="185"/>
      <c r="B909" s="185"/>
      <c r="C909" s="185"/>
      <c r="D909" s="185"/>
      <c r="E909" s="185"/>
      <c r="F909" s="185"/>
      <c r="G909" s="161"/>
      <c r="H909" s="186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</row>
    <row r="910" spans="1:34" ht="12.5">
      <c r="A910" s="185"/>
      <c r="B910" s="185"/>
      <c r="C910" s="185"/>
      <c r="D910" s="185"/>
      <c r="E910" s="185"/>
      <c r="F910" s="185"/>
      <c r="G910" s="161"/>
      <c r="H910" s="186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</row>
    <row r="911" spans="1:34" ht="12.5">
      <c r="A911" s="185"/>
      <c r="B911" s="185"/>
      <c r="C911" s="185"/>
      <c r="D911" s="185"/>
      <c r="E911" s="185"/>
      <c r="F911" s="185"/>
      <c r="G911" s="161"/>
      <c r="H911" s="186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</row>
    <row r="912" spans="1:34" ht="12.5">
      <c r="A912" s="185"/>
      <c r="B912" s="185"/>
      <c r="C912" s="185"/>
      <c r="D912" s="185"/>
      <c r="E912" s="185"/>
      <c r="F912" s="185"/>
      <c r="G912" s="161"/>
      <c r="H912" s="186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</row>
    <row r="913" spans="1:34" ht="12.5">
      <c r="A913" s="185"/>
      <c r="B913" s="185"/>
      <c r="C913" s="185"/>
      <c r="D913" s="185"/>
      <c r="E913" s="185"/>
      <c r="F913" s="185"/>
      <c r="G913" s="161"/>
      <c r="H913" s="186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</row>
    <row r="914" spans="1:34" ht="12.5">
      <c r="A914" s="185"/>
      <c r="B914" s="185"/>
      <c r="C914" s="185"/>
      <c r="D914" s="185"/>
      <c r="E914" s="185"/>
      <c r="F914" s="185"/>
      <c r="G914" s="161"/>
      <c r="H914" s="186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</row>
    <row r="915" spans="1:34" ht="12.5">
      <c r="A915" s="185"/>
      <c r="B915" s="185"/>
      <c r="C915" s="185"/>
      <c r="D915" s="185"/>
      <c r="E915" s="185"/>
      <c r="F915" s="185"/>
      <c r="G915" s="161"/>
      <c r="H915" s="186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</row>
    <row r="916" spans="1:34" ht="12.5">
      <c r="A916" s="185"/>
      <c r="B916" s="185"/>
      <c r="C916" s="185"/>
      <c r="D916" s="185"/>
      <c r="E916" s="185"/>
      <c r="F916" s="185"/>
      <c r="G916" s="161"/>
      <c r="H916" s="186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7"/>
      <c r="AD916" s="187"/>
      <c r="AE916" s="187"/>
      <c r="AF916" s="187"/>
      <c r="AG916" s="187"/>
      <c r="AH916" s="187"/>
    </row>
    <row r="917" spans="1:34" ht="12.5">
      <c r="A917" s="185"/>
      <c r="B917" s="185"/>
      <c r="C917" s="185"/>
      <c r="D917" s="185"/>
      <c r="E917" s="185"/>
      <c r="F917" s="185"/>
      <c r="G917" s="161"/>
      <c r="H917" s="186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  <c r="AA917" s="187"/>
      <c r="AB917" s="187"/>
      <c r="AC917" s="187"/>
      <c r="AD917" s="187"/>
      <c r="AE917" s="187"/>
      <c r="AF917" s="187"/>
      <c r="AG917" s="187"/>
      <c r="AH917" s="187"/>
    </row>
    <row r="918" spans="1:34" ht="12.5">
      <c r="A918" s="185"/>
      <c r="B918" s="185"/>
      <c r="C918" s="185"/>
      <c r="D918" s="185"/>
      <c r="E918" s="185"/>
      <c r="F918" s="185"/>
      <c r="G918" s="161"/>
      <c r="H918" s="186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  <c r="AA918" s="187"/>
      <c r="AB918" s="187"/>
      <c r="AC918" s="187"/>
      <c r="AD918" s="187"/>
      <c r="AE918" s="187"/>
      <c r="AF918" s="187"/>
      <c r="AG918" s="187"/>
      <c r="AH918" s="187"/>
    </row>
    <row r="919" spans="1:34" ht="12.5">
      <c r="A919" s="185"/>
      <c r="B919" s="185"/>
      <c r="C919" s="185"/>
      <c r="D919" s="185"/>
      <c r="E919" s="185"/>
      <c r="F919" s="185"/>
      <c r="G919" s="161"/>
      <c r="H919" s="186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  <c r="AA919" s="187"/>
      <c r="AB919" s="187"/>
      <c r="AC919" s="187"/>
      <c r="AD919" s="187"/>
      <c r="AE919" s="187"/>
      <c r="AF919" s="187"/>
      <c r="AG919" s="187"/>
      <c r="AH919" s="187"/>
    </row>
    <row r="920" spans="1:34" ht="12.5">
      <c r="A920" s="185"/>
      <c r="B920" s="185"/>
      <c r="C920" s="185"/>
      <c r="D920" s="185"/>
      <c r="E920" s="185"/>
      <c r="F920" s="185"/>
      <c r="G920" s="161"/>
      <c r="H920" s="186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  <c r="AA920" s="187"/>
      <c r="AB920" s="187"/>
      <c r="AC920" s="187"/>
      <c r="AD920" s="187"/>
      <c r="AE920" s="187"/>
      <c r="AF920" s="187"/>
      <c r="AG920" s="187"/>
      <c r="AH920" s="187"/>
    </row>
    <row r="921" spans="1:34" ht="12.5">
      <c r="A921" s="185"/>
      <c r="B921" s="185"/>
      <c r="C921" s="185"/>
      <c r="D921" s="185"/>
      <c r="E921" s="185"/>
      <c r="F921" s="185"/>
      <c r="G921" s="161"/>
      <c r="H921" s="186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  <c r="AA921" s="187"/>
      <c r="AB921" s="187"/>
      <c r="AC921" s="187"/>
      <c r="AD921" s="187"/>
      <c r="AE921" s="187"/>
      <c r="AF921" s="187"/>
      <c r="AG921" s="187"/>
      <c r="AH921" s="187"/>
    </row>
    <row r="922" spans="1:34" ht="12.5">
      <c r="A922" s="185"/>
      <c r="B922" s="185"/>
      <c r="C922" s="185"/>
      <c r="D922" s="185"/>
      <c r="E922" s="185"/>
      <c r="F922" s="185"/>
      <c r="G922" s="161"/>
      <c r="H922" s="186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  <c r="AA922" s="187"/>
      <c r="AB922" s="187"/>
      <c r="AC922" s="187"/>
      <c r="AD922" s="187"/>
      <c r="AE922" s="187"/>
      <c r="AF922" s="187"/>
      <c r="AG922" s="187"/>
      <c r="AH922" s="187"/>
    </row>
    <row r="923" spans="1:34" ht="12.5">
      <c r="A923" s="185"/>
      <c r="B923" s="185"/>
      <c r="C923" s="185"/>
      <c r="D923" s="185"/>
      <c r="E923" s="185"/>
      <c r="F923" s="185"/>
      <c r="G923" s="161"/>
      <c r="H923" s="186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  <c r="AA923" s="187"/>
      <c r="AB923" s="187"/>
      <c r="AC923" s="187"/>
      <c r="AD923" s="187"/>
      <c r="AE923" s="187"/>
      <c r="AF923" s="187"/>
      <c r="AG923" s="187"/>
      <c r="AH923" s="187"/>
    </row>
    <row r="924" spans="1:34" ht="12.5">
      <c r="A924" s="185"/>
      <c r="B924" s="185"/>
      <c r="C924" s="185"/>
      <c r="D924" s="185"/>
      <c r="E924" s="185"/>
      <c r="F924" s="185"/>
      <c r="G924" s="161"/>
      <c r="H924" s="186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  <c r="AA924" s="187"/>
      <c r="AB924" s="187"/>
      <c r="AC924" s="187"/>
      <c r="AD924" s="187"/>
      <c r="AE924" s="187"/>
      <c r="AF924" s="187"/>
      <c r="AG924" s="187"/>
      <c r="AH924" s="187"/>
    </row>
    <row r="925" spans="1:34" ht="12.5">
      <c r="A925" s="185"/>
      <c r="B925" s="185"/>
      <c r="C925" s="185"/>
      <c r="D925" s="185"/>
      <c r="E925" s="185"/>
      <c r="F925" s="185"/>
      <c r="G925" s="161"/>
      <c r="H925" s="186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  <c r="AA925" s="187"/>
      <c r="AB925" s="187"/>
      <c r="AC925" s="187"/>
      <c r="AD925" s="187"/>
      <c r="AE925" s="187"/>
      <c r="AF925" s="187"/>
      <c r="AG925" s="187"/>
      <c r="AH925" s="187"/>
    </row>
    <row r="926" spans="1:34" ht="12.5">
      <c r="A926" s="185"/>
      <c r="B926" s="185"/>
      <c r="C926" s="185"/>
      <c r="D926" s="185"/>
      <c r="E926" s="185"/>
      <c r="F926" s="185"/>
      <c r="G926" s="161"/>
      <c r="H926" s="186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  <c r="AA926" s="187"/>
      <c r="AB926" s="187"/>
      <c r="AC926" s="187"/>
      <c r="AD926" s="187"/>
      <c r="AE926" s="187"/>
      <c r="AF926" s="187"/>
      <c r="AG926" s="187"/>
      <c r="AH926" s="187"/>
    </row>
    <row r="927" spans="1:34" ht="12.5">
      <c r="A927" s="185"/>
      <c r="B927" s="185"/>
      <c r="C927" s="185"/>
      <c r="D927" s="185"/>
      <c r="E927" s="185"/>
      <c r="F927" s="185"/>
      <c r="G927" s="161"/>
      <c r="H927" s="186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  <c r="AA927" s="187"/>
      <c r="AB927" s="187"/>
      <c r="AC927" s="187"/>
      <c r="AD927" s="187"/>
      <c r="AE927" s="187"/>
      <c r="AF927" s="187"/>
      <c r="AG927" s="187"/>
      <c r="AH927" s="187"/>
    </row>
    <row r="928" spans="1:34" ht="12.5">
      <c r="A928" s="185"/>
      <c r="B928" s="185"/>
      <c r="C928" s="185"/>
      <c r="D928" s="185"/>
      <c r="E928" s="185"/>
      <c r="F928" s="185"/>
      <c r="G928" s="161"/>
      <c r="H928" s="186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  <c r="AA928" s="187"/>
      <c r="AB928" s="187"/>
      <c r="AC928" s="187"/>
      <c r="AD928" s="187"/>
      <c r="AE928" s="187"/>
      <c r="AF928" s="187"/>
      <c r="AG928" s="187"/>
      <c r="AH928" s="187"/>
    </row>
    <row r="929" spans="1:34" ht="12.5">
      <c r="A929" s="185"/>
      <c r="B929" s="185"/>
      <c r="C929" s="185"/>
      <c r="D929" s="185"/>
      <c r="E929" s="185"/>
      <c r="F929" s="185"/>
      <c r="G929" s="161"/>
      <c r="H929" s="186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  <c r="AA929" s="187"/>
      <c r="AB929" s="187"/>
      <c r="AC929" s="187"/>
      <c r="AD929" s="187"/>
      <c r="AE929" s="187"/>
      <c r="AF929" s="187"/>
      <c r="AG929" s="187"/>
      <c r="AH929" s="187"/>
    </row>
    <row r="930" spans="1:34" ht="12.5">
      <c r="A930" s="185"/>
      <c r="B930" s="185"/>
      <c r="C930" s="185"/>
      <c r="D930" s="185"/>
      <c r="E930" s="185"/>
      <c r="F930" s="185"/>
      <c r="G930" s="161"/>
      <c r="H930" s="186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  <c r="AA930" s="187"/>
      <c r="AB930" s="187"/>
      <c r="AC930" s="187"/>
      <c r="AD930" s="187"/>
      <c r="AE930" s="187"/>
      <c r="AF930" s="187"/>
      <c r="AG930" s="187"/>
      <c r="AH930" s="187"/>
    </row>
    <row r="931" spans="1:34" ht="12.5">
      <c r="A931" s="185"/>
      <c r="B931" s="185"/>
      <c r="C931" s="185"/>
      <c r="D931" s="185"/>
      <c r="E931" s="185"/>
      <c r="F931" s="185"/>
      <c r="G931" s="161"/>
      <c r="H931" s="186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  <c r="AA931" s="187"/>
      <c r="AB931" s="187"/>
      <c r="AC931" s="187"/>
      <c r="AD931" s="187"/>
      <c r="AE931" s="187"/>
      <c r="AF931" s="187"/>
      <c r="AG931" s="187"/>
      <c r="AH931" s="187"/>
    </row>
    <row r="932" spans="1:34" ht="12.5">
      <c r="A932" s="185"/>
      <c r="B932" s="185"/>
      <c r="C932" s="185"/>
      <c r="D932" s="185"/>
      <c r="E932" s="185"/>
      <c r="F932" s="185"/>
      <c r="G932" s="161"/>
      <c r="H932" s="186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7"/>
      <c r="AG932" s="187"/>
      <c r="AH932" s="187"/>
    </row>
    <row r="933" spans="1:34" ht="12.5">
      <c r="A933" s="185"/>
      <c r="B933" s="185"/>
      <c r="C933" s="185"/>
      <c r="D933" s="185"/>
      <c r="E933" s="185"/>
      <c r="F933" s="185"/>
      <c r="G933" s="161"/>
      <c r="H933" s="186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  <c r="AA933" s="187"/>
      <c r="AB933" s="187"/>
      <c r="AC933" s="187"/>
      <c r="AD933" s="187"/>
      <c r="AE933" s="187"/>
      <c r="AF933" s="187"/>
      <c r="AG933" s="187"/>
      <c r="AH933" s="187"/>
    </row>
    <row r="934" spans="1:34" ht="12.5">
      <c r="A934" s="185"/>
      <c r="B934" s="185"/>
      <c r="C934" s="185"/>
      <c r="D934" s="185"/>
      <c r="E934" s="185"/>
      <c r="F934" s="185"/>
      <c r="G934" s="161"/>
      <c r="H934" s="186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  <c r="AA934" s="187"/>
      <c r="AB934" s="187"/>
      <c r="AC934" s="187"/>
      <c r="AD934" s="187"/>
      <c r="AE934" s="187"/>
      <c r="AF934" s="187"/>
      <c r="AG934" s="187"/>
      <c r="AH934" s="187"/>
    </row>
    <row r="935" spans="1:34" ht="12.5">
      <c r="A935" s="185"/>
      <c r="B935" s="185"/>
      <c r="C935" s="185"/>
      <c r="D935" s="185"/>
      <c r="E935" s="185"/>
      <c r="F935" s="185"/>
      <c r="G935" s="161"/>
      <c r="H935" s="186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  <c r="AA935" s="187"/>
      <c r="AB935" s="187"/>
      <c r="AC935" s="187"/>
      <c r="AD935" s="187"/>
      <c r="AE935" s="187"/>
      <c r="AF935" s="187"/>
      <c r="AG935" s="187"/>
      <c r="AH935" s="187"/>
    </row>
    <row r="936" spans="1:34" ht="12.5">
      <c r="A936" s="185"/>
      <c r="B936" s="185"/>
      <c r="C936" s="185"/>
      <c r="D936" s="185"/>
      <c r="E936" s="185"/>
      <c r="F936" s="185"/>
      <c r="G936" s="161"/>
      <c r="H936" s="186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  <c r="AA936" s="187"/>
      <c r="AB936" s="187"/>
      <c r="AC936" s="187"/>
      <c r="AD936" s="187"/>
      <c r="AE936" s="187"/>
      <c r="AF936" s="187"/>
      <c r="AG936" s="187"/>
      <c r="AH936" s="187"/>
    </row>
    <row r="937" spans="1:34" ht="12.5">
      <c r="A937" s="185"/>
      <c r="B937" s="185"/>
      <c r="C937" s="185"/>
      <c r="D937" s="185"/>
      <c r="E937" s="185"/>
      <c r="F937" s="185"/>
      <c r="G937" s="161"/>
      <c r="H937" s="186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  <c r="AA937" s="187"/>
      <c r="AB937" s="187"/>
      <c r="AC937" s="187"/>
      <c r="AD937" s="187"/>
      <c r="AE937" s="187"/>
      <c r="AF937" s="187"/>
      <c r="AG937" s="187"/>
      <c r="AH937" s="187"/>
    </row>
    <row r="938" spans="1:34" ht="12.5">
      <c r="A938" s="185"/>
      <c r="B938" s="185"/>
      <c r="C938" s="185"/>
      <c r="D938" s="185"/>
      <c r="E938" s="185"/>
      <c r="F938" s="185"/>
      <c r="G938" s="161"/>
      <c r="H938" s="186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  <c r="AA938" s="187"/>
      <c r="AB938" s="187"/>
      <c r="AC938" s="187"/>
      <c r="AD938" s="187"/>
      <c r="AE938" s="187"/>
      <c r="AF938" s="187"/>
      <c r="AG938" s="187"/>
      <c r="AH938" s="187"/>
    </row>
    <row r="939" spans="1:34" ht="12.5">
      <c r="A939" s="185"/>
      <c r="B939" s="185"/>
      <c r="C939" s="185"/>
      <c r="D939" s="185"/>
      <c r="E939" s="185"/>
      <c r="F939" s="185"/>
      <c r="G939" s="161"/>
      <c r="H939" s="186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  <c r="AA939" s="187"/>
      <c r="AB939" s="187"/>
      <c r="AC939" s="187"/>
      <c r="AD939" s="187"/>
      <c r="AE939" s="187"/>
      <c r="AF939" s="187"/>
      <c r="AG939" s="187"/>
      <c r="AH939" s="187"/>
    </row>
    <row r="940" spans="1:34" ht="12.5">
      <c r="A940" s="185"/>
      <c r="B940" s="185"/>
      <c r="C940" s="185"/>
      <c r="D940" s="185"/>
      <c r="E940" s="185"/>
      <c r="F940" s="185"/>
      <c r="G940" s="161"/>
      <c r="H940" s="186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  <c r="AA940" s="187"/>
      <c r="AB940" s="187"/>
      <c r="AC940" s="187"/>
      <c r="AD940" s="187"/>
      <c r="AE940" s="187"/>
      <c r="AF940" s="187"/>
      <c r="AG940" s="187"/>
      <c r="AH940" s="187"/>
    </row>
    <row r="941" spans="1:34" ht="12.5">
      <c r="A941" s="185"/>
      <c r="B941" s="185"/>
      <c r="C941" s="185"/>
      <c r="D941" s="185"/>
      <c r="E941" s="185"/>
      <c r="F941" s="185"/>
      <c r="G941" s="161"/>
      <c r="H941" s="186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  <c r="AA941" s="187"/>
      <c r="AB941" s="187"/>
      <c r="AC941" s="187"/>
      <c r="AD941" s="187"/>
      <c r="AE941" s="187"/>
      <c r="AF941" s="187"/>
      <c r="AG941" s="187"/>
      <c r="AH941" s="187"/>
    </row>
    <row r="942" spans="1:34" ht="12.5">
      <c r="A942" s="185"/>
      <c r="B942" s="185"/>
      <c r="C942" s="185"/>
      <c r="D942" s="185"/>
      <c r="E942" s="185"/>
      <c r="F942" s="185"/>
      <c r="G942" s="161"/>
      <c r="H942" s="186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</row>
    <row r="943" spans="1:34" ht="12.5">
      <c r="A943" s="185"/>
      <c r="B943" s="185"/>
      <c r="C943" s="185"/>
      <c r="D943" s="185"/>
      <c r="E943" s="185"/>
      <c r="F943" s="185"/>
      <c r="G943" s="161"/>
      <c r="H943" s="186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</row>
    <row r="944" spans="1:34" ht="12.5">
      <c r="A944" s="185"/>
      <c r="B944" s="185"/>
      <c r="C944" s="185"/>
      <c r="D944" s="185"/>
      <c r="E944" s="185"/>
      <c r="F944" s="185"/>
      <c r="G944" s="161"/>
      <c r="H944" s="186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</row>
    <row r="945" spans="1:34" ht="12.5">
      <c r="A945" s="185"/>
      <c r="B945" s="185"/>
      <c r="C945" s="185"/>
      <c r="D945" s="185"/>
      <c r="E945" s="185"/>
      <c r="F945" s="185"/>
      <c r="G945" s="161"/>
      <c r="H945" s="186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</row>
    <row r="946" spans="1:34" ht="12.5">
      <c r="A946" s="185"/>
      <c r="B946" s="185"/>
      <c r="C946" s="185"/>
      <c r="D946" s="185"/>
      <c r="E946" s="185"/>
      <c r="F946" s="185"/>
      <c r="G946" s="161"/>
      <c r="H946" s="186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</row>
    <row r="947" spans="1:34" ht="12.5">
      <c r="A947" s="185"/>
      <c r="B947" s="185"/>
      <c r="C947" s="185"/>
      <c r="D947" s="185"/>
      <c r="E947" s="185"/>
      <c r="F947" s="185"/>
      <c r="G947" s="161"/>
      <c r="H947" s="186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</row>
    <row r="948" spans="1:34" ht="12.5">
      <c r="A948" s="185"/>
      <c r="B948" s="185"/>
      <c r="C948" s="185"/>
      <c r="D948" s="185"/>
      <c r="E948" s="185"/>
      <c r="F948" s="185"/>
      <c r="G948" s="161"/>
      <c r="H948" s="186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</row>
    <row r="949" spans="1:34" ht="12.5">
      <c r="A949" s="185"/>
      <c r="B949" s="185"/>
      <c r="C949" s="185"/>
      <c r="D949" s="185"/>
      <c r="E949" s="185"/>
      <c r="F949" s="185"/>
      <c r="G949" s="161"/>
      <c r="H949" s="186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</row>
    <row r="950" spans="1:34" ht="12.5">
      <c r="A950" s="185"/>
      <c r="B950" s="185"/>
      <c r="C950" s="185"/>
      <c r="D950" s="185"/>
      <c r="E950" s="185"/>
      <c r="F950" s="185"/>
      <c r="G950" s="161"/>
      <c r="H950" s="186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</row>
    <row r="951" spans="1:34" ht="12.5">
      <c r="A951" s="185"/>
      <c r="B951" s="185"/>
      <c r="C951" s="185"/>
      <c r="D951" s="185"/>
      <c r="E951" s="185"/>
      <c r="F951" s="185"/>
      <c r="G951" s="161"/>
      <c r="H951" s="186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  <c r="AA951" s="187"/>
      <c r="AB951" s="187"/>
      <c r="AC951" s="187"/>
      <c r="AD951" s="187"/>
      <c r="AE951" s="187"/>
      <c r="AF951" s="187"/>
      <c r="AG951" s="187"/>
      <c r="AH951" s="187"/>
    </row>
    <row r="952" spans="1:34" ht="12.5">
      <c r="A952" s="185"/>
      <c r="B952" s="185"/>
      <c r="C952" s="185"/>
      <c r="D952" s="185"/>
      <c r="E952" s="185"/>
      <c r="F952" s="185"/>
      <c r="G952" s="161"/>
      <c r="H952" s="186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  <c r="AA952" s="187"/>
      <c r="AB952" s="187"/>
      <c r="AC952" s="187"/>
      <c r="AD952" s="187"/>
      <c r="AE952" s="187"/>
      <c r="AF952" s="187"/>
      <c r="AG952" s="187"/>
      <c r="AH952" s="187"/>
    </row>
    <row r="953" spans="1:34" ht="12.5">
      <c r="A953" s="185"/>
      <c r="B953" s="185"/>
      <c r="C953" s="185"/>
      <c r="D953" s="185"/>
      <c r="E953" s="185"/>
      <c r="F953" s="185"/>
      <c r="G953" s="161"/>
      <c r="H953" s="186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  <c r="AA953" s="187"/>
      <c r="AB953" s="187"/>
      <c r="AC953" s="187"/>
      <c r="AD953" s="187"/>
      <c r="AE953" s="187"/>
      <c r="AF953" s="187"/>
      <c r="AG953" s="187"/>
      <c r="AH953" s="187"/>
    </row>
    <row r="954" spans="1:34" ht="12.5">
      <c r="A954" s="185"/>
      <c r="B954" s="185"/>
      <c r="C954" s="185"/>
      <c r="D954" s="185"/>
      <c r="E954" s="185"/>
      <c r="F954" s="185"/>
      <c r="G954" s="161"/>
      <c r="H954" s="186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  <c r="AA954" s="187"/>
      <c r="AB954" s="187"/>
      <c r="AC954" s="187"/>
      <c r="AD954" s="187"/>
      <c r="AE954" s="187"/>
      <c r="AF954" s="187"/>
      <c r="AG954" s="187"/>
      <c r="AH954" s="187"/>
    </row>
    <row r="955" spans="1:34" ht="12.5">
      <c r="A955" s="185"/>
      <c r="B955" s="185"/>
      <c r="C955" s="185"/>
      <c r="D955" s="185"/>
      <c r="E955" s="185"/>
      <c r="F955" s="185"/>
      <c r="G955" s="161"/>
      <c r="H955" s="186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  <c r="AA955" s="187"/>
      <c r="AB955" s="187"/>
      <c r="AC955" s="187"/>
      <c r="AD955" s="187"/>
      <c r="AE955" s="187"/>
      <c r="AF955" s="187"/>
      <c r="AG955" s="187"/>
      <c r="AH955" s="187"/>
    </row>
    <row r="956" spans="1:34" ht="12.5">
      <c r="A956" s="185"/>
      <c r="B956" s="185"/>
      <c r="C956" s="185"/>
      <c r="D956" s="185"/>
      <c r="E956" s="185"/>
      <c r="F956" s="185"/>
      <c r="G956" s="161"/>
      <c r="H956" s="186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  <c r="AA956" s="187"/>
      <c r="AB956" s="187"/>
      <c r="AC956" s="187"/>
      <c r="AD956" s="187"/>
      <c r="AE956" s="187"/>
      <c r="AF956" s="187"/>
      <c r="AG956" s="187"/>
      <c r="AH956" s="187"/>
    </row>
    <row r="957" spans="1:34" ht="12.5">
      <c r="A957" s="185"/>
      <c r="B957" s="185"/>
      <c r="C957" s="185"/>
      <c r="D957" s="185"/>
      <c r="E957" s="185"/>
      <c r="F957" s="185"/>
      <c r="G957" s="161"/>
      <c r="H957" s="186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  <c r="AA957" s="187"/>
      <c r="AB957" s="187"/>
      <c r="AC957" s="187"/>
      <c r="AD957" s="187"/>
      <c r="AE957" s="187"/>
      <c r="AF957" s="187"/>
      <c r="AG957" s="187"/>
      <c r="AH957" s="187"/>
    </row>
    <row r="958" spans="1:34" ht="12.5">
      <c r="A958" s="185"/>
      <c r="B958" s="185"/>
      <c r="C958" s="185"/>
      <c r="D958" s="185"/>
      <c r="E958" s="185"/>
      <c r="F958" s="185"/>
      <c r="G958" s="161"/>
      <c r="H958" s="186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  <c r="AA958" s="187"/>
      <c r="AB958" s="187"/>
      <c r="AC958" s="187"/>
      <c r="AD958" s="187"/>
      <c r="AE958" s="187"/>
      <c r="AF958" s="187"/>
      <c r="AG958" s="187"/>
      <c r="AH958" s="187"/>
    </row>
    <row r="959" spans="1:34" ht="12.5">
      <c r="A959" s="185"/>
      <c r="B959" s="185"/>
      <c r="C959" s="185"/>
      <c r="D959" s="185"/>
      <c r="E959" s="185"/>
      <c r="F959" s="185"/>
      <c r="G959" s="161"/>
      <c r="H959" s="186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  <c r="AA959" s="187"/>
      <c r="AB959" s="187"/>
      <c r="AC959" s="187"/>
      <c r="AD959" s="187"/>
      <c r="AE959" s="187"/>
      <c r="AF959" s="187"/>
      <c r="AG959" s="187"/>
      <c r="AH959" s="187"/>
    </row>
    <row r="960" spans="1:34" ht="12.5">
      <c r="A960" s="185"/>
      <c r="B960" s="185"/>
      <c r="C960" s="185"/>
      <c r="D960" s="185"/>
      <c r="E960" s="185"/>
      <c r="F960" s="185"/>
      <c r="G960" s="161"/>
      <c r="H960" s="186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  <c r="AA960" s="187"/>
      <c r="AB960" s="187"/>
      <c r="AC960" s="187"/>
      <c r="AD960" s="187"/>
      <c r="AE960" s="187"/>
      <c r="AF960" s="187"/>
      <c r="AG960" s="187"/>
      <c r="AH960" s="187"/>
    </row>
    <row r="961" spans="1:34" ht="12.5">
      <c r="A961" s="185"/>
      <c r="B961" s="185"/>
      <c r="C961" s="185"/>
      <c r="D961" s="185"/>
      <c r="E961" s="185"/>
      <c r="F961" s="185"/>
      <c r="G961" s="161"/>
      <c r="H961" s="186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  <c r="AA961" s="187"/>
      <c r="AB961" s="187"/>
      <c r="AC961" s="187"/>
      <c r="AD961" s="187"/>
      <c r="AE961" s="187"/>
      <c r="AF961" s="187"/>
      <c r="AG961" s="187"/>
      <c r="AH961" s="187"/>
    </row>
    <row r="962" spans="1:34" ht="12.5">
      <c r="A962" s="185"/>
      <c r="B962" s="185"/>
      <c r="C962" s="185"/>
      <c r="D962" s="185"/>
      <c r="E962" s="185"/>
      <c r="F962" s="185"/>
      <c r="G962" s="161"/>
      <c r="H962" s="186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  <c r="AA962" s="187"/>
      <c r="AB962" s="187"/>
      <c r="AC962" s="187"/>
      <c r="AD962" s="187"/>
      <c r="AE962" s="187"/>
      <c r="AF962" s="187"/>
      <c r="AG962" s="187"/>
      <c r="AH962" s="187"/>
    </row>
    <row r="963" spans="1:34" ht="12.5">
      <c r="A963" s="185"/>
      <c r="B963" s="185"/>
      <c r="C963" s="185"/>
      <c r="D963" s="185"/>
      <c r="E963" s="185"/>
      <c r="F963" s="185"/>
      <c r="G963" s="161"/>
      <c r="H963" s="186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  <c r="AA963" s="187"/>
      <c r="AB963" s="187"/>
      <c r="AC963" s="187"/>
      <c r="AD963" s="187"/>
      <c r="AE963" s="187"/>
      <c r="AF963" s="187"/>
      <c r="AG963" s="187"/>
      <c r="AH963" s="187"/>
    </row>
    <row r="964" spans="1:34" ht="12.5">
      <c r="A964" s="185"/>
      <c r="B964" s="185"/>
      <c r="C964" s="185"/>
      <c r="D964" s="185"/>
      <c r="E964" s="185"/>
      <c r="F964" s="185"/>
      <c r="G964" s="161"/>
      <c r="H964" s="186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  <c r="AA964" s="187"/>
      <c r="AB964" s="187"/>
      <c r="AC964" s="187"/>
      <c r="AD964" s="187"/>
      <c r="AE964" s="187"/>
      <c r="AF964" s="187"/>
      <c r="AG964" s="187"/>
      <c r="AH964" s="187"/>
    </row>
    <row r="965" spans="1:34" ht="12.5">
      <c r="A965" s="185"/>
      <c r="B965" s="185"/>
      <c r="C965" s="185"/>
      <c r="D965" s="185"/>
      <c r="E965" s="185"/>
      <c r="F965" s="185"/>
      <c r="G965" s="161"/>
      <c r="H965" s="186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7"/>
      <c r="AD965" s="187"/>
      <c r="AE965" s="187"/>
      <c r="AF965" s="187"/>
      <c r="AG965" s="187"/>
      <c r="AH965" s="187"/>
    </row>
    <row r="966" spans="1:34" ht="12.5">
      <c r="A966" s="185"/>
      <c r="B966" s="185"/>
      <c r="C966" s="185"/>
      <c r="D966" s="185"/>
      <c r="E966" s="185"/>
      <c r="F966" s="185"/>
      <c r="G966" s="161"/>
      <c r="H966" s="186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  <c r="AA966" s="187"/>
      <c r="AB966" s="187"/>
      <c r="AC966" s="187"/>
      <c r="AD966" s="187"/>
      <c r="AE966" s="187"/>
      <c r="AF966" s="187"/>
      <c r="AG966" s="187"/>
      <c r="AH966" s="187"/>
    </row>
    <row r="967" spans="1:34" ht="12.5">
      <c r="A967" s="185"/>
      <c r="B967" s="185"/>
      <c r="C967" s="185"/>
      <c r="D967" s="185"/>
      <c r="E967" s="185"/>
      <c r="F967" s="185"/>
      <c r="G967" s="161"/>
      <c r="H967" s="186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7"/>
      <c r="AD967" s="187"/>
      <c r="AE967" s="187"/>
      <c r="AF967" s="187"/>
      <c r="AG967" s="187"/>
      <c r="AH967" s="187"/>
    </row>
    <row r="968" spans="1:34" ht="12.5">
      <c r="A968" s="185"/>
      <c r="B968" s="185"/>
      <c r="C968" s="185"/>
      <c r="D968" s="185"/>
      <c r="E968" s="185"/>
      <c r="F968" s="185"/>
      <c r="G968" s="161"/>
      <c r="H968" s="186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</row>
    <row r="969" spans="1:34" ht="12.5">
      <c r="A969" s="185"/>
      <c r="B969" s="185"/>
      <c r="C969" s="185"/>
      <c r="D969" s="185"/>
      <c r="E969" s="185"/>
      <c r="F969" s="185"/>
      <c r="G969" s="161"/>
      <c r="H969" s="186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  <c r="AA969" s="187"/>
      <c r="AB969" s="187"/>
      <c r="AC969" s="187"/>
      <c r="AD969" s="187"/>
      <c r="AE969" s="187"/>
      <c r="AF969" s="187"/>
      <c r="AG969" s="187"/>
      <c r="AH969" s="187"/>
    </row>
    <row r="970" spans="1:34" ht="12.5">
      <c r="A970" s="185"/>
      <c r="B970" s="185"/>
      <c r="C970" s="185"/>
      <c r="D970" s="185"/>
      <c r="E970" s="185"/>
      <c r="F970" s="185"/>
      <c r="G970" s="161"/>
      <c r="H970" s="186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  <c r="AA970" s="187"/>
      <c r="AB970" s="187"/>
      <c r="AC970" s="187"/>
      <c r="AD970" s="187"/>
      <c r="AE970" s="187"/>
      <c r="AF970" s="187"/>
      <c r="AG970" s="187"/>
      <c r="AH970" s="187"/>
    </row>
    <row r="971" spans="1:34" ht="12.5">
      <c r="A971" s="185"/>
      <c r="B971" s="185"/>
      <c r="C971" s="185"/>
      <c r="D971" s="185"/>
      <c r="E971" s="185"/>
      <c r="F971" s="185"/>
      <c r="G971" s="161"/>
      <c r="H971" s="186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  <c r="AA971" s="187"/>
      <c r="AB971" s="187"/>
      <c r="AC971" s="187"/>
      <c r="AD971" s="187"/>
      <c r="AE971" s="187"/>
      <c r="AF971" s="187"/>
      <c r="AG971" s="187"/>
      <c r="AH971" s="187"/>
    </row>
    <row r="972" spans="1:34" ht="12.5">
      <c r="A972" s="185"/>
      <c r="B972" s="185"/>
      <c r="C972" s="185"/>
      <c r="D972" s="185"/>
      <c r="E972" s="185"/>
      <c r="F972" s="185"/>
      <c r="G972" s="161"/>
      <c r="H972" s="186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  <c r="AA972" s="187"/>
      <c r="AB972" s="187"/>
      <c r="AC972" s="187"/>
      <c r="AD972" s="187"/>
      <c r="AE972" s="187"/>
      <c r="AF972" s="187"/>
      <c r="AG972" s="187"/>
      <c r="AH972" s="187"/>
    </row>
    <row r="973" spans="1:34" ht="12.5">
      <c r="A973" s="185"/>
      <c r="B973" s="185"/>
      <c r="C973" s="185"/>
      <c r="D973" s="185"/>
      <c r="E973" s="185"/>
      <c r="F973" s="185"/>
      <c r="G973" s="161"/>
      <c r="H973" s="186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  <c r="AA973" s="187"/>
      <c r="AB973" s="187"/>
      <c r="AC973" s="187"/>
      <c r="AD973" s="187"/>
      <c r="AE973" s="187"/>
      <c r="AF973" s="187"/>
      <c r="AG973" s="187"/>
      <c r="AH973" s="187"/>
    </row>
    <row r="974" spans="1:34" ht="12.5">
      <c r="A974" s="185"/>
      <c r="B974" s="185"/>
      <c r="C974" s="185"/>
      <c r="D974" s="185"/>
      <c r="E974" s="185"/>
      <c r="F974" s="185"/>
      <c r="G974" s="161"/>
      <c r="H974" s="186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  <c r="AA974" s="187"/>
      <c r="AB974" s="187"/>
      <c r="AC974" s="187"/>
      <c r="AD974" s="187"/>
      <c r="AE974" s="187"/>
      <c r="AF974" s="187"/>
      <c r="AG974" s="187"/>
      <c r="AH974" s="187"/>
    </row>
    <row r="975" spans="1:34" ht="12.5">
      <c r="A975" s="185"/>
      <c r="B975" s="185"/>
      <c r="C975" s="185"/>
      <c r="D975" s="185"/>
      <c r="E975" s="185"/>
      <c r="F975" s="185"/>
      <c r="G975" s="161"/>
      <c r="H975" s="186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  <c r="AA975" s="187"/>
      <c r="AB975" s="187"/>
      <c r="AC975" s="187"/>
      <c r="AD975" s="187"/>
      <c r="AE975" s="187"/>
      <c r="AF975" s="187"/>
      <c r="AG975" s="187"/>
      <c r="AH975" s="187"/>
    </row>
    <row r="976" spans="1:34" ht="12.5">
      <c r="A976" s="185"/>
      <c r="B976" s="185"/>
      <c r="C976" s="185"/>
      <c r="D976" s="185"/>
      <c r="E976" s="185"/>
      <c r="F976" s="185"/>
      <c r="G976" s="161"/>
      <c r="H976" s="186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  <c r="AA976" s="187"/>
      <c r="AB976" s="187"/>
      <c r="AC976" s="187"/>
      <c r="AD976" s="187"/>
      <c r="AE976" s="187"/>
      <c r="AF976" s="187"/>
      <c r="AG976" s="187"/>
      <c r="AH976" s="187"/>
    </row>
    <row r="977" spans="1:34" ht="12.5">
      <c r="A977" s="185"/>
      <c r="B977" s="185"/>
      <c r="C977" s="185"/>
      <c r="D977" s="185"/>
      <c r="E977" s="185"/>
      <c r="F977" s="185"/>
      <c r="G977" s="161"/>
      <c r="H977" s="186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  <c r="AA977" s="187"/>
      <c r="AB977" s="187"/>
      <c r="AC977" s="187"/>
      <c r="AD977" s="187"/>
      <c r="AE977" s="187"/>
      <c r="AF977" s="187"/>
      <c r="AG977" s="187"/>
      <c r="AH977" s="187"/>
    </row>
    <row r="978" spans="1:34" ht="12.5">
      <c r="A978" s="185"/>
      <c r="B978" s="185"/>
      <c r="C978" s="185"/>
      <c r="D978" s="185"/>
      <c r="E978" s="185"/>
      <c r="F978" s="185"/>
      <c r="G978" s="161"/>
      <c r="H978" s="186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  <c r="AA978" s="187"/>
      <c r="AB978" s="187"/>
      <c r="AC978" s="187"/>
      <c r="AD978" s="187"/>
      <c r="AE978" s="187"/>
      <c r="AF978" s="187"/>
      <c r="AG978" s="187"/>
      <c r="AH978" s="187"/>
    </row>
    <row r="979" spans="1:34" ht="12.5">
      <c r="A979" s="185"/>
      <c r="B979" s="185"/>
      <c r="C979" s="185"/>
      <c r="D979" s="185"/>
      <c r="E979" s="185"/>
      <c r="F979" s="185"/>
      <c r="G979" s="161"/>
      <c r="H979" s="186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</row>
    <row r="980" spans="1:34" ht="12.5">
      <c r="A980" s="185"/>
      <c r="B980" s="185"/>
      <c r="C980" s="185"/>
      <c r="D980" s="185"/>
      <c r="E980" s="185"/>
      <c r="F980" s="185"/>
      <c r="G980" s="161"/>
      <c r="H980" s="186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</row>
    <row r="981" spans="1:34" ht="12.5">
      <c r="A981" s="185"/>
      <c r="B981" s="185"/>
      <c r="C981" s="185"/>
      <c r="D981" s="185"/>
      <c r="E981" s="185"/>
      <c r="F981" s="185"/>
      <c r="G981" s="161"/>
      <c r="H981" s="186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</row>
    <row r="982" spans="1:34" ht="12.5">
      <c r="A982" s="185"/>
      <c r="B982" s="185"/>
      <c r="C982" s="185"/>
      <c r="D982" s="185"/>
      <c r="E982" s="185"/>
      <c r="F982" s="185"/>
      <c r="G982" s="161"/>
      <c r="H982" s="186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</row>
    <row r="983" spans="1:34" ht="12.5">
      <c r="A983" s="185"/>
      <c r="B983" s="185"/>
      <c r="C983" s="185"/>
      <c r="D983" s="185"/>
      <c r="E983" s="185"/>
      <c r="F983" s="185"/>
      <c r="G983" s="161"/>
      <c r="H983" s="186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  <c r="AA983" s="187"/>
      <c r="AB983" s="187"/>
      <c r="AC983" s="187"/>
      <c r="AD983" s="187"/>
      <c r="AE983" s="187"/>
      <c r="AF983" s="187"/>
      <c r="AG983" s="187"/>
      <c r="AH983" s="187"/>
    </row>
    <row r="984" spans="1:34" ht="12.5">
      <c r="A984" s="185"/>
      <c r="B984" s="185"/>
      <c r="C984" s="185"/>
      <c r="D984" s="185"/>
      <c r="E984" s="185"/>
      <c r="F984" s="185"/>
      <c r="G984" s="161"/>
      <c r="H984" s="186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  <c r="AF984" s="187"/>
      <c r="AG984" s="187"/>
      <c r="AH984" s="187"/>
    </row>
    <row r="985" spans="1:34" ht="12.5">
      <c r="A985" s="185"/>
      <c r="B985" s="185"/>
      <c r="C985" s="185"/>
      <c r="D985" s="185"/>
      <c r="E985" s="185"/>
      <c r="F985" s="185"/>
      <c r="G985" s="161"/>
      <c r="H985" s="186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  <c r="AF985" s="187"/>
      <c r="AG985" s="187"/>
      <c r="AH985" s="187"/>
    </row>
    <row r="986" spans="1:34" ht="12.5">
      <c r="A986" s="185"/>
      <c r="B986" s="185"/>
      <c r="C986" s="185"/>
      <c r="D986" s="185"/>
      <c r="E986" s="185"/>
      <c r="F986" s="185"/>
      <c r="G986" s="161"/>
      <c r="H986" s="186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</row>
    <row r="987" spans="1:34" ht="12.5">
      <c r="A987" s="185"/>
      <c r="B987" s="185"/>
      <c r="C987" s="185"/>
      <c r="D987" s="185"/>
      <c r="E987" s="185"/>
      <c r="F987" s="185"/>
      <c r="G987" s="161"/>
      <c r="H987" s="186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  <c r="AF987" s="187"/>
      <c r="AG987" s="187"/>
      <c r="AH987" s="187"/>
    </row>
    <row r="988" spans="1:34" ht="12.5">
      <c r="A988" s="185"/>
      <c r="B988" s="185"/>
      <c r="C988" s="185"/>
      <c r="D988" s="185"/>
      <c r="E988" s="185"/>
      <c r="F988" s="185"/>
      <c r="G988" s="161"/>
      <c r="H988" s="186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  <c r="AF988" s="187"/>
      <c r="AG988" s="187"/>
      <c r="AH988" s="187"/>
    </row>
    <row r="989" spans="1:34" ht="12.5">
      <c r="A989" s="185"/>
      <c r="B989" s="185"/>
      <c r="C989" s="185"/>
      <c r="D989" s="185"/>
      <c r="E989" s="185"/>
      <c r="F989" s="185"/>
      <c r="G989" s="161"/>
      <c r="H989" s="186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  <c r="AF989" s="187"/>
      <c r="AG989" s="187"/>
      <c r="AH989" s="187"/>
    </row>
    <row r="990" spans="1:34" ht="12.5">
      <c r="A990" s="185"/>
      <c r="B990" s="185"/>
      <c r="C990" s="185"/>
      <c r="D990" s="185"/>
      <c r="E990" s="185"/>
      <c r="F990" s="185"/>
      <c r="G990" s="161"/>
      <c r="H990" s="186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  <c r="AF990" s="187"/>
      <c r="AG990" s="187"/>
      <c r="AH990" s="187"/>
    </row>
    <row r="991" spans="1:34" ht="12.5">
      <c r="A991" s="185"/>
      <c r="B991" s="185"/>
      <c r="C991" s="185"/>
      <c r="D991" s="185"/>
      <c r="E991" s="185"/>
      <c r="F991" s="185"/>
      <c r="G991" s="161"/>
      <c r="H991" s="186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  <c r="AF991" s="187"/>
      <c r="AG991" s="187"/>
      <c r="AH991" s="187"/>
    </row>
    <row r="992" spans="1:34" ht="12.5">
      <c r="A992" s="185"/>
      <c r="B992" s="185"/>
      <c r="C992" s="185"/>
      <c r="D992" s="185"/>
      <c r="E992" s="185"/>
      <c r="F992" s="185"/>
      <c r="G992" s="161"/>
      <c r="H992" s="186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  <c r="AF992" s="187"/>
      <c r="AG992" s="187"/>
      <c r="AH992" s="187"/>
    </row>
    <row r="993" spans="1:34" ht="12.5">
      <c r="A993" s="185"/>
      <c r="B993" s="185"/>
      <c r="C993" s="185"/>
      <c r="D993" s="185"/>
      <c r="E993" s="185"/>
      <c r="F993" s="185"/>
      <c r="G993" s="161"/>
      <c r="H993" s="186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  <c r="AF993" s="187"/>
      <c r="AG993" s="187"/>
      <c r="AH993" s="187"/>
    </row>
    <row r="994" spans="1:34" ht="12.5">
      <c r="A994" s="185"/>
      <c r="B994" s="185"/>
      <c r="C994" s="185"/>
      <c r="D994" s="185"/>
      <c r="E994" s="185"/>
      <c r="F994" s="185"/>
      <c r="G994" s="161"/>
      <c r="H994" s="186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  <c r="AF994" s="187"/>
      <c r="AG994" s="187"/>
      <c r="AH994" s="187"/>
    </row>
    <row r="995" spans="1:34" ht="12.5">
      <c r="A995" s="185"/>
      <c r="B995" s="185"/>
      <c r="C995" s="185"/>
      <c r="D995" s="185"/>
      <c r="E995" s="185"/>
      <c r="F995" s="185"/>
      <c r="G995" s="161"/>
      <c r="H995" s="186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  <c r="AF995" s="187"/>
      <c r="AG995" s="187"/>
      <c r="AH995" s="187"/>
    </row>
    <row r="996" spans="1:34" ht="12.5">
      <c r="A996" s="185"/>
      <c r="B996" s="185"/>
      <c r="C996" s="185"/>
      <c r="D996" s="185"/>
      <c r="E996" s="185"/>
      <c r="F996" s="185"/>
      <c r="G996" s="161"/>
      <c r="H996" s="186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</row>
    <row r="997" spans="1:34" ht="12.5">
      <c r="A997" s="185"/>
      <c r="B997" s="185"/>
      <c r="C997" s="185"/>
      <c r="D997" s="185"/>
      <c r="E997" s="185"/>
      <c r="F997" s="185"/>
      <c r="G997" s="161"/>
      <c r="H997" s="186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  <c r="AF997" s="187"/>
      <c r="AG997" s="187"/>
      <c r="AH997" s="187"/>
    </row>
    <row r="998" spans="1:34" ht="12.5">
      <c r="A998" s="185"/>
      <c r="B998" s="185"/>
      <c r="C998" s="185"/>
      <c r="D998" s="185"/>
      <c r="E998" s="185"/>
      <c r="F998" s="185"/>
      <c r="G998" s="161"/>
      <c r="H998" s="186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  <c r="AF998" s="187"/>
      <c r="AG998" s="187"/>
      <c r="AH998" s="187"/>
    </row>
    <row r="999" spans="1:34" ht="12.5">
      <c r="A999" s="185"/>
      <c r="B999" s="185"/>
      <c r="C999" s="185"/>
      <c r="D999" s="185"/>
      <c r="E999" s="185"/>
      <c r="F999" s="185"/>
      <c r="G999" s="161"/>
      <c r="H999" s="186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  <c r="AF999" s="187"/>
      <c r="AG999" s="187"/>
      <c r="AH999" s="187"/>
    </row>
    <row r="1000" spans="1:34" ht="12.5">
      <c r="A1000" s="185"/>
      <c r="B1000" s="185"/>
      <c r="C1000" s="185"/>
      <c r="D1000" s="185"/>
      <c r="E1000" s="185"/>
      <c r="F1000" s="185"/>
      <c r="G1000" s="161"/>
      <c r="H1000" s="186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  <c r="AF1000" s="187"/>
      <c r="AG1000" s="187"/>
      <c r="AH1000" s="187"/>
    </row>
    <row r="1001" spans="1:34" ht="12.5">
      <c r="A1001" s="185"/>
      <c r="B1001" s="185"/>
      <c r="C1001" s="185"/>
      <c r="D1001" s="185"/>
      <c r="E1001" s="185"/>
      <c r="F1001" s="185"/>
      <c r="G1001" s="161"/>
      <c r="H1001" s="186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  <c r="AF1001" s="187"/>
      <c r="AG1001" s="187"/>
      <c r="AH1001" s="187"/>
    </row>
    <row r="1002" spans="1:34" ht="12.5">
      <c r="A1002" s="185"/>
      <c r="B1002" s="185"/>
      <c r="C1002" s="185"/>
      <c r="D1002" s="185"/>
      <c r="E1002" s="185"/>
      <c r="F1002" s="185"/>
      <c r="G1002" s="161"/>
      <c r="H1002" s="186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  <c r="AF1002" s="187"/>
      <c r="AG1002" s="187"/>
      <c r="AH1002" s="187"/>
    </row>
    <row r="1003" spans="1:34" ht="12.5">
      <c r="A1003" s="185"/>
      <c r="B1003" s="185"/>
      <c r="C1003" s="185"/>
      <c r="D1003" s="185"/>
      <c r="E1003" s="185"/>
      <c r="F1003" s="185"/>
      <c r="G1003" s="161"/>
      <c r="H1003" s="186"/>
      <c r="I1003" s="187"/>
      <c r="J1003" s="187"/>
      <c r="K1003" s="187"/>
      <c r="L1003" s="187"/>
      <c r="M1003" s="187"/>
      <c r="N1003" s="187"/>
      <c r="O1003" s="187"/>
      <c r="P1003" s="187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  <c r="AF1003" s="187"/>
      <c r="AG1003" s="187"/>
      <c r="AH1003" s="187"/>
    </row>
    <row r="1004" spans="1:34" ht="12.5">
      <c r="A1004" s="185"/>
      <c r="B1004" s="185"/>
      <c r="C1004" s="185"/>
      <c r="D1004" s="185"/>
      <c r="E1004" s="185"/>
      <c r="F1004" s="185"/>
      <c r="G1004" s="161"/>
      <c r="H1004" s="186"/>
      <c r="I1004" s="187"/>
      <c r="J1004" s="187"/>
      <c r="K1004" s="187"/>
      <c r="L1004" s="187"/>
      <c r="M1004" s="187"/>
      <c r="N1004" s="187"/>
      <c r="O1004" s="187"/>
      <c r="P1004" s="187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</row>
    <row r="1005" spans="1:34" ht="12.5">
      <c r="A1005" s="185"/>
      <c r="B1005" s="185"/>
      <c r="C1005" s="185"/>
      <c r="D1005" s="185"/>
      <c r="E1005" s="185"/>
      <c r="F1005" s="185"/>
      <c r="G1005" s="161"/>
      <c r="H1005" s="186"/>
      <c r="I1005" s="187"/>
      <c r="J1005" s="187"/>
      <c r="K1005" s="187"/>
      <c r="L1005" s="187"/>
      <c r="M1005" s="187"/>
      <c r="N1005" s="187"/>
      <c r="O1005" s="187"/>
      <c r="P1005" s="187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  <c r="AF1005" s="187"/>
      <c r="AG1005" s="187"/>
      <c r="AH1005" s="187"/>
    </row>
    <row r="1006" spans="1:34" ht="12.5">
      <c r="A1006" s="185"/>
      <c r="B1006" s="185"/>
      <c r="C1006" s="185"/>
      <c r="D1006" s="185"/>
      <c r="E1006" s="185"/>
      <c r="F1006" s="185"/>
      <c r="G1006" s="161"/>
      <c r="H1006" s="186"/>
      <c r="I1006" s="187"/>
      <c r="J1006" s="187"/>
      <c r="K1006" s="187"/>
      <c r="L1006" s="187"/>
      <c r="M1006" s="187"/>
      <c r="N1006" s="187"/>
      <c r="O1006" s="187"/>
      <c r="P1006" s="187"/>
      <c r="Q1006" s="187"/>
      <c r="R1006" s="187"/>
      <c r="S1006" s="187"/>
      <c r="T1006" s="187"/>
      <c r="U1006" s="187"/>
      <c r="V1006" s="187"/>
      <c r="W1006" s="187"/>
      <c r="X1006" s="187"/>
      <c r="Y1006" s="187"/>
      <c r="Z1006" s="187"/>
      <c r="AA1006" s="187"/>
      <c r="AB1006" s="187"/>
      <c r="AC1006" s="187"/>
      <c r="AD1006" s="187"/>
      <c r="AE1006" s="187"/>
      <c r="AF1006" s="187"/>
      <c r="AG1006" s="187"/>
      <c r="AH1006" s="187"/>
    </row>
    <row r="1007" spans="1:34" ht="12.5">
      <c r="A1007" s="185"/>
      <c r="B1007" s="185"/>
      <c r="C1007" s="185"/>
      <c r="D1007" s="185"/>
      <c r="E1007" s="185"/>
      <c r="F1007" s="185"/>
      <c r="G1007" s="161"/>
      <c r="H1007" s="186"/>
      <c r="I1007" s="187"/>
      <c r="J1007" s="187"/>
      <c r="K1007" s="187"/>
      <c r="L1007" s="187"/>
      <c r="M1007" s="187"/>
      <c r="N1007" s="187"/>
      <c r="O1007" s="187"/>
      <c r="P1007" s="187"/>
      <c r="Q1007" s="187"/>
      <c r="R1007" s="187"/>
      <c r="S1007" s="187"/>
      <c r="T1007" s="187"/>
      <c r="U1007" s="187"/>
      <c r="V1007" s="187"/>
      <c r="W1007" s="187"/>
      <c r="X1007" s="187"/>
      <c r="Y1007" s="187"/>
      <c r="Z1007" s="187"/>
      <c r="AA1007" s="187"/>
      <c r="AB1007" s="187"/>
      <c r="AC1007" s="187"/>
      <c r="AD1007" s="187"/>
      <c r="AE1007" s="187"/>
      <c r="AF1007" s="187"/>
      <c r="AG1007" s="187"/>
      <c r="AH1007" s="187"/>
    </row>
    <row r="1008" spans="1:34" ht="12.5">
      <c r="A1008" s="185"/>
      <c r="B1008" s="185"/>
      <c r="C1008" s="185"/>
      <c r="D1008" s="185"/>
      <c r="E1008" s="185"/>
      <c r="F1008" s="185"/>
      <c r="G1008" s="161"/>
      <c r="H1008" s="186"/>
      <c r="I1008" s="187"/>
      <c r="J1008" s="187"/>
      <c r="K1008" s="187"/>
      <c r="L1008" s="187"/>
      <c r="M1008" s="187"/>
      <c r="N1008" s="187"/>
      <c r="O1008" s="187"/>
      <c r="P1008" s="187"/>
      <c r="Q1008" s="187"/>
      <c r="R1008" s="187"/>
      <c r="S1008" s="187"/>
      <c r="T1008" s="187"/>
      <c r="U1008" s="187"/>
      <c r="V1008" s="187"/>
      <c r="W1008" s="187"/>
      <c r="X1008" s="187"/>
      <c r="Y1008" s="187"/>
      <c r="Z1008" s="187"/>
      <c r="AA1008" s="187"/>
      <c r="AB1008" s="187"/>
      <c r="AC1008" s="187"/>
      <c r="AD1008" s="187"/>
      <c r="AE1008" s="187"/>
      <c r="AF1008" s="187"/>
      <c r="AG1008" s="187"/>
      <c r="AH1008" s="187"/>
    </row>
    <row r="1009" spans="1:34" ht="12.5">
      <c r="A1009" s="185"/>
      <c r="B1009" s="185"/>
      <c r="C1009" s="185"/>
      <c r="D1009" s="185"/>
      <c r="E1009" s="185"/>
      <c r="F1009" s="185"/>
      <c r="G1009" s="161"/>
      <c r="H1009" s="186"/>
      <c r="I1009" s="187"/>
      <c r="J1009" s="187"/>
      <c r="K1009" s="187"/>
      <c r="L1009" s="187"/>
      <c r="M1009" s="187"/>
      <c r="N1009" s="187"/>
      <c r="O1009" s="187"/>
      <c r="P1009" s="187"/>
      <c r="Q1009" s="187"/>
      <c r="R1009" s="187"/>
      <c r="S1009" s="187"/>
      <c r="T1009" s="187"/>
      <c r="U1009" s="187"/>
      <c r="V1009" s="187"/>
      <c r="W1009" s="187"/>
      <c r="X1009" s="187"/>
      <c r="Y1009" s="187"/>
      <c r="Z1009" s="187"/>
      <c r="AA1009" s="187"/>
      <c r="AB1009" s="187"/>
      <c r="AC1009" s="187"/>
      <c r="AD1009" s="187"/>
      <c r="AE1009" s="187"/>
      <c r="AF1009" s="187"/>
      <c r="AG1009" s="187"/>
      <c r="AH1009" s="187"/>
    </row>
    <row r="1010" spans="1:34" ht="12.5">
      <c r="A1010" s="185"/>
      <c r="B1010" s="185"/>
      <c r="C1010" s="185"/>
      <c r="D1010" s="185"/>
      <c r="E1010" s="185"/>
      <c r="F1010" s="185"/>
      <c r="G1010" s="161"/>
      <c r="H1010" s="186"/>
      <c r="I1010" s="187"/>
      <c r="J1010" s="187"/>
      <c r="K1010" s="187"/>
      <c r="L1010" s="187"/>
      <c r="M1010" s="187"/>
      <c r="N1010" s="187"/>
      <c r="O1010" s="187"/>
      <c r="P1010" s="187"/>
      <c r="Q1010" s="187"/>
      <c r="R1010" s="187"/>
      <c r="S1010" s="187"/>
      <c r="T1010" s="187"/>
      <c r="U1010" s="187"/>
      <c r="V1010" s="187"/>
      <c r="W1010" s="187"/>
      <c r="X1010" s="187"/>
      <c r="Y1010" s="187"/>
      <c r="Z1010" s="187"/>
      <c r="AA1010" s="187"/>
      <c r="AB1010" s="187"/>
      <c r="AC1010" s="187"/>
      <c r="AD1010" s="187"/>
      <c r="AE1010" s="187"/>
      <c r="AF1010" s="187"/>
      <c r="AG1010" s="187"/>
      <c r="AH1010" s="187"/>
    </row>
    <row r="1011" spans="1:34" ht="12.5">
      <c r="A1011" s="185"/>
      <c r="B1011" s="185"/>
      <c r="C1011" s="185"/>
      <c r="D1011" s="185"/>
      <c r="E1011" s="185"/>
      <c r="F1011" s="185"/>
      <c r="G1011" s="161"/>
      <c r="H1011" s="186"/>
      <c r="I1011" s="187"/>
      <c r="J1011" s="187"/>
      <c r="K1011" s="187"/>
      <c r="L1011" s="187"/>
      <c r="M1011" s="187"/>
      <c r="N1011" s="187"/>
      <c r="O1011" s="187"/>
      <c r="P1011" s="187"/>
      <c r="Q1011" s="187"/>
      <c r="R1011" s="187"/>
      <c r="S1011" s="187"/>
      <c r="T1011" s="187"/>
      <c r="U1011" s="187"/>
      <c r="V1011" s="187"/>
      <c r="W1011" s="187"/>
      <c r="X1011" s="187"/>
      <c r="Y1011" s="187"/>
      <c r="Z1011" s="187"/>
      <c r="AA1011" s="187"/>
      <c r="AB1011" s="187"/>
      <c r="AC1011" s="187"/>
      <c r="AD1011" s="187"/>
      <c r="AE1011" s="187"/>
      <c r="AF1011" s="187"/>
      <c r="AG1011" s="187"/>
      <c r="AH1011" s="187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GO1</vt:lpstr>
      <vt:lpstr>FB1</vt:lpstr>
      <vt:lpstr>SCALE1</vt:lpstr>
      <vt:lpstr>SCALE</vt:lpstr>
      <vt:lpstr>FB</vt:lpstr>
      <vt:lpstr>GO</vt:lpstr>
      <vt:lpstr>CF - Enis B.</vt:lpstr>
      <vt:lpstr>gündem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Ismet Gocer</cp:lastModifiedBy>
  <dcterms:modified xsi:type="dcterms:W3CDTF">2023-11-21T19:58:01Z</dcterms:modified>
</cp:coreProperties>
</file>