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bookViews>
    <workbookView xWindow="-105" yWindow="-105" windowWidth="23250" windowHeight="12570" firstSheet="6" activeTab="8"/>
  </bookViews>
  <sheets>
    <sheet name="11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8" l="1"/>
  <c r="N77" i="8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L103" i="3"/>
  <c r="L99" i="3"/>
  <c r="L12" i="3" s="1"/>
  <c r="L93" i="3"/>
  <c r="L88" i="3"/>
  <c r="L11" i="3" s="1"/>
  <c r="L76" i="3"/>
  <c r="L65" i="3"/>
  <c r="L10" i="3" s="1"/>
  <c r="L42" i="3"/>
  <c r="L20" i="3"/>
  <c r="L9" i="3" s="1"/>
  <c r="L15" i="3"/>
  <c r="L13" i="3"/>
  <c r="L8" i="3" l="1"/>
  <c r="D103" i="9"/>
  <c r="D99" i="9"/>
  <c r="D93" i="9"/>
  <c r="D88" i="9"/>
  <c r="D11" i="9" s="1"/>
  <c r="D76" i="9"/>
  <c r="D65" i="9"/>
  <c r="D10" i="9" s="1"/>
  <c r="D42" i="9"/>
  <c r="D20" i="9"/>
  <c r="D9" i="9" s="1"/>
  <c r="D15" i="9"/>
  <c r="D13" i="9"/>
  <c r="D12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92" i="5"/>
  <c r="I88" i="5"/>
  <c r="I11" i="5" s="1"/>
  <c r="I76" i="5"/>
  <c r="I42" i="5"/>
  <c r="I20" i="5"/>
  <c r="I9" i="5" s="1"/>
  <c r="I15" i="5"/>
  <c r="I13" i="5"/>
  <c r="I12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C11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G8" i="2" s="1"/>
  <c r="F10" i="2"/>
  <c r="D10" i="2"/>
  <c r="B10" i="2"/>
  <c r="M9" i="2"/>
  <c r="L9" i="2"/>
  <c r="L8" i="2" s="1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I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G8" i="1" s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E9" i="1"/>
  <c r="E8" i="1" s="1"/>
  <c r="D9" i="1"/>
  <c r="D8" i="1" s="1"/>
  <c r="C9" i="1"/>
  <c r="C8" i="1" s="1"/>
  <c r="B9" i="1"/>
  <c r="B8" i="1" s="1"/>
  <c r="F8" i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E8" i="2" l="1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<sst xmlns="http://schemas.openxmlformats.org/spreadsheetml/2006/main" count="955" uniqueCount="100">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</sst>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(* #,##0.00_);_(* \(#,##0.00\);_(* &quot;-&quot;??_);_(@_)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3" fontId="11" fillId="0" borderId="0" xfId="5" applyNumberFormat="1" applyFill="1"/>
  </cellXfs>
  <cellStyles count="20">
    <cellStyle name="Comma 2" xfId="3"/>
    <cellStyle name="Comma 2 2" xfId="11"/>
    <cellStyle name="Comma 3" xfId="6"/>
    <cellStyle name="Comma 3 2" xfId="14"/>
    <cellStyle name="Comma 4" xfId="8"/>
    <cellStyle name="Comma 5" xfId="10"/>
    <cellStyle name="Comma 6" xfId="13"/>
    <cellStyle name="Comma 7" xfId="17"/>
    <cellStyle name="Comma 8" xfId="19"/>
    <cellStyle name="Normal" xfId="0" builtinId="0"/>
    <cellStyle name="Normal 2" xfId="1"/>
    <cellStyle name="Normal 3" xfId="4"/>
    <cellStyle name="Normal 4" xfId="5"/>
    <cellStyle name="Normal 4 2" xfId="15"/>
    <cellStyle name="Normal 5" xfId="7"/>
    <cellStyle name="Normal 6" xfId="9"/>
    <cellStyle name="Normal 7" xfId="12"/>
    <cellStyle name="Normal 8" xfId="16"/>
    <cellStyle name="Normal 9" xfId="18"/>
    <cellStyle name="Pivot Style Medium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workbookViewId="0">
      <pane xSplit="1" ySplit="6" topLeftCell="E64" activePane="bottomRight" state="frozen"/>
      <selection pane="topRight" activeCell="B1" sqref="B1"/>
      <selection pane="bottomLeft" activeCell="A7" sqref="A7"/>
      <selection pane="bottomRight" activeCell="M79" sqref="M79"/>
    </sheetView>
  </sheetViews>
  <sheetFormatPr defaultRowHeight="12.75" x14ac:dyDescent="0.2"/>
  <cols>
    <col min="1" max="1" width="75.28515625" style="88" customWidth="1"/>
    <col min="2" max="12" width="12.5703125" style="84" customWidth="1"/>
    <col min="13" max="255" width="9.140625" style="54"/>
    <col min="256" max="256" width="70.5703125" style="54" customWidth="1"/>
    <col min="257" max="264" width="12.5703125" style="54" customWidth="1"/>
    <col min="265" max="265" width="4" style="54" customWidth="1"/>
    <col min="266" max="511" width="9.140625" style="54"/>
    <col min="512" max="512" width="70.5703125" style="54" customWidth="1"/>
    <col min="513" max="520" width="12.5703125" style="54" customWidth="1"/>
    <col min="521" max="521" width="4" style="54" customWidth="1"/>
    <col min="522" max="767" width="9.140625" style="54"/>
    <col min="768" max="768" width="70.5703125" style="54" customWidth="1"/>
    <col min="769" max="776" width="12.5703125" style="54" customWidth="1"/>
    <col min="777" max="777" width="4" style="54" customWidth="1"/>
    <col min="778" max="1023" width="9.140625" style="54"/>
    <col min="1024" max="1024" width="70.5703125" style="54" customWidth="1"/>
    <col min="1025" max="1032" width="12.5703125" style="54" customWidth="1"/>
    <col min="1033" max="1033" width="4" style="54" customWidth="1"/>
    <col min="1034" max="1279" width="9.140625" style="54"/>
    <col min="1280" max="1280" width="70.5703125" style="54" customWidth="1"/>
    <col min="1281" max="1288" width="12.5703125" style="54" customWidth="1"/>
    <col min="1289" max="1289" width="4" style="54" customWidth="1"/>
    <col min="1290" max="1535" width="9.140625" style="54"/>
    <col min="1536" max="1536" width="70.5703125" style="54" customWidth="1"/>
    <col min="1537" max="1544" width="12.5703125" style="54" customWidth="1"/>
    <col min="1545" max="1545" width="4" style="54" customWidth="1"/>
    <col min="1546" max="1791" width="9.140625" style="54"/>
    <col min="1792" max="1792" width="70.5703125" style="54" customWidth="1"/>
    <col min="1793" max="1800" width="12.5703125" style="54" customWidth="1"/>
    <col min="1801" max="1801" width="4" style="54" customWidth="1"/>
    <col min="1802" max="2047" width="9.140625" style="54"/>
    <col min="2048" max="2048" width="70.5703125" style="54" customWidth="1"/>
    <col min="2049" max="2056" width="12.5703125" style="54" customWidth="1"/>
    <col min="2057" max="2057" width="4" style="54" customWidth="1"/>
    <col min="2058" max="2303" width="9.140625" style="54"/>
    <col min="2304" max="2304" width="70.5703125" style="54" customWidth="1"/>
    <col min="2305" max="2312" width="12.5703125" style="54" customWidth="1"/>
    <col min="2313" max="2313" width="4" style="54" customWidth="1"/>
    <col min="2314" max="2559" width="9.140625" style="54"/>
    <col min="2560" max="2560" width="70.5703125" style="54" customWidth="1"/>
    <col min="2561" max="2568" width="12.5703125" style="54" customWidth="1"/>
    <col min="2569" max="2569" width="4" style="54" customWidth="1"/>
    <col min="2570" max="2815" width="9.140625" style="54"/>
    <col min="2816" max="2816" width="70.5703125" style="54" customWidth="1"/>
    <col min="2817" max="2824" width="12.5703125" style="54" customWidth="1"/>
    <col min="2825" max="2825" width="4" style="54" customWidth="1"/>
    <col min="2826" max="3071" width="9.140625" style="54"/>
    <col min="3072" max="3072" width="70.5703125" style="54" customWidth="1"/>
    <col min="3073" max="3080" width="12.5703125" style="54" customWidth="1"/>
    <col min="3081" max="3081" width="4" style="54" customWidth="1"/>
    <col min="3082" max="3327" width="9.140625" style="54"/>
    <col min="3328" max="3328" width="70.5703125" style="54" customWidth="1"/>
    <col min="3329" max="3336" width="12.5703125" style="54" customWidth="1"/>
    <col min="3337" max="3337" width="4" style="54" customWidth="1"/>
    <col min="3338" max="3583" width="9.140625" style="54"/>
    <col min="3584" max="3584" width="70.5703125" style="54" customWidth="1"/>
    <col min="3585" max="3592" width="12.5703125" style="54" customWidth="1"/>
    <col min="3593" max="3593" width="4" style="54" customWidth="1"/>
    <col min="3594" max="3839" width="9.140625" style="54"/>
    <col min="3840" max="3840" width="70.5703125" style="54" customWidth="1"/>
    <col min="3841" max="3848" width="12.5703125" style="54" customWidth="1"/>
    <col min="3849" max="3849" width="4" style="54" customWidth="1"/>
    <col min="3850" max="4095" width="9.140625" style="54"/>
    <col min="4096" max="4096" width="70.5703125" style="54" customWidth="1"/>
    <col min="4097" max="4104" width="12.5703125" style="54" customWidth="1"/>
    <col min="4105" max="4105" width="4" style="54" customWidth="1"/>
    <col min="4106" max="4351" width="9.140625" style="54"/>
    <col min="4352" max="4352" width="70.5703125" style="54" customWidth="1"/>
    <col min="4353" max="4360" width="12.5703125" style="54" customWidth="1"/>
    <col min="4361" max="4361" width="4" style="54" customWidth="1"/>
    <col min="4362" max="4607" width="9.140625" style="54"/>
    <col min="4608" max="4608" width="70.5703125" style="54" customWidth="1"/>
    <col min="4609" max="4616" width="12.5703125" style="54" customWidth="1"/>
    <col min="4617" max="4617" width="4" style="54" customWidth="1"/>
    <col min="4618" max="4863" width="9.140625" style="54"/>
    <col min="4864" max="4864" width="70.5703125" style="54" customWidth="1"/>
    <col min="4865" max="4872" width="12.5703125" style="54" customWidth="1"/>
    <col min="4873" max="4873" width="4" style="54" customWidth="1"/>
    <col min="4874" max="5119" width="9.140625" style="54"/>
    <col min="5120" max="5120" width="70.5703125" style="54" customWidth="1"/>
    <col min="5121" max="5128" width="12.5703125" style="54" customWidth="1"/>
    <col min="5129" max="5129" width="4" style="54" customWidth="1"/>
    <col min="5130" max="5375" width="9.140625" style="54"/>
    <col min="5376" max="5376" width="70.5703125" style="54" customWidth="1"/>
    <col min="5377" max="5384" width="12.5703125" style="54" customWidth="1"/>
    <col min="5385" max="5385" width="4" style="54" customWidth="1"/>
    <col min="5386" max="5631" width="9.140625" style="54"/>
    <col min="5632" max="5632" width="70.5703125" style="54" customWidth="1"/>
    <col min="5633" max="5640" width="12.5703125" style="54" customWidth="1"/>
    <col min="5641" max="5641" width="4" style="54" customWidth="1"/>
    <col min="5642" max="5887" width="9.140625" style="54"/>
    <col min="5888" max="5888" width="70.5703125" style="54" customWidth="1"/>
    <col min="5889" max="5896" width="12.5703125" style="54" customWidth="1"/>
    <col min="5897" max="5897" width="4" style="54" customWidth="1"/>
    <col min="5898" max="6143" width="9.140625" style="54"/>
    <col min="6144" max="6144" width="70.5703125" style="54" customWidth="1"/>
    <col min="6145" max="6152" width="12.5703125" style="54" customWidth="1"/>
    <col min="6153" max="6153" width="4" style="54" customWidth="1"/>
    <col min="6154" max="6399" width="9.140625" style="54"/>
    <col min="6400" max="6400" width="70.5703125" style="54" customWidth="1"/>
    <col min="6401" max="6408" width="12.5703125" style="54" customWidth="1"/>
    <col min="6409" max="6409" width="4" style="54" customWidth="1"/>
    <col min="6410" max="6655" width="9.140625" style="54"/>
    <col min="6656" max="6656" width="70.5703125" style="54" customWidth="1"/>
    <col min="6657" max="6664" width="12.5703125" style="54" customWidth="1"/>
    <col min="6665" max="6665" width="4" style="54" customWidth="1"/>
    <col min="6666" max="6911" width="9.140625" style="54"/>
    <col min="6912" max="6912" width="70.5703125" style="54" customWidth="1"/>
    <col min="6913" max="6920" width="12.5703125" style="54" customWidth="1"/>
    <col min="6921" max="6921" width="4" style="54" customWidth="1"/>
    <col min="6922" max="7167" width="9.140625" style="54"/>
    <col min="7168" max="7168" width="70.5703125" style="54" customWidth="1"/>
    <col min="7169" max="7176" width="12.5703125" style="54" customWidth="1"/>
    <col min="7177" max="7177" width="4" style="54" customWidth="1"/>
    <col min="7178" max="7423" width="9.140625" style="54"/>
    <col min="7424" max="7424" width="70.5703125" style="54" customWidth="1"/>
    <col min="7425" max="7432" width="12.5703125" style="54" customWidth="1"/>
    <col min="7433" max="7433" width="4" style="54" customWidth="1"/>
    <col min="7434" max="7679" width="9.140625" style="54"/>
    <col min="7680" max="7680" width="70.5703125" style="54" customWidth="1"/>
    <col min="7681" max="7688" width="12.5703125" style="54" customWidth="1"/>
    <col min="7689" max="7689" width="4" style="54" customWidth="1"/>
    <col min="7690" max="7935" width="9.140625" style="54"/>
    <col min="7936" max="7936" width="70.5703125" style="54" customWidth="1"/>
    <col min="7937" max="7944" width="12.5703125" style="54" customWidth="1"/>
    <col min="7945" max="7945" width="4" style="54" customWidth="1"/>
    <col min="7946" max="8191" width="9.140625" style="54"/>
    <col min="8192" max="8192" width="70.5703125" style="54" customWidth="1"/>
    <col min="8193" max="8200" width="12.5703125" style="54" customWidth="1"/>
    <col min="8201" max="8201" width="4" style="54" customWidth="1"/>
    <col min="8202" max="8447" width="9.140625" style="54"/>
    <col min="8448" max="8448" width="70.5703125" style="54" customWidth="1"/>
    <col min="8449" max="8456" width="12.5703125" style="54" customWidth="1"/>
    <col min="8457" max="8457" width="4" style="54" customWidth="1"/>
    <col min="8458" max="8703" width="9.140625" style="54"/>
    <col min="8704" max="8704" width="70.5703125" style="54" customWidth="1"/>
    <col min="8705" max="8712" width="12.5703125" style="54" customWidth="1"/>
    <col min="8713" max="8713" width="4" style="54" customWidth="1"/>
    <col min="8714" max="8959" width="9.140625" style="54"/>
    <col min="8960" max="8960" width="70.5703125" style="54" customWidth="1"/>
    <col min="8961" max="8968" width="12.5703125" style="54" customWidth="1"/>
    <col min="8969" max="8969" width="4" style="54" customWidth="1"/>
    <col min="8970" max="9215" width="9.140625" style="54"/>
    <col min="9216" max="9216" width="70.5703125" style="54" customWidth="1"/>
    <col min="9217" max="9224" width="12.5703125" style="54" customWidth="1"/>
    <col min="9225" max="9225" width="4" style="54" customWidth="1"/>
    <col min="9226" max="9471" width="9.140625" style="54"/>
    <col min="9472" max="9472" width="70.5703125" style="54" customWidth="1"/>
    <col min="9473" max="9480" width="12.5703125" style="54" customWidth="1"/>
    <col min="9481" max="9481" width="4" style="54" customWidth="1"/>
    <col min="9482" max="9727" width="9.140625" style="54"/>
    <col min="9728" max="9728" width="70.5703125" style="54" customWidth="1"/>
    <col min="9729" max="9736" width="12.5703125" style="54" customWidth="1"/>
    <col min="9737" max="9737" width="4" style="54" customWidth="1"/>
    <col min="9738" max="9983" width="9.140625" style="54"/>
    <col min="9984" max="9984" width="70.5703125" style="54" customWidth="1"/>
    <col min="9985" max="9992" width="12.5703125" style="54" customWidth="1"/>
    <col min="9993" max="9993" width="4" style="54" customWidth="1"/>
    <col min="9994" max="10239" width="9.140625" style="54"/>
    <col min="10240" max="10240" width="70.5703125" style="54" customWidth="1"/>
    <col min="10241" max="10248" width="12.5703125" style="54" customWidth="1"/>
    <col min="10249" max="10249" width="4" style="54" customWidth="1"/>
    <col min="10250" max="10495" width="9.140625" style="54"/>
    <col min="10496" max="10496" width="70.5703125" style="54" customWidth="1"/>
    <col min="10497" max="10504" width="12.5703125" style="54" customWidth="1"/>
    <col min="10505" max="10505" width="4" style="54" customWidth="1"/>
    <col min="10506" max="10751" width="9.140625" style="54"/>
    <col min="10752" max="10752" width="70.5703125" style="54" customWidth="1"/>
    <col min="10753" max="10760" width="12.5703125" style="54" customWidth="1"/>
    <col min="10761" max="10761" width="4" style="54" customWidth="1"/>
    <col min="10762" max="11007" width="9.140625" style="54"/>
    <col min="11008" max="11008" width="70.5703125" style="54" customWidth="1"/>
    <col min="11009" max="11016" width="12.5703125" style="54" customWidth="1"/>
    <col min="11017" max="11017" width="4" style="54" customWidth="1"/>
    <col min="11018" max="11263" width="9.140625" style="54"/>
    <col min="11264" max="11264" width="70.5703125" style="54" customWidth="1"/>
    <col min="11265" max="11272" width="12.5703125" style="54" customWidth="1"/>
    <col min="11273" max="11273" width="4" style="54" customWidth="1"/>
    <col min="11274" max="11519" width="9.140625" style="54"/>
    <col min="11520" max="11520" width="70.5703125" style="54" customWidth="1"/>
    <col min="11521" max="11528" width="12.5703125" style="54" customWidth="1"/>
    <col min="11529" max="11529" width="4" style="54" customWidth="1"/>
    <col min="11530" max="11775" width="9.140625" style="54"/>
    <col min="11776" max="11776" width="70.5703125" style="54" customWidth="1"/>
    <col min="11777" max="11784" width="12.5703125" style="54" customWidth="1"/>
    <col min="11785" max="11785" width="4" style="54" customWidth="1"/>
    <col min="11786" max="12031" width="9.140625" style="54"/>
    <col min="12032" max="12032" width="70.5703125" style="54" customWidth="1"/>
    <col min="12033" max="12040" width="12.5703125" style="54" customWidth="1"/>
    <col min="12041" max="12041" width="4" style="54" customWidth="1"/>
    <col min="12042" max="12287" width="9.140625" style="54"/>
    <col min="12288" max="12288" width="70.5703125" style="54" customWidth="1"/>
    <col min="12289" max="12296" width="12.5703125" style="54" customWidth="1"/>
    <col min="12297" max="12297" width="4" style="54" customWidth="1"/>
    <col min="12298" max="12543" width="9.140625" style="54"/>
    <col min="12544" max="12544" width="70.5703125" style="54" customWidth="1"/>
    <col min="12545" max="12552" width="12.5703125" style="54" customWidth="1"/>
    <col min="12553" max="12553" width="4" style="54" customWidth="1"/>
    <col min="12554" max="12799" width="9.140625" style="54"/>
    <col min="12800" max="12800" width="70.5703125" style="54" customWidth="1"/>
    <col min="12801" max="12808" width="12.5703125" style="54" customWidth="1"/>
    <col min="12809" max="12809" width="4" style="54" customWidth="1"/>
    <col min="12810" max="13055" width="9.140625" style="54"/>
    <col min="13056" max="13056" width="70.5703125" style="54" customWidth="1"/>
    <col min="13057" max="13064" width="12.5703125" style="54" customWidth="1"/>
    <col min="13065" max="13065" width="4" style="54" customWidth="1"/>
    <col min="13066" max="13311" width="9.140625" style="54"/>
    <col min="13312" max="13312" width="70.5703125" style="54" customWidth="1"/>
    <col min="13313" max="13320" width="12.5703125" style="54" customWidth="1"/>
    <col min="13321" max="13321" width="4" style="54" customWidth="1"/>
    <col min="13322" max="13567" width="9.140625" style="54"/>
    <col min="13568" max="13568" width="70.5703125" style="54" customWidth="1"/>
    <col min="13569" max="13576" width="12.5703125" style="54" customWidth="1"/>
    <col min="13577" max="13577" width="4" style="54" customWidth="1"/>
    <col min="13578" max="13823" width="9.140625" style="54"/>
    <col min="13824" max="13824" width="70.5703125" style="54" customWidth="1"/>
    <col min="13825" max="13832" width="12.5703125" style="54" customWidth="1"/>
    <col min="13833" max="13833" width="4" style="54" customWidth="1"/>
    <col min="13834" max="14079" width="9.140625" style="54"/>
    <col min="14080" max="14080" width="70.5703125" style="54" customWidth="1"/>
    <col min="14081" max="14088" width="12.5703125" style="54" customWidth="1"/>
    <col min="14089" max="14089" width="4" style="54" customWidth="1"/>
    <col min="14090" max="14335" width="9.140625" style="54"/>
    <col min="14336" max="14336" width="70.5703125" style="54" customWidth="1"/>
    <col min="14337" max="14344" width="12.5703125" style="54" customWidth="1"/>
    <col min="14345" max="14345" width="4" style="54" customWidth="1"/>
    <col min="14346" max="14591" width="9.140625" style="54"/>
    <col min="14592" max="14592" width="70.5703125" style="54" customWidth="1"/>
    <col min="14593" max="14600" width="12.5703125" style="54" customWidth="1"/>
    <col min="14601" max="14601" width="4" style="54" customWidth="1"/>
    <col min="14602" max="14847" width="9.140625" style="54"/>
    <col min="14848" max="14848" width="70.5703125" style="54" customWidth="1"/>
    <col min="14849" max="14856" width="12.5703125" style="54" customWidth="1"/>
    <col min="14857" max="14857" width="4" style="54" customWidth="1"/>
    <col min="14858" max="15103" width="9.140625" style="54"/>
    <col min="15104" max="15104" width="70.5703125" style="54" customWidth="1"/>
    <col min="15105" max="15112" width="12.5703125" style="54" customWidth="1"/>
    <col min="15113" max="15113" width="4" style="54" customWidth="1"/>
    <col min="15114" max="15359" width="9.140625" style="54"/>
    <col min="15360" max="15360" width="70.5703125" style="54" customWidth="1"/>
    <col min="15361" max="15368" width="12.5703125" style="54" customWidth="1"/>
    <col min="15369" max="15369" width="4" style="54" customWidth="1"/>
    <col min="15370" max="15615" width="9.140625" style="54"/>
    <col min="15616" max="15616" width="70.5703125" style="54" customWidth="1"/>
    <col min="15617" max="15624" width="12.5703125" style="54" customWidth="1"/>
    <col min="15625" max="15625" width="4" style="54" customWidth="1"/>
    <col min="15626" max="15871" width="9.140625" style="54"/>
    <col min="15872" max="15872" width="70.5703125" style="54" customWidth="1"/>
    <col min="15873" max="15880" width="12.5703125" style="54" customWidth="1"/>
    <col min="15881" max="15881" width="4" style="54" customWidth="1"/>
    <col min="15882" max="16127" width="9.140625" style="54"/>
    <col min="16128" max="16128" width="70.5703125" style="54" customWidth="1"/>
    <col min="16129" max="16136" width="12.5703125" style="54" customWidth="1"/>
    <col min="16137" max="16137" width="4" style="54" customWidth="1"/>
    <col min="16138" max="16384" width="9.140625" style="54"/>
  </cols>
  <sheetData>
    <row r="1" spans="1:12" s="51" customFormat="1" ht="26.25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s="51" customFormat="1" ht="26.25" x14ac:dyDescent="0.4">
      <c r="A2" s="116" t="s">
        <v>76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4" spans="1:12" x14ac:dyDescent="0.2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  <c r="L4" s="53"/>
    </row>
    <row r="5" spans="1:12" s="57" customFormat="1" ht="15.75" x14ac:dyDescent="0.25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  <c r="L5" s="90" t="s">
        <v>99</v>
      </c>
    </row>
    <row r="6" spans="1:12" x14ac:dyDescent="0.2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x14ac:dyDescent="0.2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  <c r="L7" s="61"/>
    </row>
    <row r="8" spans="1:12" ht="14.25" x14ac:dyDescent="0.2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 t="shared" ref="G8:L8" si="0">SUM(G9:G13)</f>
        <v>2541304844.0799999</v>
      </c>
      <c r="H8" s="63">
        <f t="shared" si="0"/>
        <v>2835096786.7099996</v>
      </c>
      <c r="I8" s="63">
        <f t="shared" si="0"/>
        <v>2732767379.2999997</v>
      </c>
      <c r="J8" s="63">
        <f t="shared" si="0"/>
        <v>3134963331.1299996</v>
      </c>
      <c r="K8" s="63">
        <f t="shared" si="0"/>
        <v>3085691897.6500001</v>
      </c>
      <c r="L8" s="63">
        <f t="shared" si="0"/>
        <v>3277075658.5099998</v>
      </c>
    </row>
    <row r="9" spans="1:12" x14ac:dyDescent="0.2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 t="shared" ref="G9:L9" si="1">G20</f>
        <v>634855037.32999992</v>
      </c>
      <c r="H9" s="65">
        <f t="shared" si="1"/>
        <v>638172241.08999979</v>
      </c>
      <c r="I9" s="65">
        <f t="shared" si="1"/>
        <v>640332834.35000014</v>
      </c>
      <c r="J9" s="65">
        <f t="shared" si="1"/>
        <v>664045087.17000008</v>
      </c>
      <c r="K9" s="65">
        <f t="shared" si="1"/>
        <v>680578992.25999999</v>
      </c>
      <c r="L9" s="65">
        <f t="shared" si="1"/>
        <v>690434461.80000007</v>
      </c>
    </row>
    <row r="10" spans="1:12" x14ac:dyDescent="0.2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 t="shared" ref="G10:L10" si="2">G65</f>
        <v>1227697564.48</v>
      </c>
      <c r="H10" s="65">
        <f t="shared" si="2"/>
        <v>1205202997.1000001</v>
      </c>
      <c r="I10" s="65">
        <f t="shared" si="2"/>
        <v>985908247.89999998</v>
      </c>
      <c r="J10" s="65">
        <f t="shared" si="2"/>
        <v>1174121169.3299999</v>
      </c>
      <c r="K10" s="65">
        <f t="shared" si="2"/>
        <v>1121578710.79</v>
      </c>
      <c r="L10" s="65">
        <f t="shared" si="2"/>
        <v>1159806290.2499998</v>
      </c>
    </row>
    <row r="11" spans="1:12" x14ac:dyDescent="0.2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 t="shared" ref="G11:L11" si="3">G88</f>
        <v>422572444.24999994</v>
      </c>
      <c r="H11" s="65">
        <f t="shared" si="3"/>
        <v>586498830.56000006</v>
      </c>
      <c r="I11" s="65">
        <f t="shared" si="3"/>
        <v>597880258.23999989</v>
      </c>
      <c r="J11" s="65">
        <f t="shared" si="3"/>
        <v>828395289.13999999</v>
      </c>
      <c r="K11" s="65">
        <f t="shared" si="3"/>
        <v>791265560.71000004</v>
      </c>
      <c r="L11" s="65">
        <f t="shared" si="3"/>
        <v>986089809.17999995</v>
      </c>
    </row>
    <row r="12" spans="1:12" x14ac:dyDescent="0.2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 t="shared" ref="G12:L12" si="4">G99</f>
        <v>250712664.00999996</v>
      </c>
      <c r="H12" s="65">
        <f t="shared" si="4"/>
        <v>399916890.48999995</v>
      </c>
      <c r="I12" s="65">
        <f t="shared" si="4"/>
        <v>503679210.96999997</v>
      </c>
      <c r="J12" s="65">
        <f t="shared" si="4"/>
        <v>463528218.39000005</v>
      </c>
      <c r="K12" s="65">
        <f t="shared" si="4"/>
        <v>486800813.81999993</v>
      </c>
      <c r="L12" s="65">
        <f t="shared" si="4"/>
        <v>435653035.55000001</v>
      </c>
    </row>
    <row r="13" spans="1:12" x14ac:dyDescent="0.2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 t="shared" ref="G13:L13" si="5">G108</f>
        <v>5467134.0099999998</v>
      </c>
      <c r="H13" s="66">
        <f t="shared" si="5"/>
        <v>5305827.4700000007</v>
      </c>
      <c r="I13" s="66">
        <f t="shared" si="5"/>
        <v>4966827.84</v>
      </c>
      <c r="J13" s="66">
        <f t="shared" si="5"/>
        <v>4873567.0999999996</v>
      </c>
      <c r="K13" s="66">
        <f t="shared" si="5"/>
        <v>5467820.0700000003</v>
      </c>
      <c r="L13" s="66">
        <f t="shared" si="5"/>
        <v>5092061.7300000004</v>
      </c>
    </row>
    <row r="14" spans="1:12" x14ac:dyDescent="0.2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4.25" x14ac:dyDescent="0.2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 t="shared" ref="G15:L15" si="6">SUM(G16:G17)</f>
        <v>5561403823.249999</v>
      </c>
      <c r="H15" s="63">
        <f t="shared" si="6"/>
        <v>5448566546.0899992</v>
      </c>
      <c r="I15" s="63">
        <f t="shared" si="6"/>
        <v>5280698504.8799992</v>
      </c>
      <c r="J15" s="63">
        <f t="shared" si="6"/>
        <v>5564017637.6799994</v>
      </c>
      <c r="K15" s="63">
        <f t="shared" si="6"/>
        <v>5961885600.000001</v>
      </c>
      <c r="L15" s="63">
        <f t="shared" si="6"/>
        <v>5995764187.7200003</v>
      </c>
    </row>
    <row r="16" spans="1:12" x14ac:dyDescent="0.2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  <c r="L16" s="65">
        <v>5967715241.8299999</v>
      </c>
    </row>
    <row r="17" spans="1:12" x14ac:dyDescent="0.2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  <c r="L17" s="65">
        <v>28048945.890000001</v>
      </c>
    </row>
    <row r="18" spans="1:12" x14ac:dyDescent="0.2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x14ac:dyDescent="0.2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  <c r="L19" s="68"/>
    </row>
    <row r="20" spans="1:12" ht="14.25" x14ac:dyDescent="0.2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 t="shared" ref="G20:L20" si="7">SUM(G21:G40)</f>
        <v>634855037.32999992</v>
      </c>
      <c r="H20" s="97">
        <f t="shared" si="7"/>
        <v>638172241.08999979</v>
      </c>
      <c r="I20" s="97">
        <f t="shared" si="7"/>
        <v>640332834.35000014</v>
      </c>
      <c r="J20" s="97">
        <f t="shared" si="7"/>
        <v>664045087.17000008</v>
      </c>
      <c r="K20" s="97">
        <f t="shared" si="7"/>
        <v>680578992.25999999</v>
      </c>
      <c r="L20" s="97">
        <f t="shared" si="7"/>
        <v>690434461.80000007</v>
      </c>
    </row>
    <row r="21" spans="1:12" x14ac:dyDescent="0.2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  <c r="L21" s="71">
        <v>390239866.38000005</v>
      </c>
    </row>
    <row r="22" spans="1:12" x14ac:dyDescent="0.2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  <c r="L22" s="71">
        <v>475815.02999999991</v>
      </c>
    </row>
    <row r="23" spans="1:12" x14ac:dyDescent="0.2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  <c r="L23" s="71">
        <v>27275313.739999998</v>
      </c>
    </row>
    <row r="24" spans="1:12" x14ac:dyDescent="0.2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  <c r="L24" s="71">
        <v>3015956.92</v>
      </c>
    </row>
    <row r="25" spans="1:12" x14ac:dyDescent="0.2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  <c r="L25" s="71">
        <v>13619885.610000001</v>
      </c>
    </row>
    <row r="26" spans="1:12" x14ac:dyDescent="0.2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  <c r="L26" s="71">
        <v>6988034.75</v>
      </c>
    </row>
    <row r="27" spans="1:12" ht="14.25" x14ac:dyDescent="0.2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  <c r="L27" s="71">
        <v>3940489.1200000006</v>
      </c>
    </row>
    <row r="28" spans="1:12" ht="14.25" x14ac:dyDescent="0.2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  <c r="L28" s="71">
        <v>14595450.09</v>
      </c>
    </row>
    <row r="29" spans="1:12" ht="14.25" x14ac:dyDescent="0.2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  <c r="L29" s="71">
        <v>1441500.41</v>
      </c>
    </row>
    <row r="30" spans="1:12" x14ac:dyDescent="0.2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  <c r="L30" s="71">
        <v>9924542.7700000014</v>
      </c>
    </row>
    <row r="31" spans="1:12" x14ac:dyDescent="0.2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  <c r="L31" s="71">
        <v>7367961.1500000004</v>
      </c>
    </row>
    <row r="32" spans="1:12" x14ac:dyDescent="0.2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  <c r="L32" s="71">
        <v>6445217.2199999997</v>
      </c>
    </row>
    <row r="33" spans="1:12" x14ac:dyDescent="0.2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  <c r="L33" s="71">
        <v>6900.5599999999995</v>
      </c>
    </row>
    <row r="34" spans="1:12" ht="14.25" x14ac:dyDescent="0.2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  <c r="L34" s="71">
        <v>13106821.939999999</v>
      </c>
    </row>
    <row r="35" spans="1:12" ht="14.25" x14ac:dyDescent="0.2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  <c r="L35" s="71">
        <v>112328870.29000001</v>
      </c>
    </row>
    <row r="36" spans="1:12" x14ac:dyDescent="0.2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  <c r="L36" s="71">
        <v>18952906.090000004</v>
      </c>
    </row>
    <row r="37" spans="1:12" x14ac:dyDescent="0.2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  <c r="L37" s="71">
        <v>157.5</v>
      </c>
    </row>
    <row r="38" spans="1:12" ht="14.25" x14ac:dyDescent="0.2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  <c r="L38" s="71">
        <v>550853</v>
      </c>
    </row>
    <row r="39" spans="1:12" x14ac:dyDescent="0.2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  <c r="L39" s="71">
        <v>11437484.23</v>
      </c>
    </row>
    <row r="40" spans="1:12" x14ac:dyDescent="0.2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  <c r="L40" s="71">
        <v>48720434.999999993</v>
      </c>
    </row>
    <row r="41" spans="1:12" x14ac:dyDescent="0.2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  <c r="L41" s="98"/>
    </row>
    <row r="42" spans="1:12" ht="14.25" x14ac:dyDescent="0.2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 t="shared" ref="G42:L42" si="8">SUM(G43:G62)</f>
        <v>134985604.72799999</v>
      </c>
      <c r="H42" s="72">
        <f t="shared" si="8"/>
        <v>136303775.15500003</v>
      </c>
      <c r="I42" s="72">
        <f t="shared" si="8"/>
        <v>137472915.49300003</v>
      </c>
      <c r="J42" s="72">
        <f t="shared" si="8"/>
        <v>140440319.13199997</v>
      </c>
      <c r="K42" s="72">
        <f t="shared" si="8"/>
        <v>143468920.28600001</v>
      </c>
      <c r="L42" s="72">
        <f t="shared" si="8"/>
        <v>146463699.01000002</v>
      </c>
    </row>
    <row r="43" spans="1:12" x14ac:dyDescent="0.2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  <c r="L43" s="75">
        <v>122370085.833</v>
      </c>
    </row>
    <row r="44" spans="1:12" x14ac:dyDescent="0.2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  <c r="L44" s="75">
        <v>27782.575999999997</v>
      </c>
    </row>
    <row r="45" spans="1:12" x14ac:dyDescent="0.2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  <c r="L45" s="75">
        <v>779008.11099999992</v>
      </c>
    </row>
    <row r="46" spans="1:12" x14ac:dyDescent="0.2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  <c r="L46" s="75">
        <v>1111509.7350000001</v>
      </c>
    </row>
    <row r="47" spans="1:12" x14ac:dyDescent="0.2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  <c r="L47" s="101">
        <v>380973.54000000004</v>
      </c>
    </row>
    <row r="48" spans="1:12" x14ac:dyDescent="0.2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  <c r="L48" s="75">
        <v>432795.30899999995</v>
      </c>
    </row>
    <row r="49" spans="1:12" ht="14.25" x14ac:dyDescent="0.2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  <c r="L49" s="75">
        <v>376883.53300000005</v>
      </c>
    </row>
    <row r="50" spans="1:12" ht="14.25" x14ac:dyDescent="0.2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  <c r="L50" s="75">
        <v>1037811.0599999999</v>
      </c>
    </row>
    <row r="51" spans="1:12" ht="14.25" x14ac:dyDescent="0.2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  <c r="L51" s="75">
        <v>16656.356</v>
      </c>
    </row>
    <row r="52" spans="1:12" x14ac:dyDescent="0.2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  <c r="L52" s="75">
        <v>294890.848</v>
      </c>
    </row>
    <row r="53" spans="1:12" x14ac:dyDescent="0.2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  <c r="L53" s="75">
        <v>570258.89399999997</v>
      </c>
    </row>
    <row r="54" spans="1:12" x14ac:dyDescent="0.2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  <c r="L54" s="75">
        <v>291605.71399999998</v>
      </c>
    </row>
    <row r="55" spans="1:12" x14ac:dyDescent="0.2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  <c r="L55" s="75">
        <v>4946.7780000000002</v>
      </c>
    </row>
    <row r="56" spans="1:12" ht="14.25" x14ac:dyDescent="0.2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  <c r="L56" s="75">
        <v>1336717.6129999999</v>
      </c>
    </row>
    <row r="57" spans="1:12" ht="14.25" x14ac:dyDescent="0.2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  <c r="L57" s="75">
        <v>9873229.5240000002</v>
      </c>
    </row>
    <row r="58" spans="1:12" x14ac:dyDescent="0.2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  <c r="L58" s="75">
        <v>5830462.2599999998</v>
      </c>
    </row>
    <row r="59" spans="1:12" x14ac:dyDescent="0.2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  <c r="L59" s="75">
        <v>41.11</v>
      </c>
    </row>
    <row r="60" spans="1:12" ht="14.25" x14ac:dyDescent="0.2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  <c r="L60" s="75">
        <v>40113.244999999995</v>
      </c>
    </row>
    <row r="61" spans="1:12" x14ac:dyDescent="0.2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  <c r="L61" s="75">
        <v>333822.87299999996</v>
      </c>
    </row>
    <row r="62" spans="1:12" x14ac:dyDescent="0.2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  <c r="L62" s="75">
        <v>1354104.098</v>
      </c>
    </row>
    <row r="63" spans="1:12" x14ac:dyDescent="0.2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  <c r="L63" s="98"/>
    </row>
    <row r="64" spans="1:12" x14ac:dyDescent="0.2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  <c r="L64" s="102"/>
    </row>
    <row r="65" spans="1:12" ht="14.25" x14ac:dyDescent="0.2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 t="shared" ref="G65:L65" si="9">SUM(G66:G74)</f>
        <v>1227697564.48</v>
      </c>
      <c r="H65" s="103">
        <f t="shared" si="9"/>
        <v>1205202997.1000001</v>
      </c>
      <c r="I65" s="103">
        <f t="shared" si="9"/>
        <v>985908247.89999998</v>
      </c>
      <c r="J65" s="103">
        <f t="shared" si="9"/>
        <v>1174121169.3299999</v>
      </c>
      <c r="K65" s="103">
        <f t="shared" si="9"/>
        <v>1121578710.79</v>
      </c>
      <c r="L65" s="103">
        <f t="shared" si="9"/>
        <v>1159806290.2499998</v>
      </c>
    </row>
    <row r="66" spans="1:12" x14ac:dyDescent="0.2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  <c r="L66" s="71">
        <v>6451426.7999999998</v>
      </c>
    </row>
    <row r="67" spans="1:12" x14ac:dyDescent="0.2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  <c r="L67" s="71">
        <v>2530896.79</v>
      </c>
    </row>
    <row r="68" spans="1:12" ht="14.25" x14ac:dyDescent="0.2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  <c r="L68" s="71">
        <v>1142420339.55</v>
      </c>
    </row>
    <row r="69" spans="1:12" ht="14.25" x14ac:dyDescent="0.2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  <c r="L69" s="71">
        <v>1701685.03</v>
      </c>
    </row>
    <row r="70" spans="1:12" ht="14.25" x14ac:dyDescent="0.2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  <c r="L70" s="71">
        <v>329</v>
      </c>
    </row>
    <row r="71" spans="1:12" ht="14.25" x14ac:dyDescent="0.2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  <c r="L71" s="71">
        <v>6485214.29</v>
      </c>
    </row>
    <row r="72" spans="1:12" ht="14.25" x14ac:dyDescent="0.2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  <c r="L72" s="71">
        <v>8176.27</v>
      </c>
    </row>
    <row r="73" spans="1:12" x14ac:dyDescent="0.2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  <c r="L73" s="71">
        <v>0</v>
      </c>
    </row>
    <row r="74" spans="1:12" x14ac:dyDescent="0.2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  <c r="L74" s="71">
        <v>208222.52000000002</v>
      </c>
    </row>
    <row r="75" spans="1:12" x14ac:dyDescent="0.2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  <c r="L75" s="98"/>
    </row>
    <row r="76" spans="1:12" ht="14.25" x14ac:dyDescent="0.2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 t="shared" ref="G76:L76" si="10">SUM(G77:G85)</f>
        <v>3175320.1580000003</v>
      </c>
      <c r="H76" s="72">
        <f t="shared" si="10"/>
        <v>3116778.2719999999</v>
      </c>
      <c r="I76" s="72">
        <f t="shared" si="10"/>
        <v>2550650.5779999997</v>
      </c>
      <c r="J76" s="72">
        <f t="shared" si="10"/>
        <v>3032225.33</v>
      </c>
      <c r="K76" s="72">
        <f t="shared" si="10"/>
        <v>2631927.4880000004</v>
      </c>
      <c r="L76" s="72">
        <f t="shared" si="10"/>
        <v>2719603.324</v>
      </c>
    </row>
    <row r="77" spans="1:12" x14ac:dyDescent="0.2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  <c r="L77" s="75">
        <v>19609.200000000004</v>
      </c>
    </row>
    <row r="78" spans="1:12" x14ac:dyDescent="0.2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  <c r="L78" s="75">
        <v>7692.6949999999988</v>
      </c>
    </row>
    <row r="79" spans="1:12" ht="14.25" x14ac:dyDescent="0.2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  <c r="L79" s="75">
        <v>2672711.5670000003</v>
      </c>
    </row>
    <row r="80" spans="1:12" ht="14.25" x14ac:dyDescent="0.2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  <c r="L80" s="75">
        <v>3890.5299999999997</v>
      </c>
    </row>
    <row r="81" spans="1:12" ht="14.25" x14ac:dyDescent="0.2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  <c r="L81" s="75">
        <v>1</v>
      </c>
    </row>
    <row r="82" spans="1:12" ht="14.25" x14ac:dyDescent="0.2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  <c r="L82" s="75">
        <v>15163.456</v>
      </c>
    </row>
    <row r="83" spans="1:12" ht="14.25" x14ac:dyDescent="0.2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  <c r="L83" s="101">
        <v>19.240000000000002</v>
      </c>
    </row>
    <row r="84" spans="1:12" x14ac:dyDescent="0.2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  <c r="L84" s="75">
        <v>0</v>
      </c>
    </row>
    <row r="85" spans="1:12" x14ac:dyDescent="0.2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  <c r="L85" s="75">
        <v>515.63599999999997</v>
      </c>
    </row>
    <row r="86" spans="1:12" x14ac:dyDescent="0.2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  <c r="L86" s="101"/>
    </row>
    <row r="87" spans="1:12" x14ac:dyDescent="0.2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  <c r="L87" s="102"/>
    </row>
    <row r="88" spans="1:12" ht="14.25" x14ac:dyDescent="0.2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 t="shared" ref="G88:L88" si="11">SUM(G89:G91)</f>
        <v>422572444.24999994</v>
      </c>
      <c r="H88" s="97">
        <f t="shared" si="11"/>
        <v>586498830.56000006</v>
      </c>
      <c r="I88" s="97">
        <f t="shared" si="11"/>
        <v>597880258.23999989</v>
      </c>
      <c r="J88" s="97">
        <f t="shared" si="11"/>
        <v>828395289.13999999</v>
      </c>
      <c r="K88" s="97">
        <f t="shared" si="11"/>
        <v>791265560.71000004</v>
      </c>
      <c r="L88" s="97">
        <f t="shared" si="11"/>
        <v>986089809.17999995</v>
      </c>
    </row>
    <row r="89" spans="1:12" ht="14.25" x14ac:dyDescent="0.2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  <c r="L89" s="71">
        <v>607278489.27999997</v>
      </c>
    </row>
    <row r="90" spans="1:12" x14ac:dyDescent="0.2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  <c r="L90" s="71">
        <v>378785009.22999996</v>
      </c>
    </row>
    <row r="91" spans="1:12" x14ac:dyDescent="0.2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  <c r="L91" s="71">
        <v>26310.670000000002</v>
      </c>
    </row>
    <row r="92" spans="1:12" x14ac:dyDescent="0.2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  <c r="L92" s="98"/>
    </row>
    <row r="93" spans="1:12" ht="14.25" x14ac:dyDescent="0.2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 t="shared" ref="G93:L93" si="12">SUM(G94:G96)</f>
        <v>112363075.543</v>
      </c>
      <c r="H93" s="69">
        <f t="shared" si="12"/>
        <v>110491798.25600001</v>
      </c>
      <c r="I93" s="69">
        <f t="shared" si="12"/>
        <v>114279761.52599999</v>
      </c>
      <c r="J93" s="69">
        <f t="shared" si="12"/>
        <v>321478929.35499996</v>
      </c>
      <c r="K93" s="69">
        <f t="shared" si="12"/>
        <v>297074564.65800005</v>
      </c>
      <c r="L93" s="69">
        <f t="shared" si="12"/>
        <v>294648501.53299999</v>
      </c>
    </row>
    <row r="94" spans="1:12" ht="14.25" x14ac:dyDescent="0.2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  <c r="L94" s="107">
        <v>105124443.605</v>
      </c>
    </row>
    <row r="95" spans="1:12" x14ac:dyDescent="0.2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  <c r="L95" s="108">
        <v>189392504.618</v>
      </c>
    </row>
    <row r="96" spans="1:12" ht="14.25" x14ac:dyDescent="0.2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  <c r="L96" s="109">
        <v>131553.31000000003</v>
      </c>
    </row>
    <row r="97" spans="1:12" x14ac:dyDescent="0.2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  <c r="L97" s="98"/>
    </row>
    <row r="98" spans="1:12" x14ac:dyDescent="0.2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  <c r="L98" s="102"/>
    </row>
    <row r="99" spans="1:12" ht="14.25" x14ac:dyDescent="0.2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 t="shared" ref="G99:L99" si="13">SUM(G100:G101)</f>
        <v>250712664.00999996</v>
      </c>
      <c r="H99" s="103">
        <f t="shared" si="13"/>
        <v>399916890.48999995</v>
      </c>
      <c r="I99" s="103">
        <f t="shared" si="13"/>
        <v>503679210.96999997</v>
      </c>
      <c r="J99" s="103">
        <f t="shared" si="13"/>
        <v>463528218.39000005</v>
      </c>
      <c r="K99" s="103">
        <f t="shared" si="13"/>
        <v>486800813.81999993</v>
      </c>
      <c r="L99" s="103">
        <f t="shared" si="13"/>
        <v>435653035.55000001</v>
      </c>
    </row>
    <row r="100" spans="1:12" ht="14.25" x14ac:dyDescent="0.2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  <c r="L100" s="71">
        <v>427119232.05000001</v>
      </c>
    </row>
    <row r="101" spans="1:12" ht="14.25" x14ac:dyDescent="0.2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  <c r="L101" s="71">
        <v>8533803.5</v>
      </c>
    </row>
    <row r="102" spans="1:12" x14ac:dyDescent="0.2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  <c r="L102" s="98"/>
    </row>
    <row r="103" spans="1:12" ht="14.25" x14ac:dyDescent="0.2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 t="shared" ref="G103:L103" si="14">SUM(G104:G105)</f>
        <v>46954</v>
      </c>
      <c r="H103" s="72">
        <f t="shared" si="14"/>
        <v>84528</v>
      </c>
      <c r="I103" s="72">
        <f t="shared" si="14"/>
        <v>106224</v>
      </c>
      <c r="J103" s="72">
        <f t="shared" si="14"/>
        <v>94044</v>
      </c>
      <c r="K103" s="72">
        <f t="shared" si="14"/>
        <v>103287</v>
      </c>
      <c r="L103" s="72">
        <f t="shared" si="14"/>
        <v>89284</v>
      </c>
    </row>
    <row r="104" spans="1:12" ht="14.25" x14ac:dyDescent="0.2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  <c r="L104" s="75">
        <v>71920</v>
      </c>
    </row>
    <row r="105" spans="1:12" ht="14.25" x14ac:dyDescent="0.2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  <c r="L105" s="75">
        <v>17364</v>
      </c>
    </row>
    <row r="106" spans="1:12" x14ac:dyDescent="0.2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  <c r="L106" s="75"/>
    </row>
    <row r="107" spans="1:12" x14ac:dyDescent="0.2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  <c r="L107" s="75"/>
    </row>
    <row r="108" spans="1:12" ht="14.25" x14ac:dyDescent="0.2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  <c r="L108" s="110">
        <v>5092061.7300000004</v>
      </c>
    </row>
    <row r="109" spans="1:12" x14ac:dyDescent="0.2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  <c r="L109" s="110"/>
    </row>
    <row r="110" spans="1:12" x14ac:dyDescent="0.2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  <c r="L110" s="110"/>
    </row>
    <row r="111" spans="1:12" x14ac:dyDescent="0.2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  <c r="L111" s="113">
        <v>1.74</v>
      </c>
    </row>
    <row r="112" spans="1:12" x14ac:dyDescent="0.2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4" spans="1:1" ht="14.25" x14ac:dyDescent="0.2">
      <c r="A114" s="83" t="s">
        <v>58</v>
      </c>
    </row>
    <row r="115" spans="1:1" ht="14.25" x14ac:dyDescent="0.2">
      <c r="A115" s="83" t="s">
        <v>84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L1"/>
    <mergeCell ref="A2:L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5" s="1" customFormat="1" ht="26.25" x14ac:dyDescent="0.4">
      <c r="A2" s="117" t="s">
        <v>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75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85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87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89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93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zoomScaleNormal="100" workbookViewId="0">
      <pane xSplit="1" ySplit="6" topLeftCell="F40" activePane="bottomRight" state="frozen"/>
      <selection pane="topRight" activeCell="B1" sqref="B1"/>
      <selection pane="bottomLeft" activeCell="A7" sqref="A7"/>
      <selection pane="bottomRight" activeCell="N43" sqref="N43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pans="1:13" s="51" customFormat="1" ht="26.25" customHeight="1" x14ac:dyDescent="0.4">
      <c r="A2" s="116" t="s">
        <v>96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14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18">
        <f>SUM(E43:M43)</f>
        <v>90765278.671000004</v>
      </c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14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18">
        <f>SUM(E77:M77)</f>
        <v>16094</v>
      </c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F1"/>
    </sheetView>
  </sheetViews>
  <sheetFormatPr defaultRowHeight="12.75" x14ac:dyDescent="0.2"/>
  <cols>
    <col min="1" max="1" width="76" style="88" customWidth="1"/>
    <col min="2" max="6" width="12.5703125" style="84" customWidth="1"/>
    <col min="7" max="7" width="10.140625" style="54" bestFit="1" customWidth="1"/>
    <col min="8" max="8" width="9.140625" style="54"/>
    <col min="9" max="9" width="11.140625" style="54" bestFit="1" customWidth="1"/>
    <col min="10" max="91" width="9.140625" style="54"/>
    <col min="92" max="92" width="69.42578125" style="54" customWidth="1"/>
    <col min="93" max="102" width="12.5703125" style="54" customWidth="1"/>
    <col min="103" max="347" width="9.140625" style="54"/>
    <col min="348" max="348" width="69.42578125" style="54" customWidth="1"/>
    <col min="349" max="358" width="12.5703125" style="54" customWidth="1"/>
    <col min="359" max="603" width="9.140625" style="54"/>
    <col min="604" max="604" width="69.42578125" style="54" customWidth="1"/>
    <col min="605" max="614" width="12.5703125" style="54" customWidth="1"/>
    <col min="615" max="859" width="9.140625" style="54"/>
    <col min="860" max="860" width="69.42578125" style="54" customWidth="1"/>
    <col min="861" max="870" width="12.5703125" style="54" customWidth="1"/>
    <col min="871" max="1115" width="9.140625" style="54"/>
    <col min="1116" max="1116" width="69.42578125" style="54" customWidth="1"/>
    <col min="1117" max="1126" width="12.5703125" style="54" customWidth="1"/>
    <col min="1127" max="1371" width="9.140625" style="54"/>
    <col min="1372" max="1372" width="69.42578125" style="54" customWidth="1"/>
    <col min="1373" max="1382" width="12.5703125" style="54" customWidth="1"/>
    <col min="1383" max="1627" width="9.140625" style="54"/>
    <col min="1628" max="1628" width="69.42578125" style="54" customWidth="1"/>
    <col min="1629" max="1638" width="12.5703125" style="54" customWidth="1"/>
    <col min="1639" max="1883" width="9.140625" style="54"/>
    <col min="1884" max="1884" width="69.42578125" style="54" customWidth="1"/>
    <col min="1885" max="1894" width="12.5703125" style="54" customWidth="1"/>
    <col min="1895" max="2139" width="9.140625" style="54"/>
    <col min="2140" max="2140" width="69.42578125" style="54" customWidth="1"/>
    <col min="2141" max="2150" width="12.5703125" style="54" customWidth="1"/>
    <col min="2151" max="2395" width="9.140625" style="54"/>
    <col min="2396" max="2396" width="69.42578125" style="54" customWidth="1"/>
    <col min="2397" max="2406" width="12.5703125" style="54" customWidth="1"/>
    <col min="2407" max="2651" width="9.140625" style="54"/>
    <col min="2652" max="2652" width="69.42578125" style="54" customWidth="1"/>
    <col min="2653" max="2662" width="12.5703125" style="54" customWidth="1"/>
    <col min="2663" max="2907" width="9.140625" style="54"/>
    <col min="2908" max="2908" width="69.42578125" style="54" customWidth="1"/>
    <col min="2909" max="2918" width="12.5703125" style="54" customWidth="1"/>
    <col min="2919" max="3163" width="9.140625" style="54"/>
    <col min="3164" max="3164" width="69.42578125" style="54" customWidth="1"/>
    <col min="3165" max="3174" width="12.5703125" style="54" customWidth="1"/>
    <col min="3175" max="3419" width="9.140625" style="54"/>
    <col min="3420" max="3420" width="69.42578125" style="54" customWidth="1"/>
    <col min="3421" max="3430" width="12.5703125" style="54" customWidth="1"/>
    <col min="3431" max="3675" width="9.140625" style="54"/>
    <col min="3676" max="3676" width="69.42578125" style="54" customWidth="1"/>
    <col min="3677" max="3686" width="12.5703125" style="54" customWidth="1"/>
    <col min="3687" max="3931" width="9.140625" style="54"/>
    <col min="3932" max="3932" width="69.42578125" style="54" customWidth="1"/>
    <col min="3933" max="3942" width="12.5703125" style="54" customWidth="1"/>
    <col min="3943" max="4187" width="9.140625" style="54"/>
    <col min="4188" max="4188" width="69.42578125" style="54" customWidth="1"/>
    <col min="4189" max="4198" width="12.5703125" style="54" customWidth="1"/>
    <col min="4199" max="4443" width="9.140625" style="54"/>
    <col min="4444" max="4444" width="69.42578125" style="54" customWidth="1"/>
    <col min="4445" max="4454" width="12.5703125" style="54" customWidth="1"/>
    <col min="4455" max="4699" width="9.140625" style="54"/>
    <col min="4700" max="4700" width="69.42578125" style="54" customWidth="1"/>
    <col min="4701" max="4710" width="12.5703125" style="54" customWidth="1"/>
    <col min="4711" max="4955" width="9.140625" style="54"/>
    <col min="4956" max="4956" width="69.42578125" style="54" customWidth="1"/>
    <col min="4957" max="4966" width="12.5703125" style="54" customWidth="1"/>
    <col min="4967" max="5211" width="9.140625" style="54"/>
    <col min="5212" max="5212" width="69.42578125" style="54" customWidth="1"/>
    <col min="5213" max="5222" width="12.5703125" style="54" customWidth="1"/>
    <col min="5223" max="5467" width="9.140625" style="54"/>
    <col min="5468" max="5468" width="69.42578125" style="54" customWidth="1"/>
    <col min="5469" max="5478" width="12.5703125" style="54" customWidth="1"/>
    <col min="5479" max="5723" width="9.140625" style="54"/>
    <col min="5724" max="5724" width="69.42578125" style="54" customWidth="1"/>
    <col min="5725" max="5734" width="12.5703125" style="54" customWidth="1"/>
    <col min="5735" max="5979" width="9.140625" style="54"/>
    <col min="5980" max="5980" width="69.42578125" style="54" customWidth="1"/>
    <col min="5981" max="5990" width="12.5703125" style="54" customWidth="1"/>
    <col min="5991" max="6235" width="9.140625" style="54"/>
    <col min="6236" max="6236" width="69.42578125" style="54" customWidth="1"/>
    <col min="6237" max="6246" width="12.5703125" style="54" customWidth="1"/>
    <col min="6247" max="6491" width="9.140625" style="54"/>
    <col min="6492" max="6492" width="69.42578125" style="54" customWidth="1"/>
    <col min="6493" max="6502" width="12.5703125" style="54" customWidth="1"/>
    <col min="6503" max="6747" width="9.140625" style="54"/>
    <col min="6748" max="6748" width="69.42578125" style="54" customWidth="1"/>
    <col min="6749" max="6758" width="12.5703125" style="54" customWidth="1"/>
    <col min="6759" max="7003" width="9.140625" style="54"/>
    <col min="7004" max="7004" width="69.42578125" style="54" customWidth="1"/>
    <col min="7005" max="7014" width="12.5703125" style="54" customWidth="1"/>
    <col min="7015" max="7259" width="9.140625" style="54"/>
    <col min="7260" max="7260" width="69.42578125" style="54" customWidth="1"/>
    <col min="7261" max="7270" width="12.5703125" style="54" customWidth="1"/>
    <col min="7271" max="7515" width="9.140625" style="54"/>
    <col min="7516" max="7516" width="69.42578125" style="54" customWidth="1"/>
    <col min="7517" max="7526" width="12.5703125" style="54" customWidth="1"/>
    <col min="7527" max="7771" width="9.140625" style="54"/>
    <col min="7772" max="7772" width="69.42578125" style="54" customWidth="1"/>
    <col min="7773" max="7782" width="12.5703125" style="54" customWidth="1"/>
    <col min="7783" max="8027" width="9.140625" style="54"/>
    <col min="8028" max="8028" width="69.42578125" style="54" customWidth="1"/>
    <col min="8029" max="8038" width="12.5703125" style="54" customWidth="1"/>
    <col min="8039" max="8283" width="9.140625" style="54"/>
    <col min="8284" max="8284" width="69.42578125" style="54" customWidth="1"/>
    <col min="8285" max="8294" width="12.5703125" style="54" customWidth="1"/>
    <col min="8295" max="8539" width="9.140625" style="54"/>
    <col min="8540" max="8540" width="69.42578125" style="54" customWidth="1"/>
    <col min="8541" max="8550" width="12.5703125" style="54" customWidth="1"/>
    <col min="8551" max="8795" width="9.140625" style="54"/>
    <col min="8796" max="8796" width="69.42578125" style="54" customWidth="1"/>
    <col min="8797" max="8806" width="12.5703125" style="54" customWidth="1"/>
    <col min="8807" max="9051" width="9.140625" style="54"/>
    <col min="9052" max="9052" width="69.42578125" style="54" customWidth="1"/>
    <col min="9053" max="9062" width="12.5703125" style="54" customWidth="1"/>
    <col min="9063" max="9307" width="9.140625" style="54"/>
    <col min="9308" max="9308" width="69.42578125" style="54" customWidth="1"/>
    <col min="9309" max="9318" width="12.5703125" style="54" customWidth="1"/>
    <col min="9319" max="9563" width="9.140625" style="54"/>
    <col min="9564" max="9564" width="69.42578125" style="54" customWidth="1"/>
    <col min="9565" max="9574" width="12.5703125" style="54" customWidth="1"/>
    <col min="9575" max="9819" width="9.140625" style="54"/>
    <col min="9820" max="9820" width="69.42578125" style="54" customWidth="1"/>
    <col min="9821" max="9830" width="12.5703125" style="54" customWidth="1"/>
    <col min="9831" max="10075" width="9.140625" style="54"/>
    <col min="10076" max="10076" width="69.42578125" style="54" customWidth="1"/>
    <col min="10077" max="10086" width="12.5703125" style="54" customWidth="1"/>
    <col min="10087" max="10331" width="9.140625" style="54"/>
    <col min="10332" max="10332" width="69.42578125" style="54" customWidth="1"/>
    <col min="10333" max="10342" width="12.5703125" style="54" customWidth="1"/>
    <col min="10343" max="10587" width="9.140625" style="54"/>
    <col min="10588" max="10588" width="69.42578125" style="54" customWidth="1"/>
    <col min="10589" max="10598" width="12.5703125" style="54" customWidth="1"/>
    <col min="10599" max="10843" width="9.140625" style="54"/>
    <col min="10844" max="10844" width="69.42578125" style="54" customWidth="1"/>
    <col min="10845" max="10854" width="12.5703125" style="54" customWidth="1"/>
    <col min="10855" max="11099" width="9.140625" style="54"/>
    <col min="11100" max="11100" width="69.42578125" style="54" customWidth="1"/>
    <col min="11101" max="11110" width="12.5703125" style="54" customWidth="1"/>
    <col min="11111" max="11355" width="9.140625" style="54"/>
    <col min="11356" max="11356" width="69.42578125" style="54" customWidth="1"/>
    <col min="11357" max="11366" width="12.5703125" style="54" customWidth="1"/>
    <col min="11367" max="11611" width="9.140625" style="54"/>
    <col min="11612" max="11612" width="69.42578125" style="54" customWidth="1"/>
    <col min="11613" max="11622" width="12.5703125" style="54" customWidth="1"/>
    <col min="11623" max="11867" width="9.140625" style="54"/>
    <col min="11868" max="11868" width="69.42578125" style="54" customWidth="1"/>
    <col min="11869" max="11878" width="12.5703125" style="54" customWidth="1"/>
    <col min="11879" max="12123" width="9.140625" style="54"/>
    <col min="12124" max="12124" width="69.42578125" style="54" customWidth="1"/>
    <col min="12125" max="12134" width="12.5703125" style="54" customWidth="1"/>
    <col min="12135" max="12379" width="9.140625" style="54"/>
    <col min="12380" max="12380" width="69.42578125" style="54" customWidth="1"/>
    <col min="12381" max="12390" width="12.5703125" style="54" customWidth="1"/>
    <col min="12391" max="12635" width="9.140625" style="54"/>
    <col min="12636" max="12636" width="69.42578125" style="54" customWidth="1"/>
    <col min="12637" max="12646" width="12.5703125" style="54" customWidth="1"/>
    <col min="12647" max="12891" width="9.140625" style="54"/>
    <col min="12892" max="12892" width="69.42578125" style="54" customWidth="1"/>
    <col min="12893" max="12902" width="12.5703125" style="54" customWidth="1"/>
    <col min="12903" max="13147" width="9.140625" style="54"/>
    <col min="13148" max="13148" width="69.42578125" style="54" customWidth="1"/>
    <col min="13149" max="13158" width="12.5703125" style="54" customWidth="1"/>
    <col min="13159" max="13403" width="9.140625" style="54"/>
    <col min="13404" max="13404" width="69.42578125" style="54" customWidth="1"/>
    <col min="13405" max="13414" width="12.5703125" style="54" customWidth="1"/>
    <col min="13415" max="13659" width="9.140625" style="54"/>
    <col min="13660" max="13660" width="69.42578125" style="54" customWidth="1"/>
    <col min="13661" max="13670" width="12.5703125" style="54" customWidth="1"/>
    <col min="13671" max="13915" width="9.140625" style="54"/>
    <col min="13916" max="13916" width="69.42578125" style="54" customWidth="1"/>
    <col min="13917" max="13926" width="12.5703125" style="54" customWidth="1"/>
    <col min="13927" max="14171" width="9.140625" style="54"/>
    <col min="14172" max="14172" width="69.42578125" style="54" customWidth="1"/>
    <col min="14173" max="14182" width="12.5703125" style="54" customWidth="1"/>
    <col min="14183" max="14427" width="9.140625" style="54"/>
    <col min="14428" max="14428" width="69.42578125" style="54" customWidth="1"/>
    <col min="14429" max="14438" width="12.5703125" style="54" customWidth="1"/>
    <col min="14439" max="14683" width="9.140625" style="54"/>
    <col min="14684" max="14684" width="69.42578125" style="54" customWidth="1"/>
    <col min="14685" max="14694" width="12.5703125" style="54" customWidth="1"/>
    <col min="14695" max="14939" width="9.140625" style="54"/>
    <col min="14940" max="14940" width="69.42578125" style="54" customWidth="1"/>
    <col min="14941" max="14950" width="12.5703125" style="54" customWidth="1"/>
    <col min="14951" max="15195" width="9.140625" style="54"/>
    <col min="15196" max="15196" width="69.42578125" style="54" customWidth="1"/>
    <col min="15197" max="15206" width="12.5703125" style="54" customWidth="1"/>
    <col min="15207" max="15451" width="9.140625" style="54"/>
    <col min="15452" max="15452" width="69.42578125" style="54" customWidth="1"/>
    <col min="15453" max="15462" width="12.5703125" style="54" customWidth="1"/>
    <col min="15463" max="15707" width="9.140625" style="54"/>
    <col min="15708" max="15708" width="69.42578125" style="54" customWidth="1"/>
    <col min="15709" max="15718" width="12.5703125" style="54" customWidth="1"/>
    <col min="15719" max="15963" width="9.140625" style="54"/>
    <col min="15964" max="15964" width="69.42578125" style="54" customWidth="1"/>
    <col min="15965" max="15974" width="12.5703125" style="54" customWidth="1"/>
    <col min="15975" max="16383" width="9.140625" style="54"/>
    <col min="16384" max="16384" width="9.140625" style="54" customWidth="1"/>
  </cols>
  <sheetData>
    <row r="1" spans="1:6" s="51" customFormat="1" ht="26.25" customHeight="1" x14ac:dyDescent="0.4">
      <c r="A1" s="116" t="s">
        <v>0</v>
      </c>
      <c r="B1" s="116"/>
      <c r="C1" s="116"/>
      <c r="D1" s="116"/>
      <c r="E1" s="116"/>
      <c r="F1" s="116"/>
    </row>
    <row r="2" spans="1:6" s="51" customFormat="1" ht="26.25" customHeight="1" x14ac:dyDescent="0.4">
      <c r="A2" s="116" t="s">
        <v>98</v>
      </c>
      <c r="B2" s="116"/>
      <c r="C2" s="116"/>
      <c r="D2" s="116"/>
      <c r="E2" s="116"/>
      <c r="F2" s="116"/>
    </row>
    <row r="4" spans="1:6" x14ac:dyDescent="0.2">
      <c r="A4" s="52"/>
      <c r="B4" s="53"/>
      <c r="C4" s="53"/>
      <c r="D4" s="53"/>
      <c r="E4" s="53"/>
      <c r="F4" s="53"/>
    </row>
    <row r="5" spans="1:6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</row>
    <row r="6" spans="1:6" x14ac:dyDescent="0.2">
      <c r="A6" s="58"/>
      <c r="B6" s="59"/>
      <c r="C6" s="59"/>
      <c r="D6" s="59"/>
      <c r="E6" s="59"/>
      <c r="F6" s="59"/>
    </row>
    <row r="7" spans="1:6" x14ac:dyDescent="0.2">
      <c r="A7" s="60"/>
      <c r="B7" s="61"/>
      <c r="C7" s="61"/>
      <c r="D7" s="61"/>
      <c r="E7" s="61"/>
      <c r="F7" s="61"/>
    </row>
    <row r="8" spans="1:6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" si="2">SUM(F9:F13)</f>
        <v>177993031.82000002</v>
      </c>
    </row>
    <row r="9" spans="1:6" x14ac:dyDescent="0.2">
      <c r="A9" s="64" t="s">
        <v>3</v>
      </c>
      <c r="B9" s="65">
        <f t="shared" ref="B9:C9" si="3">B20</f>
        <v>69091858.379999995</v>
      </c>
      <c r="C9" s="65">
        <f t="shared" si="3"/>
        <v>56433777.49000001</v>
      </c>
      <c r="D9" s="65">
        <f t="shared" ref="D9:E9" si="4">D20</f>
        <v>47880580.289999999</v>
      </c>
      <c r="E9" s="65">
        <f t="shared" si="4"/>
        <v>46735083.790000007</v>
      </c>
      <c r="F9" s="65">
        <f t="shared" ref="F9" si="5">F20</f>
        <v>45334810.719999999</v>
      </c>
    </row>
    <row r="10" spans="1:6" x14ac:dyDescent="0.2">
      <c r="A10" s="64" t="s">
        <v>4</v>
      </c>
      <c r="B10" s="65">
        <f t="shared" ref="B10:C10" si="6">B65</f>
        <v>90101353.189999998</v>
      </c>
      <c r="C10" s="65">
        <f t="shared" si="6"/>
        <v>238654354.59999999</v>
      </c>
      <c r="D10" s="65">
        <f t="shared" ref="D10:E10" si="7">D65</f>
        <v>24273268.199999999</v>
      </c>
      <c r="E10" s="65">
        <f t="shared" si="7"/>
        <v>71245829.820000008</v>
      </c>
      <c r="F10" s="65">
        <f t="shared" ref="F10" si="8">F65</f>
        <v>79313572.060000002</v>
      </c>
    </row>
    <row r="11" spans="1:6" x14ac:dyDescent="0.2">
      <c r="A11" s="64" t="s">
        <v>5</v>
      </c>
      <c r="B11" s="65">
        <f t="shared" ref="B11:C11" si="9">B88</f>
        <v>78350835.790000007</v>
      </c>
      <c r="C11" s="65">
        <f t="shared" si="9"/>
        <v>82511827.379999995</v>
      </c>
      <c r="D11" s="65">
        <f t="shared" ref="D11:E11" si="10">D88</f>
        <v>77291232.409999996</v>
      </c>
      <c r="E11" s="65">
        <f t="shared" si="10"/>
        <v>80730605.859999999</v>
      </c>
      <c r="F11" s="65">
        <f t="shared" ref="F11" si="11">F88</f>
        <v>48780962.269999996</v>
      </c>
    </row>
    <row r="12" spans="1:6" x14ac:dyDescent="0.2">
      <c r="A12" s="64" t="s">
        <v>6</v>
      </c>
      <c r="B12" s="65">
        <f t="shared" ref="B12:C12" si="12">B99</f>
        <v>35268101.329999998</v>
      </c>
      <c r="C12" s="65">
        <f t="shared" si="12"/>
        <v>27909179.270000003</v>
      </c>
      <c r="D12" s="65">
        <f t="shared" ref="D12:E12" si="13">D99</f>
        <v>27694340.240000002</v>
      </c>
      <c r="E12" s="65">
        <f t="shared" si="13"/>
        <v>11012490.450000001</v>
      </c>
      <c r="F12" s="115">
        <f t="shared" ref="F12" si="14">F99</f>
        <v>4456198.9399999995</v>
      </c>
    </row>
    <row r="13" spans="1:6" x14ac:dyDescent="0.2">
      <c r="A13" s="64" t="s">
        <v>7</v>
      </c>
      <c r="B13" s="66">
        <f t="shared" ref="B13:C13" si="15">B108</f>
        <v>626983.15</v>
      </c>
      <c r="C13" s="66">
        <f t="shared" si="15"/>
        <v>384665.61</v>
      </c>
      <c r="D13" s="66">
        <f t="shared" ref="D13:E13" si="16">D108</f>
        <v>307470.07</v>
      </c>
      <c r="E13" s="66">
        <f t="shared" si="16"/>
        <v>42549.81</v>
      </c>
      <c r="F13" s="66">
        <f t="shared" ref="F13" si="17">F108</f>
        <v>107487.83</v>
      </c>
    </row>
    <row r="14" spans="1:6" x14ac:dyDescent="0.2">
      <c r="A14" s="64"/>
      <c r="B14" s="66"/>
      <c r="C14" s="66"/>
      <c r="D14" s="66"/>
      <c r="E14" s="66"/>
      <c r="F14" s="66"/>
    </row>
    <row r="15" spans="1:6" ht="14.25" x14ac:dyDescent="0.2">
      <c r="A15" s="62" t="s">
        <v>8</v>
      </c>
      <c r="B15" s="63">
        <f t="shared" ref="B15:C15" si="18">SUM(B16:B17)</f>
        <v>470434798.71999985</v>
      </c>
      <c r="C15" s="63">
        <f t="shared" si="18"/>
        <v>427819740.19</v>
      </c>
      <c r="D15" s="63">
        <f t="shared" ref="D15:E15" si="19">SUM(D16:D17)</f>
        <v>511524742.77000004</v>
      </c>
      <c r="E15" s="63">
        <f t="shared" si="19"/>
        <v>442479313.74000007</v>
      </c>
      <c r="F15" s="63">
        <f t="shared" ref="F15" si="20">SUM(F16:F17)</f>
        <v>379404674.3499999</v>
      </c>
    </row>
    <row r="16" spans="1:6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</row>
    <row r="17" spans="1:9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</row>
    <row r="18" spans="1:9" x14ac:dyDescent="0.2">
      <c r="A18" s="64"/>
      <c r="B18" s="65"/>
      <c r="C18" s="65"/>
      <c r="D18" s="65"/>
      <c r="E18" s="65"/>
      <c r="F18" s="65"/>
    </row>
    <row r="19" spans="1:9" x14ac:dyDescent="0.2">
      <c r="A19" s="64"/>
      <c r="B19" s="68"/>
      <c r="C19" s="68"/>
      <c r="D19" s="68"/>
      <c r="E19" s="68"/>
      <c r="F19" s="68"/>
    </row>
    <row r="20" spans="1:9" ht="14.25" x14ac:dyDescent="0.2">
      <c r="A20" s="62" t="s">
        <v>11</v>
      </c>
      <c r="B20" s="69">
        <f t="shared" ref="B20:C20" si="21">SUM(B21:B40)</f>
        <v>69091858.379999995</v>
      </c>
      <c r="C20" s="69">
        <f t="shared" si="21"/>
        <v>56433777.49000001</v>
      </c>
      <c r="D20" s="69">
        <f t="shared" ref="D20:E20" si="22">SUM(D21:D40)</f>
        <v>47880580.289999999</v>
      </c>
      <c r="E20" s="69">
        <f t="shared" si="22"/>
        <v>46735083.790000007</v>
      </c>
      <c r="F20" s="69">
        <f t="shared" ref="F20" si="23">SUM(F21:F40)</f>
        <v>45334810.719999999</v>
      </c>
      <c r="G20" s="114"/>
      <c r="I20" s="114"/>
    </row>
    <row r="21" spans="1:9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</row>
    <row r="22" spans="1:9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</row>
    <row r="23" spans="1:9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</row>
    <row r="24" spans="1:9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</row>
    <row r="25" spans="1:9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</row>
    <row r="26" spans="1:9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</row>
    <row r="27" spans="1:9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</row>
    <row r="28" spans="1:9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</row>
    <row r="29" spans="1:9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</row>
    <row r="30" spans="1:9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</row>
    <row r="31" spans="1:9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</row>
    <row r="32" spans="1:9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</row>
    <row r="33" spans="1:9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</row>
    <row r="34" spans="1:9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</row>
    <row r="35" spans="1:9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</row>
    <row r="36" spans="1:9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</row>
    <row r="37" spans="1:9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</row>
    <row r="38" spans="1:9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</row>
    <row r="39" spans="1:9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</row>
    <row r="40" spans="1:9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</row>
    <row r="41" spans="1:9" x14ac:dyDescent="0.2">
      <c r="A41" s="64"/>
      <c r="B41" s="71"/>
      <c r="C41" s="71"/>
      <c r="D41" s="71"/>
      <c r="E41" s="71"/>
      <c r="F41" s="71"/>
    </row>
    <row r="42" spans="1:9" ht="14.25" x14ac:dyDescent="0.2">
      <c r="A42" s="62" t="s">
        <v>32</v>
      </c>
      <c r="B42" s="72">
        <f t="shared" ref="B42:C42" si="24">SUM(B43:B62)</f>
        <v>15360651.806000002</v>
      </c>
      <c r="C42" s="72">
        <f t="shared" si="24"/>
        <v>12522533.147999998</v>
      </c>
      <c r="D42" s="72">
        <f t="shared" ref="D42:E42" si="25">SUM(D43:D62)</f>
        <v>9458799.1579999998</v>
      </c>
      <c r="E42" s="72">
        <f t="shared" si="25"/>
        <v>8874328.1250000019</v>
      </c>
      <c r="F42" s="72">
        <f t="shared" ref="F42" si="26">SUM(F43:F62)</f>
        <v>8526379.1689999998</v>
      </c>
    </row>
    <row r="43" spans="1:9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118"/>
      <c r="I43" s="118"/>
    </row>
    <row r="44" spans="1:9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</row>
    <row r="45" spans="1:9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</row>
    <row r="46" spans="1:9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</row>
    <row r="47" spans="1:9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</row>
    <row r="48" spans="1:9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</row>
    <row r="49" spans="1:6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</row>
    <row r="50" spans="1:6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</row>
    <row r="51" spans="1:6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</row>
    <row r="52" spans="1:6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</row>
    <row r="53" spans="1:6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</row>
    <row r="54" spans="1:6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</row>
    <row r="55" spans="1:6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</row>
    <row r="56" spans="1:6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</row>
    <row r="57" spans="1:6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</row>
    <row r="58" spans="1:6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</row>
    <row r="59" spans="1:6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</row>
    <row r="60" spans="1:6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</row>
    <row r="61" spans="1:6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</row>
    <row r="62" spans="1:6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</row>
    <row r="63" spans="1:6" x14ac:dyDescent="0.2">
      <c r="A63" s="64"/>
      <c r="B63" s="71"/>
      <c r="C63" s="71"/>
      <c r="D63" s="71"/>
      <c r="E63" s="71"/>
      <c r="F63" s="71"/>
    </row>
    <row r="64" spans="1:6" x14ac:dyDescent="0.2">
      <c r="A64" s="64"/>
      <c r="B64" s="68"/>
      <c r="C64" s="68"/>
      <c r="D64" s="68"/>
      <c r="E64" s="68"/>
      <c r="F64" s="68"/>
    </row>
    <row r="65" spans="1:9" ht="14.25" x14ac:dyDescent="0.2">
      <c r="A65" s="62" t="s">
        <v>36</v>
      </c>
      <c r="B65" s="69">
        <f t="shared" ref="B65:C65" si="27">SUM(B66:B74)</f>
        <v>90101353.189999998</v>
      </c>
      <c r="C65" s="69">
        <f t="shared" si="27"/>
        <v>238654354.59999999</v>
      </c>
      <c r="D65" s="69">
        <f t="shared" ref="D65:E65" si="28">SUM(D66:D74)</f>
        <v>24273268.199999999</v>
      </c>
      <c r="E65" s="69">
        <f t="shared" si="28"/>
        <v>71245829.820000008</v>
      </c>
      <c r="F65" s="69">
        <f t="shared" ref="F65" si="29">SUM(F66:F74)</f>
        <v>79313572.060000002</v>
      </c>
    </row>
    <row r="66" spans="1:9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114"/>
      <c r="I66" s="114"/>
    </row>
    <row r="67" spans="1:9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</row>
    <row r="68" spans="1:9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</row>
    <row r="69" spans="1:9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</row>
    <row r="70" spans="1:9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</row>
    <row r="71" spans="1:9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</row>
    <row r="72" spans="1:9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</row>
    <row r="73" spans="1:9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</row>
    <row r="74" spans="1:9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</row>
    <row r="75" spans="1:9" x14ac:dyDescent="0.2">
      <c r="A75" s="64"/>
      <c r="B75" s="71"/>
      <c r="C75" s="71"/>
      <c r="D75" s="71"/>
      <c r="E75" s="71"/>
      <c r="F75" s="71"/>
    </row>
    <row r="76" spans="1:9" ht="14.25" x14ac:dyDescent="0.2">
      <c r="A76" s="62" t="s">
        <v>46</v>
      </c>
      <c r="B76" s="72">
        <f t="shared" ref="B76:C76" si="30">SUM(B77:B85)</f>
        <v>211495.09000000003</v>
      </c>
      <c r="C76" s="72">
        <f t="shared" si="30"/>
        <v>558911.21799999999</v>
      </c>
      <c r="D76" s="72">
        <f t="shared" ref="D76:E76" si="31">SUM(D77:D85)</f>
        <v>57067.754000000001</v>
      </c>
      <c r="E76" s="72">
        <f t="shared" si="31"/>
        <v>167569.57700000002</v>
      </c>
      <c r="F76" s="72">
        <f t="shared" ref="F76" si="32">SUM(F77:F85)</f>
        <v>186244.66800000001</v>
      </c>
    </row>
    <row r="77" spans="1:9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118"/>
      <c r="I77" s="118"/>
    </row>
    <row r="78" spans="1:9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</row>
    <row r="79" spans="1:9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</row>
    <row r="80" spans="1:9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</row>
    <row r="81" spans="1:6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</row>
    <row r="82" spans="1:6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</row>
    <row r="83" spans="1:6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</row>
    <row r="84" spans="1:6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</row>
    <row r="85" spans="1:6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</row>
    <row r="86" spans="1:6" x14ac:dyDescent="0.2">
      <c r="A86" s="64"/>
      <c r="B86" s="75"/>
      <c r="C86" s="75"/>
      <c r="D86" s="75"/>
      <c r="E86" s="75"/>
      <c r="F86" s="75"/>
    </row>
    <row r="87" spans="1:6" x14ac:dyDescent="0.2">
      <c r="A87" s="64"/>
      <c r="B87" s="68"/>
      <c r="C87" s="68"/>
      <c r="D87" s="68"/>
      <c r="E87" s="68"/>
      <c r="F87" s="68"/>
    </row>
    <row r="88" spans="1:6" ht="14.25" x14ac:dyDescent="0.2">
      <c r="A88" s="62" t="s">
        <v>95</v>
      </c>
      <c r="B88" s="69">
        <f t="shared" ref="B88:C88" si="33">SUM(B89:B91)</f>
        <v>78350835.790000007</v>
      </c>
      <c r="C88" s="69">
        <f t="shared" si="33"/>
        <v>82511827.379999995</v>
      </c>
      <c r="D88" s="69">
        <f t="shared" ref="D88:E88" si="34">SUM(D89:D91)</f>
        <v>77291232.409999996</v>
      </c>
      <c r="E88" s="69">
        <f t="shared" si="34"/>
        <v>80730605.859999999</v>
      </c>
      <c r="F88" s="69">
        <f t="shared" ref="F88" si="35">SUM(F89:F91)</f>
        <v>48780962.269999996</v>
      </c>
    </row>
    <row r="89" spans="1:6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</row>
    <row r="90" spans="1:6" x14ac:dyDescent="0.2">
      <c r="A90" s="64" t="s">
        <v>90</v>
      </c>
      <c r="B90" s="107">
        <v>30300193.240000002</v>
      </c>
      <c r="C90" s="107">
        <v>30008286.129999999</v>
      </c>
      <c r="D90" s="107">
        <v>29623152.549999997</v>
      </c>
      <c r="E90" s="107">
        <v>29725034.259999998</v>
      </c>
      <c r="F90" s="107">
        <v>17942055.899999999</v>
      </c>
    </row>
    <row r="91" spans="1:6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</row>
    <row r="92" spans="1:6" x14ac:dyDescent="0.2">
      <c r="A92" s="64"/>
      <c r="B92" s="71"/>
      <c r="C92" s="71"/>
      <c r="D92" s="71"/>
      <c r="E92" s="71"/>
      <c r="F92" s="71"/>
    </row>
    <row r="93" spans="1:6" ht="14.25" x14ac:dyDescent="0.2">
      <c r="A93" s="62" t="s">
        <v>50</v>
      </c>
      <c r="B93" s="69">
        <f t="shared" ref="B93:C93" si="36">SUM(B94:B96)</f>
        <v>23483108.991</v>
      </c>
      <c r="C93" s="69">
        <f t="shared" si="36"/>
        <v>24106646.336999997</v>
      </c>
      <c r="D93" s="69">
        <f t="shared" ref="D93:E93" si="37">SUM(D94:D96)</f>
        <v>23075786.303000003</v>
      </c>
      <c r="E93" s="69">
        <f t="shared" si="37"/>
        <v>23709779.560000002</v>
      </c>
      <c r="F93" s="69">
        <f t="shared" ref="F93" si="38">SUM(F94:F96)</f>
        <v>14325525.199999999</v>
      </c>
    </row>
    <row r="94" spans="1:6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</row>
    <row r="95" spans="1:6" x14ac:dyDescent="0.2">
      <c r="A95" s="64" t="s">
        <v>91</v>
      </c>
      <c r="B95" s="107">
        <v>15150096.620999999</v>
      </c>
      <c r="C95" s="107">
        <v>15004143.067</v>
      </c>
      <c r="D95" s="107">
        <v>14811576.277000001</v>
      </c>
      <c r="E95" s="107">
        <v>14862517.130000001</v>
      </c>
      <c r="F95" s="107">
        <v>8971027.9499999993</v>
      </c>
    </row>
    <row r="96" spans="1:6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</row>
    <row r="97" spans="1:6" x14ac:dyDescent="0.2">
      <c r="A97" s="64"/>
      <c r="B97" s="71"/>
      <c r="C97" s="71"/>
      <c r="D97" s="71"/>
      <c r="E97" s="71"/>
      <c r="F97" s="71"/>
    </row>
    <row r="98" spans="1:6" x14ac:dyDescent="0.2">
      <c r="A98" s="64"/>
      <c r="B98" s="68"/>
      <c r="C98" s="68"/>
      <c r="D98" s="68"/>
      <c r="E98" s="68"/>
      <c r="F98" s="68"/>
    </row>
    <row r="99" spans="1:6" ht="14.25" x14ac:dyDescent="0.2">
      <c r="A99" s="62" t="s">
        <v>53</v>
      </c>
      <c r="B99" s="76">
        <f t="shared" ref="B99:C99" si="39">B100+B101</f>
        <v>35268101.329999998</v>
      </c>
      <c r="C99" s="76">
        <f t="shared" si="39"/>
        <v>27909179.270000003</v>
      </c>
      <c r="D99" s="76">
        <f t="shared" ref="D99:E99" si="40">D100+D101</f>
        <v>27694340.240000002</v>
      </c>
      <c r="E99" s="76">
        <f t="shared" si="40"/>
        <v>11012490.450000001</v>
      </c>
      <c r="F99" s="76">
        <f t="shared" ref="F99" si="41">F100+F101</f>
        <v>4456198.9399999995</v>
      </c>
    </row>
    <row r="100" spans="1:6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</row>
    <row r="101" spans="1:6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</row>
    <row r="102" spans="1:6" x14ac:dyDescent="0.2">
      <c r="A102" s="64"/>
      <c r="B102" s="71"/>
      <c r="C102" s="71"/>
      <c r="D102" s="71"/>
      <c r="E102" s="71"/>
      <c r="F102" s="71"/>
    </row>
    <row r="103" spans="1:6" ht="14.25" x14ac:dyDescent="0.2">
      <c r="A103" s="62" t="s">
        <v>56</v>
      </c>
      <c r="B103" s="78">
        <f t="shared" ref="B103:C103" si="42">B104+B105</f>
        <v>6625</v>
      </c>
      <c r="C103" s="78">
        <f t="shared" si="42"/>
        <v>5682</v>
      </c>
      <c r="D103" s="78">
        <f t="shared" ref="D103:E103" si="43">D104+D105</f>
        <v>5597</v>
      </c>
      <c r="E103" s="78">
        <f t="shared" si="43"/>
        <v>2603</v>
      </c>
      <c r="F103" s="78">
        <f t="shared" ref="F103" si="44">F104+F105</f>
        <v>1402</v>
      </c>
    </row>
    <row r="104" spans="1:6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</row>
    <row r="105" spans="1:6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</row>
    <row r="106" spans="1:6" x14ac:dyDescent="0.2">
      <c r="A106" s="64"/>
      <c r="B106" s="75"/>
      <c r="C106" s="75"/>
      <c r="D106" s="75"/>
      <c r="E106" s="75"/>
      <c r="F106" s="75"/>
    </row>
    <row r="107" spans="1:6" x14ac:dyDescent="0.2">
      <c r="A107" s="64"/>
      <c r="B107" s="75"/>
      <c r="C107" s="75"/>
      <c r="D107" s="75"/>
      <c r="E107" s="75"/>
      <c r="F107" s="75"/>
    </row>
    <row r="108" spans="1:6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</row>
    <row r="109" spans="1:6" x14ac:dyDescent="0.2">
      <c r="A109" s="62"/>
      <c r="B109" s="80"/>
      <c r="C109" s="80"/>
      <c r="D109" s="80"/>
      <c r="E109" s="80"/>
      <c r="F109" s="80"/>
    </row>
    <row r="110" spans="1:6" x14ac:dyDescent="0.2">
      <c r="A110" s="81"/>
      <c r="B110" s="82"/>
      <c r="C110" s="82"/>
      <c r="D110" s="82"/>
      <c r="E110" s="82"/>
      <c r="F110" s="82"/>
    </row>
    <row r="112" spans="1:6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F1"/>
    <mergeCell ref="A2:F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923EAF-5326-4FFC-A1AF-2B151976C712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11-Yearly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2020-07-08T07:28:27Z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