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B12B1125-7E12-45CF-AEFE-7C069B78937B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  <sheet name="2021 Monthly Revenue Stats" sheetId="10" r:id="rId10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  <definedName name="_xlnm.Print_Area" localSheetId="9">'2021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0" l="1"/>
  <c r="C13" i="10"/>
  <c r="C93" i="10" l="1"/>
  <c r="C88" i="10"/>
  <c r="C11" i="10" s="1"/>
  <c r="C103" i="10"/>
  <c r="C99" i="10"/>
  <c r="C12" i="10" s="1"/>
  <c r="C76" i="10"/>
  <c r="C65" i="10"/>
  <c r="C10" i="10" s="1"/>
  <c r="C42" i="10"/>
  <c r="C20" i="10"/>
  <c r="C9" i="10" s="1"/>
  <c r="B13" i="10"/>
  <c r="B76" i="10"/>
  <c r="B65" i="10"/>
  <c r="B10" i="10" s="1"/>
  <c r="B15" i="10"/>
  <c r="C8" i="10" l="1"/>
  <c r="B93" i="10"/>
  <c r="B88" i="10"/>
  <c r="B11" i="10" s="1"/>
  <c r="B103" i="10"/>
  <c r="B99" i="10"/>
  <c r="B12" i="10" s="1"/>
  <c r="B42" i="10"/>
  <c r="B20" i="10"/>
  <c r="B9" i="10" s="1"/>
  <c r="M13" i="9"/>
  <c r="B8" i="10" l="1"/>
  <c r="M103" i="9"/>
  <c r="M99" i="9"/>
  <c r="M12" i="9" s="1"/>
  <c r="M93" i="9"/>
  <c r="M88" i="9"/>
  <c r="M11" i="9" s="1"/>
  <c r="M76" i="9"/>
  <c r="M65" i="9"/>
  <c r="M10" i="9" s="1"/>
  <c r="M42" i="9"/>
  <c r="M20" i="9"/>
  <c r="M9" i="9" s="1"/>
  <c r="M15" i="9"/>
  <c r="L13" i="9"/>
  <c r="M8" i="9" l="1"/>
  <c r="L93" i="9"/>
  <c r="L88" i="9"/>
  <c r="L11" i="9" s="1"/>
  <c r="L103" i="9"/>
  <c r="L99" i="9"/>
  <c r="L12" i="9" s="1"/>
  <c r="L76" i="9"/>
  <c r="L65" i="9"/>
  <c r="L10" i="9" s="1"/>
  <c r="L42" i="9"/>
  <c r="L20" i="9"/>
  <c r="L9" i="9" s="1"/>
  <c r="L15" i="9"/>
  <c r="K76" i="9" l="1"/>
  <c r="L8" i="9"/>
  <c r="K15" i="9" l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H103" i="3"/>
  <c r="H99" i="3"/>
  <c r="H12" i="3" s="1"/>
  <c r="H93" i="3"/>
  <c r="H88" i="3"/>
  <c r="H11" i="3" s="1"/>
  <c r="H76" i="3"/>
  <c r="H65" i="3"/>
  <c r="H10" i="3" s="1"/>
  <c r="H42" i="3"/>
  <c r="H20" i="3"/>
  <c r="H9" i="3" s="1"/>
  <c r="H15" i="3"/>
  <c r="H13" i="3"/>
  <c r="H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G103" i="3"/>
  <c r="G99" i="3"/>
  <c r="G12" i="3" s="1"/>
  <c r="G93" i="3"/>
  <c r="G88" i="3"/>
  <c r="G11" i="3" s="1"/>
  <c r="G76" i="3"/>
  <c r="G65" i="3"/>
  <c r="G10" i="3" s="1"/>
  <c r="G42" i="3"/>
  <c r="G20" i="3"/>
  <c r="G9" i="3" s="1"/>
  <c r="G15" i="3"/>
  <c r="G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G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12" i="7" s="1"/>
  <c r="L93" i="7"/>
  <c r="L88" i="7"/>
  <c r="L11" i="7" s="1"/>
  <c r="L76" i="7"/>
  <c r="L65" i="7"/>
  <c r="L10" i="7" s="1"/>
  <c r="L42" i="7"/>
  <c r="L20" i="7"/>
  <c r="L9" i="7" s="1"/>
  <c r="L15" i="7"/>
  <c r="L13" i="7"/>
  <c r="L8" i="7" l="1"/>
  <c r="K103" i="7"/>
  <c r="K99" i="7"/>
  <c r="K12" i="7" s="1"/>
  <c r="K93" i="7"/>
  <c r="K88" i="7"/>
  <c r="K11" i="7" s="1"/>
  <c r="K76" i="7"/>
  <c r="K65" i="7"/>
  <c r="K10" i="7" s="1"/>
  <c r="K42" i="7"/>
  <c r="K20" i="7"/>
  <c r="K9" i="7" s="1"/>
  <c r="K15" i="7"/>
  <c r="K13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 s="1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F103" i="3"/>
  <c r="F99" i="3"/>
  <c r="F12" i="3" s="1"/>
  <c r="F93" i="3"/>
  <c r="F88" i="3"/>
  <c r="F11" i="3" s="1"/>
  <c r="F76" i="3"/>
  <c r="F65" i="3"/>
  <c r="F10" i="3" s="1"/>
  <c r="F42" i="3"/>
  <c r="F20" i="3"/>
  <c r="F9" i="3" s="1"/>
  <c r="F15" i="3"/>
  <c r="F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F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E103" i="3"/>
  <c r="E99" i="3"/>
  <c r="E12" i="3" s="1"/>
  <c r="E93" i="3"/>
  <c r="E88" i="3"/>
  <c r="E11" i="3" s="1"/>
  <c r="E76" i="3"/>
  <c r="E65" i="3"/>
  <c r="E10" i="3" s="1"/>
  <c r="E42" i="3"/>
  <c r="E20" i="3"/>
  <c r="E9" i="3" s="1"/>
  <c r="E15" i="3"/>
  <c r="E13" i="3"/>
  <c r="E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D76" i="3"/>
  <c r="D103" i="3"/>
  <c r="D99" i="3"/>
  <c r="D12" i="3" s="1"/>
  <c r="D93" i="3"/>
  <c r="D88" i="3"/>
  <c r="D11" i="3" s="1"/>
  <c r="D65" i="3"/>
  <c r="D10" i="3" s="1"/>
  <c r="D42" i="3"/>
  <c r="D20" i="3"/>
  <c r="D9" i="3" s="1"/>
  <c r="D15" i="3"/>
  <c r="D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D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H12" i="2" s="1"/>
  <c r="G97" i="2"/>
  <c r="F97" i="2"/>
  <c r="E97" i="2"/>
  <c r="E12" i="2" s="1"/>
  <c r="D97" i="2"/>
  <c r="C97" i="2"/>
  <c r="C12" i="2" s="1"/>
  <c r="B97" i="2"/>
  <c r="B12" i="2" s="1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J11" i="2" s="1"/>
  <c r="I88" i="2"/>
  <c r="H88" i="2"/>
  <c r="H11" i="2" s="1"/>
  <c r="G88" i="2"/>
  <c r="F88" i="2"/>
  <c r="E88" i="2"/>
  <c r="D88" i="2"/>
  <c r="C88" i="2"/>
  <c r="B88" i="2"/>
  <c r="B11" i="2" s="1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J10" i="2" s="1"/>
  <c r="I65" i="2"/>
  <c r="I10" i="2" s="1"/>
  <c r="H65" i="2"/>
  <c r="H10" i="2" s="1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K9" i="2" s="1"/>
  <c r="K8" i="2" s="1"/>
  <c r="J20" i="2"/>
  <c r="J9" i="2" s="1"/>
  <c r="J8" i="2" s="1"/>
  <c r="I20" i="2"/>
  <c r="H20" i="2"/>
  <c r="H9" i="2" s="1"/>
  <c r="H8" i="2" s="1"/>
  <c r="G20" i="2"/>
  <c r="F20" i="2"/>
  <c r="E20" i="2"/>
  <c r="D20" i="2"/>
  <c r="C20" i="2"/>
  <c r="C9" i="2" s="1"/>
  <c r="C8" i="2" s="1"/>
  <c r="B20" i="2"/>
  <c r="B9" i="2" s="1"/>
  <c r="B8" i="2" s="1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G12" i="2"/>
  <c r="F12" i="2"/>
  <c r="D12" i="2"/>
  <c r="M11" i="2"/>
  <c r="L11" i="2"/>
  <c r="K11" i="2"/>
  <c r="I11" i="2"/>
  <c r="G11" i="2"/>
  <c r="F11" i="2"/>
  <c r="E11" i="2"/>
  <c r="D11" i="2"/>
  <c r="C11" i="2"/>
  <c r="L10" i="2"/>
  <c r="G10" i="2"/>
  <c r="G8" i="2" s="1"/>
  <c r="F10" i="2"/>
  <c r="D10" i="2"/>
  <c r="B10" i="2"/>
  <c r="M9" i="2"/>
  <c r="L9" i="2"/>
  <c r="I9" i="2"/>
  <c r="G9" i="2"/>
  <c r="F9" i="2"/>
  <c r="F8" i="2" s="1"/>
  <c r="E9" i="2"/>
  <c r="D9" i="2"/>
  <c r="D8" i="2" s="1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D20" i="1"/>
  <c r="D9" i="1" s="1"/>
  <c r="D8" i="1" s="1"/>
  <c r="C20" i="1"/>
  <c r="C9" i="1" s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B9" i="1"/>
  <c r="B8" i="1" s="1"/>
  <c r="C103" i="3"/>
  <c r="C99" i="3"/>
  <c r="C12" i="3" s="1"/>
  <c r="C93" i="3"/>
  <c r="C88" i="3"/>
  <c r="C11" i="3" s="1"/>
  <c r="C76" i="3"/>
  <c r="C65" i="3"/>
  <c r="C10" i="3" s="1"/>
  <c r="C42" i="3"/>
  <c r="C20" i="3"/>
  <c r="C9" i="3" s="1"/>
  <c r="C15" i="3"/>
  <c r="C13" i="3"/>
  <c r="E8" i="1" l="1"/>
  <c r="I8" i="2"/>
  <c r="G8" i="1"/>
  <c r="C8" i="1"/>
  <c r="L8" i="2"/>
  <c r="E8" i="2"/>
  <c r="M8" i="2"/>
  <c r="I8" i="1"/>
  <c r="C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<sst xmlns="http://schemas.openxmlformats.org/spreadsheetml/2006/main" count="1052" uniqueCount="96">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</sst>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6">
    <cellStyle name="Comma 10" xfId="23" xr:uid="{DB885004-3619-4490-BD76-53DBE7FA0297}"/>
    <cellStyle name="Comma 11" xfId="25" xr:uid="{7CFA26FA-7B32-4AF8-8DCF-2A007D3F4029}"/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10" xfId="22" xr:uid="{02182127-367A-437A-AE30-0F1D7D89EBAD}"/>
    <cellStyle name="Normal 11" xfId="24" xr:uid="{F0C498BC-6A0E-412C-BF1A-CCDC561DD158}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2.75" x14ac:dyDescent="0.2"/>
  <cols>
    <col min="1" max="1" width="75.28515625" style="88" customWidth="1"/>
    <col min="2" max="8" width="12.5703125" style="84" customWidth="1"/>
    <col min="9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8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</row>
    <row r="4" spans="1:8" x14ac:dyDescent="0.2">
      <c r="A4" s="52"/>
      <c r="B4" s="53"/>
      <c r="C4" s="53"/>
      <c r="D4" s="53"/>
      <c r="E4" s="53"/>
      <c r="F4" s="53"/>
      <c r="G4" s="53"/>
      <c r="H4" s="53"/>
    </row>
    <row r="5" spans="1:8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</row>
    <row r="6" spans="1:8" x14ac:dyDescent="0.2">
      <c r="A6" s="58"/>
      <c r="B6" s="59"/>
      <c r="C6" s="59"/>
      <c r="D6" s="59"/>
      <c r="E6" s="59"/>
      <c r="F6" s="59"/>
      <c r="G6" s="59"/>
      <c r="H6" s="59"/>
    </row>
    <row r="7" spans="1:8" x14ac:dyDescent="0.2">
      <c r="A7" s="60"/>
      <c r="B7" s="61"/>
      <c r="C7" s="61"/>
      <c r="D7" s="61"/>
      <c r="E7" s="61"/>
      <c r="F7" s="61"/>
      <c r="G7" s="61"/>
      <c r="H7" s="61"/>
    </row>
    <row r="8" spans="1:8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</row>
    <row r="9" spans="1:8" x14ac:dyDescent="0.2">
      <c r="A9" s="64" t="s">
        <v>3</v>
      </c>
      <c r="B9" s="65">
        <v>520165930.21000004</v>
      </c>
      <c r="C9" s="65">
        <f t="shared" ref="C9:H9" si="1">C20</f>
        <v>634855037.32999992</v>
      </c>
      <c r="D9" s="65">
        <f t="shared" si="1"/>
        <v>638172241.08999979</v>
      </c>
      <c r="E9" s="65">
        <f t="shared" si="1"/>
        <v>640332834.35000014</v>
      </c>
      <c r="F9" s="65">
        <f t="shared" si="1"/>
        <v>664045087.17000008</v>
      </c>
      <c r="G9" s="65">
        <f t="shared" si="1"/>
        <v>680578992.25999999</v>
      </c>
      <c r="H9" s="65">
        <f t="shared" si="1"/>
        <v>690434461.80000007</v>
      </c>
    </row>
    <row r="10" spans="1:8" x14ac:dyDescent="0.2">
      <c r="A10" s="64" t="s">
        <v>4</v>
      </c>
      <c r="B10" s="65">
        <v>1042950149.48</v>
      </c>
      <c r="C10" s="65">
        <f t="shared" ref="C10:H10" si="2">C65</f>
        <v>1227697564.48</v>
      </c>
      <c r="D10" s="65">
        <f t="shared" si="2"/>
        <v>1205202997.1000001</v>
      </c>
      <c r="E10" s="65">
        <f t="shared" si="2"/>
        <v>985908247.89999998</v>
      </c>
      <c r="F10" s="65">
        <f t="shared" si="2"/>
        <v>1174121169.3299999</v>
      </c>
      <c r="G10" s="65">
        <f t="shared" si="2"/>
        <v>1121578710.79</v>
      </c>
      <c r="H10" s="65">
        <f t="shared" si="2"/>
        <v>1159806290.2499998</v>
      </c>
    </row>
    <row r="11" spans="1:8" x14ac:dyDescent="0.2">
      <c r="A11" s="64" t="s">
        <v>5</v>
      </c>
      <c r="B11" s="65">
        <v>417422869.95999992</v>
      </c>
      <c r="C11" s="65">
        <f t="shared" ref="C11:H11" si="3">C88</f>
        <v>422572444.24999994</v>
      </c>
      <c r="D11" s="65">
        <f t="shared" si="3"/>
        <v>586498830.56000006</v>
      </c>
      <c r="E11" s="65">
        <f t="shared" si="3"/>
        <v>597880258.23999989</v>
      </c>
      <c r="F11" s="65">
        <f t="shared" si="3"/>
        <v>828395289.13999999</v>
      </c>
      <c r="G11" s="65">
        <f t="shared" si="3"/>
        <v>791265560.71000004</v>
      </c>
      <c r="H11" s="65">
        <f t="shared" si="3"/>
        <v>986089809.17999995</v>
      </c>
    </row>
    <row r="12" spans="1:8" x14ac:dyDescent="0.2">
      <c r="A12" s="64" t="s">
        <v>6</v>
      </c>
      <c r="B12" s="65">
        <v>218467792</v>
      </c>
      <c r="C12" s="65">
        <f t="shared" ref="C12:H12" si="4">C99</f>
        <v>250712664.00999996</v>
      </c>
      <c r="D12" s="65">
        <f t="shared" si="4"/>
        <v>399916890.48999995</v>
      </c>
      <c r="E12" s="65">
        <f t="shared" si="4"/>
        <v>503679210.96999997</v>
      </c>
      <c r="F12" s="65">
        <f t="shared" si="4"/>
        <v>463528218.39000005</v>
      </c>
      <c r="G12" s="65">
        <f t="shared" si="4"/>
        <v>486800813.81999993</v>
      </c>
      <c r="H12" s="65">
        <f t="shared" si="4"/>
        <v>435653035.55000001</v>
      </c>
    </row>
    <row r="13" spans="1:8" x14ac:dyDescent="0.2">
      <c r="A13" s="64" t="s">
        <v>7</v>
      </c>
      <c r="B13" s="66">
        <v>5069617.6400000006</v>
      </c>
      <c r="C13" s="66">
        <f t="shared" ref="C13:H13" si="5">C108</f>
        <v>5467134.0099999998</v>
      </c>
      <c r="D13" s="66">
        <f t="shared" si="5"/>
        <v>5305827.4700000007</v>
      </c>
      <c r="E13" s="66">
        <f t="shared" si="5"/>
        <v>4966827.84</v>
      </c>
      <c r="F13" s="66">
        <f t="shared" si="5"/>
        <v>4873567.0999999996</v>
      </c>
      <c r="G13" s="66">
        <f t="shared" si="5"/>
        <v>5467820.0700000003</v>
      </c>
      <c r="H13" s="66">
        <f t="shared" si="5"/>
        <v>5092061.7300000004</v>
      </c>
    </row>
    <row r="14" spans="1:8" x14ac:dyDescent="0.2">
      <c r="A14" s="64"/>
      <c r="B14" s="66"/>
      <c r="C14" s="66"/>
      <c r="D14" s="66"/>
      <c r="E14" s="66"/>
      <c r="F14" s="66"/>
      <c r="G14" s="66"/>
      <c r="H14" s="66"/>
    </row>
    <row r="15" spans="1:8" ht="14.25" x14ac:dyDescent="0.2">
      <c r="A15" s="62" t="s">
        <v>8</v>
      </c>
      <c r="B15" s="63">
        <v>5544084185.6400003</v>
      </c>
      <c r="C15" s="63">
        <f t="shared" ref="C15:H15" si="6">SUM(C16:C17)</f>
        <v>5561403823.249999</v>
      </c>
      <c r="D15" s="63">
        <f t="shared" si="6"/>
        <v>5448566546.0899992</v>
      </c>
      <c r="E15" s="63">
        <f t="shared" si="6"/>
        <v>5280698504.8799992</v>
      </c>
      <c r="F15" s="63">
        <f t="shared" si="6"/>
        <v>5564017637.6799994</v>
      </c>
      <c r="G15" s="63">
        <f t="shared" si="6"/>
        <v>5961885600.000001</v>
      </c>
      <c r="H15" s="63">
        <f t="shared" si="6"/>
        <v>5995764187.7200003</v>
      </c>
    </row>
    <row r="16" spans="1:8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</row>
    <row r="17" spans="1:8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</row>
    <row r="18" spans="1:8" x14ac:dyDescent="0.2">
      <c r="A18" s="64"/>
      <c r="B18" s="65"/>
      <c r="C18" s="65"/>
      <c r="D18" s="65"/>
      <c r="E18" s="65"/>
      <c r="F18" s="65"/>
      <c r="G18" s="65"/>
      <c r="H18" s="65"/>
    </row>
    <row r="19" spans="1:8" x14ac:dyDescent="0.2">
      <c r="A19" s="64"/>
      <c r="B19" s="68"/>
      <c r="C19" s="68"/>
      <c r="D19" s="68"/>
      <c r="E19" s="68"/>
      <c r="F19" s="68"/>
      <c r="G19" s="68"/>
      <c r="H19" s="68"/>
    </row>
    <row r="20" spans="1:8" ht="14.25" x14ac:dyDescent="0.2">
      <c r="A20" s="62" t="s">
        <v>11</v>
      </c>
      <c r="B20" s="90">
        <v>520165930.21000004</v>
      </c>
      <c r="C20" s="90">
        <f t="shared" ref="C20:H20" si="7">SUM(C21:C40)</f>
        <v>634855037.32999992</v>
      </c>
      <c r="D20" s="90">
        <f t="shared" si="7"/>
        <v>638172241.08999979</v>
      </c>
      <c r="E20" s="90">
        <f t="shared" si="7"/>
        <v>640332834.35000014</v>
      </c>
      <c r="F20" s="90">
        <f t="shared" si="7"/>
        <v>664045087.17000008</v>
      </c>
      <c r="G20" s="90">
        <f t="shared" si="7"/>
        <v>680578992.25999999</v>
      </c>
      <c r="H20" s="90">
        <f t="shared" si="7"/>
        <v>690434461.80000007</v>
      </c>
    </row>
    <row r="21" spans="1:8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</row>
    <row r="22" spans="1:8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</row>
    <row r="23" spans="1:8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</row>
    <row r="24" spans="1:8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</row>
    <row r="25" spans="1:8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</row>
    <row r="26" spans="1:8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</row>
    <row r="27" spans="1:8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</row>
    <row r="28" spans="1:8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</row>
    <row r="29" spans="1:8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</row>
    <row r="30" spans="1:8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</row>
    <row r="31" spans="1:8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</row>
    <row r="32" spans="1:8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</row>
    <row r="33" spans="1:8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</row>
    <row r="34" spans="1:8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</row>
    <row r="35" spans="1:8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</row>
    <row r="36" spans="1:8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</row>
    <row r="37" spans="1:8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</row>
    <row r="38" spans="1:8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</row>
    <row r="39" spans="1:8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</row>
    <row r="40" spans="1:8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</row>
    <row r="41" spans="1:8" x14ac:dyDescent="0.2">
      <c r="A41" s="64"/>
      <c r="B41" s="91"/>
      <c r="C41" s="91"/>
      <c r="D41" s="91"/>
      <c r="E41" s="91"/>
      <c r="F41" s="91"/>
      <c r="G41" s="91"/>
      <c r="H41" s="91"/>
    </row>
    <row r="42" spans="1:8" ht="14.25" x14ac:dyDescent="0.2">
      <c r="A42" s="62" t="s">
        <v>32</v>
      </c>
      <c r="B42" s="72">
        <v>128643279.20600002</v>
      </c>
      <c r="C42" s="72">
        <f t="shared" ref="C42:H42" si="8">SUM(C43:C62)</f>
        <v>134985604.72799999</v>
      </c>
      <c r="D42" s="72">
        <f t="shared" si="8"/>
        <v>136303775.15500003</v>
      </c>
      <c r="E42" s="72">
        <f t="shared" si="8"/>
        <v>137472915.49300003</v>
      </c>
      <c r="F42" s="72">
        <f t="shared" si="8"/>
        <v>140440319.13199997</v>
      </c>
      <c r="G42" s="72">
        <f t="shared" si="8"/>
        <v>143468920.28600001</v>
      </c>
      <c r="H42" s="72">
        <f t="shared" si="8"/>
        <v>146463699.01000002</v>
      </c>
    </row>
    <row r="43" spans="1:8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</row>
    <row r="44" spans="1:8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</row>
    <row r="45" spans="1:8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</row>
    <row r="46" spans="1:8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</row>
    <row r="47" spans="1:8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</row>
    <row r="48" spans="1:8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</row>
    <row r="49" spans="1:8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</row>
    <row r="50" spans="1:8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</row>
    <row r="51" spans="1:8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</row>
    <row r="52" spans="1:8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</row>
    <row r="53" spans="1:8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</row>
    <row r="54" spans="1:8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</row>
    <row r="55" spans="1:8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</row>
    <row r="56" spans="1:8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</row>
    <row r="57" spans="1:8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</row>
    <row r="58" spans="1:8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</row>
    <row r="59" spans="1:8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</row>
    <row r="60" spans="1:8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</row>
    <row r="61" spans="1:8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</row>
    <row r="62" spans="1:8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</row>
    <row r="63" spans="1:8" x14ac:dyDescent="0.2">
      <c r="A63" s="64"/>
      <c r="B63" s="91"/>
      <c r="C63" s="91"/>
      <c r="D63" s="91"/>
      <c r="E63" s="91"/>
      <c r="F63" s="91"/>
      <c r="G63" s="91"/>
      <c r="H63" s="91"/>
    </row>
    <row r="64" spans="1:8" x14ac:dyDescent="0.2">
      <c r="A64" s="64"/>
      <c r="B64" s="93"/>
      <c r="C64" s="93"/>
      <c r="D64" s="93"/>
      <c r="E64" s="93"/>
      <c r="F64" s="93"/>
      <c r="G64" s="93"/>
      <c r="H64" s="93"/>
    </row>
    <row r="65" spans="1:8" ht="14.25" x14ac:dyDescent="0.2">
      <c r="A65" s="62" t="s">
        <v>36</v>
      </c>
      <c r="B65" s="94">
        <v>1042950149.48</v>
      </c>
      <c r="C65" s="94">
        <f t="shared" ref="C65:H65" si="9">SUM(C66:C74)</f>
        <v>1227697564.48</v>
      </c>
      <c r="D65" s="94">
        <f t="shared" si="9"/>
        <v>1205202997.1000001</v>
      </c>
      <c r="E65" s="94">
        <f t="shared" si="9"/>
        <v>985908247.89999998</v>
      </c>
      <c r="F65" s="94">
        <f t="shared" si="9"/>
        <v>1174121169.3299999</v>
      </c>
      <c r="G65" s="94">
        <f t="shared" si="9"/>
        <v>1121578710.79</v>
      </c>
      <c r="H65" s="94">
        <f t="shared" si="9"/>
        <v>1159806290.2499998</v>
      </c>
    </row>
    <row r="66" spans="1:8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</row>
    <row r="67" spans="1:8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</row>
    <row r="68" spans="1:8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</row>
    <row r="69" spans="1:8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</row>
    <row r="70" spans="1:8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</row>
    <row r="71" spans="1:8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</row>
    <row r="72" spans="1:8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</row>
    <row r="73" spans="1:8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</row>
    <row r="74" spans="1:8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</row>
    <row r="75" spans="1:8" x14ac:dyDescent="0.2">
      <c r="A75" s="64"/>
      <c r="B75" s="91"/>
      <c r="C75" s="91"/>
      <c r="D75" s="91"/>
      <c r="E75" s="91"/>
      <c r="F75" s="91"/>
      <c r="G75" s="91"/>
      <c r="H75" s="91"/>
    </row>
    <row r="76" spans="1:8" ht="14.25" x14ac:dyDescent="0.2">
      <c r="A76" s="62" t="s">
        <v>46</v>
      </c>
      <c r="B76" s="72">
        <v>2958279.8530000001</v>
      </c>
      <c r="C76" s="72">
        <f t="shared" ref="C76:H76" si="10">SUM(C77:C85)</f>
        <v>3175320.1580000003</v>
      </c>
      <c r="D76" s="72">
        <f t="shared" si="10"/>
        <v>3116778.2719999999</v>
      </c>
      <c r="E76" s="72">
        <f t="shared" si="10"/>
        <v>2550650.5779999997</v>
      </c>
      <c r="F76" s="72">
        <f t="shared" si="10"/>
        <v>3032225.33</v>
      </c>
      <c r="G76" s="72">
        <f t="shared" si="10"/>
        <v>2631927.4880000004</v>
      </c>
      <c r="H76" s="72">
        <f t="shared" si="10"/>
        <v>2719603.324</v>
      </c>
    </row>
    <row r="77" spans="1:8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</row>
    <row r="78" spans="1:8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</row>
    <row r="79" spans="1:8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</row>
    <row r="80" spans="1:8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</row>
    <row r="81" spans="1:8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</row>
    <row r="82" spans="1:8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</row>
    <row r="83" spans="1:8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</row>
    <row r="84" spans="1:8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</row>
    <row r="85" spans="1:8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</row>
    <row r="86" spans="1:8" x14ac:dyDescent="0.2">
      <c r="A86" s="64"/>
      <c r="B86" s="92"/>
      <c r="C86" s="92"/>
      <c r="D86" s="92"/>
      <c r="E86" s="92"/>
      <c r="F86" s="92"/>
      <c r="G86" s="92"/>
      <c r="H86" s="92"/>
    </row>
    <row r="87" spans="1:8" x14ac:dyDescent="0.2">
      <c r="A87" s="64"/>
      <c r="B87" s="93"/>
      <c r="C87" s="93"/>
      <c r="D87" s="93"/>
      <c r="E87" s="93"/>
      <c r="F87" s="93"/>
      <c r="G87" s="93"/>
      <c r="H87" s="93"/>
    </row>
    <row r="88" spans="1:8" ht="14.25" x14ac:dyDescent="0.2">
      <c r="A88" s="62" t="s">
        <v>91</v>
      </c>
      <c r="B88" s="90">
        <v>417422869.95999992</v>
      </c>
      <c r="C88" s="90">
        <f t="shared" ref="C88:H88" si="11">SUM(C89:C91)</f>
        <v>422572444.24999994</v>
      </c>
      <c r="D88" s="90">
        <f t="shared" si="11"/>
        <v>586498830.56000006</v>
      </c>
      <c r="E88" s="90">
        <f t="shared" si="11"/>
        <v>597880258.23999989</v>
      </c>
      <c r="F88" s="90">
        <f t="shared" si="11"/>
        <v>828395289.13999999</v>
      </c>
      <c r="G88" s="90">
        <f t="shared" si="11"/>
        <v>791265560.71000004</v>
      </c>
      <c r="H88" s="90">
        <f t="shared" si="11"/>
        <v>986089809.17999995</v>
      </c>
    </row>
    <row r="89" spans="1:8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</row>
    <row r="90" spans="1:8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</row>
    <row r="91" spans="1:8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</row>
    <row r="92" spans="1:8" x14ac:dyDescent="0.2">
      <c r="A92" s="64"/>
      <c r="B92" s="91"/>
      <c r="C92" s="91"/>
      <c r="D92" s="91"/>
      <c r="E92" s="91"/>
      <c r="F92" s="91"/>
      <c r="G92" s="91"/>
      <c r="H92" s="91"/>
    </row>
    <row r="93" spans="1:8" ht="14.25" x14ac:dyDescent="0.2">
      <c r="A93" s="62" t="s">
        <v>50</v>
      </c>
      <c r="B93" s="69">
        <v>112880154.04000001</v>
      </c>
      <c r="C93" s="69">
        <f t="shared" ref="C93:H93" si="12">SUM(C94:C96)</f>
        <v>112363075.543</v>
      </c>
      <c r="D93" s="69">
        <f t="shared" si="12"/>
        <v>110491798.25600001</v>
      </c>
      <c r="E93" s="69">
        <f t="shared" si="12"/>
        <v>114279761.52599999</v>
      </c>
      <c r="F93" s="69">
        <f t="shared" si="12"/>
        <v>321478929.35499996</v>
      </c>
      <c r="G93" s="69">
        <f t="shared" si="12"/>
        <v>297074564.65800005</v>
      </c>
      <c r="H93" s="69">
        <f t="shared" si="12"/>
        <v>294648501.53299999</v>
      </c>
    </row>
    <row r="94" spans="1:8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</row>
    <row r="95" spans="1:8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</row>
    <row r="96" spans="1:8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</row>
    <row r="97" spans="1:8" x14ac:dyDescent="0.2">
      <c r="A97" s="64"/>
      <c r="B97" s="91"/>
      <c r="C97" s="91"/>
      <c r="D97" s="91"/>
      <c r="E97" s="91"/>
      <c r="F97" s="91"/>
      <c r="G97" s="91"/>
      <c r="H97" s="91"/>
    </row>
    <row r="98" spans="1:8" x14ac:dyDescent="0.2">
      <c r="A98" s="64"/>
      <c r="B98" s="93"/>
      <c r="C98" s="93"/>
      <c r="D98" s="93"/>
      <c r="E98" s="93"/>
      <c r="F98" s="93"/>
      <c r="G98" s="93"/>
      <c r="H98" s="93"/>
    </row>
    <row r="99" spans="1:8" ht="14.25" x14ac:dyDescent="0.2">
      <c r="A99" s="62" t="s">
        <v>53</v>
      </c>
      <c r="B99" s="94">
        <v>218467792</v>
      </c>
      <c r="C99" s="94">
        <f t="shared" ref="C99:H99" si="13">SUM(C100:C101)</f>
        <v>250712664.00999996</v>
      </c>
      <c r="D99" s="94">
        <f t="shared" si="13"/>
        <v>399916890.48999995</v>
      </c>
      <c r="E99" s="94">
        <f t="shared" si="13"/>
        <v>503679210.96999997</v>
      </c>
      <c r="F99" s="94">
        <f t="shared" si="13"/>
        <v>463528218.39000005</v>
      </c>
      <c r="G99" s="94">
        <f t="shared" si="13"/>
        <v>486800813.81999993</v>
      </c>
      <c r="H99" s="94">
        <f t="shared" si="13"/>
        <v>435653035.55000001</v>
      </c>
    </row>
    <row r="100" spans="1:8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</row>
    <row r="101" spans="1:8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</row>
    <row r="102" spans="1:8" x14ac:dyDescent="0.2">
      <c r="A102" s="64"/>
      <c r="B102" s="91"/>
      <c r="C102" s="91"/>
      <c r="D102" s="91"/>
      <c r="E102" s="91"/>
      <c r="F102" s="91"/>
      <c r="G102" s="91"/>
      <c r="H102" s="91"/>
    </row>
    <row r="103" spans="1:8" ht="14.25" x14ac:dyDescent="0.2">
      <c r="A103" s="62" t="s">
        <v>56</v>
      </c>
      <c r="B103" s="72">
        <v>38592</v>
      </c>
      <c r="C103" s="72">
        <f t="shared" ref="C103:H103" si="14">SUM(C104:C105)</f>
        <v>46954</v>
      </c>
      <c r="D103" s="72">
        <f t="shared" si="14"/>
        <v>84528</v>
      </c>
      <c r="E103" s="72">
        <f t="shared" si="14"/>
        <v>106224</v>
      </c>
      <c r="F103" s="72">
        <f t="shared" si="14"/>
        <v>94044</v>
      </c>
      <c r="G103" s="72">
        <f t="shared" si="14"/>
        <v>103287</v>
      </c>
      <c r="H103" s="72">
        <f t="shared" si="14"/>
        <v>89284</v>
      </c>
    </row>
    <row r="104" spans="1:8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</row>
    <row r="105" spans="1:8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</row>
    <row r="106" spans="1:8" x14ac:dyDescent="0.2">
      <c r="A106" s="64"/>
      <c r="B106" s="75"/>
      <c r="C106" s="75"/>
      <c r="D106" s="75"/>
      <c r="E106" s="75"/>
      <c r="F106" s="75"/>
      <c r="G106" s="75"/>
      <c r="H106" s="75"/>
    </row>
    <row r="107" spans="1:8" x14ac:dyDescent="0.2">
      <c r="A107" s="64"/>
      <c r="B107" s="75"/>
      <c r="C107" s="75"/>
      <c r="D107" s="75"/>
      <c r="E107" s="75"/>
      <c r="F107" s="75"/>
      <c r="G107" s="75"/>
      <c r="H107" s="75"/>
    </row>
    <row r="108" spans="1:8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</row>
    <row r="109" spans="1:8" x14ac:dyDescent="0.2">
      <c r="A109" s="62"/>
      <c r="B109" s="98"/>
      <c r="C109" s="98"/>
      <c r="D109" s="98"/>
      <c r="E109" s="98"/>
      <c r="F109" s="98"/>
      <c r="G109" s="98"/>
      <c r="H109" s="98"/>
    </row>
    <row r="110" spans="1:8" x14ac:dyDescent="0.2">
      <c r="A110" s="62"/>
      <c r="B110" s="98"/>
      <c r="C110" s="98"/>
      <c r="D110" s="98"/>
      <c r="E110" s="98"/>
      <c r="F110" s="98"/>
      <c r="G110" s="98"/>
      <c r="H110" s="98"/>
    </row>
    <row r="111" spans="1:8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</row>
    <row r="112" spans="1:8" x14ac:dyDescent="0.2">
      <c r="A112" s="81"/>
      <c r="B112" s="82"/>
      <c r="C112" s="82"/>
      <c r="D112" s="82"/>
      <c r="E112" s="82"/>
      <c r="F112" s="82"/>
      <c r="G112" s="82"/>
      <c r="H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H1"/>
    <mergeCell ref="A2:H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7213-79EC-4E10-9EB3-B30D58B641EA}">
  <dimension ref="A1:C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C1"/>
    </sheetView>
  </sheetViews>
  <sheetFormatPr defaultRowHeight="12.75" x14ac:dyDescent="0.2"/>
  <cols>
    <col min="1" max="1" width="76" style="88" customWidth="1"/>
    <col min="2" max="3" width="12.5703125" style="84" customWidth="1"/>
    <col min="4" max="67" width="9.140625" style="54"/>
    <col min="68" max="68" width="69.42578125" style="54" customWidth="1"/>
    <col min="69" max="78" width="12.5703125" style="54" customWidth="1"/>
    <col min="79" max="323" width="9.140625" style="54"/>
    <col min="324" max="324" width="69.42578125" style="54" customWidth="1"/>
    <col min="325" max="334" width="12.5703125" style="54" customWidth="1"/>
    <col min="335" max="579" width="9.140625" style="54"/>
    <col min="580" max="580" width="69.42578125" style="54" customWidth="1"/>
    <col min="581" max="590" width="12.5703125" style="54" customWidth="1"/>
    <col min="591" max="835" width="9.140625" style="54"/>
    <col min="836" max="836" width="69.42578125" style="54" customWidth="1"/>
    <col min="837" max="846" width="12.5703125" style="54" customWidth="1"/>
    <col min="847" max="1091" width="9.140625" style="54"/>
    <col min="1092" max="1092" width="69.42578125" style="54" customWidth="1"/>
    <col min="1093" max="1102" width="12.5703125" style="54" customWidth="1"/>
    <col min="1103" max="1347" width="9.140625" style="54"/>
    <col min="1348" max="1348" width="69.42578125" style="54" customWidth="1"/>
    <col min="1349" max="1358" width="12.5703125" style="54" customWidth="1"/>
    <col min="1359" max="1603" width="9.140625" style="54"/>
    <col min="1604" max="1604" width="69.42578125" style="54" customWidth="1"/>
    <col min="1605" max="1614" width="12.5703125" style="54" customWidth="1"/>
    <col min="1615" max="1859" width="9.140625" style="54"/>
    <col min="1860" max="1860" width="69.42578125" style="54" customWidth="1"/>
    <col min="1861" max="1870" width="12.5703125" style="54" customWidth="1"/>
    <col min="1871" max="2115" width="9.140625" style="54"/>
    <col min="2116" max="2116" width="69.42578125" style="54" customWidth="1"/>
    <col min="2117" max="2126" width="12.5703125" style="54" customWidth="1"/>
    <col min="2127" max="2371" width="9.140625" style="54"/>
    <col min="2372" max="2372" width="69.42578125" style="54" customWidth="1"/>
    <col min="2373" max="2382" width="12.5703125" style="54" customWidth="1"/>
    <col min="2383" max="2627" width="9.140625" style="54"/>
    <col min="2628" max="2628" width="69.42578125" style="54" customWidth="1"/>
    <col min="2629" max="2638" width="12.5703125" style="54" customWidth="1"/>
    <col min="2639" max="2883" width="9.140625" style="54"/>
    <col min="2884" max="2884" width="69.42578125" style="54" customWidth="1"/>
    <col min="2885" max="2894" width="12.5703125" style="54" customWidth="1"/>
    <col min="2895" max="3139" width="9.140625" style="54"/>
    <col min="3140" max="3140" width="69.42578125" style="54" customWidth="1"/>
    <col min="3141" max="3150" width="12.5703125" style="54" customWidth="1"/>
    <col min="3151" max="3395" width="9.140625" style="54"/>
    <col min="3396" max="3396" width="69.42578125" style="54" customWidth="1"/>
    <col min="3397" max="3406" width="12.5703125" style="54" customWidth="1"/>
    <col min="3407" max="3651" width="9.140625" style="54"/>
    <col min="3652" max="3652" width="69.42578125" style="54" customWidth="1"/>
    <col min="3653" max="3662" width="12.5703125" style="54" customWidth="1"/>
    <col min="3663" max="3907" width="9.140625" style="54"/>
    <col min="3908" max="3908" width="69.42578125" style="54" customWidth="1"/>
    <col min="3909" max="3918" width="12.5703125" style="54" customWidth="1"/>
    <col min="3919" max="4163" width="9.140625" style="54"/>
    <col min="4164" max="4164" width="69.42578125" style="54" customWidth="1"/>
    <col min="4165" max="4174" width="12.5703125" style="54" customWidth="1"/>
    <col min="4175" max="4419" width="9.140625" style="54"/>
    <col min="4420" max="4420" width="69.42578125" style="54" customWidth="1"/>
    <col min="4421" max="4430" width="12.5703125" style="54" customWidth="1"/>
    <col min="4431" max="4675" width="9.140625" style="54"/>
    <col min="4676" max="4676" width="69.42578125" style="54" customWidth="1"/>
    <col min="4677" max="4686" width="12.5703125" style="54" customWidth="1"/>
    <col min="4687" max="4931" width="9.140625" style="54"/>
    <col min="4932" max="4932" width="69.42578125" style="54" customWidth="1"/>
    <col min="4933" max="4942" width="12.5703125" style="54" customWidth="1"/>
    <col min="4943" max="5187" width="9.140625" style="54"/>
    <col min="5188" max="5188" width="69.42578125" style="54" customWidth="1"/>
    <col min="5189" max="5198" width="12.5703125" style="54" customWidth="1"/>
    <col min="5199" max="5443" width="9.140625" style="54"/>
    <col min="5444" max="5444" width="69.42578125" style="54" customWidth="1"/>
    <col min="5445" max="5454" width="12.5703125" style="54" customWidth="1"/>
    <col min="5455" max="5699" width="9.140625" style="54"/>
    <col min="5700" max="5700" width="69.42578125" style="54" customWidth="1"/>
    <col min="5701" max="5710" width="12.5703125" style="54" customWidth="1"/>
    <col min="5711" max="5955" width="9.140625" style="54"/>
    <col min="5956" max="5956" width="69.42578125" style="54" customWidth="1"/>
    <col min="5957" max="5966" width="12.5703125" style="54" customWidth="1"/>
    <col min="5967" max="6211" width="9.140625" style="54"/>
    <col min="6212" max="6212" width="69.42578125" style="54" customWidth="1"/>
    <col min="6213" max="6222" width="12.5703125" style="54" customWidth="1"/>
    <col min="6223" max="6467" width="9.140625" style="54"/>
    <col min="6468" max="6468" width="69.42578125" style="54" customWidth="1"/>
    <col min="6469" max="6478" width="12.5703125" style="54" customWidth="1"/>
    <col min="6479" max="6723" width="9.140625" style="54"/>
    <col min="6724" max="6724" width="69.42578125" style="54" customWidth="1"/>
    <col min="6725" max="6734" width="12.5703125" style="54" customWidth="1"/>
    <col min="6735" max="6979" width="9.140625" style="54"/>
    <col min="6980" max="6980" width="69.42578125" style="54" customWidth="1"/>
    <col min="6981" max="6990" width="12.5703125" style="54" customWidth="1"/>
    <col min="6991" max="7235" width="9.140625" style="54"/>
    <col min="7236" max="7236" width="69.42578125" style="54" customWidth="1"/>
    <col min="7237" max="7246" width="12.5703125" style="54" customWidth="1"/>
    <col min="7247" max="7491" width="9.140625" style="54"/>
    <col min="7492" max="7492" width="69.42578125" style="54" customWidth="1"/>
    <col min="7493" max="7502" width="12.5703125" style="54" customWidth="1"/>
    <col min="7503" max="7747" width="9.140625" style="54"/>
    <col min="7748" max="7748" width="69.42578125" style="54" customWidth="1"/>
    <col min="7749" max="7758" width="12.5703125" style="54" customWidth="1"/>
    <col min="7759" max="8003" width="9.140625" style="54"/>
    <col min="8004" max="8004" width="69.42578125" style="54" customWidth="1"/>
    <col min="8005" max="8014" width="12.5703125" style="54" customWidth="1"/>
    <col min="8015" max="8259" width="9.140625" style="54"/>
    <col min="8260" max="8260" width="69.42578125" style="54" customWidth="1"/>
    <col min="8261" max="8270" width="12.5703125" style="54" customWidth="1"/>
    <col min="8271" max="8515" width="9.140625" style="54"/>
    <col min="8516" max="8516" width="69.42578125" style="54" customWidth="1"/>
    <col min="8517" max="8526" width="12.5703125" style="54" customWidth="1"/>
    <col min="8527" max="8771" width="9.140625" style="54"/>
    <col min="8772" max="8772" width="69.42578125" style="54" customWidth="1"/>
    <col min="8773" max="8782" width="12.5703125" style="54" customWidth="1"/>
    <col min="8783" max="9027" width="9.140625" style="54"/>
    <col min="9028" max="9028" width="69.42578125" style="54" customWidth="1"/>
    <col min="9029" max="9038" width="12.5703125" style="54" customWidth="1"/>
    <col min="9039" max="9283" width="9.140625" style="54"/>
    <col min="9284" max="9284" width="69.42578125" style="54" customWidth="1"/>
    <col min="9285" max="9294" width="12.5703125" style="54" customWidth="1"/>
    <col min="9295" max="9539" width="9.140625" style="54"/>
    <col min="9540" max="9540" width="69.42578125" style="54" customWidth="1"/>
    <col min="9541" max="9550" width="12.5703125" style="54" customWidth="1"/>
    <col min="9551" max="9795" width="9.140625" style="54"/>
    <col min="9796" max="9796" width="69.42578125" style="54" customWidth="1"/>
    <col min="9797" max="9806" width="12.5703125" style="54" customWidth="1"/>
    <col min="9807" max="10051" width="9.140625" style="54"/>
    <col min="10052" max="10052" width="69.42578125" style="54" customWidth="1"/>
    <col min="10053" max="10062" width="12.5703125" style="54" customWidth="1"/>
    <col min="10063" max="10307" width="9.140625" style="54"/>
    <col min="10308" max="10308" width="69.42578125" style="54" customWidth="1"/>
    <col min="10309" max="10318" width="12.5703125" style="54" customWidth="1"/>
    <col min="10319" max="10563" width="9.140625" style="54"/>
    <col min="10564" max="10564" width="69.42578125" style="54" customWidth="1"/>
    <col min="10565" max="10574" width="12.5703125" style="54" customWidth="1"/>
    <col min="10575" max="10819" width="9.140625" style="54"/>
    <col min="10820" max="10820" width="69.42578125" style="54" customWidth="1"/>
    <col min="10821" max="10830" width="12.5703125" style="54" customWidth="1"/>
    <col min="10831" max="11075" width="9.140625" style="54"/>
    <col min="11076" max="11076" width="69.42578125" style="54" customWidth="1"/>
    <col min="11077" max="11086" width="12.5703125" style="54" customWidth="1"/>
    <col min="11087" max="11331" width="9.140625" style="54"/>
    <col min="11332" max="11332" width="69.42578125" style="54" customWidth="1"/>
    <col min="11333" max="11342" width="12.5703125" style="54" customWidth="1"/>
    <col min="11343" max="11587" width="9.140625" style="54"/>
    <col min="11588" max="11588" width="69.42578125" style="54" customWidth="1"/>
    <col min="11589" max="11598" width="12.5703125" style="54" customWidth="1"/>
    <col min="11599" max="11843" width="9.140625" style="54"/>
    <col min="11844" max="11844" width="69.42578125" style="54" customWidth="1"/>
    <col min="11845" max="11854" width="12.5703125" style="54" customWidth="1"/>
    <col min="11855" max="12099" width="9.140625" style="54"/>
    <col min="12100" max="12100" width="69.42578125" style="54" customWidth="1"/>
    <col min="12101" max="12110" width="12.5703125" style="54" customWidth="1"/>
    <col min="12111" max="12355" width="9.140625" style="54"/>
    <col min="12356" max="12356" width="69.42578125" style="54" customWidth="1"/>
    <col min="12357" max="12366" width="12.5703125" style="54" customWidth="1"/>
    <col min="12367" max="12611" width="9.140625" style="54"/>
    <col min="12612" max="12612" width="69.42578125" style="54" customWidth="1"/>
    <col min="12613" max="12622" width="12.5703125" style="54" customWidth="1"/>
    <col min="12623" max="12867" width="9.140625" style="54"/>
    <col min="12868" max="12868" width="69.42578125" style="54" customWidth="1"/>
    <col min="12869" max="12878" width="12.5703125" style="54" customWidth="1"/>
    <col min="12879" max="13123" width="9.140625" style="54"/>
    <col min="13124" max="13124" width="69.42578125" style="54" customWidth="1"/>
    <col min="13125" max="13134" width="12.5703125" style="54" customWidth="1"/>
    <col min="13135" max="13379" width="9.140625" style="54"/>
    <col min="13380" max="13380" width="69.42578125" style="54" customWidth="1"/>
    <col min="13381" max="13390" width="12.5703125" style="54" customWidth="1"/>
    <col min="13391" max="13635" width="9.140625" style="54"/>
    <col min="13636" max="13636" width="69.42578125" style="54" customWidth="1"/>
    <col min="13637" max="13646" width="12.5703125" style="54" customWidth="1"/>
    <col min="13647" max="13891" width="9.140625" style="54"/>
    <col min="13892" max="13892" width="69.42578125" style="54" customWidth="1"/>
    <col min="13893" max="13902" width="12.5703125" style="54" customWidth="1"/>
    <col min="13903" max="14147" width="9.140625" style="54"/>
    <col min="14148" max="14148" width="69.42578125" style="54" customWidth="1"/>
    <col min="14149" max="14158" width="12.5703125" style="54" customWidth="1"/>
    <col min="14159" max="14403" width="9.140625" style="54"/>
    <col min="14404" max="14404" width="69.42578125" style="54" customWidth="1"/>
    <col min="14405" max="14414" width="12.5703125" style="54" customWidth="1"/>
    <col min="14415" max="14659" width="9.140625" style="54"/>
    <col min="14660" max="14660" width="69.42578125" style="54" customWidth="1"/>
    <col min="14661" max="14670" width="12.5703125" style="54" customWidth="1"/>
    <col min="14671" max="14915" width="9.140625" style="54"/>
    <col min="14916" max="14916" width="69.42578125" style="54" customWidth="1"/>
    <col min="14917" max="14926" width="12.5703125" style="54" customWidth="1"/>
    <col min="14927" max="15171" width="9.140625" style="54"/>
    <col min="15172" max="15172" width="69.42578125" style="54" customWidth="1"/>
    <col min="15173" max="15182" width="12.5703125" style="54" customWidth="1"/>
    <col min="15183" max="15427" width="9.140625" style="54"/>
    <col min="15428" max="15428" width="69.42578125" style="54" customWidth="1"/>
    <col min="15429" max="15438" width="12.5703125" style="54" customWidth="1"/>
    <col min="15439" max="15683" width="9.140625" style="54"/>
    <col min="15684" max="15684" width="69.42578125" style="54" customWidth="1"/>
    <col min="15685" max="15694" width="12.5703125" style="54" customWidth="1"/>
    <col min="15695" max="15939" width="9.140625" style="54"/>
    <col min="15940" max="15940" width="69.42578125" style="54" customWidth="1"/>
    <col min="15941" max="15950" width="12.5703125" style="54" customWidth="1"/>
    <col min="15951" max="16359" width="9.140625" style="54"/>
    <col min="16360" max="16362" width="9.140625" style="54" customWidth="1"/>
    <col min="16363" max="16384" width="9.140625" style="54"/>
  </cols>
  <sheetData>
    <row r="1" spans="1:3" s="51" customFormat="1" ht="26.25" customHeight="1" x14ac:dyDescent="0.4">
      <c r="A1" s="103" t="s">
        <v>0</v>
      </c>
      <c r="B1" s="103"/>
      <c r="C1" s="103"/>
    </row>
    <row r="2" spans="1:3" s="51" customFormat="1" ht="26.25" customHeight="1" x14ac:dyDescent="0.4">
      <c r="A2" s="103" t="s">
        <v>94</v>
      </c>
      <c r="B2" s="103"/>
      <c r="C2" s="103"/>
    </row>
    <row r="4" spans="1:3" x14ac:dyDescent="0.2">
      <c r="A4" s="52"/>
      <c r="B4" s="53"/>
      <c r="C4" s="53"/>
    </row>
    <row r="5" spans="1:3" s="57" customFormat="1" ht="15.75" x14ac:dyDescent="0.25">
      <c r="A5" s="55"/>
      <c r="B5" s="56">
        <v>44227</v>
      </c>
      <c r="C5" s="56">
        <v>44255</v>
      </c>
    </row>
    <row r="6" spans="1:3" x14ac:dyDescent="0.2">
      <c r="A6" s="58"/>
      <c r="B6" s="59"/>
      <c r="C6" s="59"/>
    </row>
    <row r="7" spans="1:3" x14ac:dyDescent="0.2">
      <c r="A7" s="60"/>
      <c r="B7" s="61"/>
      <c r="C7" s="61"/>
    </row>
    <row r="8" spans="1:3" ht="14.25" x14ac:dyDescent="0.2">
      <c r="A8" s="62" t="s">
        <v>2</v>
      </c>
      <c r="B8" s="63">
        <f t="shared" ref="B8:C8" si="0">SUM(B9:B13)</f>
        <v>315286729.28000009</v>
      </c>
      <c r="C8" s="63">
        <f t="shared" si="0"/>
        <v>517991506.72000009</v>
      </c>
    </row>
    <row r="9" spans="1:3" x14ac:dyDescent="0.2">
      <c r="A9" s="64" t="s">
        <v>3</v>
      </c>
      <c r="B9" s="65">
        <f t="shared" ref="B9:C9" si="1">B20</f>
        <v>76476314.570000008</v>
      </c>
      <c r="C9" s="65">
        <f t="shared" si="1"/>
        <v>85747173.579999998</v>
      </c>
    </row>
    <row r="10" spans="1:3" x14ac:dyDescent="0.2">
      <c r="A10" s="64" t="s">
        <v>4</v>
      </c>
      <c r="B10" s="65">
        <f t="shared" ref="B10:C10" si="2">B65</f>
        <v>124696533.96000002</v>
      </c>
      <c r="C10" s="65">
        <f t="shared" si="2"/>
        <v>325398808.62000006</v>
      </c>
    </row>
    <row r="11" spans="1:3" x14ac:dyDescent="0.2">
      <c r="A11" s="64" t="s">
        <v>5</v>
      </c>
      <c r="B11" s="65">
        <f t="shared" ref="B11:C11" si="3">B88</f>
        <v>85913017.840000018</v>
      </c>
      <c r="C11" s="65">
        <f t="shared" si="3"/>
        <v>83573037.420000002</v>
      </c>
    </row>
    <row r="12" spans="1:3" x14ac:dyDescent="0.2">
      <c r="A12" s="64" t="s">
        <v>6</v>
      </c>
      <c r="B12" s="65">
        <f t="shared" ref="B12:C12" si="4">B99</f>
        <v>28113343.18</v>
      </c>
      <c r="C12" s="65">
        <f t="shared" si="4"/>
        <v>23200936.619999997</v>
      </c>
    </row>
    <row r="13" spans="1:3" x14ac:dyDescent="0.2">
      <c r="A13" s="64" t="s">
        <v>7</v>
      </c>
      <c r="B13" s="66">
        <f t="shared" ref="B13:C13" si="5">B108</f>
        <v>87519.73</v>
      </c>
      <c r="C13" s="66">
        <f t="shared" si="5"/>
        <v>71550.48</v>
      </c>
    </row>
    <row r="14" spans="1:3" x14ac:dyDescent="0.2">
      <c r="A14" s="64"/>
      <c r="B14" s="66"/>
      <c r="C14" s="66"/>
    </row>
    <row r="15" spans="1:3" ht="14.25" x14ac:dyDescent="0.2">
      <c r="A15" s="62" t="s">
        <v>8</v>
      </c>
      <c r="B15" s="63">
        <f t="shared" ref="B15:C15" si="6">SUM(B16:B17)</f>
        <v>500166592.86000001</v>
      </c>
      <c r="C15" s="63">
        <f t="shared" si="6"/>
        <v>464455212.63</v>
      </c>
    </row>
    <row r="16" spans="1:3" x14ac:dyDescent="0.2">
      <c r="A16" s="64" t="s">
        <v>9</v>
      </c>
      <c r="B16" s="67">
        <v>498497310.68000001</v>
      </c>
      <c r="C16" s="67">
        <v>462009148.70999998</v>
      </c>
    </row>
    <row r="17" spans="1:3" x14ac:dyDescent="0.2">
      <c r="A17" s="64" t="s">
        <v>10</v>
      </c>
      <c r="B17" s="67">
        <v>1669282.18</v>
      </c>
      <c r="C17" s="67">
        <v>2446063.9200000004</v>
      </c>
    </row>
    <row r="18" spans="1:3" x14ac:dyDescent="0.2">
      <c r="A18" s="64"/>
      <c r="B18" s="65"/>
      <c r="C18" s="65"/>
    </row>
    <row r="19" spans="1:3" x14ac:dyDescent="0.2">
      <c r="A19" s="64"/>
      <c r="B19" s="68"/>
      <c r="C19" s="68"/>
    </row>
    <row r="20" spans="1:3" ht="14.25" x14ac:dyDescent="0.2">
      <c r="A20" s="62" t="s">
        <v>11</v>
      </c>
      <c r="B20" s="69">
        <f t="shared" ref="B20:C20" si="7">SUM(B21:B40)</f>
        <v>76476314.570000008</v>
      </c>
      <c r="C20" s="69">
        <f t="shared" si="7"/>
        <v>85747173.579999998</v>
      </c>
    </row>
    <row r="21" spans="1:3" x14ac:dyDescent="0.2">
      <c r="A21" s="64" t="s">
        <v>12</v>
      </c>
      <c r="B21" s="70">
        <v>40339549.140000001</v>
      </c>
      <c r="C21" s="70">
        <v>37892813.920000002</v>
      </c>
    </row>
    <row r="22" spans="1:3" x14ac:dyDescent="0.2">
      <c r="A22" s="64" t="s">
        <v>13</v>
      </c>
      <c r="B22" s="70">
        <v>96964.69</v>
      </c>
      <c r="C22" s="70">
        <v>47426.5</v>
      </c>
    </row>
    <row r="23" spans="1:3" x14ac:dyDescent="0.2">
      <c r="A23" s="64" t="s">
        <v>14</v>
      </c>
      <c r="B23" s="70">
        <v>3571342.04</v>
      </c>
      <c r="C23" s="70">
        <v>13061345.789999999</v>
      </c>
    </row>
    <row r="24" spans="1:3" x14ac:dyDescent="0.2">
      <c r="A24" s="64" t="s">
        <v>15</v>
      </c>
      <c r="B24" s="70">
        <v>344967.45999999996</v>
      </c>
      <c r="C24" s="70">
        <v>199205.86</v>
      </c>
    </row>
    <row r="25" spans="1:3" x14ac:dyDescent="0.2">
      <c r="A25" s="64" t="s">
        <v>16</v>
      </c>
      <c r="B25" s="70">
        <v>1669301</v>
      </c>
      <c r="C25" s="70">
        <v>1487242.98</v>
      </c>
    </row>
    <row r="26" spans="1:3" x14ac:dyDescent="0.2">
      <c r="A26" s="64" t="s">
        <v>17</v>
      </c>
      <c r="B26" s="70">
        <v>1186054.74</v>
      </c>
      <c r="C26" s="70">
        <v>1290061.76</v>
      </c>
    </row>
    <row r="27" spans="1:3" ht="14.25" x14ac:dyDescent="0.2">
      <c r="A27" s="64" t="s">
        <v>18</v>
      </c>
      <c r="B27" s="70">
        <v>652246.97000000009</v>
      </c>
      <c r="C27" s="70">
        <v>856907.78</v>
      </c>
    </row>
    <row r="28" spans="1:3" ht="14.25" x14ac:dyDescent="0.2">
      <c r="A28" s="64" t="s">
        <v>19</v>
      </c>
      <c r="B28" s="70">
        <v>2390248.8600000003</v>
      </c>
      <c r="C28" s="70">
        <v>1914351.71</v>
      </c>
    </row>
    <row r="29" spans="1:3" ht="14.25" x14ac:dyDescent="0.2">
      <c r="A29" s="64" t="s">
        <v>20</v>
      </c>
      <c r="B29" s="70">
        <v>90965.24</v>
      </c>
      <c r="C29" s="70">
        <v>53090</v>
      </c>
    </row>
    <row r="30" spans="1:3" x14ac:dyDescent="0.2">
      <c r="A30" s="64" t="s">
        <v>21</v>
      </c>
      <c r="B30" s="70">
        <v>1335353.82</v>
      </c>
      <c r="C30" s="70">
        <v>2530871.19</v>
      </c>
    </row>
    <row r="31" spans="1:3" x14ac:dyDescent="0.2">
      <c r="A31" s="64" t="s">
        <v>22</v>
      </c>
      <c r="B31" s="70">
        <v>1008589.01</v>
      </c>
      <c r="C31" s="70">
        <v>1131487.45</v>
      </c>
    </row>
    <row r="32" spans="1:3" x14ac:dyDescent="0.2">
      <c r="A32" s="64" t="s">
        <v>23</v>
      </c>
      <c r="B32" s="70">
        <v>761190.55</v>
      </c>
      <c r="C32" s="70">
        <v>800911.80999999994</v>
      </c>
    </row>
    <row r="33" spans="1:3" x14ac:dyDescent="0.2">
      <c r="A33" s="64" t="s">
        <v>24</v>
      </c>
      <c r="B33" s="70">
        <v>45061.57</v>
      </c>
      <c r="C33" s="70">
        <v>44817.41</v>
      </c>
    </row>
    <row r="34" spans="1:3" ht="14.25" x14ac:dyDescent="0.2">
      <c r="A34" s="64" t="s">
        <v>25</v>
      </c>
      <c r="B34" s="70">
        <v>1142739.52</v>
      </c>
      <c r="C34" s="70">
        <v>1007368.28</v>
      </c>
    </row>
    <row r="35" spans="1:3" ht="14.25" x14ac:dyDescent="0.2">
      <c r="A35" s="64" t="s">
        <v>26</v>
      </c>
      <c r="B35" s="70">
        <v>11531430.920000002</v>
      </c>
      <c r="C35" s="70">
        <v>11293034.67</v>
      </c>
    </row>
    <row r="36" spans="1:3" x14ac:dyDescent="0.2">
      <c r="A36" s="64" t="s">
        <v>27</v>
      </c>
      <c r="B36" s="70">
        <v>1778763.42</v>
      </c>
      <c r="C36" s="70">
        <v>2016018.53</v>
      </c>
    </row>
    <row r="37" spans="1:3" x14ac:dyDescent="0.2">
      <c r="A37" s="64" t="s">
        <v>28</v>
      </c>
      <c r="B37" s="70">
        <v>0</v>
      </c>
      <c r="C37" s="70">
        <v>0</v>
      </c>
    </row>
    <row r="38" spans="1:3" ht="14.25" x14ac:dyDescent="0.2">
      <c r="A38" s="64" t="s">
        <v>29</v>
      </c>
      <c r="B38" s="70">
        <v>48886.73</v>
      </c>
      <c r="C38" s="70">
        <v>67562.55</v>
      </c>
    </row>
    <row r="39" spans="1:3" x14ac:dyDescent="0.2">
      <c r="A39" s="64" t="s">
        <v>30</v>
      </c>
      <c r="B39" s="70">
        <v>1243864.9099999999</v>
      </c>
      <c r="C39" s="70">
        <v>1382415.79</v>
      </c>
    </row>
    <row r="40" spans="1:3" x14ac:dyDescent="0.2">
      <c r="A40" s="64" t="s">
        <v>31</v>
      </c>
      <c r="B40" s="70">
        <v>7238793.9800000004</v>
      </c>
      <c r="C40" s="70">
        <v>8670239.5999999996</v>
      </c>
    </row>
    <row r="41" spans="1:3" x14ac:dyDescent="0.2">
      <c r="A41" s="64"/>
      <c r="B41" s="71"/>
      <c r="C41" s="71"/>
    </row>
    <row r="42" spans="1:3" ht="14.25" x14ac:dyDescent="0.2">
      <c r="A42" s="62" t="s">
        <v>32</v>
      </c>
      <c r="B42" s="72">
        <f t="shared" ref="B42:C42" si="8">SUM(B43:B62)</f>
        <v>15745042.281000001</v>
      </c>
      <c r="C42" s="72">
        <f t="shared" si="8"/>
        <v>15441338.672999995</v>
      </c>
    </row>
    <row r="43" spans="1:3" x14ac:dyDescent="0.2">
      <c r="A43" s="64" t="s">
        <v>12</v>
      </c>
      <c r="B43" s="73">
        <v>12958232.879000001</v>
      </c>
      <c r="C43" s="73">
        <v>12264788.401000001</v>
      </c>
    </row>
    <row r="44" spans="1:3" x14ac:dyDescent="0.2">
      <c r="A44" s="64" t="s">
        <v>13</v>
      </c>
      <c r="B44" s="73">
        <v>5134.2380000000003</v>
      </c>
      <c r="C44" s="73">
        <v>1823.12</v>
      </c>
    </row>
    <row r="45" spans="1:3" x14ac:dyDescent="0.2">
      <c r="A45" s="64" t="s">
        <v>33</v>
      </c>
      <c r="B45" s="73">
        <v>105890.758</v>
      </c>
      <c r="C45" s="73">
        <v>422798.13799999998</v>
      </c>
    </row>
    <row r="46" spans="1:3" x14ac:dyDescent="0.2">
      <c r="A46" s="64" t="s">
        <v>34</v>
      </c>
      <c r="B46" s="73">
        <v>127902.26</v>
      </c>
      <c r="C46" s="73">
        <v>70604.415999999997</v>
      </c>
    </row>
    <row r="47" spans="1:3" x14ac:dyDescent="0.2">
      <c r="A47" s="64" t="s">
        <v>16</v>
      </c>
      <c r="B47" s="73">
        <v>46946.22</v>
      </c>
      <c r="C47" s="73">
        <v>42100.45</v>
      </c>
    </row>
    <row r="48" spans="1:3" x14ac:dyDescent="0.2">
      <c r="A48" s="64" t="s">
        <v>35</v>
      </c>
      <c r="B48" s="73">
        <v>88209.201000000001</v>
      </c>
      <c r="C48" s="73">
        <v>95952.607999999993</v>
      </c>
    </row>
    <row r="49" spans="1:3" ht="14.25" x14ac:dyDescent="0.2">
      <c r="A49" s="64" t="s">
        <v>18</v>
      </c>
      <c r="B49" s="73">
        <v>61917.375</v>
      </c>
      <c r="C49" s="73">
        <v>80051.824999999997</v>
      </c>
    </row>
    <row r="50" spans="1:3" ht="14.25" x14ac:dyDescent="0.2">
      <c r="A50" s="64" t="s">
        <v>19</v>
      </c>
      <c r="B50" s="73">
        <v>192451.59099999999</v>
      </c>
      <c r="C50" s="73">
        <v>159904.049</v>
      </c>
    </row>
    <row r="51" spans="1:3" ht="14.25" x14ac:dyDescent="0.2">
      <c r="A51" s="64" t="s">
        <v>20</v>
      </c>
      <c r="B51" s="73">
        <v>1152.741</v>
      </c>
      <c r="C51" s="73">
        <v>609.91600000000005</v>
      </c>
    </row>
    <row r="52" spans="1:3" x14ac:dyDescent="0.2">
      <c r="A52" s="64" t="s">
        <v>21</v>
      </c>
      <c r="B52" s="73">
        <v>40765.171999999999</v>
      </c>
      <c r="C52" s="73">
        <v>81080.751999999993</v>
      </c>
    </row>
    <row r="53" spans="1:3" x14ac:dyDescent="0.2">
      <c r="A53" s="64" t="s">
        <v>22</v>
      </c>
      <c r="B53" s="73">
        <v>85173.35</v>
      </c>
      <c r="C53" s="73">
        <v>90562.922000000006</v>
      </c>
    </row>
    <row r="54" spans="1:3" x14ac:dyDescent="0.2">
      <c r="A54" s="64" t="s">
        <v>23</v>
      </c>
      <c r="B54" s="73">
        <v>33087.175000000003</v>
      </c>
      <c r="C54" s="73">
        <v>36847.29</v>
      </c>
    </row>
    <row r="55" spans="1:3" x14ac:dyDescent="0.2">
      <c r="A55" s="64" t="s">
        <v>24</v>
      </c>
      <c r="B55" s="73">
        <v>73768.800000000003</v>
      </c>
      <c r="C55" s="73">
        <v>74695.679999999993</v>
      </c>
    </row>
    <row r="56" spans="1:3" ht="14.25" x14ac:dyDescent="0.2">
      <c r="A56" s="64" t="s">
        <v>25</v>
      </c>
      <c r="B56" s="73">
        <v>118025.238</v>
      </c>
      <c r="C56" s="73">
        <v>103467.66</v>
      </c>
    </row>
    <row r="57" spans="1:3" ht="14.25" x14ac:dyDescent="0.2">
      <c r="A57" s="64" t="s">
        <v>26</v>
      </c>
      <c r="B57" s="73">
        <v>1008381.253</v>
      </c>
      <c r="C57" s="73">
        <v>985157.69200000004</v>
      </c>
    </row>
    <row r="58" spans="1:3" x14ac:dyDescent="0.2">
      <c r="A58" s="64" t="s">
        <v>27</v>
      </c>
      <c r="B58" s="73">
        <v>555938.04500000004</v>
      </c>
      <c r="C58" s="73">
        <v>633969.23400000005</v>
      </c>
    </row>
    <row r="59" spans="1:3" x14ac:dyDescent="0.2">
      <c r="A59" s="64" t="s">
        <v>28</v>
      </c>
      <c r="B59" s="73">
        <v>0</v>
      </c>
      <c r="C59" s="73">
        <v>0</v>
      </c>
    </row>
    <row r="60" spans="1:3" ht="14.25" x14ac:dyDescent="0.2">
      <c r="A60" s="64" t="s">
        <v>29</v>
      </c>
      <c r="B60" s="73">
        <v>3428.35</v>
      </c>
      <c r="C60" s="73">
        <v>5015.5</v>
      </c>
    </row>
    <row r="61" spans="1:3" x14ac:dyDescent="0.2">
      <c r="A61" s="64" t="s">
        <v>30</v>
      </c>
      <c r="B61" s="73">
        <v>36466.614999999998</v>
      </c>
      <c r="C61" s="73">
        <v>40014.17</v>
      </c>
    </row>
    <row r="62" spans="1:3" x14ac:dyDescent="0.2">
      <c r="A62" s="64" t="s">
        <v>31</v>
      </c>
      <c r="B62" s="73">
        <v>202171.02</v>
      </c>
      <c r="C62" s="73">
        <v>251894.85</v>
      </c>
    </row>
    <row r="63" spans="1:3" x14ac:dyDescent="0.2">
      <c r="A63" s="64"/>
      <c r="B63" s="71"/>
      <c r="C63" s="71"/>
    </row>
    <row r="64" spans="1:3" x14ac:dyDescent="0.2">
      <c r="A64" s="64"/>
      <c r="B64" s="68"/>
      <c r="C64" s="68"/>
    </row>
    <row r="65" spans="1:3" ht="14.25" x14ac:dyDescent="0.2">
      <c r="A65" s="62" t="s">
        <v>36</v>
      </c>
      <c r="B65" s="69">
        <f t="shared" ref="B65:C65" si="9">SUM(B66:B74)</f>
        <v>124696533.96000002</v>
      </c>
      <c r="C65" s="69">
        <f t="shared" si="9"/>
        <v>325398808.62000006</v>
      </c>
    </row>
    <row r="66" spans="1:3" x14ac:dyDescent="0.2">
      <c r="A66" s="64" t="s">
        <v>37</v>
      </c>
      <c r="B66" s="70">
        <v>733090.96</v>
      </c>
      <c r="C66" s="70">
        <v>29610</v>
      </c>
    </row>
    <row r="67" spans="1:3" x14ac:dyDescent="0.2">
      <c r="A67" s="64" t="s">
        <v>38</v>
      </c>
      <c r="B67" s="70">
        <v>212731.4</v>
      </c>
      <c r="C67" s="70">
        <v>206612</v>
      </c>
    </row>
    <row r="68" spans="1:3" ht="14.25" x14ac:dyDescent="0.2">
      <c r="A68" s="64" t="s">
        <v>39</v>
      </c>
      <c r="B68" s="70">
        <v>122727334.00000001</v>
      </c>
      <c r="C68" s="70">
        <v>324255223.29000002</v>
      </c>
    </row>
    <row r="69" spans="1:3" ht="14.25" x14ac:dyDescent="0.2">
      <c r="A69" s="64" t="s">
        <v>40</v>
      </c>
      <c r="B69" s="70">
        <v>218260.61000000002</v>
      </c>
      <c r="C69" s="70">
        <v>287955.74</v>
      </c>
    </row>
    <row r="70" spans="1:3" ht="14.25" x14ac:dyDescent="0.2">
      <c r="A70" s="64" t="s">
        <v>41</v>
      </c>
      <c r="B70" s="70">
        <v>0</v>
      </c>
      <c r="C70" s="70">
        <v>0</v>
      </c>
    </row>
    <row r="71" spans="1:3" ht="14.25" x14ac:dyDescent="0.2">
      <c r="A71" s="64" t="s">
        <v>42</v>
      </c>
      <c r="B71" s="70">
        <v>802216.61</v>
      </c>
      <c r="C71" s="70">
        <v>587424.67000000004</v>
      </c>
    </row>
    <row r="72" spans="1:3" ht="14.25" x14ac:dyDescent="0.2">
      <c r="A72" s="64" t="s">
        <v>43</v>
      </c>
      <c r="B72" s="70">
        <v>417.18</v>
      </c>
      <c r="C72" s="70">
        <v>448.35</v>
      </c>
    </row>
    <row r="73" spans="1:3" x14ac:dyDescent="0.2">
      <c r="A73" s="64" t="s">
        <v>44</v>
      </c>
      <c r="B73" s="70">
        <v>0</v>
      </c>
      <c r="C73" s="70">
        <v>0</v>
      </c>
    </row>
    <row r="74" spans="1:3" x14ac:dyDescent="0.2">
      <c r="A74" s="64" t="s">
        <v>45</v>
      </c>
      <c r="B74" s="70">
        <v>2483.1999999999998</v>
      </c>
      <c r="C74" s="70">
        <v>31534.57</v>
      </c>
    </row>
    <row r="75" spans="1:3" x14ac:dyDescent="0.2">
      <c r="A75" s="64"/>
      <c r="B75" s="71"/>
      <c r="C75" s="71"/>
    </row>
    <row r="76" spans="1:3" ht="14.25" x14ac:dyDescent="0.2">
      <c r="A76" s="62" t="s">
        <v>46</v>
      </c>
      <c r="B76" s="72">
        <f t="shared" ref="B76:C76" si="10">SUM(B77:B85)</f>
        <v>292689.73700000002</v>
      </c>
      <c r="C76" s="72">
        <f t="shared" si="10"/>
        <v>762229.51</v>
      </c>
    </row>
    <row r="77" spans="1:3" x14ac:dyDescent="0.2">
      <c r="A77" s="64" t="s">
        <v>37</v>
      </c>
      <c r="B77" s="73">
        <v>2228.2399999999998</v>
      </c>
      <c r="C77" s="73">
        <v>90</v>
      </c>
    </row>
    <row r="78" spans="1:3" x14ac:dyDescent="0.2">
      <c r="A78" s="64" t="s">
        <v>38</v>
      </c>
      <c r="B78" s="73">
        <v>646.6</v>
      </c>
      <c r="C78" s="73">
        <v>628</v>
      </c>
    </row>
    <row r="79" spans="1:3" ht="14.25" x14ac:dyDescent="0.2">
      <c r="A79" s="64" t="s">
        <v>39</v>
      </c>
      <c r="B79" s="73">
        <v>287417.64399999997</v>
      </c>
      <c r="C79" s="73">
        <v>759379.11399999994</v>
      </c>
    </row>
    <row r="80" spans="1:3" ht="14.25" x14ac:dyDescent="0.2">
      <c r="A80" s="64" t="s">
        <v>40</v>
      </c>
      <c r="B80" s="73">
        <v>511.149</v>
      </c>
      <c r="C80" s="73">
        <v>674.36900000000003</v>
      </c>
    </row>
    <row r="81" spans="1:3" ht="14.25" x14ac:dyDescent="0.2">
      <c r="A81" s="64" t="s">
        <v>41</v>
      </c>
      <c r="B81" s="73">
        <v>0</v>
      </c>
      <c r="C81" s="73">
        <v>0</v>
      </c>
    </row>
    <row r="82" spans="1:3" ht="14.25" x14ac:dyDescent="0.2">
      <c r="A82" s="64" t="s">
        <v>42</v>
      </c>
      <c r="B82" s="73">
        <v>1878.7270000000001</v>
      </c>
      <c r="C82" s="73">
        <v>1375.702</v>
      </c>
    </row>
    <row r="83" spans="1:3" ht="14.25" x14ac:dyDescent="0.2">
      <c r="A83" s="64" t="s">
        <v>43</v>
      </c>
      <c r="B83" s="73">
        <v>0.97699999999999998</v>
      </c>
      <c r="C83" s="73">
        <v>1.05</v>
      </c>
    </row>
    <row r="84" spans="1:3" x14ac:dyDescent="0.2">
      <c r="A84" s="64" t="s">
        <v>44</v>
      </c>
      <c r="B84" s="73">
        <v>0</v>
      </c>
      <c r="C84" s="73">
        <v>0</v>
      </c>
    </row>
    <row r="85" spans="1:3" x14ac:dyDescent="0.2">
      <c r="A85" s="64" t="s">
        <v>45</v>
      </c>
      <c r="B85" s="73">
        <v>6.4</v>
      </c>
      <c r="C85" s="73">
        <v>81.275000000000006</v>
      </c>
    </row>
    <row r="86" spans="1:3" x14ac:dyDescent="0.2">
      <c r="A86" s="64"/>
      <c r="B86" s="75"/>
      <c r="C86" s="75"/>
    </row>
    <row r="87" spans="1:3" x14ac:dyDescent="0.2">
      <c r="A87" s="64"/>
      <c r="B87" s="68"/>
      <c r="C87" s="68"/>
    </row>
    <row r="88" spans="1:3" ht="14.25" x14ac:dyDescent="0.2">
      <c r="A88" s="62" t="s">
        <v>91</v>
      </c>
      <c r="B88" s="69">
        <f t="shared" ref="B88:C88" si="11">SUM(B89:B91)</f>
        <v>85913017.840000018</v>
      </c>
      <c r="C88" s="69">
        <f t="shared" si="11"/>
        <v>83573037.420000002</v>
      </c>
    </row>
    <row r="89" spans="1:3" ht="14.25" x14ac:dyDescent="0.2">
      <c r="A89" s="64" t="s">
        <v>48</v>
      </c>
      <c r="B89" s="70">
        <v>55768119.490000002</v>
      </c>
      <c r="C89" s="70">
        <v>54772642.099999994</v>
      </c>
    </row>
    <row r="90" spans="1:3" x14ac:dyDescent="0.2">
      <c r="A90" s="64" t="s">
        <v>86</v>
      </c>
      <c r="B90" s="95">
        <v>30144028.090000004</v>
      </c>
      <c r="C90" s="95">
        <v>28799535.529999997</v>
      </c>
    </row>
    <row r="91" spans="1:3" x14ac:dyDescent="0.2">
      <c r="A91" s="64" t="s">
        <v>49</v>
      </c>
      <c r="B91" s="70">
        <v>870.26</v>
      </c>
      <c r="C91" s="70">
        <v>859.79</v>
      </c>
    </row>
    <row r="92" spans="1:3" x14ac:dyDescent="0.2">
      <c r="A92" s="64"/>
      <c r="B92" s="71"/>
      <c r="C92" s="71"/>
    </row>
    <row r="93" spans="1:3" ht="14.25" x14ac:dyDescent="0.2">
      <c r="A93" s="62" t="s">
        <v>50</v>
      </c>
      <c r="B93" s="69">
        <f t="shared" ref="B93:C93" si="12">SUM(B94:B96)</f>
        <v>24753302.207000002</v>
      </c>
      <c r="C93" s="69">
        <f t="shared" si="12"/>
        <v>23906102.172000002</v>
      </c>
    </row>
    <row r="94" spans="1:3" ht="14.25" x14ac:dyDescent="0.2">
      <c r="A94" s="64" t="s">
        <v>51</v>
      </c>
      <c r="B94" s="70">
        <v>9676936.8800000008</v>
      </c>
      <c r="C94" s="70">
        <v>9502035.4920000006</v>
      </c>
    </row>
    <row r="95" spans="1:3" x14ac:dyDescent="0.2">
      <c r="A95" s="64" t="s">
        <v>87</v>
      </c>
      <c r="B95" s="95">
        <v>15072014.067</v>
      </c>
      <c r="C95" s="95">
        <v>14399767.76</v>
      </c>
    </row>
    <row r="96" spans="1:3" ht="14.25" x14ac:dyDescent="0.2">
      <c r="A96" s="64" t="s">
        <v>52</v>
      </c>
      <c r="B96" s="70">
        <v>4351.26</v>
      </c>
      <c r="C96" s="70">
        <v>4298.92</v>
      </c>
    </row>
    <row r="97" spans="1:3" x14ac:dyDescent="0.2">
      <c r="A97" s="64"/>
      <c r="B97" s="71"/>
      <c r="C97" s="71"/>
    </row>
    <row r="98" spans="1:3" x14ac:dyDescent="0.2">
      <c r="A98" s="64"/>
      <c r="B98" s="68"/>
      <c r="C98" s="68"/>
    </row>
    <row r="99" spans="1:3" ht="14.25" x14ac:dyDescent="0.2">
      <c r="A99" s="62" t="s">
        <v>53</v>
      </c>
      <c r="B99" s="76">
        <f t="shared" ref="B99:C99" si="13">B100+B101</f>
        <v>28113343.18</v>
      </c>
      <c r="C99" s="76">
        <f t="shared" si="13"/>
        <v>23200936.619999997</v>
      </c>
    </row>
    <row r="100" spans="1:3" ht="14.25" x14ac:dyDescent="0.2">
      <c r="A100" s="64" t="s">
        <v>54</v>
      </c>
      <c r="B100" s="70">
        <v>27748949.190000001</v>
      </c>
      <c r="C100" s="70">
        <v>22772987.289999999</v>
      </c>
    </row>
    <row r="101" spans="1:3" ht="14.25" x14ac:dyDescent="0.2">
      <c r="A101" s="64" t="s">
        <v>55</v>
      </c>
      <c r="B101" s="77">
        <v>364393.99</v>
      </c>
      <c r="C101" s="77">
        <v>427949.33</v>
      </c>
    </row>
    <row r="102" spans="1:3" x14ac:dyDescent="0.2">
      <c r="A102" s="64"/>
      <c r="B102" s="71"/>
      <c r="C102" s="71"/>
    </row>
    <row r="103" spans="1:3" ht="14.25" x14ac:dyDescent="0.2">
      <c r="A103" s="62" t="s">
        <v>56</v>
      </c>
      <c r="B103" s="78">
        <f t="shared" ref="B103:C103" si="14">B104+B105</f>
        <v>4624</v>
      </c>
      <c r="C103" s="78">
        <f t="shared" si="14"/>
        <v>3689</v>
      </c>
    </row>
    <row r="104" spans="1:3" ht="14.25" x14ac:dyDescent="0.2">
      <c r="A104" s="64" t="s">
        <v>54</v>
      </c>
      <c r="B104" s="73">
        <v>3852</v>
      </c>
      <c r="C104" s="73">
        <v>3013</v>
      </c>
    </row>
    <row r="105" spans="1:3" ht="14.25" x14ac:dyDescent="0.2">
      <c r="A105" s="64" t="s">
        <v>55</v>
      </c>
      <c r="B105" s="79">
        <v>772</v>
      </c>
      <c r="C105" s="79">
        <v>676</v>
      </c>
    </row>
    <row r="106" spans="1:3" x14ac:dyDescent="0.2">
      <c r="A106" s="64"/>
      <c r="B106" s="75"/>
      <c r="C106" s="75"/>
    </row>
    <row r="107" spans="1:3" x14ac:dyDescent="0.2">
      <c r="A107" s="64"/>
      <c r="B107" s="75"/>
      <c r="C107" s="75"/>
    </row>
    <row r="108" spans="1:3" ht="14.25" x14ac:dyDescent="0.2">
      <c r="A108" s="62" t="s">
        <v>57</v>
      </c>
      <c r="B108" s="69">
        <v>87519.73</v>
      </c>
      <c r="C108" s="69">
        <v>71550.48</v>
      </c>
    </row>
    <row r="109" spans="1:3" x14ac:dyDescent="0.2">
      <c r="A109" s="62"/>
      <c r="B109" s="80"/>
      <c r="C109" s="80"/>
    </row>
    <row r="110" spans="1:3" x14ac:dyDescent="0.2">
      <c r="A110" s="81"/>
      <c r="B110" s="82"/>
      <c r="C110" s="82"/>
    </row>
    <row r="112" spans="1: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C1"/>
    <mergeCell ref="A2:C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6"/>
  <sheetViews>
    <sheetView zoomScaleNormal="100" workbookViewId="0">
      <pane xSplit="1" ySplit="6" topLeftCell="B61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80" width="9.140625" style="54"/>
    <col min="81" max="81" width="69.42578125" style="54" customWidth="1"/>
    <col min="82" max="91" width="12.5703125" style="54" customWidth="1"/>
    <col min="92" max="336" width="9.140625" style="54"/>
    <col min="337" max="337" width="69.42578125" style="54" customWidth="1"/>
    <col min="338" max="347" width="12.5703125" style="54" customWidth="1"/>
    <col min="348" max="592" width="9.140625" style="54"/>
    <col min="593" max="593" width="69.42578125" style="54" customWidth="1"/>
    <col min="594" max="603" width="12.5703125" style="54" customWidth="1"/>
    <col min="604" max="848" width="9.140625" style="54"/>
    <col min="849" max="849" width="69.42578125" style="54" customWidth="1"/>
    <col min="850" max="859" width="12.5703125" style="54" customWidth="1"/>
    <col min="860" max="1104" width="9.140625" style="54"/>
    <col min="1105" max="1105" width="69.42578125" style="54" customWidth="1"/>
    <col min="1106" max="1115" width="12.5703125" style="54" customWidth="1"/>
    <col min="1116" max="1360" width="9.140625" style="54"/>
    <col min="1361" max="1361" width="69.42578125" style="54" customWidth="1"/>
    <col min="1362" max="1371" width="12.5703125" style="54" customWidth="1"/>
    <col min="1372" max="1616" width="9.140625" style="54"/>
    <col min="1617" max="1617" width="69.42578125" style="54" customWidth="1"/>
    <col min="1618" max="1627" width="12.5703125" style="54" customWidth="1"/>
    <col min="1628" max="1872" width="9.140625" style="54"/>
    <col min="1873" max="1873" width="69.42578125" style="54" customWidth="1"/>
    <col min="1874" max="1883" width="12.5703125" style="54" customWidth="1"/>
    <col min="1884" max="2128" width="9.140625" style="54"/>
    <col min="2129" max="2129" width="69.42578125" style="54" customWidth="1"/>
    <col min="2130" max="2139" width="12.5703125" style="54" customWidth="1"/>
    <col min="2140" max="2384" width="9.140625" style="54"/>
    <col min="2385" max="2385" width="69.42578125" style="54" customWidth="1"/>
    <col min="2386" max="2395" width="12.5703125" style="54" customWidth="1"/>
    <col min="2396" max="2640" width="9.140625" style="54"/>
    <col min="2641" max="2641" width="69.42578125" style="54" customWidth="1"/>
    <col min="2642" max="2651" width="12.5703125" style="54" customWidth="1"/>
    <col min="2652" max="2896" width="9.140625" style="54"/>
    <col min="2897" max="2897" width="69.42578125" style="54" customWidth="1"/>
    <col min="2898" max="2907" width="12.5703125" style="54" customWidth="1"/>
    <col min="2908" max="3152" width="9.140625" style="54"/>
    <col min="3153" max="3153" width="69.42578125" style="54" customWidth="1"/>
    <col min="3154" max="3163" width="12.5703125" style="54" customWidth="1"/>
    <col min="3164" max="3408" width="9.140625" style="54"/>
    <col min="3409" max="3409" width="69.42578125" style="54" customWidth="1"/>
    <col min="3410" max="3419" width="12.5703125" style="54" customWidth="1"/>
    <col min="3420" max="3664" width="9.140625" style="54"/>
    <col min="3665" max="3665" width="69.42578125" style="54" customWidth="1"/>
    <col min="3666" max="3675" width="12.5703125" style="54" customWidth="1"/>
    <col min="3676" max="3920" width="9.140625" style="54"/>
    <col min="3921" max="3921" width="69.42578125" style="54" customWidth="1"/>
    <col min="3922" max="3931" width="12.5703125" style="54" customWidth="1"/>
    <col min="3932" max="4176" width="9.140625" style="54"/>
    <col min="4177" max="4177" width="69.42578125" style="54" customWidth="1"/>
    <col min="4178" max="4187" width="12.5703125" style="54" customWidth="1"/>
    <col min="4188" max="4432" width="9.140625" style="54"/>
    <col min="4433" max="4433" width="69.42578125" style="54" customWidth="1"/>
    <col min="4434" max="4443" width="12.5703125" style="54" customWidth="1"/>
    <col min="4444" max="4688" width="9.140625" style="54"/>
    <col min="4689" max="4689" width="69.42578125" style="54" customWidth="1"/>
    <col min="4690" max="4699" width="12.5703125" style="54" customWidth="1"/>
    <col min="4700" max="4944" width="9.140625" style="54"/>
    <col min="4945" max="4945" width="69.42578125" style="54" customWidth="1"/>
    <col min="4946" max="4955" width="12.5703125" style="54" customWidth="1"/>
    <col min="4956" max="5200" width="9.140625" style="54"/>
    <col min="5201" max="5201" width="69.42578125" style="54" customWidth="1"/>
    <col min="5202" max="5211" width="12.5703125" style="54" customWidth="1"/>
    <col min="5212" max="5456" width="9.140625" style="54"/>
    <col min="5457" max="5457" width="69.42578125" style="54" customWidth="1"/>
    <col min="5458" max="5467" width="12.5703125" style="54" customWidth="1"/>
    <col min="5468" max="5712" width="9.140625" style="54"/>
    <col min="5713" max="5713" width="69.42578125" style="54" customWidth="1"/>
    <col min="5714" max="5723" width="12.5703125" style="54" customWidth="1"/>
    <col min="5724" max="5968" width="9.140625" style="54"/>
    <col min="5969" max="5969" width="69.42578125" style="54" customWidth="1"/>
    <col min="5970" max="5979" width="12.5703125" style="54" customWidth="1"/>
    <col min="5980" max="6224" width="9.140625" style="54"/>
    <col min="6225" max="6225" width="69.42578125" style="54" customWidth="1"/>
    <col min="6226" max="6235" width="12.5703125" style="54" customWidth="1"/>
    <col min="6236" max="6480" width="9.140625" style="54"/>
    <col min="6481" max="6481" width="69.42578125" style="54" customWidth="1"/>
    <col min="6482" max="6491" width="12.5703125" style="54" customWidth="1"/>
    <col min="6492" max="6736" width="9.140625" style="54"/>
    <col min="6737" max="6737" width="69.42578125" style="54" customWidth="1"/>
    <col min="6738" max="6747" width="12.5703125" style="54" customWidth="1"/>
    <col min="6748" max="6992" width="9.140625" style="54"/>
    <col min="6993" max="6993" width="69.42578125" style="54" customWidth="1"/>
    <col min="6994" max="7003" width="12.5703125" style="54" customWidth="1"/>
    <col min="7004" max="7248" width="9.140625" style="54"/>
    <col min="7249" max="7249" width="69.42578125" style="54" customWidth="1"/>
    <col min="7250" max="7259" width="12.5703125" style="54" customWidth="1"/>
    <col min="7260" max="7504" width="9.140625" style="54"/>
    <col min="7505" max="7505" width="69.42578125" style="54" customWidth="1"/>
    <col min="7506" max="7515" width="12.5703125" style="54" customWidth="1"/>
    <col min="7516" max="7760" width="9.140625" style="54"/>
    <col min="7761" max="7761" width="69.42578125" style="54" customWidth="1"/>
    <col min="7762" max="7771" width="12.5703125" style="54" customWidth="1"/>
    <col min="7772" max="8016" width="9.140625" style="54"/>
    <col min="8017" max="8017" width="69.42578125" style="54" customWidth="1"/>
    <col min="8018" max="8027" width="12.5703125" style="54" customWidth="1"/>
    <col min="8028" max="8272" width="9.140625" style="54"/>
    <col min="8273" max="8273" width="69.42578125" style="54" customWidth="1"/>
    <col min="8274" max="8283" width="12.5703125" style="54" customWidth="1"/>
    <col min="8284" max="8528" width="9.140625" style="54"/>
    <col min="8529" max="8529" width="69.42578125" style="54" customWidth="1"/>
    <col min="8530" max="8539" width="12.5703125" style="54" customWidth="1"/>
    <col min="8540" max="8784" width="9.140625" style="54"/>
    <col min="8785" max="8785" width="69.42578125" style="54" customWidth="1"/>
    <col min="8786" max="8795" width="12.5703125" style="54" customWidth="1"/>
    <col min="8796" max="9040" width="9.140625" style="54"/>
    <col min="9041" max="9041" width="69.42578125" style="54" customWidth="1"/>
    <col min="9042" max="9051" width="12.5703125" style="54" customWidth="1"/>
    <col min="9052" max="9296" width="9.140625" style="54"/>
    <col min="9297" max="9297" width="69.42578125" style="54" customWidth="1"/>
    <col min="9298" max="9307" width="12.5703125" style="54" customWidth="1"/>
    <col min="9308" max="9552" width="9.140625" style="54"/>
    <col min="9553" max="9553" width="69.42578125" style="54" customWidth="1"/>
    <col min="9554" max="9563" width="12.5703125" style="54" customWidth="1"/>
    <col min="9564" max="9808" width="9.140625" style="54"/>
    <col min="9809" max="9809" width="69.42578125" style="54" customWidth="1"/>
    <col min="9810" max="9819" width="12.5703125" style="54" customWidth="1"/>
    <col min="9820" max="10064" width="9.140625" style="54"/>
    <col min="10065" max="10065" width="69.42578125" style="54" customWidth="1"/>
    <col min="10066" max="10075" width="12.5703125" style="54" customWidth="1"/>
    <col min="10076" max="10320" width="9.140625" style="54"/>
    <col min="10321" max="10321" width="69.42578125" style="54" customWidth="1"/>
    <col min="10322" max="10331" width="12.5703125" style="54" customWidth="1"/>
    <col min="10332" max="10576" width="9.140625" style="54"/>
    <col min="10577" max="10577" width="69.42578125" style="54" customWidth="1"/>
    <col min="10578" max="10587" width="12.5703125" style="54" customWidth="1"/>
    <col min="10588" max="10832" width="9.140625" style="54"/>
    <col min="10833" max="10833" width="69.42578125" style="54" customWidth="1"/>
    <col min="10834" max="10843" width="12.5703125" style="54" customWidth="1"/>
    <col min="10844" max="11088" width="9.140625" style="54"/>
    <col min="11089" max="11089" width="69.42578125" style="54" customWidth="1"/>
    <col min="11090" max="11099" width="12.5703125" style="54" customWidth="1"/>
    <col min="11100" max="11344" width="9.140625" style="54"/>
    <col min="11345" max="11345" width="69.42578125" style="54" customWidth="1"/>
    <col min="11346" max="11355" width="12.5703125" style="54" customWidth="1"/>
    <col min="11356" max="11600" width="9.140625" style="54"/>
    <col min="11601" max="11601" width="69.42578125" style="54" customWidth="1"/>
    <col min="11602" max="11611" width="12.5703125" style="54" customWidth="1"/>
    <col min="11612" max="11856" width="9.140625" style="54"/>
    <col min="11857" max="11857" width="69.42578125" style="54" customWidth="1"/>
    <col min="11858" max="11867" width="12.5703125" style="54" customWidth="1"/>
    <col min="11868" max="12112" width="9.140625" style="54"/>
    <col min="12113" max="12113" width="69.42578125" style="54" customWidth="1"/>
    <col min="12114" max="12123" width="12.5703125" style="54" customWidth="1"/>
    <col min="12124" max="12368" width="9.140625" style="54"/>
    <col min="12369" max="12369" width="69.42578125" style="54" customWidth="1"/>
    <col min="12370" max="12379" width="12.5703125" style="54" customWidth="1"/>
    <col min="12380" max="12624" width="9.140625" style="54"/>
    <col min="12625" max="12625" width="69.42578125" style="54" customWidth="1"/>
    <col min="12626" max="12635" width="12.5703125" style="54" customWidth="1"/>
    <col min="12636" max="12880" width="9.140625" style="54"/>
    <col min="12881" max="12881" width="69.42578125" style="54" customWidth="1"/>
    <col min="12882" max="12891" width="12.5703125" style="54" customWidth="1"/>
    <col min="12892" max="13136" width="9.140625" style="54"/>
    <col min="13137" max="13137" width="69.42578125" style="54" customWidth="1"/>
    <col min="13138" max="13147" width="12.5703125" style="54" customWidth="1"/>
    <col min="13148" max="13392" width="9.140625" style="54"/>
    <col min="13393" max="13393" width="69.42578125" style="54" customWidth="1"/>
    <col min="13394" max="13403" width="12.5703125" style="54" customWidth="1"/>
    <col min="13404" max="13648" width="9.140625" style="54"/>
    <col min="13649" max="13649" width="69.42578125" style="54" customWidth="1"/>
    <col min="13650" max="13659" width="12.5703125" style="54" customWidth="1"/>
    <col min="13660" max="13904" width="9.140625" style="54"/>
    <col min="13905" max="13905" width="69.42578125" style="54" customWidth="1"/>
    <col min="13906" max="13915" width="12.5703125" style="54" customWidth="1"/>
    <col min="13916" max="14160" width="9.140625" style="54"/>
    <col min="14161" max="14161" width="69.42578125" style="54" customWidth="1"/>
    <col min="14162" max="14171" width="12.5703125" style="54" customWidth="1"/>
    <col min="14172" max="14416" width="9.140625" style="54"/>
    <col min="14417" max="14417" width="69.42578125" style="54" customWidth="1"/>
    <col min="14418" max="14427" width="12.5703125" style="54" customWidth="1"/>
    <col min="14428" max="14672" width="9.140625" style="54"/>
    <col min="14673" max="14673" width="69.42578125" style="54" customWidth="1"/>
    <col min="14674" max="14683" width="12.5703125" style="54" customWidth="1"/>
    <col min="14684" max="14928" width="9.140625" style="54"/>
    <col min="14929" max="14929" width="69.42578125" style="54" customWidth="1"/>
    <col min="14930" max="14939" width="12.5703125" style="54" customWidth="1"/>
    <col min="14940" max="15184" width="9.140625" style="54"/>
    <col min="15185" max="15185" width="69.42578125" style="54" customWidth="1"/>
    <col min="15186" max="15195" width="12.5703125" style="54" customWidth="1"/>
    <col min="15196" max="15440" width="9.140625" style="54"/>
    <col min="15441" max="15441" width="69.42578125" style="54" customWidth="1"/>
    <col min="15442" max="15451" width="12.5703125" style="54" customWidth="1"/>
    <col min="15452" max="15696" width="9.140625" style="54"/>
    <col min="15697" max="15697" width="69.42578125" style="54" customWidth="1"/>
    <col min="15698" max="15707" width="12.5703125" style="54" customWidth="1"/>
    <col min="15708" max="15952" width="9.140625" style="54"/>
    <col min="15953" max="15953" width="69.42578125" style="54" customWidth="1"/>
    <col min="15954" max="15963" width="12.5703125" style="54" customWidth="1"/>
    <col min="15964" max="16372" width="9.140625" style="54"/>
    <col min="16373" max="16375" width="9.140625" style="54" customWidth="1"/>
    <col min="16376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  <c r="M5" s="56">
        <v>44196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:M8" si="5">SUM(L9:L13)</f>
        <v>304791847.11000007</v>
      </c>
      <c r="M8" s="63">
        <f t="shared" si="5"/>
        <v>325769619.39000005</v>
      </c>
    </row>
    <row r="9" spans="1:13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:M9" si="11">L20</f>
        <v>67952855.210000008</v>
      </c>
      <c r="M9" s="65">
        <f t="shared" si="11"/>
        <v>76497977.349999994</v>
      </c>
    </row>
    <row r="10" spans="1:13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:M10" si="17">L65</f>
        <v>121571056.17000003</v>
      </c>
      <c r="M10" s="65">
        <f t="shared" si="17"/>
        <v>135588825.90000001</v>
      </c>
    </row>
    <row r="11" spans="1:13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:M11" si="23">L88</f>
        <v>85134841.859999999</v>
      </c>
      <c r="M11" s="65">
        <f t="shared" si="23"/>
        <v>81264529.340000018</v>
      </c>
    </row>
    <row r="12" spans="1:13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:M12" si="29">L99</f>
        <v>30076574.990000002</v>
      </c>
      <c r="M12" s="65">
        <f t="shared" si="29"/>
        <v>32338336.739999998</v>
      </c>
    </row>
    <row r="13" spans="1:13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:M13" si="35">L108</f>
        <v>56518.879999999997</v>
      </c>
      <c r="M13" s="66">
        <f t="shared" si="35"/>
        <v>79950.06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:M15" si="41">SUM(L16:L17)</f>
        <v>503560726.0999999</v>
      </c>
      <c r="M15" s="63">
        <f t="shared" si="41"/>
        <v>562544144.04000008</v>
      </c>
    </row>
    <row r="16" spans="1:13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v>475467071.3299998</v>
      </c>
      <c r="L16" s="67">
        <v>501770969.70999992</v>
      </c>
      <c r="M16" s="67">
        <v>560199182.21000004</v>
      </c>
    </row>
    <row r="17" spans="1:13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v>1990338.1500000006</v>
      </c>
      <c r="L17" s="67">
        <v>1789756.39</v>
      </c>
      <c r="M17" s="67">
        <v>2344961.83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:M20" si="47">SUM(L21:L40)</f>
        <v>67952855.210000008</v>
      </c>
      <c r="M20" s="69">
        <f t="shared" si="47"/>
        <v>76497977.349999994</v>
      </c>
    </row>
    <row r="21" spans="1:13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v>29190194.780000001</v>
      </c>
      <c r="L21" s="70">
        <v>30313161.23</v>
      </c>
      <c r="M21" s="70">
        <v>30952100.059999999</v>
      </c>
    </row>
    <row r="22" spans="1:13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v>51280.67</v>
      </c>
      <c r="L22" s="70">
        <v>36456.299999999996</v>
      </c>
      <c r="M22" s="70">
        <v>99558.62</v>
      </c>
    </row>
    <row r="23" spans="1:13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v>1992602.95</v>
      </c>
      <c r="L23" s="70">
        <v>2942888.61</v>
      </c>
      <c r="M23" s="70">
        <v>3486735.39</v>
      </c>
    </row>
    <row r="24" spans="1:13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v>346338.71</v>
      </c>
      <c r="L24" s="70">
        <v>228324.72999999998</v>
      </c>
      <c r="M24" s="70">
        <v>448331.02</v>
      </c>
    </row>
    <row r="25" spans="1:13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v>1524403.06</v>
      </c>
      <c r="L25" s="70">
        <v>1704858.52</v>
      </c>
      <c r="M25" s="70">
        <v>2287315.4400000004</v>
      </c>
    </row>
    <row r="26" spans="1:13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v>984654.94</v>
      </c>
      <c r="L26" s="70">
        <v>1037178</v>
      </c>
      <c r="M26" s="70">
        <v>1581619.0299999998</v>
      </c>
    </row>
    <row r="27" spans="1:13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v>482886.22</v>
      </c>
      <c r="L27" s="70">
        <v>496416.92000000004</v>
      </c>
      <c r="M27" s="70">
        <v>687484.96</v>
      </c>
    </row>
    <row r="28" spans="1:13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v>2139117.5</v>
      </c>
      <c r="L28" s="70">
        <v>2232457.54</v>
      </c>
      <c r="M28" s="70">
        <v>2386358.21</v>
      </c>
    </row>
    <row r="29" spans="1:13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v>34761.64</v>
      </c>
      <c r="L29" s="70">
        <v>222220.34000000003</v>
      </c>
      <c r="M29" s="70">
        <v>72602.75</v>
      </c>
    </row>
    <row r="30" spans="1:13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v>1191875.8899999999</v>
      </c>
      <c r="L30" s="70">
        <v>1692524.49</v>
      </c>
      <c r="M30" s="70">
        <v>1642099.96</v>
      </c>
    </row>
    <row r="31" spans="1:13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v>1073883.48</v>
      </c>
      <c r="L31" s="70">
        <v>1117096.55</v>
      </c>
      <c r="M31" s="70">
        <v>1444942.46</v>
      </c>
    </row>
    <row r="32" spans="1:13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v>583365.98</v>
      </c>
      <c r="L32" s="70">
        <v>603406.36</v>
      </c>
      <c r="M32" s="70">
        <v>647315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v>56.7</v>
      </c>
      <c r="L33" s="70">
        <v>0</v>
      </c>
      <c r="M33" s="70">
        <v>297</v>
      </c>
    </row>
    <row r="34" spans="1:13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v>1137928.92</v>
      </c>
      <c r="L34" s="70">
        <v>1458738.45</v>
      </c>
      <c r="M34" s="70">
        <v>2309448.7200000002</v>
      </c>
    </row>
    <row r="35" spans="1:13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v>11587993.08</v>
      </c>
      <c r="L35" s="70">
        <v>12684623.67</v>
      </c>
      <c r="M35" s="70">
        <v>16312498.089999996</v>
      </c>
    </row>
    <row r="36" spans="1:13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v>1676703.27</v>
      </c>
      <c r="L36" s="70">
        <v>1840459.75</v>
      </c>
      <c r="M36" s="70">
        <v>1714932.7200000002</v>
      </c>
    </row>
    <row r="37" spans="1:13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v>59727.34</v>
      </c>
      <c r="L38" s="70">
        <v>68056.410000000018</v>
      </c>
      <c r="M38" s="70">
        <v>61378.080000000002</v>
      </c>
    </row>
    <row r="39" spans="1:13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v>1018526.98</v>
      </c>
      <c r="L39" s="70">
        <v>1112523.33</v>
      </c>
      <c r="M39" s="70">
        <v>1169127.07</v>
      </c>
    </row>
    <row r="40" spans="1:13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v>7114898.9899999993</v>
      </c>
      <c r="L40" s="70">
        <v>8161464.0099999998</v>
      </c>
      <c r="M40" s="70">
        <v>9193832.7699999996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:M42" si="53">SUM(L43:L62)</f>
        <v>12509454.901999997</v>
      </c>
      <c r="M42" s="72">
        <f t="shared" si="53"/>
        <v>13399722.127999999</v>
      </c>
    </row>
    <row r="43" spans="1:13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v>9327321.3910000008</v>
      </c>
      <c r="L43" s="73">
        <v>9701305.8000000007</v>
      </c>
      <c r="M43" s="73">
        <v>9967699.0409999993</v>
      </c>
    </row>
    <row r="44" spans="1:13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v>2865.2759999999998</v>
      </c>
      <c r="L44" s="73">
        <v>1972.11</v>
      </c>
      <c r="M44" s="73">
        <v>6108.2979999999998</v>
      </c>
    </row>
    <row r="45" spans="1:13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v>57749.654000000002</v>
      </c>
      <c r="L45" s="73">
        <v>86663.376000000004</v>
      </c>
      <c r="M45" s="73">
        <v>103337.40700000001</v>
      </c>
    </row>
    <row r="46" spans="1:13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v>127738.954</v>
      </c>
      <c r="L46" s="73">
        <v>83589.452999999994</v>
      </c>
      <c r="M46" s="73">
        <v>159556.913</v>
      </c>
    </row>
    <row r="47" spans="1:13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v>42661.127</v>
      </c>
      <c r="L47" s="73">
        <v>50279.09</v>
      </c>
      <c r="M47" s="73">
        <v>63006.74</v>
      </c>
    </row>
    <row r="48" spans="1:13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v>71336.308000000005</v>
      </c>
      <c r="L48" s="73">
        <v>78033.289999999994</v>
      </c>
      <c r="M48" s="73">
        <v>123700.03</v>
      </c>
    </row>
    <row r="49" spans="1:13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v>56256.415000000001</v>
      </c>
      <c r="L49" s="73">
        <v>50779.336000000003</v>
      </c>
      <c r="M49" s="73">
        <v>73496.312000000005</v>
      </c>
    </row>
    <row r="50" spans="1:13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v>170781.57699999999</v>
      </c>
      <c r="L50" s="73">
        <v>176485.269</v>
      </c>
      <c r="M50" s="73">
        <v>200562.552</v>
      </c>
    </row>
    <row r="51" spans="1:13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v>396.48599999999999</v>
      </c>
      <c r="L51" s="73">
        <v>2842.5059999999999</v>
      </c>
      <c r="M51" s="73">
        <v>837.71799999999996</v>
      </c>
    </row>
    <row r="52" spans="1:13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v>35509.21</v>
      </c>
      <c r="L52" s="73">
        <v>50063.364999999998</v>
      </c>
      <c r="M52" s="73">
        <v>48747.62</v>
      </c>
    </row>
    <row r="53" spans="1:13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v>83103.964999999997</v>
      </c>
      <c r="L53" s="73">
        <v>90019.16</v>
      </c>
      <c r="M53" s="73">
        <v>119188.31</v>
      </c>
    </row>
    <row r="54" spans="1:13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v>24827.02</v>
      </c>
      <c r="L54" s="73">
        <v>31506.725999999999</v>
      </c>
      <c r="M54" s="73">
        <v>29233.5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v>4.5</v>
      </c>
      <c r="L55" s="73">
        <v>0</v>
      </c>
      <c r="M55" s="73">
        <v>90</v>
      </c>
    </row>
    <row r="56" spans="1:13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v>117709.554</v>
      </c>
      <c r="L56" s="73">
        <v>148564.35200000001</v>
      </c>
      <c r="M56" s="73">
        <v>234895.03</v>
      </c>
    </row>
    <row r="57" spans="1:13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v>1010226.89</v>
      </c>
      <c r="L57" s="73">
        <v>1101602.2919999999</v>
      </c>
      <c r="M57" s="73">
        <v>1422234.5109999999</v>
      </c>
    </row>
    <row r="58" spans="1:13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v>532715.24100000004</v>
      </c>
      <c r="L58" s="73">
        <v>588662.20799999998</v>
      </c>
      <c r="M58" s="73">
        <v>550727.75300000003</v>
      </c>
    </row>
    <row r="59" spans="1:13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v>4632.3</v>
      </c>
      <c r="L60" s="73">
        <v>4919.25</v>
      </c>
      <c r="M60" s="73">
        <v>4398.1499999999996</v>
      </c>
    </row>
    <row r="61" spans="1:13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v>30277.625</v>
      </c>
      <c r="L61" s="73">
        <v>32250.17</v>
      </c>
      <c r="M61" s="73">
        <v>34912.519999999997</v>
      </c>
    </row>
    <row r="62" spans="1:13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v>198915.57199999999</v>
      </c>
      <c r="L62" s="73">
        <v>229917.149</v>
      </c>
      <c r="M62" s="73">
        <v>256989.723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:M65" si="59">SUM(L66:L74)</f>
        <v>121571056.17000003</v>
      </c>
      <c r="M65" s="69">
        <f t="shared" si="59"/>
        <v>135588825.90000001</v>
      </c>
    </row>
    <row r="66" spans="1:13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v>384272</v>
      </c>
      <c r="L66" s="70">
        <v>3025536.64</v>
      </c>
      <c r="M66" s="70">
        <v>670988.92000000004</v>
      </c>
    </row>
    <row r="67" spans="1:13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v>197465.8</v>
      </c>
      <c r="L67" s="70">
        <v>227865.4</v>
      </c>
      <c r="M67" s="70">
        <v>194570.6</v>
      </c>
    </row>
    <row r="68" spans="1:13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v>115059069.00000001</v>
      </c>
      <c r="L68" s="70">
        <v>117412415.89000002</v>
      </c>
      <c r="M68" s="70">
        <v>133543164.16</v>
      </c>
    </row>
    <row r="69" spans="1:13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v>163589.51</v>
      </c>
      <c r="L69" s="70">
        <v>228435.4</v>
      </c>
      <c r="M69" s="70">
        <v>198581.74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v>611.94000000000005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v>503106.22</v>
      </c>
      <c r="L71" s="70">
        <v>635681.26</v>
      </c>
      <c r="M71" s="70">
        <v>920692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v>427</v>
      </c>
      <c r="L72" s="70">
        <v>1334.8</v>
      </c>
      <c r="M72" s="70">
        <v>594.20000000000005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v>108.64</v>
      </c>
      <c r="L74" s="70">
        <v>39786.78</v>
      </c>
      <c r="M74" s="70">
        <v>60234.28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  <c r="M76" s="72">
        <f t="shared" ref="M76" si="65">SUM(M77:M85)</f>
        <v>318156.23800000001</v>
      </c>
    </row>
    <row r="77" spans="1:13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v>1168</v>
      </c>
      <c r="L77" s="73">
        <v>9196.16</v>
      </c>
      <c r="M77" s="73">
        <v>2039.48</v>
      </c>
    </row>
    <row r="78" spans="1:13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v>600.20000000000005</v>
      </c>
      <c r="L78" s="73">
        <v>692.6</v>
      </c>
      <c r="M78" s="73">
        <v>591.4</v>
      </c>
    </row>
    <row r="79" spans="1:13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v>269459.17800000001</v>
      </c>
      <c r="L79" s="73">
        <v>274970.52899999998</v>
      </c>
      <c r="M79" s="73">
        <v>312747.45699999999</v>
      </c>
    </row>
    <row r="80" spans="1:13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v>383.11399999999998</v>
      </c>
      <c r="L80" s="73">
        <v>534.97699999999998</v>
      </c>
      <c r="M80" s="73">
        <v>465.06299999999999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v>1.86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v>1178.2349999999999</v>
      </c>
      <c r="L82" s="73">
        <v>1488.7149999999999</v>
      </c>
      <c r="M82" s="73">
        <v>2156.1869999999999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v>1</v>
      </c>
      <c r="L83" s="73">
        <v>3.4</v>
      </c>
      <c r="M83" s="73">
        <v>1.4079999999999999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v>0.28000000000000003</v>
      </c>
      <c r="L85" s="73">
        <v>102.54300000000001</v>
      </c>
      <c r="M85" s="73">
        <v>155.24299999999999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78350835.790000007</v>
      </c>
      <c r="C88" s="69">
        <f t="shared" si="66"/>
        <v>82511827.379999995</v>
      </c>
      <c r="D88" s="69">
        <f t="shared" ref="D88:E88" si="67">SUM(D89:D91)</f>
        <v>77291232.409999996</v>
      </c>
      <c r="E88" s="69">
        <f t="shared" si="67"/>
        <v>80730605.859999999</v>
      </c>
      <c r="F88" s="69">
        <f t="shared" ref="F88:G88" si="68">SUM(F89:F91)</f>
        <v>48780962.269999996</v>
      </c>
      <c r="G88" s="69">
        <f t="shared" si="68"/>
        <v>42118046.609999999</v>
      </c>
      <c r="H88" s="69">
        <f t="shared" ref="H88:I88" si="69">SUM(H89:H91)</f>
        <v>58024219.32</v>
      </c>
      <c r="I88" s="69">
        <f t="shared" si="69"/>
        <v>69761015.629999995</v>
      </c>
      <c r="J88" s="69">
        <f t="shared" ref="J88:K88" si="70">SUM(J89:J91)</f>
        <v>77635607.519999996</v>
      </c>
      <c r="K88" s="69">
        <f t="shared" si="70"/>
        <v>79530961.289999992</v>
      </c>
      <c r="L88" s="69">
        <f t="shared" ref="L88:M88" si="71">SUM(L89:L91)</f>
        <v>85134841.859999999</v>
      </c>
      <c r="M88" s="69">
        <f t="shared" si="71"/>
        <v>81264529.340000018</v>
      </c>
    </row>
    <row r="89" spans="1:13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v>51882412.739999995</v>
      </c>
      <c r="L89" s="70">
        <v>54984136.339999996</v>
      </c>
      <c r="M89" s="70">
        <v>53023245.310000002</v>
      </c>
    </row>
    <row r="90" spans="1:13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v>27647537.360000003</v>
      </c>
      <c r="L90" s="95">
        <v>30149828.16</v>
      </c>
      <c r="M90" s="95">
        <v>28240440.080000006</v>
      </c>
    </row>
    <row r="91" spans="1:13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v>1011.19</v>
      </c>
      <c r="L91" s="70">
        <v>877.36</v>
      </c>
      <c r="M91" s="70">
        <v>843.95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23483108.991</v>
      </c>
      <c r="C93" s="69">
        <f t="shared" si="72"/>
        <v>24106646.336999997</v>
      </c>
      <c r="D93" s="69">
        <f t="shared" ref="D93:E93" si="73">SUM(D94:D96)</f>
        <v>23075786.303000003</v>
      </c>
      <c r="E93" s="69">
        <f t="shared" si="73"/>
        <v>23709779.560000002</v>
      </c>
      <c r="F93" s="69">
        <f t="shared" ref="F93:G93" si="74">SUM(F94:F96)</f>
        <v>14325525.199999999</v>
      </c>
      <c r="G93" s="69">
        <f t="shared" si="74"/>
        <v>11887609.687000001</v>
      </c>
      <c r="H93" s="69">
        <f t="shared" ref="H93:I93" si="75">SUM(H94:H96)</f>
        <v>15578627.082</v>
      </c>
      <c r="I93" s="69">
        <f t="shared" si="75"/>
        <v>18644726.316</v>
      </c>
      <c r="J93" s="69">
        <f t="shared" ref="J93:K93" si="76">SUM(J94:J96)</f>
        <v>21455163.495000001</v>
      </c>
      <c r="K93" s="69">
        <f t="shared" si="76"/>
        <v>22830381.409999996</v>
      </c>
      <c r="L93" s="69">
        <f t="shared" ref="L93:M93" si="77">SUM(L94:L96)</f>
        <v>24619533.16</v>
      </c>
      <c r="M93" s="69">
        <f t="shared" si="77"/>
        <v>23320706.543000001</v>
      </c>
    </row>
    <row r="94" spans="1:13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v>9001556.7599999998</v>
      </c>
      <c r="L94" s="70">
        <v>9540232.2599999998</v>
      </c>
      <c r="M94" s="70">
        <v>9196266.7650000006</v>
      </c>
    </row>
    <row r="95" spans="1:13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v>13823768.68</v>
      </c>
      <c r="L95" s="95">
        <v>15074914.08</v>
      </c>
      <c r="M95" s="95">
        <v>14120220.038000001</v>
      </c>
    </row>
    <row r="96" spans="1:13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v>5055.97</v>
      </c>
      <c r="L96" s="70">
        <v>4386.82</v>
      </c>
      <c r="M96" s="70">
        <v>4219.74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35268101.329999998</v>
      </c>
      <c r="C99" s="76">
        <f t="shared" si="78"/>
        <v>27909179.270000003</v>
      </c>
      <c r="D99" s="76">
        <f t="shared" ref="D99:E99" si="79">D100+D101</f>
        <v>27694340.240000002</v>
      </c>
      <c r="E99" s="76">
        <f t="shared" si="79"/>
        <v>11012490.450000001</v>
      </c>
      <c r="F99" s="76">
        <f t="shared" ref="F99:G99" si="80">F100+F101</f>
        <v>4456198.9399999995</v>
      </c>
      <c r="G99" s="76">
        <f t="shared" si="80"/>
        <v>16499595.08</v>
      </c>
      <c r="H99" s="76">
        <f t="shared" ref="H99:I99" si="81">H100+H101</f>
        <v>25738563.920000002</v>
      </c>
      <c r="I99" s="76">
        <f t="shared" si="81"/>
        <v>27164352.149999999</v>
      </c>
      <c r="J99" s="76">
        <f t="shared" ref="J99:K99" si="82">J100+J101</f>
        <v>26087230.009999998</v>
      </c>
      <c r="K99" s="76">
        <f t="shared" si="82"/>
        <v>27341229.870000001</v>
      </c>
      <c r="L99" s="76">
        <f t="shared" ref="L99:M99" si="83">L100+L101</f>
        <v>30076574.990000002</v>
      </c>
      <c r="M99" s="76">
        <f t="shared" si="83"/>
        <v>32338336.739999998</v>
      </c>
    </row>
    <row r="100" spans="1:13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v>26892058.91</v>
      </c>
      <c r="L100" s="70">
        <v>29614659.560000002</v>
      </c>
      <c r="M100" s="70">
        <v>31837078.5</v>
      </c>
    </row>
    <row r="101" spans="1:13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v>449170.96</v>
      </c>
      <c r="L101" s="77">
        <v>461915.43</v>
      </c>
      <c r="M101" s="77">
        <v>501258.23999999999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6625</v>
      </c>
      <c r="C103" s="78">
        <f t="shared" si="84"/>
        <v>5682</v>
      </c>
      <c r="D103" s="78">
        <f t="shared" ref="D103:E103" si="85">D104+D105</f>
        <v>5597</v>
      </c>
      <c r="E103" s="78">
        <f t="shared" si="85"/>
        <v>2603</v>
      </c>
      <c r="F103" s="78">
        <f t="shared" ref="F103:G103" si="86">F104+F105</f>
        <v>1402</v>
      </c>
      <c r="G103" s="78">
        <f t="shared" si="86"/>
        <v>2823</v>
      </c>
      <c r="H103" s="78">
        <f t="shared" ref="H103:I103" si="87">H104+H105</f>
        <v>5036</v>
      </c>
      <c r="I103" s="78">
        <f t="shared" si="87"/>
        <v>4929</v>
      </c>
      <c r="J103" s="78">
        <f t="shared" ref="J103:K103" si="88">J104+J105</f>
        <v>4891</v>
      </c>
      <c r="K103" s="78">
        <f t="shared" si="88"/>
        <v>5058</v>
      </c>
      <c r="L103" s="78">
        <f t="shared" ref="L103:M103" si="89">L104+L105</f>
        <v>5244</v>
      </c>
      <c r="M103" s="78">
        <f t="shared" si="89"/>
        <v>5431</v>
      </c>
    </row>
    <row r="104" spans="1:13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v>4165</v>
      </c>
      <c r="L104" s="73">
        <v>4302</v>
      </c>
      <c r="M104" s="73">
        <v>4391</v>
      </c>
    </row>
    <row r="105" spans="1:13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v>893</v>
      </c>
      <c r="L105" s="79">
        <v>942</v>
      </c>
      <c r="M105" s="79">
        <v>1040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v>68727.61</v>
      </c>
      <c r="L108" s="69">
        <v>56518.879999999997</v>
      </c>
      <c r="M108" s="69">
        <v>79950.06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2021 Monthly Revenue Stats</vt:lpstr>
      <vt:lpstr>'2018 Monthly Revenue Stats'!Print_Area</vt:lpstr>
      <vt:lpstr>'2019 Monthly Revenue Stats'!Print_Area</vt:lpstr>
      <vt:lpstr>'2020 Monthly Revenue Stats'!Print_Area</vt:lpstr>
      <vt:lpstr>'2021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</cp:lastModifiedBy>
  <cp:lastPrinted>2018-06-18T05:18:34Z</cp:lastPrinted>
  <dcterms:created xsi:type="dcterms:W3CDTF">2014-12-04T03:29:33Z</dcterms:created>
  <dcterms:modified xsi:type="dcterms:W3CDTF">2021-03-16T08:36:11Z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