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INANCE\F3_-_Revenue_(Main)\Statistics_Reporting_to_DOS\Webstats\"/>
    </mc:Choice>
  </mc:AlternateContent>
  <xr:revisionPtr revIDLastSave="0" documentId="13_ncr:1_{94E6064A-E246-4C74-BDA5-022E7CEEF2B0}" xr6:coauthVersionLast="45" xr6:coauthVersionMax="45" xr10:uidLastSave="{00000000-0000-0000-0000-000000000000}"/>
  <bookViews>
    <workbookView xWindow="-120" yWindow="-120" windowWidth="20730" windowHeight="11160" firstSheet="7" activeTab="9" xr2:uid="{00000000-000D-0000-FFFF-FFFF00000000}"/>
  </bookViews>
  <sheets>
    <sheet name="7-Yearly Revenue Stats" sheetId="3" r:id="rId1"/>
    <sheet name="2013 Monthly Revenue Stats" sheetId="1" r:id="rId2"/>
    <sheet name="2014 Monthly Revenue Stats" sheetId="2" r:id="rId3"/>
    <sheet name="2015 Monthly Revenue Stats" sheetId="4" r:id="rId4"/>
    <sheet name="2016 Monthly Revenue Stats" sheetId="5" r:id="rId5"/>
    <sheet name="2017 Monthly Revenue Stats" sheetId="6" r:id="rId6"/>
    <sheet name="2018 Monthly Revenue Stats" sheetId="7" r:id="rId7"/>
    <sheet name="2019 Monthly Revenue Stats" sheetId="8" r:id="rId8"/>
    <sheet name="2020 Monthly Revenue Stats" sheetId="9" r:id="rId9"/>
    <sheet name="2021 Monthly Revenue Stats" sheetId="10" r:id="rId10"/>
  </sheets>
  <definedNames>
    <definedName name="_xlnm.Print_Area" localSheetId="6">'2018 Monthly Revenue Stats'!$A$112:$J$127</definedName>
    <definedName name="_xlnm.Print_Area" localSheetId="7">'2019 Monthly Revenue Stats'!$A$112:$B$127</definedName>
    <definedName name="_xlnm.Print_Area" localSheetId="8">'2020 Monthly Revenue Stats'!$A$112:$B$127</definedName>
    <definedName name="_xlnm.Print_Area" localSheetId="9">'2021 Monthly Revenue Stats'!$A$112:$B$127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0" l="1"/>
  <c r="E99" i="10"/>
  <c r="E12" i="10" s="1"/>
  <c r="E93" i="10"/>
  <c r="E88" i="10"/>
  <c r="E11" i="10" s="1"/>
  <c r="E76" i="10"/>
  <c r="E65" i="10"/>
  <c r="E10" i="10" s="1"/>
  <c r="E42" i="10"/>
  <c r="E20" i="10"/>
  <c r="E9" i="10" s="1"/>
  <c r="E15" i="10"/>
  <c r="E13" i="10"/>
  <c r="E8" i="10" l="1"/>
  <c r="I103" i="3"/>
  <c r="I99" i="3"/>
  <c r="I12" i="3" s="1"/>
  <c r="I93" i="3"/>
  <c r="I88" i="3"/>
  <c r="I11" i="3" s="1"/>
  <c r="I76" i="3"/>
  <c r="I65" i="3"/>
  <c r="I10" i="3" s="1"/>
  <c r="I42" i="3"/>
  <c r="I20" i="3"/>
  <c r="I9" i="3" s="1"/>
  <c r="I15" i="3"/>
  <c r="I13" i="3"/>
  <c r="I8" i="3" l="1"/>
  <c r="D103" i="10"/>
  <c r="D99" i="10"/>
  <c r="D12" i="10" s="1"/>
  <c r="D93" i="10"/>
  <c r="D88" i="10"/>
  <c r="D11" i="10" s="1"/>
  <c r="D76" i="10"/>
  <c r="D65" i="10"/>
  <c r="D10" i="10" s="1"/>
  <c r="D42" i="10"/>
  <c r="D20" i="10"/>
  <c r="D9" i="10" s="1"/>
  <c r="D15" i="10"/>
  <c r="D13" i="10"/>
  <c r="D8" i="10" l="1"/>
  <c r="C15" i="10"/>
  <c r="C13" i="10"/>
  <c r="C93" i="10" l="1"/>
  <c r="C88" i="10"/>
  <c r="C11" i="10" s="1"/>
  <c r="C103" i="10"/>
  <c r="C99" i="10"/>
  <c r="C12" i="10" s="1"/>
  <c r="C76" i="10"/>
  <c r="C65" i="10"/>
  <c r="C10" i="10" s="1"/>
  <c r="C42" i="10"/>
  <c r="C20" i="10"/>
  <c r="C9" i="10" s="1"/>
  <c r="B13" i="10"/>
  <c r="B76" i="10"/>
  <c r="B65" i="10"/>
  <c r="B10" i="10" s="1"/>
  <c r="B15" i="10"/>
  <c r="C8" i="10" l="1"/>
  <c r="B93" i="10"/>
  <c r="B88" i="10"/>
  <c r="B11" i="10" s="1"/>
  <c r="B103" i="10"/>
  <c r="B99" i="10"/>
  <c r="B12" i="10" s="1"/>
  <c r="B42" i="10"/>
  <c r="B20" i="10"/>
  <c r="B9" i="10" s="1"/>
  <c r="M13" i="9"/>
  <c r="B8" i="10" l="1"/>
  <c r="M103" i="9"/>
  <c r="M99" i="9"/>
  <c r="M12" i="9" s="1"/>
  <c r="M93" i="9"/>
  <c r="M88" i="9"/>
  <c r="M11" i="9" s="1"/>
  <c r="M76" i="9"/>
  <c r="M65" i="9"/>
  <c r="M10" i="9" s="1"/>
  <c r="M42" i="9"/>
  <c r="M20" i="9"/>
  <c r="M9" i="9" s="1"/>
  <c r="M15" i="9"/>
  <c r="L13" i="9"/>
  <c r="M8" i="9" l="1"/>
  <c r="L93" i="9"/>
  <c r="L88" i="9"/>
  <c r="L11" i="9" s="1"/>
  <c r="L103" i="9"/>
  <c r="L99" i="9"/>
  <c r="L12" i="9" s="1"/>
  <c r="L76" i="9"/>
  <c r="L65" i="9"/>
  <c r="L10" i="9" s="1"/>
  <c r="L42" i="9"/>
  <c r="L20" i="9"/>
  <c r="L9" i="9" s="1"/>
  <c r="L15" i="9"/>
  <c r="K76" i="9" l="1"/>
  <c r="L8" i="9"/>
  <c r="K15" i="9" l="1"/>
  <c r="K103" i="9"/>
  <c r="K99" i="9"/>
  <c r="K12" i="9" s="1"/>
  <c r="K93" i="9"/>
  <c r="K88" i="9"/>
  <c r="K11" i="9" s="1"/>
  <c r="K65" i="9"/>
  <c r="K10" i="9" s="1"/>
  <c r="K42" i="9"/>
  <c r="K20" i="9"/>
  <c r="K9" i="9" s="1"/>
  <c r="K13" i="9"/>
  <c r="K8" i="9" l="1"/>
  <c r="J65" i="9"/>
  <c r="J10" i="9" s="1"/>
  <c r="J103" i="9"/>
  <c r="J99" i="9"/>
  <c r="J12" i="9" s="1"/>
  <c r="J93" i="9"/>
  <c r="J88" i="9"/>
  <c r="J11" i="9" s="1"/>
  <c r="J76" i="9"/>
  <c r="J42" i="9"/>
  <c r="J20" i="9"/>
  <c r="J9" i="9" s="1"/>
  <c r="J15" i="9"/>
  <c r="J13" i="9"/>
  <c r="J8" i="9" l="1"/>
  <c r="I42" i="9"/>
  <c r="I65" i="9"/>
  <c r="I10" i="9" s="1"/>
  <c r="I76" i="9"/>
  <c r="I88" i="9"/>
  <c r="I11" i="9" s="1"/>
  <c r="I93" i="9"/>
  <c r="I99" i="9"/>
  <c r="I12" i="9" s="1"/>
  <c r="I103" i="9"/>
  <c r="I20" i="9"/>
  <c r="I9" i="9" s="1"/>
  <c r="I15" i="9"/>
  <c r="I13" i="9"/>
  <c r="I8" i="9" l="1"/>
  <c r="H103" i="9"/>
  <c r="H99" i="9"/>
  <c r="H12" i="9" s="1"/>
  <c r="H93" i="9"/>
  <c r="H88" i="9"/>
  <c r="H11" i="9" s="1"/>
  <c r="H76" i="9"/>
  <c r="H65" i="9"/>
  <c r="H10" i="9" s="1"/>
  <c r="H42" i="9"/>
  <c r="H20" i="9"/>
  <c r="H9" i="9" s="1"/>
  <c r="H15" i="9"/>
  <c r="H13" i="9"/>
  <c r="H8" i="9" l="1"/>
  <c r="G103" i="9"/>
  <c r="G99" i="9"/>
  <c r="G12" i="9" s="1"/>
  <c r="G93" i="9"/>
  <c r="G88" i="9"/>
  <c r="G11" i="9" s="1"/>
  <c r="G76" i="9"/>
  <c r="G65" i="9"/>
  <c r="G10" i="9" s="1"/>
  <c r="G42" i="9"/>
  <c r="G20" i="9"/>
  <c r="G9" i="9" s="1"/>
  <c r="G15" i="9"/>
  <c r="G13" i="9"/>
  <c r="G8" i="9" l="1"/>
  <c r="F103" i="9" l="1"/>
  <c r="F99" i="9"/>
  <c r="F12" i="9" s="1"/>
  <c r="F93" i="9"/>
  <c r="F88" i="9"/>
  <c r="F11" i="9" s="1"/>
  <c r="F76" i="9"/>
  <c r="F65" i="9"/>
  <c r="F10" i="9" s="1"/>
  <c r="F42" i="9"/>
  <c r="F20" i="9"/>
  <c r="F9" i="9" s="1"/>
  <c r="F15" i="9"/>
  <c r="F13" i="9"/>
  <c r="F8" i="9" l="1"/>
  <c r="E103" i="9"/>
  <c r="E99" i="9"/>
  <c r="E12" i="9" s="1"/>
  <c r="E93" i="9"/>
  <c r="E88" i="9"/>
  <c r="E11" i="9" s="1"/>
  <c r="E76" i="9"/>
  <c r="E65" i="9"/>
  <c r="E10" i="9" s="1"/>
  <c r="E42" i="9"/>
  <c r="E20" i="9"/>
  <c r="E9" i="9" s="1"/>
  <c r="E15" i="9"/>
  <c r="E13" i="9"/>
  <c r="E8" i="9" l="1"/>
  <c r="H103" i="3"/>
  <c r="H99" i="3"/>
  <c r="H12" i="3" s="1"/>
  <c r="H93" i="3"/>
  <c r="H88" i="3"/>
  <c r="H11" i="3" s="1"/>
  <c r="H76" i="3"/>
  <c r="H65" i="3"/>
  <c r="H10" i="3" s="1"/>
  <c r="H42" i="3"/>
  <c r="H20" i="3"/>
  <c r="H9" i="3" s="1"/>
  <c r="H15" i="3"/>
  <c r="H13" i="3"/>
  <c r="H8" i="3" l="1"/>
  <c r="D103" i="9"/>
  <c r="D99" i="9"/>
  <c r="D12" i="9" s="1"/>
  <c r="D93" i="9"/>
  <c r="D88" i="9"/>
  <c r="D11" i="9" s="1"/>
  <c r="D76" i="9"/>
  <c r="D65" i="9"/>
  <c r="D10" i="9" s="1"/>
  <c r="D42" i="9"/>
  <c r="D20" i="9"/>
  <c r="D9" i="9" s="1"/>
  <c r="D15" i="9"/>
  <c r="D13" i="9"/>
  <c r="D8" i="9" l="1"/>
  <c r="C103" i="9"/>
  <c r="C99" i="9"/>
  <c r="C12" i="9" s="1"/>
  <c r="C93" i="9"/>
  <c r="C88" i="9"/>
  <c r="C11" i="9" s="1"/>
  <c r="C76" i="9"/>
  <c r="C65" i="9"/>
  <c r="C10" i="9" s="1"/>
  <c r="C42" i="9"/>
  <c r="C20" i="9"/>
  <c r="C9" i="9" s="1"/>
  <c r="C15" i="9"/>
  <c r="C13" i="9"/>
  <c r="C8" i="9" l="1"/>
  <c r="B103" i="9"/>
  <c r="B99" i="9"/>
  <c r="B12" i="9" s="1"/>
  <c r="B93" i="9"/>
  <c r="B88" i="9"/>
  <c r="B11" i="9" s="1"/>
  <c r="B76" i="9"/>
  <c r="B65" i="9"/>
  <c r="B10" i="9" s="1"/>
  <c r="B42" i="9"/>
  <c r="B20" i="9"/>
  <c r="B9" i="9" s="1"/>
  <c r="B15" i="9"/>
  <c r="B13" i="9"/>
  <c r="B8" i="9" l="1"/>
  <c r="M103" i="8"/>
  <c r="M99" i="8"/>
  <c r="M12" i="8" s="1"/>
  <c r="M93" i="8"/>
  <c r="M88" i="8"/>
  <c r="M11" i="8" s="1"/>
  <c r="M76" i="8"/>
  <c r="M65" i="8"/>
  <c r="M10" i="8" s="1"/>
  <c r="M42" i="8"/>
  <c r="M20" i="8"/>
  <c r="M9" i="8" s="1"/>
  <c r="M15" i="8"/>
  <c r="M13" i="8"/>
  <c r="M8" i="8" l="1"/>
  <c r="L103" i="8"/>
  <c r="L99" i="8"/>
  <c r="L93" i="8"/>
  <c r="L88" i="8"/>
  <c r="L11" i="8" s="1"/>
  <c r="L76" i="8"/>
  <c r="L65" i="8"/>
  <c r="L10" i="8" s="1"/>
  <c r="L42" i="8"/>
  <c r="L20" i="8"/>
  <c r="L9" i="8" s="1"/>
  <c r="L15" i="8"/>
  <c r="L13" i="8"/>
  <c r="L12" i="8"/>
  <c r="L8" i="8" l="1"/>
  <c r="K103" i="8"/>
  <c r="K99" i="8"/>
  <c r="K12" i="8" s="1"/>
  <c r="K93" i="8"/>
  <c r="K88" i="8"/>
  <c r="K11" i="8" s="1"/>
  <c r="K76" i="8"/>
  <c r="K65" i="8"/>
  <c r="K10" i="8" s="1"/>
  <c r="K42" i="8"/>
  <c r="K20" i="8"/>
  <c r="K9" i="8" s="1"/>
  <c r="K15" i="8"/>
  <c r="K13" i="8"/>
  <c r="K8" i="8" l="1"/>
  <c r="J103" i="8"/>
  <c r="J99" i="8"/>
  <c r="J12" i="8" s="1"/>
  <c r="J93" i="8"/>
  <c r="J88" i="8"/>
  <c r="J11" i="8" s="1"/>
  <c r="J76" i="8"/>
  <c r="J65" i="8"/>
  <c r="J10" i="8" s="1"/>
  <c r="J42" i="8"/>
  <c r="J20" i="8"/>
  <c r="J9" i="8" s="1"/>
  <c r="J15" i="8"/>
  <c r="J13" i="8"/>
  <c r="J8" i="8" l="1"/>
  <c r="I103" i="8"/>
  <c r="I99" i="8"/>
  <c r="I12" i="8" s="1"/>
  <c r="I93" i="8"/>
  <c r="I88" i="8"/>
  <c r="I11" i="8" s="1"/>
  <c r="I76" i="8"/>
  <c r="I65" i="8"/>
  <c r="I10" i="8" s="1"/>
  <c r="I42" i="8"/>
  <c r="I20" i="8"/>
  <c r="I9" i="8" s="1"/>
  <c r="I15" i="8"/>
  <c r="I13" i="8"/>
  <c r="I8" i="8" l="1"/>
  <c r="H103" i="8"/>
  <c r="H99" i="8"/>
  <c r="H12" i="8" s="1"/>
  <c r="H93" i="8"/>
  <c r="H88" i="8"/>
  <c r="H11" i="8" s="1"/>
  <c r="H76" i="8"/>
  <c r="H65" i="8"/>
  <c r="H10" i="8" s="1"/>
  <c r="H42" i="8"/>
  <c r="H20" i="8"/>
  <c r="H9" i="8" s="1"/>
  <c r="H15" i="8"/>
  <c r="H13" i="8"/>
  <c r="H8" i="8" l="1"/>
  <c r="G103" i="8"/>
  <c r="G99" i="8"/>
  <c r="G12" i="8" s="1"/>
  <c r="G93" i="8"/>
  <c r="G88" i="8"/>
  <c r="G11" i="8" s="1"/>
  <c r="G76" i="8"/>
  <c r="G65" i="8"/>
  <c r="G10" i="8" s="1"/>
  <c r="G42" i="8"/>
  <c r="G20" i="8"/>
  <c r="G9" i="8" s="1"/>
  <c r="G15" i="8"/>
  <c r="G13" i="8"/>
  <c r="G8" i="8" l="1"/>
  <c r="F103" i="8"/>
  <c r="F99" i="8"/>
  <c r="F12" i="8" s="1"/>
  <c r="F93" i="8"/>
  <c r="F88" i="8"/>
  <c r="F11" i="8" s="1"/>
  <c r="F76" i="8"/>
  <c r="F65" i="8"/>
  <c r="F10" i="8" s="1"/>
  <c r="F42" i="8"/>
  <c r="F20" i="8"/>
  <c r="F9" i="8" s="1"/>
  <c r="F15" i="8"/>
  <c r="F13" i="8"/>
  <c r="F8" i="8" l="1"/>
  <c r="E76" i="8"/>
  <c r="E103" i="8"/>
  <c r="E99" i="8"/>
  <c r="E12" i="8" s="1"/>
  <c r="E93" i="8"/>
  <c r="E88" i="8"/>
  <c r="E11" i="8" s="1"/>
  <c r="E65" i="8"/>
  <c r="E10" i="8" s="1"/>
  <c r="E42" i="8"/>
  <c r="E20" i="8"/>
  <c r="E9" i="8" s="1"/>
  <c r="E15" i="8"/>
  <c r="E13" i="8"/>
  <c r="E8" i="8" l="1"/>
  <c r="G103" i="3"/>
  <c r="G99" i="3"/>
  <c r="G12" i="3" s="1"/>
  <c r="G93" i="3"/>
  <c r="G88" i="3"/>
  <c r="G11" i="3" s="1"/>
  <c r="G76" i="3"/>
  <c r="G65" i="3"/>
  <c r="G10" i="3" s="1"/>
  <c r="G42" i="3"/>
  <c r="G20" i="3"/>
  <c r="G9" i="3" s="1"/>
  <c r="G15" i="3"/>
  <c r="G13" i="3"/>
  <c r="D103" i="8"/>
  <c r="D99" i="8"/>
  <c r="D12" i="8" s="1"/>
  <c r="D93" i="8"/>
  <c r="D88" i="8"/>
  <c r="D11" i="8" s="1"/>
  <c r="D76" i="8"/>
  <c r="D65" i="8"/>
  <c r="D10" i="8" s="1"/>
  <c r="D42" i="8"/>
  <c r="D20" i="8"/>
  <c r="D9" i="8" s="1"/>
  <c r="D15" i="8"/>
  <c r="D13" i="8"/>
  <c r="G8" i="3" l="1"/>
  <c r="D8" i="8"/>
  <c r="C103" i="8"/>
  <c r="C99" i="8"/>
  <c r="C12" i="8" s="1"/>
  <c r="C93" i="8"/>
  <c r="C88" i="8"/>
  <c r="C11" i="8" s="1"/>
  <c r="C76" i="8"/>
  <c r="C65" i="8"/>
  <c r="C10" i="8" s="1"/>
  <c r="C42" i="8"/>
  <c r="C20" i="8"/>
  <c r="C9" i="8" s="1"/>
  <c r="C15" i="8"/>
  <c r="C13" i="8"/>
  <c r="C8" i="8" l="1"/>
  <c r="B103" i="8"/>
  <c r="B99" i="8"/>
  <c r="B12" i="8" s="1"/>
  <c r="B93" i="8"/>
  <c r="B88" i="8"/>
  <c r="B11" i="8" s="1"/>
  <c r="B76" i="8"/>
  <c r="B65" i="8"/>
  <c r="B10" i="8" s="1"/>
  <c r="B42" i="8"/>
  <c r="B20" i="8"/>
  <c r="B9" i="8" s="1"/>
  <c r="B15" i="8"/>
  <c r="B13" i="8"/>
  <c r="B8" i="8" l="1"/>
  <c r="M103" i="7"/>
  <c r="M99" i="7"/>
  <c r="M12" i="7" s="1"/>
  <c r="M93" i="7"/>
  <c r="M88" i="7"/>
  <c r="M11" i="7" s="1"/>
  <c r="M76" i="7"/>
  <c r="M65" i="7"/>
  <c r="M10" i="7" s="1"/>
  <c r="M42" i="7"/>
  <c r="M20" i="7"/>
  <c r="M9" i="7" s="1"/>
  <c r="M15" i="7"/>
  <c r="M13" i="7"/>
  <c r="M8" i="7" l="1"/>
  <c r="L103" i="7"/>
  <c r="L99" i="7"/>
  <c r="L12" i="7" s="1"/>
  <c r="L93" i="7"/>
  <c r="L88" i="7"/>
  <c r="L11" i="7" s="1"/>
  <c r="L76" i="7"/>
  <c r="L65" i="7"/>
  <c r="L10" i="7" s="1"/>
  <c r="L42" i="7"/>
  <c r="L20" i="7"/>
  <c r="L9" i="7" s="1"/>
  <c r="L15" i="7"/>
  <c r="L13" i="7"/>
  <c r="L8" i="7" l="1"/>
  <c r="K103" i="7"/>
  <c r="K99" i="7"/>
  <c r="K12" i="7" s="1"/>
  <c r="K93" i="7"/>
  <c r="K88" i="7"/>
  <c r="K11" i="7" s="1"/>
  <c r="K76" i="7"/>
  <c r="K65" i="7"/>
  <c r="K10" i="7" s="1"/>
  <c r="K42" i="7"/>
  <c r="K20" i="7"/>
  <c r="K9" i="7" s="1"/>
  <c r="K15" i="7"/>
  <c r="K13" i="7"/>
  <c r="K8" i="7" l="1"/>
  <c r="J82" i="7"/>
  <c r="J71" i="7"/>
  <c r="J50" i="7"/>
  <c r="J28" i="7"/>
  <c r="I103" i="7" l="1"/>
  <c r="I99" i="7"/>
  <c r="I93" i="7"/>
  <c r="I88" i="7"/>
  <c r="I11" i="7" s="1"/>
  <c r="I79" i="7"/>
  <c r="I76" i="7"/>
  <c r="I68" i="7"/>
  <c r="I65" i="7"/>
  <c r="I10" i="7" s="1"/>
  <c r="I42" i="7"/>
  <c r="I20" i="7"/>
  <c r="I9" i="7" s="1"/>
  <c r="I15" i="7"/>
  <c r="I13" i="7"/>
  <c r="I12" i="7"/>
  <c r="I8" i="7" l="1"/>
  <c r="H103" i="7"/>
  <c r="H99" i="7"/>
  <c r="H12" i="7" s="1"/>
  <c r="H93" i="7"/>
  <c r="H88" i="7"/>
  <c r="H80" i="7"/>
  <c r="H76" i="7" s="1"/>
  <c r="H69" i="7"/>
  <c r="H65" i="7" s="1"/>
  <c r="H10" i="7" s="1"/>
  <c r="H42" i="7"/>
  <c r="H20" i="7"/>
  <c r="H9" i="7" s="1"/>
  <c r="H15" i="7"/>
  <c r="H13" i="7"/>
  <c r="H11" i="7"/>
  <c r="H8" i="7" l="1"/>
  <c r="G103" i="7"/>
  <c r="G99" i="7"/>
  <c r="G12" i="7" s="1"/>
  <c r="G93" i="7"/>
  <c r="G88" i="7"/>
  <c r="G11" i="7" s="1"/>
  <c r="G76" i="7"/>
  <c r="G65" i="7"/>
  <c r="G10" i="7" s="1"/>
  <c r="G42" i="7"/>
  <c r="G20" i="7"/>
  <c r="G9" i="7" s="1"/>
  <c r="G15" i="7"/>
  <c r="G13" i="7"/>
  <c r="G8" i="7" l="1"/>
  <c r="F103" i="7" l="1"/>
  <c r="F99" i="7"/>
  <c r="F93" i="7"/>
  <c r="F88" i="7"/>
  <c r="F11" i="7" s="1"/>
  <c r="F76" i="7"/>
  <c r="F65" i="7"/>
  <c r="F10" i="7" s="1"/>
  <c r="F42" i="7"/>
  <c r="F27" i="7"/>
  <c r="F20" i="7" s="1"/>
  <c r="F9" i="7" s="1"/>
  <c r="F15" i="7"/>
  <c r="F13" i="7"/>
  <c r="F12" i="7"/>
  <c r="F8" i="7" l="1"/>
  <c r="E13" i="7"/>
  <c r="E103" i="7"/>
  <c r="E99" i="7"/>
  <c r="E12" i="7" s="1"/>
  <c r="E93" i="7"/>
  <c r="E88" i="7"/>
  <c r="E11" i="7" s="1"/>
  <c r="E76" i="7"/>
  <c r="E65" i="7"/>
  <c r="E10" i="7" s="1"/>
  <c r="E42" i="7"/>
  <c r="E20" i="7"/>
  <c r="E9" i="7" s="1"/>
  <c r="E15" i="7"/>
  <c r="E8" i="7" l="1"/>
  <c r="J103" i="7"/>
  <c r="J99" i="7"/>
  <c r="J12" i="7" s="1"/>
  <c r="J93" i="7"/>
  <c r="J88" i="7"/>
  <c r="J11" i="7" s="1"/>
  <c r="J76" i="7"/>
  <c r="J65" i="7"/>
  <c r="J10" i="7" s="1"/>
  <c r="J42" i="7"/>
  <c r="J20" i="7"/>
  <c r="J9" i="7" s="1"/>
  <c r="J15" i="7"/>
  <c r="J13" i="7"/>
  <c r="J8" i="7" l="1"/>
  <c r="F103" i="3"/>
  <c r="F99" i="3"/>
  <c r="F12" i="3" s="1"/>
  <c r="F93" i="3"/>
  <c r="F88" i="3"/>
  <c r="F11" i="3" s="1"/>
  <c r="F76" i="3"/>
  <c r="F65" i="3"/>
  <c r="F10" i="3" s="1"/>
  <c r="F42" i="3"/>
  <c r="F20" i="3"/>
  <c r="F9" i="3" s="1"/>
  <c r="F15" i="3"/>
  <c r="F13" i="3"/>
  <c r="D103" i="7"/>
  <c r="D99" i="7"/>
  <c r="D12" i="7" s="1"/>
  <c r="D93" i="7"/>
  <c r="D88" i="7"/>
  <c r="D11" i="7" s="1"/>
  <c r="D76" i="7"/>
  <c r="D65" i="7"/>
  <c r="D10" i="7" s="1"/>
  <c r="D42" i="7"/>
  <c r="D20" i="7"/>
  <c r="D9" i="7" s="1"/>
  <c r="D15" i="7"/>
  <c r="D13" i="7"/>
  <c r="F8" i="3" l="1"/>
  <c r="D8" i="7"/>
  <c r="C103" i="7"/>
  <c r="C99" i="7"/>
  <c r="C12" i="7" s="1"/>
  <c r="C93" i="7"/>
  <c r="C88" i="7"/>
  <c r="C11" i="7" s="1"/>
  <c r="C76" i="7"/>
  <c r="C65" i="7"/>
  <c r="C10" i="7" s="1"/>
  <c r="C42" i="7"/>
  <c r="C20" i="7"/>
  <c r="C9" i="7" s="1"/>
  <c r="C15" i="7"/>
  <c r="C13" i="7"/>
  <c r="C8" i="7" l="1"/>
  <c r="B103" i="7"/>
  <c r="B99" i="7"/>
  <c r="B12" i="7" s="1"/>
  <c r="B93" i="7"/>
  <c r="B88" i="7"/>
  <c r="B11" i="7" s="1"/>
  <c r="B76" i="7"/>
  <c r="B65" i="7"/>
  <c r="B10" i="7" s="1"/>
  <c r="B42" i="7"/>
  <c r="B20" i="7"/>
  <c r="B9" i="7" s="1"/>
  <c r="B15" i="7"/>
  <c r="B13" i="7"/>
  <c r="B8" i="7" l="1"/>
  <c r="M103" i="6"/>
  <c r="M99" i="6"/>
  <c r="M12" i="6" s="1"/>
  <c r="M93" i="6"/>
  <c r="M88" i="6"/>
  <c r="M11" i="6" s="1"/>
  <c r="M76" i="6"/>
  <c r="M65" i="6"/>
  <c r="M10" i="6" s="1"/>
  <c r="M42" i="6"/>
  <c r="M20" i="6"/>
  <c r="M9" i="6" s="1"/>
  <c r="M15" i="6"/>
  <c r="M13" i="6"/>
  <c r="M8" i="6" l="1"/>
  <c r="L65" i="6"/>
  <c r="L10" i="6" s="1"/>
  <c r="L103" i="6"/>
  <c r="L99" i="6"/>
  <c r="L12" i="6" s="1"/>
  <c r="L93" i="6"/>
  <c r="L88" i="6"/>
  <c r="L11" i="6" s="1"/>
  <c r="L76" i="6"/>
  <c r="L42" i="6"/>
  <c r="L20" i="6"/>
  <c r="L9" i="6" s="1"/>
  <c r="L15" i="6"/>
  <c r="L13" i="6"/>
  <c r="L8" i="6" l="1"/>
  <c r="K103" i="6"/>
  <c r="K99" i="6"/>
  <c r="K12" i="6" s="1"/>
  <c r="K93" i="6"/>
  <c r="K88" i="6"/>
  <c r="K11" i="6" s="1"/>
  <c r="K76" i="6"/>
  <c r="K65" i="6"/>
  <c r="K10" i="6" s="1"/>
  <c r="K42" i="6"/>
  <c r="K20" i="6"/>
  <c r="K9" i="6" s="1"/>
  <c r="K15" i="6"/>
  <c r="K13" i="6"/>
  <c r="K8" i="6" l="1"/>
  <c r="J103" i="6"/>
  <c r="J99" i="6"/>
  <c r="J12" i="6" s="1"/>
  <c r="J93" i="6"/>
  <c r="J88" i="6"/>
  <c r="J11" i="6" s="1"/>
  <c r="J76" i="6"/>
  <c r="J65" i="6"/>
  <c r="J10" i="6" s="1"/>
  <c r="J42" i="6"/>
  <c r="J20" i="6"/>
  <c r="J9" i="6" s="1"/>
  <c r="J15" i="6"/>
  <c r="J13" i="6"/>
  <c r="J8" i="6" l="1"/>
  <c r="I103" i="6"/>
  <c r="I99" i="6"/>
  <c r="I12" i="6" s="1"/>
  <c r="I93" i="6"/>
  <c r="I88" i="6"/>
  <c r="I11" i="6" s="1"/>
  <c r="I76" i="6"/>
  <c r="I65" i="6"/>
  <c r="I10" i="6" s="1"/>
  <c r="I42" i="6"/>
  <c r="I20" i="6"/>
  <c r="I9" i="6" s="1"/>
  <c r="I15" i="6"/>
  <c r="I13" i="6"/>
  <c r="I8" i="6" l="1"/>
  <c r="H103" i="6"/>
  <c r="H99" i="6"/>
  <c r="H12" i="6" s="1"/>
  <c r="H93" i="6"/>
  <c r="H88" i="6"/>
  <c r="H11" i="6" s="1"/>
  <c r="H76" i="6"/>
  <c r="H65" i="6"/>
  <c r="H10" i="6" s="1"/>
  <c r="H42" i="6"/>
  <c r="H20" i="6"/>
  <c r="H9" i="6" s="1"/>
  <c r="H15" i="6"/>
  <c r="H13" i="6"/>
  <c r="H8" i="6" l="1"/>
  <c r="G103" i="6"/>
  <c r="G99" i="6"/>
  <c r="G12" i="6" s="1"/>
  <c r="G93" i="6"/>
  <c r="G88" i="6"/>
  <c r="G11" i="6" s="1"/>
  <c r="G76" i="6"/>
  <c r="G65" i="6"/>
  <c r="G10" i="6" s="1"/>
  <c r="G42" i="6"/>
  <c r="G20" i="6"/>
  <c r="G9" i="6" s="1"/>
  <c r="G15" i="6"/>
  <c r="G13" i="6"/>
  <c r="G8" i="6" l="1"/>
  <c r="F76" i="6"/>
  <c r="F103" i="6"/>
  <c r="F99" i="6"/>
  <c r="F12" i="6" s="1"/>
  <c r="F93" i="6"/>
  <c r="F88" i="6"/>
  <c r="F11" i="6" s="1"/>
  <c r="F65" i="6"/>
  <c r="F10" i="6" s="1"/>
  <c r="F42" i="6"/>
  <c r="F20" i="6"/>
  <c r="F9" i="6" s="1"/>
  <c r="F15" i="6"/>
  <c r="F13" i="6"/>
  <c r="F8" i="6" l="1"/>
  <c r="E103" i="6"/>
  <c r="E99" i="6"/>
  <c r="E12" i="6" s="1"/>
  <c r="E93" i="6"/>
  <c r="E88" i="6"/>
  <c r="E11" i="6" s="1"/>
  <c r="E76" i="6"/>
  <c r="E65" i="6"/>
  <c r="E10" i="6" s="1"/>
  <c r="E42" i="6"/>
  <c r="E20" i="6"/>
  <c r="E9" i="6" s="1"/>
  <c r="E15" i="6"/>
  <c r="E13" i="6"/>
  <c r="E8" i="6" l="1"/>
  <c r="E103" i="3"/>
  <c r="E99" i="3"/>
  <c r="E12" i="3" s="1"/>
  <c r="E93" i="3"/>
  <c r="E88" i="3"/>
  <c r="E11" i="3" s="1"/>
  <c r="E76" i="3"/>
  <c r="E65" i="3"/>
  <c r="E10" i="3" s="1"/>
  <c r="E42" i="3"/>
  <c r="E20" i="3"/>
  <c r="E9" i="3" s="1"/>
  <c r="E15" i="3"/>
  <c r="E13" i="3"/>
  <c r="E8" i="3" l="1"/>
  <c r="D103" i="6"/>
  <c r="D99" i="6"/>
  <c r="D12" i="6" s="1"/>
  <c r="D93" i="6"/>
  <c r="D88" i="6"/>
  <c r="D11" i="6" s="1"/>
  <c r="D76" i="6"/>
  <c r="D65" i="6"/>
  <c r="D10" i="6" s="1"/>
  <c r="D42" i="6"/>
  <c r="D20" i="6"/>
  <c r="D9" i="6" s="1"/>
  <c r="D15" i="6"/>
  <c r="D13" i="6"/>
  <c r="D8" i="6" l="1"/>
  <c r="C103" i="6"/>
  <c r="C99" i="6"/>
  <c r="C12" i="6" s="1"/>
  <c r="C93" i="6"/>
  <c r="C88" i="6"/>
  <c r="C11" i="6" s="1"/>
  <c r="C76" i="6"/>
  <c r="C65" i="6"/>
  <c r="C10" i="6" s="1"/>
  <c r="C42" i="6"/>
  <c r="C20" i="6"/>
  <c r="C9" i="6" s="1"/>
  <c r="C15" i="6"/>
  <c r="C13" i="6"/>
  <c r="C8" i="6" l="1"/>
  <c r="B103" i="6"/>
  <c r="B99" i="6"/>
  <c r="B12" i="6" s="1"/>
  <c r="B93" i="6"/>
  <c r="B88" i="6"/>
  <c r="B11" i="6" s="1"/>
  <c r="B76" i="6"/>
  <c r="B65" i="6"/>
  <c r="B10" i="6" s="1"/>
  <c r="B42" i="6"/>
  <c r="B20" i="6"/>
  <c r="B9" i="6" s="1"/>
  <c r="B15" i="6"/>
  <c r="B13" i="6"/>
  <c r="B8" i="6" l="1"/>
  <c r="M101" i="5"/>
  <c r="M97" i="5"/>
  <c r="M12" i="5" s="1"/>
  <c r="M92" i="5"/>
  <c r="M88" i="5"/>
  <c r="M11" i="5" s="1"/>
  <c r="M76" i="5"/>
  <c r="M65" i="5"/>
  <c r="M10" i="5" s="1"/>
  <c r="M42" i="5"/>
  <c r="M20" i="5"/>
  <c r="M9" i="5" s="1"/>
  <c r="M15" i="5"/>
  <c r="M13" i="5"/>
  <c r="M8" i="5" l="1"/>
  <c r="L101" i="5"/>
  <c r="L97" i="5"/>
  <c r="L12" i="5" s="1"/>
  <c r="L92" i="5"/>
  <c r="L88" i="5"/>
  <c r="L11" i="5" s="1"/>
  <c r="L76" i="5"/>
  <c r="L65" i="5"/>
  <c r="L10" i="5" s="1"/>
  <c r="L42" i="5"/>
  <c r="L20" i="5"/>
  <c r="L9" i="5" s="1"/>
  <c r="L15" i="5"/>
  <c r="L13" i="5"/>
  <c r="L8" i="5" l="1"/>
  <c r="K101" i="5"/>
  <c r="K97" i="5"/>
  <c r="K12" i="5" s="1"/>
  <c r="K92" i="5"/>
  <c r="K88" i="5"/>
  <c r="K11" i="5" s="1"/>
  <c r="K76" i="5"/>
  <c r="K65" i="5"/>
  <c r="K10" i="5" s="1"/>
  <c r="K42" i="5"/>
  <c r="K20" i="5"/>
  <c r="K9" i="5" s="1"/>
  <c r="K15" i="5"/>
  <c r="K13" i="5"/>
  <c r="K8" i="5" l="1"/>
  <c r="J101" i="5"/>
  <c r="J97" i="5"/>
  <c r="J12" i="5" s="1"/>
  <c r="J92" i="5"/>
  <c r="J88" i="5"/>
  <c r="J11" i="5" s="1"/>
  <c r="J76" i="5"/>
  <c r="J65" i="5"/>
  <c r="J10" i="5" s="1"/>
  <c r="J42" i="5"/>
  <c r="J20" i="5"/>
  <c r="J9" i="5" s="1"/>
  <c r="J15" i="5"/>
  <c r="J13" i="5"/>
  <c r="J8" i="5" l="1"/>
  <c r="I65" i="5"/>
  <c r="I10" i="5" s="1"/>
  <c r="I101" i="5"/>
  <c r="I97" i="5"/>
  <c r="I12" i="5" s="1"/>
  <c r="I92" i="5"/>
  <c r="I88" i="5"/>
  <c r="I11" i="5" s="1"/>
  <c r="I76" i="5"/>
  <c r="I42" i="5"/>
  <c r="I20" i="5"/>
  <c r="I9" i="5" s="1"/>
  <c r="I15" i="5"/>
  <c r="I13" i="5"/>
  <c r="I8" i="5" l="1"/>
  <c r="H101" i="5"/>
  <c r="H97" i="5"/>
  <c r="H12" i="5" s="1"/>
  <c r="H92" i="5"/>
  <c r="H88" i="5"/>
  <c r="H11" i="5" s="1"/>
  <c r="H76" i="5"/>
  <c r="H65" i="5"/>
  <c r="H10" i="5" s="1"/>
  <c r="H42" i="5"/>
  <c r="H20" i="5"/>
  <c r="H9" i="5" s="1"/>
  <c r="H15" i="5"/>
  <c r="H13" i="5"/>
  <c r="H8" i="5" l="1"/>
  <c r="G97" i="5"/>
  <c r="G12" i="5" s="1"/>
  <c r="G101" i="5"/>
  <c r="G92" i="5"/>
  <c r="G88" i="5"/>
  <c r="G11" i="5" s="1"/>
  <c r="G76" i="5"/>
  <c r="G65" i="5"/>
  <c r="G10" i="5" s="1"/>
  <c r="G42" i="5"/>
  <c r="G20" i="5"/>
  <c r="G9" i="5" s="1"/>
  <c r="G15" i="5"/>
  <c r="G13" i="5"/>
  <c r="G8" i="5" l="1"/>
  <c r="F101" i="5"/>
  <c r="F97" i="5"/>
  <c r="F12" i="5" s="1"/>
  <c r="F92" i="5"/>
  <c r="F88" i="5"/>
  <c r="F11" i="5" s="1"/>
  <c r="F76" i="5"/>
  <c r="F65" i="5"/>
  <c r="F10" i="5" s="1"/>
  <c r="F42" i="5"/>
  <c r="F20" i="5"/>
  <c r="F9" i="5" s="1"/>
  <c r="F15" i="5"/>
  <c r="F13" i="5"/>
  <c r="F8" i="5" l="1"/>
  <c r="E101" i="5"/>
  <c r="E97" i="5"/>
  <c r="E12" i="5" s="1"/>
  <c r="E92" i="5"/>
  <c r="E88" i="5"/>
  <c r="E11" i="5" s="1"/>
  <c r="E76" i="5"/>
  <c r="E65" i="5"/>
  <c r="E10" i="5" s="1"/>
  <c r="E42" i="5"/>
  <c r="E20" i="5"/>
  <c r="E9" i="5" s="1"/>
  <c r="E15" i="5"/>
  <c r="E13" i="5"/>
  <c r="E8" i="5" l="1"/>
  <c r="D76" i="3"/>
  <c r="D103" i="3"/>
  <c r="D99" i="3"/>
  <c r="D12" i="3" s="1"/>
  <c r="D93" i="3"/>
  <c r="D88" i="3"/>
  <c r="D11" i="3" s="1"/>
  <c r="D65" i="3"/>
  <c r="D10" i="3" s="1"/>
  <c r="D42" i="3"/>
  <c r="D20" i="3"/>
  <c r="D9" i="3" s="1"/>
  <c r="D15" i="3"/>
  <c r="D13" i="3"/>
  <c r="D65" i="5"/>
  <c r="D10" i="5" s="1"/>
  <c r="D101" i="5"/>
  <c r="D97" i="5"/>
  <c r="D12" i="5" s="1"/>
  <c r="D92" i="5"/>
  <c r="D88" i="5"/>
  <c r="D11" i="5" s="1"/>
  <c r="D76" i="5"/>
  <c r="D42" i="5"/>
  <c r="D20" i="5"/>
  <c r="D9" i="5" s="1"/>
  <c r="D15" i="5"/>
  <c r="D13" i="5"/>
  <c r="D8" i="3" l="1"/>
  <c r="D8" i="5"/>
  <c r="C101" i="5"/>
  <c r="C97" i="5"/>
  <c r="C12" i="5" s="1"/>
  <c r="C92" i="5"/>
  <c r="C88" i="5"/>
  <c r="C11" i="5" s="1"/>
  <c r="C76" i="5"/>
  <c r="C65" i="5"/>
  <c r="C10" i="5" s="1"/>
  <c r="C42" i="5"/>
  <c r="C20" i="5"/>
  <c r="C9" i="5" s="1"/>
  <c r="C15" i="5"/>
  <c r="C13" i="5"/>
  <c r="C8" i="5" l="1"/>
  <c r="B101" i="5"/>
  <c r="B97" i="5"/>
  <c r="B12" i="5" s="1"/>
  <c r="B92" i="5"/>
  <c r="B88" i="5"/>
  <c r="B11" i="5" s="1"/>
  <c r="B76" i="5"/>
  <c r="B65" i="5"/>
  <c r="B10" i="5" s="1"/>
  <c r="B42" i="5"/>
  <c r="B20" i="5"/>
  <c r="B9" i="5" s="1"/>
  <c r="B15" i="5"/>
  <c r="B13" i="5"/>
  <c r="B8" i="5" l="1"/>
  <c r="M101" i="4" l="1"/>
  <c r="M97" i="4"/>
  <c r="M12" i="4" s="1"/>
  <c r="M92" i="4"/>
  <c r="M88" i="4"/>
  <c r="M11" i="4" s="1"/>
  <c r="M76" i="4"/>
  <c r="M65" i="4"/>
  <c r="M10" i="4" s="1"/>
  <c r="M42" i="4"/>
  <c r="M20" i="4"/>
  <c r="M9" i="4" s="1"/>
  <c r="M15" i="4"/>
  <c r="M13" i="4"/>
  <c r="M8" i="4" l="1"/>
  <c r="L101" i="4"/>
  <c r="L97" i="4"/>
  <c r="L12" i="4" s="1"/>
  <c r="L92" i="4"/>
  <c r="L88" i="4"/>
  <c r="L11" i="4" s="1"/>
  <c r="L76" i="4"/>
  <c r="L65" i="4"/>
  <c r="L10" i="4" s="1"/>
  <c r="L42" i="4"/>
  <c r="L20" i="4"/>
  <c r="L9" i="4" s="1"/>
  <c r="L15" i="4"/>
  <c r="L13" i="4"/>
  <c r="L8" i="4" l="1"/>
  <c r="K101" i="4"/>
  <c r="J101" i="4"/>
  <c r="I101" i="4"/>
  <c r="H101" i="4"/>
  <c r="G101" i="4"/>
  <c r="F101" i="4"/>
  <c r="E101" i="4"/>
  <c r="D101" i="4"/>
  <c r="C101" i="4"/>
  <c r="B101" i="4"/>
  <c r="K97" i="4"/>
  <c r="K12" i="4" s="1"/>
  <c r="J97" i="4"/>
  <c r="J12" i="4" s="1"/>
  <c r="I97" i="4"/>
  <c r="I12" i="4" s="1"/>
  <c r="H97" i="4"/>
  <c r="G97" i="4"/>
  <c r="G12" i="4" s="1"/>
  <c r="F97" i="4"/>
  <c r="F12" i="4" s="1"/>
  <c r="E97" i="4"/>
  <c r="E12" i="4" s="1"/>
  <c r="D97" i="4"/>
  <c r="D12" i="4" s="1"/>
  <c r="C97" i="4"/>
  <c r="C12" i="4" s="1"/>
  <c r="B97" i="4"/>
  <c r="B12" i="4" s="1"/>
  <c r="K92" i="4"/>
  <c r="J92" i="4"/>
  <c r="I92" i="4"/>
  <c r="H92" i="4"/>
  <c r="G92" i="4"/>
  <c r="F92" i="4"/>
  <c r="E92" i="4"/>
  <c r="D92" i="4"/>
  <c r="C92" i="4"/>
  <c r="B92" i="4"/>
  <c r="K88" i="4"/>
  <c r="K11" i="4" s="1"/>
  <c r="J88" i="4"/>
  <c r="J11" i="4" s="1"/>
  <c r="I88" i="4"/>
  <c r="I11" i="4" s="1"/>
  <c r="H88" i="4"/>
  <c r="H11" i="4" s="1"/>
  <c r="G88" i="4"/>
  <c r="G11" i="4" s="1"/>
  <c r="F88" i="4"/>
  <c r="F11" i="4" s="1"/>
  <c r="E88" i="4"/>
  <c r="E11" i="4" s="1"/>
  <c r="D88" i="4"/>
  <c r="D11" i="4" s="1"/>
  <c r="C88" i="4"/>
  <c r="C11" i="4" s="1"/>
  <c r="B88" i="4"/>
  <c r="B11" i="4" s="1"/>
  <c r="K76" i="4"/>
  <c r="J76" i="4"/>
  <c r="I76" i="4"/>
  <c r="H76" i="4"/>
  <c r="G76" i="4"/>
  <c r="F76" i="4"/>
  <c r="E76" i="4"/>
  <c r="D76" i="4"/>
  <c r="C76" i="4"/>
  <c r="B76" i="4"/>
  <c r="K65" i="4"/>
  <c r="K10" i="4" s="1"/>
  <c r="J65" i="4"/>
  <c r="J10" i="4" s="1"/>
  <c r="I65" i="4"/>
  <c r="I10" i="4" s="1"/>
  <c r="H65" i="4"/>
  <c r="H10" i="4" s="1"/>
  <c r="G65" i="4"/>
  <c r="G10" i="4" s="1"/>
  <c r="F65" i="4"/>
  <c r="F10" i="4" s="1"/>
  <c r="E65" i="4"/>
  <c r="E10" i="4" s="1"/>
  <c r="D65" i="4"/>
  <c r="D10" i="4" s="1"/>
  <c r="C65" i="4"/>
  <c r="C10" i="4" s="1"/>
  <c r="B65" i="4"/>
  <c r="B10" i="4" s="1"/>
  <c r="K42" i="4"/>
  <c r="J42" i="4"/>
  <c r="I42" i="4"/>
  <c r="H42" i="4"/>
  <c r="G42" i="4"/>
  <c r="F42" i="4"/>
  <c r="E42" i="4"/>
  <c r="D42" i="4"/>
  <c r="C42" i="4"/>
  <c r="B42" i="4"/>
  <c r="K20" i="4"/>
  <c r="K9" i="4" s="1"/>
  <c r="J20" i="4"/>
  <c r="J9" i="4" s="1"/>
  <c r="I20" i="4"/>
  <c r="I9" i="4" s="1"/>
  <c r="H20" i="4"/>
  <c r="H9" i="4" s="1"/>
  <c r="G20" i="4"/>
  <c r="G9" i="4" s="1"/>
  <c r="F20" i="4"/>
  <c r="F9" i="4" s="1"/>
  <c r="E20" i="4"/>
  <c r="E9" i="4" s="1"/>
  <c r="D20" i="4"/>
  <c r="D9" i="4" s="1"/>
  <c r="C20" i="4"/>
  <c r="C9" i="4" s="1"/>
  <c r="B20" i="4"/>
  <c r="B9" i="4" s="1"/>
  <c r="K15" i="4"/>
  <c r="J15" i="4"/>
  <c r="I15" i="4"/>
  <c r="H15" i="4"/>
  <c r="G15" i="4"/>
  <c r="F15" i="4"/>
  <c r="E15" i="4"/>
  <c r="D15" i="4"/>
  <c r="C15" i="4"/>
  <c r="B15" i="4"/>
  <c r="K13" i="4"/>
  <c r="J13" i="4"/>
  <c r="I13" i="4"/>
  <c r="H13" i="4"/>
  <c r="G13" i="4"/>
  <c r="F13" i="4"/>
  <c r="E13" i="4"/>
  <c r="D13" i="4"/>
  <c r="C13" i="4"/>
  <c r="B13" i="4"/>
  <c r="H12" i="4"/>
  <c r="M101" i="2"/>
  <c r="L101" i="2"/>
  <c r="K101" i="2"/>
  <c r="J101" i="2"/>
  <c r="I101" i="2"/>
  <c r="H101" i="2"/>
  <c r="G101" i="2"/>
  <c r="F101" i="2"/>
  <c r="E101" i="2"/>
  <c r="D101" i="2"/>
  <c r="C101" i="2"/>
  <c r="B101" i="2"/>
  <c r="M97" i="2"/>
  <c r="M12" i="2" s="1"/>
  <c r="L97" i="2"/>
  <c r="K97" i="2"/>
  <c r="K12" i="2" s="1"/>
  <c r="J97" i="2"/>
  <c r="I97" i="2"/>
  <c r="I12" i="2" s="1"/>
  <c r="H97" i="2"/>
  <c r="H12" i="2" s="1"/>
  <c r="G97" i="2"/>
  <c r="F97" i="2"/>
  <c r="E97" i="2"/>
  <c r="E12" i="2" s="1"/>
  <c r="D97" i="2"/>
  <c r="C97" i="2"/>
  <c r="C12" i="2" s="1"/>
  <c r="B97" i="2"/>
  <c r="B12" i="2" s="1"/>
  <c r="M92" i="2"/>
  <c r="L92" i="2"/>
  <c r="K92" i="2"/>
  <c r="J92" i="2"/>
  <c r="I92" i="2"/>
  <c r="H92" i="2"/>
  <c r="G92" i="2"/>
  <c r="F92" i="2"/>
  <c r="E92" i="2"/>
  <c r="D92" i="2"/>
  <c r="C92" i="2"/>
  <c r="B92" i="2"/>
  <c r="M88" i="2"/>
  <c r="L88" i="2"/>
  <c r="K88" i="2"/>
  <c r="J88" i="2"/>
  <c r="J11" i="2" s="1"/>
  <c r="I88" i="2"/>
  <c r="H88" i="2"/>
  <c r="H11" i="2" s="1"/>
  <c r="G88" i="2"/>
  <c r="F88" i="2"/>
  <c r="E88" i="2"/>
  <c r="D88" i="2"/>
  <c r="C88" i="2"/>
  <c r="B88" i="2"/>
  <c r="B11" i="2" s="1"/>
  <c r="M76" i="2"/>
  <c r="L76" i="2"/>
  <c r="K76" i="2"/>
  <c r="J76" i="2"/>
  <c r="I76" i="2"/>
  <c r="H76" i="2"/>
  <c r="G76" i="2"/>
  <c r="F76" i="2"/>
  <c r="E76" i="2"/>
  <c r="D76" i="2"/>
  <c r="C76" i="2"/>
  <c r="B76" i="2"/>
  <c r="M65" i="2"/>
  <c r="M10" i="2" s="1"/>
  <c r="L65" i="2"/>
  <c r="K65" i="2"/>
  <c r="K10" i="2" s="1"/>
  <c r="J65" i="2"/>
  <c r="J10" i="2" s="1"/>
  <c r="I65" i="2"/>
  <c r="I10" i="2" s="1"/>
  <c r="H65" i="2"/>
  <c r="H10" i="2" s="1"/>
  <c r="G65" i="2"/>
  <c r="F65" i="2"/>
  <c r="E65" i="2"/>
  <c r="E10" i="2" s="1"/>
  <c r="D65" i="2"/>
  <c r="C65" i="2"/>
  <c r="C10" i="2" s="1"/>
  <c r="B65" i="2"/>
  <c r="M42" i="2"/>
  <c r="L42" i="2"/>
  <c r="K42" i="2"/>
  <c r="J42" i="2"/>
  <c r="I42" i="2"/>
  <c r="H42" i="2"/>
  <c r="G42" i="2"/>
  <c r="F42" i="2"/>
  <c r="E42" i="2"/>
  <c r="D42" i="2"/>
  <c r="C42" i="2"/>
  <c r="B42" i="2"/>
  <c r="M20" i="2"/>
  <c r="L20" i="2"/>
  <c r="K20" i="2"/>
  <c r="K9" i="2" s="1"/>
  <c r="K8" i="2" s="1"/>
  <c r="J20" i="2"/>
  <c r="J9" i="2" s="1"/>
  <c r="J8" i="2" s="1"/>
  <c r="I20" i="2"/>
  <c r="H20" i="2"/>
  <c r="H9" i="2" s="1"/>
  <c r="H8" i="2" s="1"/>
  <c r="G20" i="2"/>
  <c r="F20" i="2"/>
  <c r="E20" i="2"/>
  <c r="D20" i="2"/>
  <c r="C20" i="2"/>
  <c r="C9" i="2" s="1"/>
  <c r="C8" i="2" s="1"/>
  <c r="B20" i="2"/>
  <c r="B9" i="2" s="1"/>
  <c r="B8" i="2" s="1"/>
  <c r="M15" i="2"/>
  <c r="L15" i="2"/>
  <c r="K15" i="2"/>
  <c r="J15" i="2"/>
  <c r="I15" i="2"/>
  <c r="H15" i="2"/>
  <c r="G15" i="2"/>
  <c r="F15" i="2"/>
  <c r="E15" i="2"/>
  <c r="D15" i="2"/>
  <c r="C15" i="2"/>
  <c r="B15" i="2"/>
  <c r="M13" i="2"/>
  <c r="L13" i="2"/>
  <c r="K13" i="2"/>
  <c r="J13" i="2"/>
  <c r="I13" i="2"/>
  <c r="H13" i="2"/>
  <c r="G13" i="2"/>
  <c r="F13" i="2"/>
  <c r="E13" i="2"/>
  <c r="D13" i="2"/>
  <c r="C13" i="2"/>
  <c r="B13" i="2"/>
  <c r="L12" i="2"/>
  <c r="J12" i="2"/>
  <c r="G12" i="2"/>
  <c r="F12" i="2"/>
  <c r="D12" i="2"/>
  <c r="M11" i="2"/>
  <c r="L11" i="2"/>
  <c r="K11" i="2"/>
  <c r="I11" i="2"/>
  <c r="G11" i="2"/>
  <c r="F11" i="2"/>
  <c r="E11" i="2"/>
  <c r="D11" i="2"/>
  <c r="C11" i="2"/>
  <c r="L10" i="2"/>
  <c r="G10" i="2"/>
  <c r="G8" i="2" s="1"/>
  <c r="F10" i="2"/>
  <c r="D10" i="2"/>
  <c r="B10" i="2"/>
  <c r="M9" i="2"/>
  <c r="L9" i="2"/>
  <c r="I9" i="2"/>
  <c r="G9" i="2"/>
  <c r="F9" i="2"/>
  <c r="F8" i="2" s="1"/>
  <c r="E9" i="2"/>
  <c r="D9" i="2"/>
  <c r="D8" i="2" s="1"/>
  <c r="I101" i="1"/>
  <c r="H101" i="1"/>
  <c r="G101" i="1"/>
  <c r="F101" i="1"/>
  <c r="E101" i="1"/>
  <c r="D101" i="1"/>
  <c r="C101" i="1"/>
  <c r="B101" i="1"/>
  <c r="I97" i="1"/>
  <c r="H97" i="1"/>
  <c r="G97" i="1"/>
  <c r="F97" i="1"/>
  <c r="E97" i="1"/>
  <c r="D97" i="1"/>
  <c r="C97" i="1"/>
  <c r="B97" i="1"/>
  <c r="I92" i="1"/>
  <c r="H92" i="1"/>
  <c r="G92" i="1"/>
  <c r="F92" i="1"/>
  <c r="E92" i="1"/>
  <c r="D92" i="1"/>
  <c r="C92" i="1"/>
  <c r="B92" i="1"/>
  <c r="I88" i="1"/>
  <c r="H88" i="1"/>
  <c r="G88" i="1"/>
  <c r="F88" i="1"/>
  <c r="E88" i="1"/>
  <c r="D88" i="1"/>
  <c r="C88" i="1"/>
  <c r="B88" i="1"/>
  <c r="I76" i="1"/>
  <c r="H76" i="1"/>
  <c r="G76" i="1"/>
  <c r="F76" i="1"/>
  <c r="E76" i="1"/>
  <c r="D76" i="1"/>
  <c r="C76" i="1"/>
  <c r="B76" i="1"/>
  <c r="I65" i="1"/>
  <c r="H65" i="1"/>
  <c r="G65" i="1"/>
  <c r="F65" i="1"/>
  <c r="E65" i="1"/>
  <c r="D65" i="1"/>
  <c r="C65" i="1"/>
  <c r="B65" i="1"/>
  <c r="I42" i="1"/>
  <c r="H42" i="1"/>
  <c r="G42" i="1"/>
  <c r="F42" i="1"/>
  <c r="E42" i="1"/>
  <c r="D42" i="1"/>
  <c r="C42" i="1"/>
  <c r="B42" i="1"/>
  <c r="I20" i="1"/>
  <c r="H20" i="1"/>
  <c r="G20" i="1"/>
  <c r="G9" i="1" s="1"/>
  <c r="F20" i="1"/>
  <c r="E20" i="1"/>
  <c r="E9" i="1" s="1"/>
  <c r="D20" i="1"/>
  <c r="D9" i="1" s="1"/>
  <c r="D8" i="1" s="1"/>
  <c r="C20" i="1"/>
  <c r="C9" i="1" s="1"/>
  <c r="B20" i="1"/>
  <c r="I15" i="1"/>
  <c r="H15" i="1"/>
  <c r="G15" i="1"/>
  <c r="F15" i="1"/>
  <c r="E15" i="1"/>
  <c r="D15" i="1"/>
  <c r="C15" i="1"/>
  <c r="B15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10" i="1"/>
  <c r="H10" i="1"/>
  <c r="G10" i="1"/>
  <c r="F10" i="1"/>
  <c r="E10" i="1"/>
  <c r="D10" i="1"/>
  <c r="C10" i="1"/>
  <c r="B10" i="1"/>
  <c r="I9" i="1"/>
  <c r="H9" i="1"/>
  <c r="H8" i="1" s="1"/>
  <c r="F9" i="1"/>
  <c r="F8" i="1" s="1"/>
  <c r="B9" i="1"/>
  <c r="B8" i="1" s="1"/>
  <c r="C103" i="3"/>
  <c r="C99" i="3"/>
  <c r="C12" i="3" s="1"/>
  <c r="C93" i="3"/>
  <c r="C88" i="3"/>
  <c r="C11" i="3" s="1"/>
  <c r="C76" i="3"/>
  <c r="C65" i="3"/>
  <c r="C10" i="3" s="1"/>
  <c r="C42" i="3"/>
  <c r="C20" i="3"/>
  <c r="C9" i="3" s="1"/>
  <c r="C15" i="3"/>
  <c r="C13" i="3"/>
  <c r="E8" i="1" l="1"/>
  <c r="I8" i="2"/>
  <c r="G8" i="1"/>
  <c r="C8" i="1"/>
  <c r="L8" i="2"/>
  <c r="E8" i="2"/>
  <c r="M8" i="2"/>
  <c r="I8" i="1"/>
  <c r="C8" i="3"/>
  <c r="D8" i="4"/>
  <c r="H8" i="4"/>
  <c r="E8" i="4"/>
  <c r="I8" i="4"/>
  <c r="B8" i="4"/>
  <c r="F8" i="4"/>
  <c r="J8" i="4"/>
  <c r="C8" i="4"/>
  <c r="G8" i="4"/>
  <c r="K8" i="4"/>
</calcChain>
</file>

<file path=xl/sharedStrings.xml><?xml version="1.0" encoding="utf-8"?>
<sst xmlns="http://schemas.openxmlformats.org/spreadsheetml/2006/main" count="1053" uniqueCount="98">
  <si>
    <t>Singapore Customs</t>
  </si>
  <si>
    <t>2013 Monthly Revenue Statistics</t>
  </si>
  <si>
    <r>
      <t>Customs &amp; Excise Duties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</si>
  <si>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 xml:space="preserve">Liquors </t>
  </si>
  <si>
    <t xml:space="preserve">Tobacco </t>
  </si>
  <si>
    <t>Petroleum &amp; Compressed Natural Gas</t>
  </si>
  <si>
    <t>Motor Vehicles</t>
  </si>
  <si>
    <t>Others</t>
  </si>
  <si>
    <r>
      <t>GST Collection (Million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2</t>
    </r>
  </si>
  <si>
    <t>GST on imported goods</t>
  </si>
  <si>
    <t>GST on locally manufactured goods subjected to excise duty</t>
  </si>
  <si>
    <r>
      <t>Duties Collection for Liquor ('000 Dollars)</t>
    </r>
    <r>
      <rPr>
        <vertAlign val="superscript"/>
        <sz val="10"/>
        <rFont val="Arial"/>
        <family val="2"/>
      </rPr>
      <t xml:space="preserve"> 1</t>
    </r>
  </si>
  <si>
    <t>Beer &amp; Ale</t>
  </si>
  <si>
    <t>Bitters</t>
  </si>
  <si>
    <t>Brandy</t>
  </si>
  <si>
    <t xml:space="preserve">Cider &amp; Perry </t>
  </si>
  <si>
    <t>Gin &amp; Geneva</t>
  </si>
  <si>
    <t>Liqeurs &amp; Cordials</t>
  </si>
  <si>
    <r>
      <t>Other Fermented Beverages</t>
    </r>
    <r>
      <rPr>
        <vertAlign val="superscript"/>
        <sz val="10"/>
        <rFont val="Arial"/>
        <family val="2"/>
      </rPr>
      <t xml:space="preserve"> 4 </t>
    </r>
  </si>
  <si>
    <r>
      <t>Other Spirituous Beverages</t>
    </r>
    <r>
      <rPr>
        <vertAlign val="superscript"/>
        <sz val="10"/>
        <rFont val="Arial"/>
        <family val="2"/>
      </rPr>
      <t xml:space="preserve"> 5</t>
    </r>
  </si>
  <si>
    <r>
      <t>Others</t>
    </r>
    <r>
      <rPr>
        <vertAlign val="superscript"/>
        <sz val="10"/>
        <rFont val="Arial"/>
        <family val="2"/>
      </rPr>
      <t xml:space="preserve"> 6 </t>
    </r>
  </si>
  <si>
    <t>Rum</t>
  </si>
  <si>
    <t>Sake</t>
  </si>
  <si>
    <t>Samsu</t>
  </si>
  <si>
    <t>Shandy</t>
  </si>
  <si>
    <r>
      <t xml:space="preserve">Sparkling Wine </t>
    </r>
    <r>
      <rPr>
        <vertAlign val="superscript"/>
        <sz val="10"/>
        <rFont val="Arial"/>
        <family val="2"/>
      </rPr>
      <t>7</t>
    </r>
  </si>
  <si>
    <r>
      <t xml:space="preserve">Still Wine </t>
    </r>
    <r>
      <rPr>
        <vertAlign val="superscript"/>
        <sz val="10"/>
        <rFont val="Arial"/>
        <family val="2"/>
      </rPr>
      <t>8</t>
    </r>
  </si>
  <si>
    <t>Stout &amp; Porter</t>
  </si>
  <si>
    <t>Toddy</t>
  </si>
  <si>
    <r>
      <t xml:space="preserve">Vermouth </t>
    </r>
    <r>
      <rPr>
        <vertAlign val="superscript"/>
        <sz val="10"/>
        <rFont val="Arial"/>
        <family val="2"/>
      </rPr>
      <t>9</t>
    </r>
  </si>
  <si>
    <t>Vodka</t>
  </si>
  <si>
    <t>Whisky</t>
  </si>
  <si>
    <r>
      <t>Duty Paid Releases of Liquors (Litres)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</si>
  <si>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t xml:space="preserve">Brandy </t>
  </si>
  <si>
    <t>Cider &amp; Perry</t>
  </si>
  <si>
    <t>Liqueurs &amp; Cordials</t>
  </si>
  <si>
    <r>
      <t>Duties Collection for Tobacco ('000 Dollars)</t>
    </r>
    <r>
      <rPr>
        <vertAlign val="superscript"/>
        <sz val="10"/>
        <rFont val="Arial"/>
        <family val="2"/>
      </rPr>
      <t xml:space="preserve"> 1</t>
    </r>
  </si>
  <si>
    <t>Ang Hoon</t>
  </si>
  <si>
    <t>Beedies</t>
  </si>
  <si>
    <r>
      <t>Cigarettes</t>
    </r>
    <r>
      <rPr>
        <vertAlign val="superscript"/>
        <sz val="10"/>
        <rFont val="Arial"/>
        <family val="2"/>
      </rPr>
      <t xml:space="preserve"> 10</t>
    </r>
  </si>
  <si>
    <r>
      <t>Cigars, Cheroots &amp; Cigarillos</t>
    </r>
    <r>
      <rPr>
        <vertAlign val="superscript"/>
        <sz val="10"/>
        <rFont val="Arial"/>
        <family val="2"/>
      </rPr>
      <t xml:space="preserve"> 10</t>
    </r>
  </si>
  <si>
    <r>
      <t xml:space="preserve">Other Smokeless Tobacco </t>
    </r>
    <r>
      <rPr>
        <vertAlign val="superscript"/>
        <sz val="10"/>
        <rFont val="Arial"/>
        <family val="2"/>
      </rPr>
      <t>11</t>
    </r>
  </si>
  <si>
    <r>
      <t>Smoking Tobacco</t>
    </r>
    <r>
      <rPr>
        <vertAlign val="superscript"/>
        <sz val="10"/>
        <rFont val="Arial"/>
        <family val="2"/>
      </rPr>
      <t xml:space="preserve"> 12</t>
    </r>
  </si>
  <si>
    <r>
      <t>Others</t>
    </r>
    <r>
      <rPr>
        <vertAlign val="superscript"/>
        <sz val="10"/>
        <rFont val="Arial"/>
        <family val="2"/>
      </rPr>
      <t xml:space="preserve"> 13</t>
    </r>
  </si>
  <si>
    <t>Snuff</t>
  </si>
  <si>
    <t>Unmanufactured Tobacco &amp; Tobacco Refuse</t>
  </si>
  <si>
    <r>
      <t>Duty Paid Releases of Tobacco (Kilograms)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</si>
  <si>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Petroleum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</si>
  <si>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r>
      <t xml:space="preserve">Petroleum </t>
    </r>
    <r>
      <rPr>
        <vertAlign val="superscript"/>
        <sz val="10"/>
        <rFont val="Arial"/>
        <family val="2"/>
      </rPr>
      <t>14</t>
    </r>
  </si>
  <si>
    <t>Compressed Natural Gas</t>
  </si>
  <si>
    <r>
      <t>Duty Paid Releases of Petroleum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</si>
  <si>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 xml:space="preserve">Petroleum </t>
    </r>
    <r>
      <rPr>
        <vertAlign val="superscript"/>
        <sz val="10"/>
        <rFont val="Arial"/>
        <family val="2"/>
      </rPr>
      <t xml:space="preserve">14 </t>
    </r>
    <r>
      <rPr>
        <sz val="10"/>
        <rFont val="Arial"/>
        <family val="2"/>
      </rPr>
      <t xml:space="preserve"> (Thousand Decalitres)    </t>
    </r>
  </si>
  <si>
    <r>
      <t xml:space="preserve">Compressed Natural Gas (Thousand Kilograms) </t>
    </r>
    <r>
      <rPr>
        <vertAlign val="superscript"/>
        <sz val="10"/>
        <rFont val="Arial"/>
        <family val="2"/>
      </rPr>
      <t xml:space="preserve">      </t>
    </r>
  </si>
  <si>
    <r>
      <t>Duties Collection for Motor Vehicles ('000 Dollars)</t>
    </r>
    <r>
      <rPr>
        <vertAlign val="superscript"/>
        <sz val="10"/>
        <rFont val="Arial"/>
        <family val="2"/>
      </rPr>
      <t xml:space="preserve"> 1</t>
    </r>
  </si>
  <si>
    <r>
      <t>Motor Cars</t>
    </r>
    <r>
      <rPr>
        <vertAlign val="superscript"/>
        <sz val="10"/>
        <rFont val="Arial"/>
        <family val="2"/>
      </rPr>
      <t xml:space="preserve"> 15</t>
    </r>
  </si>
  <si>
    <r>
      <t xml:space="preserve">Motor Cycles &amp; Scooters </t>
    </r>
    <r>
      <rPr>
        <vertAlign val="superscript"/>
        <sz val="10"/>
        <rFont val="Arial"/>
        <family val="2"/>
      </rPr>
      <t>16</t>
    </r>
  </si>
  <si>
    <r>
      <t>Duty Paid Releases of Motor Vehicles (Units)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3</t>
    </r>
  </si>
  <si>
    <r>
      <t>Duties Collection for Others ('000 Dollars)</t>
    </r>
    <r>
      <rPr>
        <vertAlign val="superscript"/>
        <sz val="10"/>
        <rFont val="Arial"/>
        <family val="2"/>
      </rPr>
      <t xml:space="preserve"> 1</t>
    </r>
  </si>
  <si>
    <r>
      <t>1</t>
    </r>
    <r>
      <rPr>
        <sz val="10"/>
        <rFont val="Arial"/>
        <family val="2"/>
      </rPr>
      <t xml:space="preserve"> Data refers to gross amounts collected (Figures may not add up exactly due to rounding differences)</t>
    </r>
  </si>
  <si>
    <r>
      <t>2</t>
    </r>
    <r>
      <rPr>
        <sz val="10"/>
        <rFont val="Arial"/>
        <family val="2"/>
      </rPr>
      <t xml:space="preserve"> Data refers to gross GST amounts credited to the Consolidated Revenue Account.</t>
    </r>
  </si>
  <si>
    <r>
      <t>3</t>
    </r>
    <r>
      <rPr>
        <sz val="10"/>
        <rFont val="Arial"/>
        <family val="2"/>
      </rPr>
      <t xml:space="preserve"> Data refers to gross quantities released.</t>
    </r>
  </si>
  <si>
    <r>
      <t xml:space="preserve">4 </t>
    </r>
    <r>
      <rPr>
        <sz val="10"/>
        <rFont val="Arial"/>
        <family val="2"/>
      </rPr>
      <t>“Other Fermented Beverages” include grape must and mixtures of fermented beverages and non-alcoholic beverages.</t>
    </r>
  </si>
  <si>
    <r>
      <t>5</t>
    </r>
    <r>
      <rPr>
        <sz val="10"/>
        <rFont val="Arial"/>
        <family val="2"/>
      </rPr>
      <t xml:space="preserve"> “Other Spirituous Beverages” include other spirits obtained by distilling grape wine or grape marc, and arrack and pineapple spirit.</t>
    </r>
  </si>
  <si>
    <r>
      <t>6</t>
    </r>
    <r>
      <rPr>
        <sz val="10"/>
        <rFont val="Arial"/>
        <family val="2"/>
      </rPr>
      <t xml:space="preserve"> "Others" include alcoholic preparations used for the manufacture of alcoholic beverages in liquid or other forms.</t>
    </r>
  </si>
  <si>
    <r>
      <t>7</t>
    </r>
    <r>
      <rPr>
        <sz val="10"/>
        <rFont val="Arial"/>
        <family val="2"/>
      </rPr>
      <t xml:space="preserve"> "Sparkling Wine" refers to sparkling wine of fresh grapes.</t>
    </r>
  </si>
  <si>
    <r>
      <t>8</t>
    </r>
    <r>
      <rPr>
        <sz val="10"/>
        <rFont val="Arial"/>
        <family val="2"/>
      </rPr>
      <t xml:space="preserve"> "Still Wine" refers to still wine of fresh grapes.</t>
    </r>
  </si>
  <si>
    <r>
      <t>9</t>
    </r>
    <r>
      <rPr>
        <sz val="10"/>
        <rFont val="Arial"/>
        <family val="2"/>
      </rPr>
      <t xml:space="preserve"> "Vermouth" includes other wine of fresh grapes flavoured with plants or aromatic substances.</t>
    </r>
  </si>
  <si>
    <r>
      <t>10</t>
    </r>
    <r>
      <rPr>
        <sz val="10"/>
        <rFont val="Arial"/>
        <family val="2"/>
      </rPr>
      <t xml:space="preserve"> “Cigarettes” and “Cigars, Cheroots &amp; Cigarillos” include those containing tobacco substitutes.</t>
    </r>
  </si>
  <si>
    <r>
      <t>11</t>
    </r>
    <r>
      <rPr>
        <sz val="10"/>
        <rFont val="Arial"/>
        <family val="2"/>
      </rPr>
      <t xml:space="preserve"> "Other Smokeless Tobacco" includes chewing and sucking tobacco.</t>
    </r>
  </si>
  <si>
    <r>
      <t>12</t>
    </r>
    <r>
      <rPr>
        <sz val="10"/>
        <rFont val="Arial"/>
        <family val="2"/>
      </rPr>
      <t xml:space="preserve"> "Smoking Tobacco" refers to smoking tobacco packed for retail sale. It includes blended tobacco and other tobacco packed for retail sale.</t>
    </r>
  </si>
  <si>
    <r>
      <t>13</t>
    </r>
    <r>
      <rPr>
        <sz val="10"/>
        <rFont val="Arial"/>
        <family val="2"/>
      </rPr>
      <t xml:space="preserve"> "Others" include other manufactured tobacco for cigarette making, “homogenised” or “reconstituted” tobacco and manufactured tobacco substitutes.</t>
    </r>
  </si>
  <si>
    <r>
      <t>14</t>
    </r>
    <r>
      <rPr>
        <sz val="10"/>
        <rFont val="Arial"/>
        <family val="2"/>
      </rPr>
      <t xml:space="preserve"> "Petroleum" refers to Premium Leaded, Premium Unleaded, Regular Leaded, Regular Unleaded, Other Leaded and Other Unleaded motor spirits.</t>
    </r>
  </si>
  <si>
    <r>
      <t>15</t>
    </r>
    <r>
      <rPr>
        <sz val="10"/>
        <rFont val="Arial"/>
        <family val="2"/>
      </rPr>
      <t xml:space="preserve"> "Motor Cars" refer to Motor Cars and Motor Vehicles principally designed for the transport of 9 persons or less including the driver.</t>
    </r>
  </si>
  <si>
    <r>
      <t>16</t>
    </r>
    <r>
      <rPr>
        <sz val="10"/>
        <rFont val="Arial"/>
        <family val="2"/>
      </rPr>
      <t xml:space="preserve"> "Motor Cycles &amp; Scooters" include other motorised cycles.</t>
    </r>
  </si>
  <si>
    <t>© Singapore Customs, Ministry of Finance, Republic of Singapore</t>
  </si>
  <si>
    <t>2014 Monthly Revenue Statistics</t>
  </si>
  <si>
    <t>Yearly Revenue Statistics</t>
  </si>
  <si>
    <t>FY 2013</t>
  </si>
  <si>
    <t>-</t>
  </si>
  <si>
    <t>Cost per dollar collected by Singapore Customs (cents)</t>
  </si>
  <si>
    <r>
      <t>2</t>
    </r>
    <r>
      <rPr>
        <sz val="10"/>
        <rFont val="Arial"/>
        <family val="2"/>
      </rPr>
      <t xml:space="preserve"> Data refers to GST credited to the Consolidated Revenue Account.</t>
    </r>
  </si>
  <si>
    <t>2015 Monthly Revenue Statistics</t>
  </si>
  <si>
    <t>FY2014</t>
  </si>
  <si>
    <t>2016 Monthly Revenue Statistics</t>
  </si>
  <si>
    <t>FY2015</t>
  </si>
  <si>
    <t>2017 Monthly Revenue Statistics</t>
  </si>
  <si>
    <t>Diesel</t>
  </si>
  <si>
    <t xml:space="preserve">Diesel (Thousand Decalitres)    </t>
  </si>
  <si>
    <t>FY2016</t>
  </si>
  <si>
    <t>2018 Monthly Revenue Statistics</t>
  </si>
  <si>
    <t>FY2017</t>
  </si>
  <si>
    <r>
      <t>Duties Collection for Petroleum, Diesel &amp; Compressed Natural Gas ('000 Dollars)</t>
    </r>
    <r>
      <rPr>
        <b/>
        <vertAlign val="superscript"/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1</t>
    </r>
  </si>
  <si>
    <t>2019 Monthly Revenue Statistics</t>
  </si>
  <si>
    <t>FY2018</t>
  </si>
  <si>
    <t>2020 Monthly Revenue Statistics</t>
  </si>
  <si>
    <t>FY2019</t>
  </si>
  <si>
    <t>FY2020</t>
  </si>
  <si>
    <t>2021 Monthly Revenue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</si>
</sst>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#,#00.0,,"/>
    <numFmt numFmtId="166" formatCode="#,##0.0,,"/>
    <numFmt numFmtId="167" formatCode="0.0,,"/>
    <numFmt numFmtId="168" formatCode="#,##0.0,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6">
    <xf numFmtId="0" fontId="0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1" fillId="0" borderId="0"/>
    <xf numFmtId="43" fontId="11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4" fillId="0" borderId="0"/>
    <xf numFmtId="164" fontId="1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5" fillId="0" borderId="0"/>
    <xf numFmtId="164" fontId="15" fillId="0" borderId="0" applyFont="0" applyFill="0" applyBorder="0" applyAlignment="0" applyProtection="0"/>
    <xf numFmtId="0" fontId="16" fillId="0" borderId="0"/>
    <xf numFmtId="164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1" applyFont="1" applyFill="1" applyAlignment="1">
      <alignment horizontal="center"/>
    </xf>
    <xf numFmtId="0" fontId="4" fillId="0" borderId="1" xfId="1" applyFont="1" applyFill="1" applyBorder="1"/>
    <xf numFmtId="0" fontId="1" fillId="0" borderId="2" xfId="1" applyFill="1" applyBorder="1"/>
    <xf numFmtId="0" fontId="1" fillId="0" borderId="0" xfId="1" applyFill="1"/>
    <xf numFmtId="0" fontId="5" fillId="0" borderId="3" xfId="1" applyFont="1" applyFill="1" applyBorder="1"/>
    <xf numFmtId="17" fontId="6" fillId="0" borderId="4" xfId="1" applyNumberFormat="1" applyFont="1" applyFill="1" applyBorder="1" applyAlignment="1">
      <alignment horizontal="center"/>
    </xf>
    <xf numFmtId="0" fontId="5" fillId="0" borderId="0" xfId="1" applyFont="1" applyFill="1"/>
    <xf numFmtId="0" fontId="1" fillId="0" borderId="3" xfId="1" applyFill="1" applyBorder="1"/>
    <xf numFmtId="0" fontId="1" fillId="0" borderId="5" xfId="1" applyFill="1" applyBorder="1"/>
    <xf numFmtId="0" fontId="1" fillId="0" borderId="1" xfId="1" applyFill="1" applyBorder="1"/>
    <xf numFmtId="0" fontId="1" fillId="0" borderId="4" xfId="1" applyFont="1" applyFill="1" applyBorder="1"/>
    <xf numFmtId="0" fontId="1" fillId="0" borderId="2" xfId="1" applyFont="1" applyFill="1" applyBorder="1"/>
    <xf numFmtId="0" fontId="4" fillId="0" borderId="3" xfId="1" applyFont="1" applyFill="1" applyBorder="1" applyAlignment="1">
      <alignment horizontal="left" indent="1"/>
    </xf>
    <xf numFmtId="165" fontId="4" fillId="0" borderId="4" xfId="1" applyNumberFormat="1" applyFont="1" applyFill="1" applyBorder="1" applyAlignment="1">
      <alignment horizontal="right" indent="1"/>
    </xf>
    <xf numFmtId="165" fontId="1" fillId="0" borderId="0" xfId="1" applyNumberFormat="1" applyFill="1"/>
    <xf numFmtId="0" fontId="1" fillId="0" borderId="3" xfId="1" applyFont="1" applyFill="1" applyBorder="1" applyAlignment="1">
      <alignment horizontal="left" indent="2"/>
    </xf>
    <xf numFmtId="165" fontId="1" fillId="0" borderId="4" xfId="1" applyNumberFormat="1" applyFont="1" applyFill="1" applyBorder="1" applyAlignment="1">
      <alignment horizontal="right" indent="1"/>
    </xf>
    <xf numFmtId="4" fontId="1" fillId="0" borderId="0" xfId="1" applyNumberFormat="1" applyFill="1"/>
    <xf numFmtId="166" fontId="1" fillId="0" borderId="4" xfId="1" applyNumberFormat="1" applyFont="1" applyFill="1" applyBorder="1" applyAlignment="1">
      <alignment horizontal="right" indent="1"/>
    </xf>
    <xf numFmtId="167" fontId="1" fillId="0" borderId="4" xfId="1" applyNumberFormat="1" applyFill="1" applyBorder="1" applyAlignment="1">
      <alignment horizontal="right" indent="1"/>
    </xf>
    <xf numFmtId="168" fontId="4" fillId="0" borderId="4" xfId="1" applyNumberFormat="1" applyFont="1" applyFill="1" applyBorder="1" applyAlignment="1">
      <alignment horizontal="right" indent="1"/>
    </xf>
    <xf numFmtId="168" fontId="1" fillId="0" borderId="4" xfId="1" applyNumberFormat="1" applyFont="1" applyFill="1" applyBorder="1" applyAlignment="1">
      <alignment horizontal="right" indent="1"/>
    </xf>
    <xf numFmtId="168" fontId="1" fillId="0" borderId="4" xfId="1" applyNumberFormat="1" applyFill="1" applyBorder="1" applyAlignment="1">
      <alignment horizontal="right" indent="1"/>
    </xf>
    <xf numFmtId="168" fontId="9" fillId="0" borderId="4" xfId="2" applyNumberFormat="1" applyFont="1" applyBorder="1" applyAlignment="1">
      <alignment horizontal="right" vertical="center" indent="1"/>
    </xf>
    <xf numFmtId="168" fontId="1" fillId="0" borderId="6" xfId="1" applyNumberFormat="1" applyFont="1" applyFill="1" applyBorder="1" applyAlignment="1">
      <alignment horizontal="right" indent="1"/>
    </xf>
    <xf numFmtId="168" fontId="1" fillId="0" borderId="4" xfId="3" applyNumberFormat="1" applyFont="1" applyBorder="1" applyAlignment="1">
      <alignment horizontal="right" indent="1"/>
    </xf>
    <xf numFmtId="168" fontId="1" fillId="0" borderId="6" xfId="3" applyNumberFormat="1" applyFont="1" applyBorder="1" applyAlignment="1">
      <alignment horizontal="right" indent="1"/>
    </xf>
    <xf numFmtId="3" fontId="4" fillId="0" borderId="4" xfId="1" applyNumberFormat="1" applyFont="1" applyFill="1" applyBorder="1" applyAlignment="1">
      <alignment horizontal="right" indent="1"/>
    </xf>
    <xf numFmtId="3" fontId="1" fillId="0" borderId="4" xfId="1" applyNumberFormat="1" applyFill="1" applyBorder="1" applyAlignment="1">
      <alignment horizontal="right" indent="1"/>
    </xf>
    <xf numFmtId="0" fontId="1" fillId="0" borderId="6" xfId="1" applyFont="1" applyFill="1" applyBorder="1"/>
    <xf numFmtId="168" fontId="9" fillId="0" borderId="4" xfId="1" applyNumberFormat="1" applyFont="1" applyFill="1" applyBorder="1" applyAlignment="1">
      <alignment horizontal="right" indent="1"/>
    </xf>
    <xf numFmtId="3" fontId="9" fillId="0" borderId="4" xfId="1" applyNumberFormat="1" applyFont="1" applyFill="1" applyBorder="1" applyAlignment="1">
      <alignment horizontal="right" indent="1"/>
    </xf>
    <xf numFmtId="3" fontId="1" fillId="0" borderId="4" xfId="1" applyNumberFormat="1" applyFont="1" applyFill="1" applyBorder="1" applyAlignment="1">
      <alignment horizontal="right" indent="1"/>
    </xf>
    <xf numFmtId="3" fontId="1" fillId="0" borderId="6" xfId="1" applyNumberFormat="1" applyFont="1" applyFill="1" applyBorder="1" applyAlignment="1">
      <alignment horizontal="right" indent="1"/>
    </xf>
    <xf numFmtId="168" fontId="1" fillId="2" borderId="4" xfId="3" applyNumberFormat="1" applyFont="1" applyFill="1" applyBorder="1" applyAlignment="1" applyProtection="1">
      <alignment horizontal="right" wrapText="1" indent="1"/>
      <protection locked="0"/>
    </xf>
    <xf numFmtId="168" fontId="4" fillId="0" borderId="4" xfId="1" applyNumberFormat="1" applyFont="1" applyBorder="1" applyAlignment="1">
      <alignment horizontal="right" indent="1"/>
    </xf>
    <xf numFmtId="168" fontId="10" fillId="0" borderId="4" xfId="1" applyNumberFormat="1" applyFont="1" applyFill="1" applyBorder="1" applyAlignment="1">
      <alignment horizontal="right" indent="1"/>
    </xf>
    <xf numFmtId="3" fontId="4" fillId="0" borderId="4" xfId="1" applyNumberFormat="1" applyFont="1" applyBorder="1" applyAlignment="1">
      <alignment horizontal="right" indent="1"/>
    </xf>
    <xf numFmtId="3" fontId="10" fillId="0" borderId="4" xfId="1" applyNumberFormat="1" applyFont="1" applyFill="1" applyBorder="1" applyAlignment="1">
      <alignment horizontal="right" indent="1"/>
    </xf>
    <xf numFmtId="168" fontId="4" fillId="0" borderId="4" xfId="3" applyNumberFormat="1" applyFont="1" applyFill="1" applyBorder="1" applyAlignment="1">
      <alignment horizontal="right" indent="1"/>
    </xf>
    <xf numFmtId="168" fontId="4" fillId="0" borderId="6" xfId="3" applyNumberFormat="1" applyFont="1" applyFill="1" applyBorder="1" applyAlignment="1">
      <alignment horizontal="right" indent="1"/>
    </xf>
    <xf numFmtId="0" fontId="1" fillId="0" borderId="7" xfId="1" applyFont="1" applyFill="1" applyBorder="1"/>
    <xf numFmtId="0" fontId="1" fillId="0" borderId="5" xfId="1" applyFont="1" applyFill="1" applyBorder="1"/>
    <xf numFmtId="0" fontId="8" fillId="0" borderId="0" xfId="1" applyFont="1" applyFill="1" applyBorder="1" applyAlignment="1">
      <alignment horizontal="left" indent="1"/>
    </xf>
    <xf numFmtId="0" fontId="1" fillId="0" borderId="0" xfId="1" applyFill="1" applyBorder="1"/>
    <xf numFmtId="0" fontId="1" fillId="0" borderId="0" xfId="1" applyFill="1" applyBorder="1" applyAlignment="1">
      <alignment horizontal="left" indent="1"/>
    </xf>
    <xf numFmtId="0" fontId="4" fillId="0" borderId="0" xfId="1" applyFont="1" applyFill="1" applyBorder="1" applyAlignment="1">
      <alignment horizontal="left" indent="1"/>
    </xf>
    <xf numFmtId="0" fontId="1" fillId="0" borderId="0" xfId="1" applyFont="1" applyFill="1" applyBorder="1"/>
    <xf numFmtId="0" fontId="4" fillId="0" borderId="0" xfId="1" applyFont="1" applyFill="1" applyBorder="1"/>
    <xf numFmtId="168" fontId="1" fillId="0" borderId="6" xfId="3" applyNumberFormat="1" applyFont="1" applyFill="1" applyBorder="1" applyAlignment="1">
      <alignment horizontal="right" indent="1"/>
    </xf>
    <xf numFmtId="0" fontId="3" fillId="0" borderId="0" xfId="5" applyFont="1" applyFill="1" applyAlignment="1">
      <alignment horizontal="center"/>
    </xf>
    <xf numFmtId="0" fontId="4" fillId="0" borderId="1" xfId="5" applyFont="1" applyFill="1" applyBorder="1"/>
    <xf numFmtId="0" fontId="11" fillId="0" borderId="2" xfId="5" applyFill="1" applyBorder="1"/>
    <xf numFmtId="0" fontId="11" fillId="0" borderId="0" xfId="5" applyFill="1"/>
    <xf numFmtId="0" fontId="5" fillId="0" borderId="3" xfId="5" applyFont="1" applyFill="1" applyBorder="1"/>
    <xf numFmtId="17" fontId="6" fillId="0" borderId="4" xfId="5" applyNumberFormat="1" applyFont="1" applyFill="1" applyBorder="1" applyAlignment="1">
      <alignment horizontal="center"/>
    </xf>
    <xf numFmtId="0" fontId="5" fillId="0" borderId="0" xfId="5" applyFont="1" applyFill="1"/>
    <xf numFmtId="0" fontId="11" fillId="0" borderId="3" xfId="5" applyFill="1" applyBorder="1"/>
    <xf numFmtId="0" fontId="11" fillId="0" borderId="5" xfId="5" applyFill="1" applyBorder="1"/>
    <xf numFmtId="0" fontId="11" fillId="0" borderId="1" xfId="5" applyFill="1" applyBorder="1"/>
    <xf numFmtId="0" fontId="1" fillId="0" borderId="2" xfId="5" applyFont="1" applyFill="1" applyBorder="1"/>
    <xf numFmtId="0" fontId="4" fillId="0" borderId="3" xfId="5" applyFont="1" applyFill="1" applyBorder="1" applyAlignment="1">
      <alignment horizontal="left" indent="1"/>
    </xf>
    <xf numFmtId="165" fontId="4" fillId="0" borderId="4" xfId="5" applyNumberFormat="1" applyFont="1" applyFill="1" applyBorder="1" applyAlignment="1">
      <alignment horizontal="right" indent="1"/>
    </xf>
    <xf numFmtId="0" fontId="1" fillId="0" borderId="3" xfId="5" applyFont="1" applyFill="1" applyBorder="1" applyAlignment="1">
      <alignment horizontal="left" indent="2"/>
    </xf>
    <xf numFmtId="165" fontId="1" fillId="0" borderId="4" xfId="5" applyNumberFormat="1" applyFont="1" applyFill="1" applyBorder="1" applyAlignment="1">
      <alignment horizontal="right" indent="1"/>
    </xf>
    <xf numFmtId="166" fontId="1" fillId="0" borderId="4" xfId="5" applyNumberFormat="1" applyFont="1" applyFill="1" applyBorder="1" applyAlignment="1">
      <alignment horizontal="right" indent="1"/>
    </xf>
    <xf numFmtId="167" fontId="11" fillId="0" borderId="4" xfId="5" applyNumberFormat="1" applyFill="1" applyBorder="1" applyAlignment="1">
      <alignment horizontal="right" indent="1"/>
    </xf>
    <xf numFmtId="0" fontId="1" fillId="0" borderId="4" xfId="5" applyFont="1" applyFill="1" applyBorder="1"/>
    <xf numFmtId="168" fontId="4" fillId="0" borderId="4" xfId="5" applyNumberFormat="1" applyFont="1" applyFill="1" applyBorder="1" applyAlignment="1">
      <alignment horizontal="right" indent="1"/>
    </xf>
    <xf numFmtId="168" fontId="11" fillId="0" borderId="4" xfId="5" applyNumberFormat="1" applyFill="1" applyBorder="1" applyAlignment="1">
      <alignment horizontal="right" indent="1"/>
    </xf>
    <xf numFmtId="168" fontId="1" fillId="0" borderId="4" xfId="6" applyNumberFormat="1" applyFont="1" applyBorder="1" applyAlignment="1">
      <alignment horizontal="right" indent="1"/>
    </xf>
    <xf numFmtId="3" fontId="4" fillId="0" borderId="4" xfId="5" applyNumberFormat="1" applyFont="1" applyFill="1" applyBorder="1" applyAlignment="1">
      <alignment horizontal="right" indent="1"/>
    </xf>
    <xf numFmtId="3" fontId="11" fillId="0" borderId="4" xfId="5" applyNumberFormat="1" applyFill="1" applyBorder="1" applyAlignment="1">
      <alignment horizontal="right" indent="1"/>
    </xf>
    <xf numFmtId="3" fontId="11" fillId="0" borderId="3" xfId="5" applyNumberFormat="1" applyFill="1" applyBorder="1" applyAlignment="1">
      <alignment horizontal="right" indent="1"/>
    </xf>
    <xf numFmtId="3" fontId="1" fillId="0" borderId="4" xfId="5" applyNumberFormat="1" applyFont="1" applyFill="1" applyBorder="1" applyAlignment="1">
      <alignment horizontal="right" indent="1"/>
    </xf>
    <xf numFmtId="168" fontId="4" fillId="0" borderId="4" xfId="5" applyNumberFormat="1" applyFont="1" applyBorder="1" applyAlignment="1">
      <alignment horizontal="right" indent="1"/>
    </xf>
    <xf numFmtId="168" fontId="10" fillId="0" borderId="4" xfId="5" applyNumberFormat="1" applyFont="1" applyFill="1" applyBorder="1" applyAlignment="1">
      <alignment horizontal="right" indent="1"/>
    </xf>
    <xf numFmtId="3" fontId="4" fillId="0" borderId="4" xfId="5" applyNumberFormat="1" applyFont="1" applyBorder="1" applyAlignment="1">
      <alignment horizontal="right" indent="1"/>
    </xf>
    <xf numFmtId="3" fontId="10" fillId="0" borderId="4" xfId="5" applyNumberFormat="1" applyFont="1" applyFill="1" applyBorder="1" applyAlignment="1">
      <alignment horizontal="right" indent="1"/>
    </xf>
    <xf numFmtId="168" fontId="4" fillId="0" borderId="4" xfId="6" applyNumberFormat="1" applyFont="1" applyFill="1" applyBorder="1" applyAlignment="1">
      <alignment horizontal="right" indent="1"/>
    </xf>
    <xf numFmtId="0" fontId="1" fillId="0" borderId="7" xfId="5" applyFont="1" applyFill="1" applyBorder="1"/>
    <xf numFmtId="0" fontId="1" fillId="0" borderId="5" xfId="5" applyFont="1" applyFill="1" applyBorder="1"/>
    <xf numFmtId="0" fontId="8" fillId="0" borderId="0" xfId="5" applyFont="1" applyFill="1" applyBorder="1" applyAlignment="1">
      <alignment horizontal="left" indent="1"/>
    </xf>
    <xf numFmtId="0" fontId="11" fillId="0" borderId="0" xfId="5" applyFill="1" applyBorder="1"/>
    <xf numFmtId="0" fontId="11" fillId="0" borderId="0" xfId="5" applyFill="1" applyBorder="1" applyAlignment="1">
      <alignment horizontal="left" indent="1"/>
    </xf>
    <xf numFmtId="0" fontId="4" fillId="0" borderId="0" xfId="5" applyFont="1" applyFill="1" applyBorder="1" applyAlignment="1">
      <alignment horizontal="left" indent="1"/>
    </xf>
    <xf numFmtId="0" fontId="1" fillId="0" borderId="0" xfId="5" applyFont="1" applyFill="1" applyBorder="1"/>
    <xf numFmtId="0" fontId="4" fillId="0" borderId="0" xfId="5" applyFont="1" applyFill="1" applyBorder="1"/>
    <xf numFmtId="0" fontId="6" fillId="0" borderId="4" xfId="5" applyFont="1" applyFill="1" applyBorder="1" applyAlignment="1">
      <alignment horizontal="center"/>
    </xf>
    <xf numFmtId="168" fontId="4" fillId="0" borderId="4" xfId="6" applyNumberFormat="1" applyFont="1" applyBorder="1" applyAlignment="1">
      <alignment horizontal="right" indent="1"/>
    </xf>
    <xf numFmtId="168" fontId="1" fillId="0" borderId="6" xfId="6" applyNumberFormat="1" applyFont="1" applyBorder="1" applyAlignment="1">
      <alignment horizontal="right" indent="1"/>
    </xf>
    <xf numFmtId="3" fontId="1" fillId="0" borderId="6" xfId="5" applyNumberFormat="1" applyFont="1" applyFill="1" applyBorder="1" applyAlignment="1">
      <alignment horizontal="right" indent="1"/>
    </xf>
    <xf numFmtId="0" fontId="1" fillId="0" borderId="6" xfId="5" applyFont="1" applyFill="1" applyBorder="1"/>
    <xf numFmtId="168" fontId="4" fillId="0" borderId="6" xfId="6" applyNumberFormat="1" applyFont="1" applyBorder="1" applyAlignment="1">
      <alignment horizontal="right" indent="1"/>
    </xf>
    <xf numFmtId="168" fontId="1" fillId="0" borderId="4" xfId="5" applyNumberFormat="1" applyFont="1" applyFill="1" applyBorder="1" applyAlignment="1">
      <alignment horizontal="right" indent="1"/>
    </xf>
    <xf numFmtId="168" fontId="1" fillId="0" borderId="6" xfId="5" applyNumberFormat="1" applyFont="1" applyFill="1" applyBorder="1" applyAlignment="1">
      <alignment horizontal="right" indent="1"/>
    </xf>
    <xf numFmtId="168" fontId="11" fillId="0" borderId="6" xfId="5" applyNumberFormat="1" applyFill="1" applyBorder="1" applyAlignment="1">
      <alignment horizontal="right" indent="1"/>
    </xf>
    <xf numFmtId="168" fontId="4" fillId="0" borderId="6" xfId="6" applyNumberFormat="1" applyFont="1" applyFill="1" applyBorder="1" applyAlignment="1">
      <alignment horizontal="right" indent="1"/>
    </xf>
    <xf numFmtId="2" fontId="4" fillId="0" borderId="4" xfId="5" applyNumberFormat="1" applyFont="1" applyFill="1" applyBorder="1" applyAlignment="1">
      <alignment horizontal="right" indent="1"/>
    </xf>
    <xf numFmtId="168" fontId="11" fillId="0" borderId="0" xfId="5" applyNumberFormat="1" applyFill="1"/>
    <xf numFmtId="167" fontId="1" fillId="0" borderId="4" xfId="5" applyNumberFormat="1" applyFont="1" applyFill="1" applyBorder="1" applyAlignment="1">
      <alignment horizontal="right" indent="1"/>
    </xf>
    <xf numFmtId="3" fontId="11" fillId="0" borderId="0" xfId="5" applyNumberFormat="1" applyFill="1"/>
    <xf numFmtId="0" fontId="2" fillId="0" borderId="0" xfId="5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</cellXfs>
  <cellStyles count="26">
    <cellStyle name="Comma 10" xfId="23" xr:uid="{DB885004-3619-4490-BD76-53DBE7FA0297}"/>
    <cellStyle name="Comma 11" xfId="25" xr:uid="{7CFA26FA-7B32-4AF8-8DCF-2A007D3F4029}"/>
    <cellStyle name="Comma 2" xfId="3" xr:uid="{00000000-0005-0000-0000-000000000000}"/>
    <cellStyle name="Comma 2 2" xfId="11" xr:uid="{00000000-0005-0000-0000-000001000000}"/>
    <cellStyle name="Comma 3" xfId="6" xr:uid="{00000000-0005-0000-0000-000002000000}"/>
    <cellStyle name="Comma 3 2" xfId="14" xr:uid="{00000000-0005-0000-0000-000003000000}"/>
    <cellStyle name="Comma 3 3" xfId="21" xr:uid="{F565DC54-B03B-446E-A0DC-59AE585FF70A}"/>
    <cellStyle name="Comma 4" xfId="8" xr:uid="{00000000-0005-0000-0000-000004000000}"/>
    <cellStyle name="Comma 5" xfId="10" xr:uid="{00000000-0005-0000-0000-000005000000}"/>
    <cellStyle name="Comma 6" xfId="13" xr:uid="{00000000-0005-0000-0000-000006000000}"/>
    <cellStyle name="Comma 7" xfId="17" xr:uid="{00000000-0005-0000-0000-000007000000}"/>
    <cellStyle name="Comma 8" xfId="19" xr:uid="{00000000-0005-0000-0000-000008000000}"/>
    <cellStyle name="Comma 9" xfId="20" xr:uid="{C5C456CE-156B-462C-B44E-53D311C97096}"/>
    <cellStyle name="Normal" xfId="0" builtinId="0"/>
    <cellStyle name="Normal 10" xfId="22" xr:uid="{02182127-367A-437A-AE30-0F1D7D89EBAD}"/>
    <cellStyle name="Normal 11" xfId="24" xr:uid="{F0C498BC-6A0E-412C-BF1A-CCDC561DD158}"/>
    <cellStyle name="Normal 2" xfId="1" xr:uid="{00000000-0005-0000-0000-00000A000000}"/>
    <cellStyle name="Normal 3" xfId="4" xr:uid="{00000000-0005-0000-0000-00000B000000}"/>
    <cellStyle name="Normal 4" xfId="5" xr:uid="{00000000-0005-0000-0000-00000C000000}"/>
    <cellStyle name="Normal 4 2" xfId="15" xr:uid="{00000000-0005-0000-0000-00000D000000}"/>
    <cellStyle name="Normal 5" xfId="7" xr:uid="{00000000-0005-0000-0000-00000E000000}"/>
    <cellStyle name="Normal 6" xfId="9" xr:uid="{00000000-0005-0000-0000-00000F000000}"/>
    <cellStyle name="Normal 7" xfId="12" xr:uid="{00000000-0005-0000-0000-000010000000}"/>
    <cellStyle name="Normal 8" xfId="16" xr:uid="{00000000-0005-0000-0000-000011000000}"/>
    <cellStyle name="Normal 9" xfId="18" xr:uid="{00000000-0005-0000-0000-000012000000}"/>
    <cellStyle name="Pivot Style Medium 13 2" xfId="2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I1"/>
    </sheetView>
  </sheetViews>
  <sheetFormatPr defaultRowHeight="12.75" x14ac:dyDescent="0.2"/>
  <cols>
    <col min="1" max="1" width="75.28515625" style="88" customWidth="1"/>
    <col min="2" max="9" width="12.5703125" style="84" customWidth="1"/>
    <col min="10" max="251" width="9.140625" style="54"/>
    <col min="252" max="252" width="70.5703125" style="54" customWidth="1"/>
    <col min="253" max="260" width="12.5703125" style="54" customWidth="1"/>
    <col min="261" max="261" width="4" style="54" customWidth="1"/>
    <col min="262" max="507" width="9.140625" style="54"/>
    <col min="508" max="508" width="70.5703125" style="54" customWidth="1"/>
    <col min="509" max="516" width="12.5703125" style="54" customWidth="1"/>
    <col min="517" max="517" width="4" style="54" customWidth="1"/>
    <col min="518" max="763" width="9.140625" style="54"/>
    <col min="764" max="764" width="70.5703125" style="54" customWidth="1"/>
    <col min="765" max="772" width="12.5703125" style="54" customWidth="1"/>
    <col min="773" max="773" width="4" style="54" customWidth="1"/>
    <col min="774" max="1019" width="9.140625" style="54"/>
    <col min="1020" max="1020" width="70.5703125" style="54" customWidth="1"/>
    <col min="1021" max="1028" width="12.5703125" style="54" customWidth="1"/>
    <col min="1029" max="1029" width="4" style="54" customWidth="1"/>
    <col min="1030" max="1275" width="9.140625" style="54"/>
    <col min="1276" max="1276" width="70.5703125" style="54" customWidth="1"/>
    <col min="1277" max="1284" width="12.5703125" style="54" customWidth="1"/>
    <col min="1285" max="1285" width="4" style="54" customWidth="1"/>
    <col min="1286" max="1531" width="9.140625" style="54"/>
    <col min="1532" max="1532" width="70.5703125" style="54" customWidth="1"/>
    <col min="1533" max="1540" width="12.5703125" style="54" customWidth="1"/>
    <col min="1541" max="1541" width="4" style="54" customWidth="1"/>
    <col min="1542" max="1787" width="9.140625" style="54"/>
    <col min="1788" max="1788" width="70.5703125" style="54" customWidth="1"/>
    <col min="1789" max="1796" width="12.5703125" style="54" customWidth="1"/>
    <col min="1797" max="1797" width="4" style="54" customWidth="1"/>
    <col min="1798" max="2043" width="9.140625" style="54"/>
    <col min="2044" max="2044" width="70.5703125" style="54" customWidth="1"/>
    <col min="2045" max="2052" width="12.5703125" style="54" customWidth="1"/>
    <col min="2053" max="2053" width="4" style="54" customWidth="1"/>
    <col min="2054" max="2299" width="9.140625" style="54"/>
    <col min="2300" max="2300" width="70.5703125" style="54" customWidth="1"/>
    <col min="2301" max="2308" width="12.5703125" style="54" customWidth="1"/>
    <col min="2309" max="2309" width="4" style="54" customWidth="1"/>
    <col min="2310" max="2555" width="9.140625" style="54"/>
    <col min="2556" max="2556" width="70.5703125" style="54" customWidth="1"/>
    <col min="2557" max="2564" width="12.5703125" style="54" customWidth="1"/>
    <col min="2565" max="2565" width="4" style="54" customWidth="1"/>
    <col min="2566" max="2811" width="9.140625" style="54"/>
    <col min="2812" max="2812" width="70.5703125" style="54" customWidth="1"/>
    <col min="2813" max="2820" width="12.5703125" style="54" customWidth="1"/>
    <col min="2821" max="2821" width="4" style="54" customWidth="1"/>
    <col min="2822" max="3067" width="9.140625" style="54"/>
    <col min="3068" max="3068" width="70.5703125" style="54" customWidth="1"/>
    <col min="3069" max="3076" width="12.5703125" style="54" customWidth="1"/>
    <col min="3077" max="3077" width="4" style="54" customWidth="1"/>
    <col min="3078" max="3323" width="9.140625" style="54"/>
    <col min="3324" max="3324" width="70.5703125" style="54" customWidth="1"/>
    <col min="3325" max="3332" width="12.5703125" style="54" customWidth="1"/>
    <col min="3333" max="3333" width="4" style="54" customWidth="1"/>
    <col min="3334" max="3579" width="9.140625" style="54"/>
    <col min="3580" max="3580" width="70.5703125" style="54" customWidth="1"/>
    <col min="3581" max="3588" width="12.5703125" style="54" customWidth="1"/>
    <col min="3589" max="3589" width="4" style="54" customWidth="1"/>
    <col min="3590" max="3835" width="9.140625" style="54"/>
    <col min="3836" max="3836" width="70.5703125" style="54" customWidth="1"/>
    <col min="3837" max="3844" width="12.5703125" style="54" customWidth="1"/>
    <col min="3845" max="3845" width="4" style="54" customWidth="1"/>
    <col min="3846" max="4091" width="9.140625" style="54"/>
    <col min="4092" max="4092" width="70.5703125" style="54" customWidth="1"/>
    <col min="4093" max="4100" width="12.5703125" style="54" customWidth="1"/>
    <col min="4101" max="4101" width="4" style="54" customWidth="1"/>
    <col min="4102" max="4347" width="9.140625" style="54"/>
    <col min="4348" max="4348" width="70.5703125" style="54" customWidth="1"/>
    <col min="4349" max="4356" width="12.5703125" style="54" customWidth="1"/>
    <col min="4357" max="4357" width="4" style="54" customWidth="1"/>
    <col min="4358" max="4603" width="9.140625" style="54"/>
    <col min="4604" max="4604" width="70.5703125" style="54" customWidth="1"/>
    <col min="4605" max="4612" width="12.5703125" style="54" customWidth="1"/>
    <col min="4613" max="4613" width="4" style="54" customWidth="1"/>
    <col min="4614" max="4859" width="9.140625" style="54"/>
    <col min="4860" max="4860" width="70.5703125" style="54" customWidth="1"/>
    <col min="4861" max="4868" width="12.5703125" style="54" customWidth="1"/>
    <col min="4869" max="4869" width="4" style="54" customWidth="1"/>
    <col min="4870" max="5115" width="9.140625" style="54"/>
    <col min="5116" max="5116" width="70.5703125" style="54" customWidth="1"/>
    <col min="5117" max="5124" width="12.5703125" style="54" customWidth="1"/>
    <col min="5125" max="5125" width="4" style="54" customWidth="1"/>
    <col min="5126" max="5371" width="9.140625" style="54"/>
    <col min="5372" max="5372" width="70.5703125" style="54" customWidth="1"/>
    <col min="5373" max="5380" width="12.5703125" style="54" customWidth="1"/>
    <col min="5381" max="5381" width="4" style="54" customWidth="1"/>
    <col min="5382" max="5627" width="9.140625" style="54"/>
    <col min="5628" max="5628" width="70.5703125" style="54" customWidth="1"/>
    <col min="5629" max="5636" width="12.5703125" style="54" customWidth="1"/>
    <col min="5637" max="5637" width="4" style="54" customWidth="1"/>
    <col min="5638" max="5883" width="9.140625" style="54"/>
    <col min="5884" max="5884" width="70.5703125" style="54" customWidth="1"/>
    <col min="5885" max="5892" width="12.5703125" style="54" customWidth="1"/>
    <col min="5893" max="5893" width="4" style="54" customWidth="1"/>
    <col min="5894" max="6139" width="9.140625" style="54"/>
    <col min="6140" max="6140" width="70.5703125" style="54" customWidth="1"/>
    <col min="6141" max="6148" width="12.5703125" style="54" customWidth="1"/>
    <col min="6149" max="6149" width="4" style="54" customWidth="1"/>
    <col min="6150" max="6395" width="9.140625" style="54"/>
    <col min="6396" max="6396" width="70.5703125" style="54" customWidth="1"/>
    <col min="6397" max="6404" width="12.5703125" style="54" customWidth="1"/>
    <col min="6405" max="6405" width="4" style="54" customWidth="1"/>
    <col min="6406" max="6651" width="9.140625" style="54"/>
    <col min="6652" max="6652" width="70.5703125" style="54" customWidth="1"/>
    <col min="6653" max="6660" width="12.5703125" style="54" customWidth="1"/>
    <col min="6661" max="6661" width="4" style="54" customWidth="1"/>
    <col min="6662" max="6907" width="9.140625" style="54"/>
    <col min="6908" max="6908" width="70.5703125" style="54" customWidth="1"/>
    <col min="6909" max="6916" width="12.5703125" style="54" customWidth="1"/>
    <col min="6917" max="6917" width="4" style="54" customWidth="1"/>
    <col min="6918" max="7163" width="9.140625" style="54"/>
    <col min="7164" max="7164" width="70.5703125" style="54" customWidth="1"/>
    <col min="7165" max="7172" width="12.5703125" style="54" customWidth="1"/>
    <col min="7173" max="7173" width="4" style="54" customWidth="1"/>
    <col min="7174" max="7419" width="9.140625" style="54"/>
    <col min="7420" max="7420" width="70.5703125" style="54" customWidth="1"/>
    <col min="7421" max="7428" width="12.5703125" style="54" customWidth="1"/>
    <col min="7429" max="7429" width="4" style="54" customWidth="1"/>
    <col min="7430" max="7675" width="9.140625" style="54"/>
    <col min="7676" max="7676" width="70.5703125" style="54" customWidth="1"/>
    <col min="7677" max="7684" width="12.5703125" style="54" customWidth="1"/>
    <col min="7685" max="7685" width="4" style="54" customWidth="1"/>
    <col min="7686" max="7931" width="9.140625" style="54"/>
    <col min="7932" max="7932" width="70.5703125" style="54" customWidth="1"/>
    <col min="7933" max="7940" width="12.5703125" style="54" customWidth="1"/>
    <col min="7941" max="7941" width="4" style="54" customWidth="1"/>
    <col min="7942" max="8187" width="9.140625" style="54"/>
    <col min="8188" max="8188" width="70.5703125" style="54" customWidth="1"/>
    <col min="8189" max="8196" width="12.5703125" style="54" customWidth="1"/>
    <col min="8197" max="8197" width="4" style="54" customWidth="1"/>
    <col min="8198" max="8443" width="9.140625" style="54"/>
    <col min="8444" max="8444" width="70.5703125" style="54" customWidth="1"/>
    <col min="8445" max="8452" width="12.5703125" style="54" customWidth="1"/>
    <col min="8453" max="8453" width="4" style="54" customWidth="1"/>
    <col min="8454" max="8699" width="9.140625" style="54"/>
    <col min="8700" max="8700" width="70.5703125" style="54" customWidth="1"/>
    <col min="8701" max="8708" width="12.5703125" style="54" customWidth="1"/>
    <col min="8709" max="8709" width="4" style="54" customWidth="1"/>
    <col min="8710" max="8955" width="9.140625" style="54"/>
    <col min="8956" max="8956" width="70.5703125" style="54" customWidth="1"/>
    <col min="8957" max="8964" width="12.5703125" style="54" customWidth="1"/>
    <col min="8965" max="8965" width="4" style="54" customWidth="1"/>
    <col min="8966" max="9211" width="9.140625" style="54"/>
    <col min="9212" max="9212" width="70.5703125" style="54" customWidth="1"/>
    <col min="9213" max="9220" width="12.5703125" style="54" customWidth="1"/>
    <col min="9221" max="9221" width="4" style="54" customWidth="1"/>
    <col min="9222" max="9467" width="9.140625" style="54"/>
    <col min="9468" max="9468" width="70.5703125" style="54" customWidth="1"/>
    <col min="9469" max="9476" width="12.5703125" style="54" customWidth="1"/>
    <col min="9477" max="9477" width="4" style="54" customWidth="1"/>
    <col min="9478" max="9723" width="9.140625" style="54"/>
    <col min="9724" max="9724" width="70.5703125" style="54" customWidth="1"/>
    <col min="9725" max="9732" width="12.5703125" style="54" customWidth="1"/>
    <col min="9733" max="9733" width="4" style="54" customWidth="1"/>
    <col min="9734" max="9979" width="9.140625" style="54"/>
    <col min="9980" max="9980" width="70.5703125" style="54" customWidth="1"/>
    <col min="9981" max="9988" width="12.5703125" style="54" customWidth="1"/>
    <col min="9989" max="9989" width="4" style="54" customWidth="1"/>
    <col min="9990" max="10235" width="9.140625" style="54"/>
    <col min="10236" max="10236" width="70.5703125" style="54" customWidth="1"/>
    <col min="10237" max="10244" width="12.5703125" style="54" customWidth="1"/>
    <col min="10245" max="10245" width="4" style="54" customWidth="1"/>
    <col min="10246" max="10491" width="9.140625" style="54"/>
    <col min="10492" max="10492" width="70.5703125" style="54" customWidth="1"/>
    <col min="10493" max="10500" width="12.5703125" style="54" customWidth="1"/>
    <col min="10501" max="10501" width="4" style="54" customWidth="1"/>
    <col min="10502" max="10747" width="9.140625" style="54"/>
    <col min="10748" max="10748" width="70.5703125" style="54" customWidth="1"/>
    <col min="10749" max="10756" width="12.5703125" style="54" customWidth="1"/>
    <col min="10757" max="10757" width="4" style="54" customWidth="1"/>
    <col min="10758" max="11003" width="9.140625" style="54"/>
    <col min="11004" max="11004" width="70.5703125" style="54" customWidth="1"/>
    <col min="11005" max="11012" width="12.5703125" style="54" customWidth="1"/>
    <col min="11013" max="11013" width="4" style="54" customWidth="1"/>
    <col min="11014" max="11259" width="9.140625" style="54"/>
    <col min="11260" max="11260" width="70.5703125" style="54" customWidth="1"/>
    <col min="11261" max="11268" width="12.5703125" style="54" customWidth="1"/>
    <col min="11269" max="11269" width="4" style="54" customWidth="1"/>
    <col min="11270" max="11515" width="9.140625" style="54"/>
    <col min="11516" max="11516" width="70.5703125" style="54" customWidth="1"/>
    <col min="11517" max="11524" width="12.5703125" style="54" customWidth="1"/>
    <col min="11525" max="11525" width="4" style="54" customWidth="1"/>
    <col min="11526" max="11771" width="9.140625" style="54"/>
    <col min="11772" max="11772" width="70.5703125" style="54" customWidth="1"/>
    <col min="11773" max="11780" width="12.5703125" style="54" customWidth="1"/>
    <col min="11781" max="11781" width="4" style="54" customWidth="1"/>
    <col min="11782" max="12027" width="9.140625" style="54"/>
    <col min="12028" max="12028" width="70.5703125" style="54" customWidth="1"/>
    <col min="12029" max="12036" width="12.5703125" style="54" customWidth="1"/>
    <col min="12037" max="12037" width="4" style="54" customWidth="1"/>
    <col min="12038" max="12283" width="9.140625" style="54"/>
    <col min="12284" max="12284" width="70.5703125" style="54" customWidth="1"/>
    <col min="12285" max="12292" width="12.5703125" style="54" customWidth="1"/>
    <col min="12293" max="12293" width="4" style="54" customWidth="1"/>
    <col min="12294" max="12539" width="9.140625" style="54"/>
    <col min="12540" max="12540" width="70.5703125" style="54" customWidth="1"/>
    <col min="12541" max="12548" width="12.5703125" style="54" customWidth="1"/>
    <col min="12549" max="12549" width="4" style="54" customWidth="1"/>
    <col min="12550" max="12795" width="9.140625" style="54"/>
    <col min="12796" max="12796" width="70.5703125" style="54" customWidth="1"/>
    <col min="12797" max="12804" width="12.5703125" style="54" customWidth="1"/>
    <col min="12805" max="12805" width="4" style="54" customWidth="1"/>
    <col min="12806" max="13051" width="9.140625" style="54"/>
    <col min="13052" max="13052" width="70.5703125" style="54" customWidth="1"/>
    <col min="13053" max="13060" width="12.5703125" style="54" customWidth="1"/>
    <col min="13061" max="13061" width="4" style="54" customWidth="1"/>
    <col min="13062" max="13307" width="9.140625" style="54"/>
    <col min="13308" max="13308" width="70.5703125" style="54" customWidth="1"/>
    <col min="13309" max="13316" width="12.5703125" style="54" customWidth="1"/>
    <col min="13317" max="13317" width="4" style="54" customWidth="1"/>
    <col min="13318" max="13563" width="9.140625" style="54"/>
    <col min="13564" max="13564" width="70.5703125" style="54" customWidth="1"/>
    <col min="13565" max="13572" width="12.5703125" style="54" customWidth="1"/>
    <col min="13573" max="13573" width="4" style="54" customWidth="1"/>
    <col min="13574" max="13819" width="9.140625" style="54"/>
    <col min="13820" max="13820" width="70.5703125" style="54" customWidth="1"/>
    <col min="13821" max="13828" width="12.5703125" style="54" customWidth="1"/>
    <col min="13829" max="13829" width="4" style="54" customWidth="1"/>
    <col min="13830" max="14075" width="9.140625" style="54"/>
    <col min="14076" max="14076" width="70.5703125" style="54" customWidth="1"/>
    <col min="14077" max="14084" width="12.5703125" style="54" customWidth="1"/>
    <col min="14085" max="14085" width="4" style="54" customWidth="1"/>
    <col min="14086" max="14331" width="9.140625" style="54"/>
    <col min="14332" max="14332" width="70.5703125" style="54" customWidth="1"/>
    <col min="14333" max="14340" width="12.5703125" style="54" customWidth="1"/>
    <col min="14341" max="14341" width="4" style="54" customWidth="1"/>
    <col min="14342" max="14587" width="9.140625" style="54"/>
    <col min="14588" max="14588" width="70.5703125" style="54" customWidth="1"/>
    <col min="14589" max="14596" width="12.5703125" style="54" customWidth="1"/>
    <col min="14597" max="14597" width="4" style="54" customWidth="1"/>
    <col min="14598" max="14843" width="9.140625" style="54"/>
    <col min="14844" max="14844" width="70.5703125" style="54" customWidth="1"/>
    <col min="14845" max="14852" width="12.5703125" style="54" customWidth="1"/>
    <col min="14853" max="14853" width="4" style="54" customWidth="1"/>
    <col min="14854" max="15099" width="9.140625" style="54"/>
    <col min="15100" max="15100" width="70.5703125" style="54" customWidth="1"/>
    <col min="15101" max="15108" width="12.5703125" style="54" customWidth="1"/>
    <col min="15109" max="15109" width="4" style="54" customWidth="1"/>
    <col min="15110" max="15355" width="9.140625" style="54"/>
    <col min="15356" max="15356" width="70.5703125" style="54" customWidth="1"/>
    <col min="15357" max="15364" width="12.5703125" style="54" customWidth="1"/>
    <col min="15365" max="15365" width="4" style="54" customWidth="1"/>
    <col min="15366" max="15611" width="9.140625" style="54"/>
    <col min="15612" max="15612" width="70.5703125" style="54" customWidth="1"/>
    <col min="15613" max="15620" width="12.5703125" style="54" customWidth="1"/>
    <col min="15621" max="15621" width="4" style="54" customWidth="1"/>
    <col min="15622" max="15867" width="9.140625" style="54"/>
    <col min="15868" max="15868" width="70.5703125" style="54" customWidth="1"/>
    <col min="15869" max="15876" width="12.5703125" style="54" customWidth="1"/>
    <col min="15877" max="15877" width="4" style="54" customWidth="1"/>
    <col min="15878" max="16123" width="9.140625" style="54"/>
    <col min="16124" max="16124" width="70.5703125" style="54" customWidth="1"/>
    <col min="16125" max="16132" width="12.5703125" style="54" customWidth="1"/>
    <col min="16133" max="16133" width="4" style="54" customWidth="1"/>
    <col min="16134" max="16384" width="9.140625" style="54"/>
  </cols>
  <sheetData>
    <row r="1" spans="1:9" s="51" customFormat="1" ht="26.25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</row>
    <row r="2" spans="1:9" s="51" customFormat="1" ht="26.25" x14ac:dyDescent="0.4">
      <c r="A2" s="103" t="s">
        <v>76</v>
      </c>
      <c r="B2" s="103"/>
      <c r="C2" s="103"/>
      <c r="D2" s="103"/>
      <c r="E2" s="103"/>
      <c r="F2" s="103"/>
      <c r="G2" s="103"/>
      <c r="H2" s="103"/>
      <c r="I2" s="103"/>
    </row>
    <row r="4" spans="1:9" x14ac:dyDescent="0.2">
      <c r="A4" s="52"/>
      <c r="B4" s="53"/>
      <c r="C4" s="53"/>
      <c r="D4" s="53"/>
      <c r="E4" s="53"/>
      <c r="F4" s="53"/>
      <c r="G4" s="53"/>
      <c r="H4" s="53"/>
      <c r="I4" s="53"/>
    </row>
    <row r="5" spans="1:9" s="57" customFormat="1" ht="15.75" x14ac:dyDescent="0.25">
      <c r="A5" s="55"/>
      <c r="B5" s="89" t="s">
        <v>77</v>
      </c>
      <c r="C5" s="89" t="s">
        <v>82</v>
      </c>
      <c r="D5" s="89" t="s">
        <v>84</v>
      </c>
      <c r="E5" s="89" t="s">
        <v>88</v>
      </c>
      <c r="F5" s="89" t="s">
        <v>90</v>
      </c>
      <c r="G5" s="89" t="s">
        <v>93</v>
      </c>
      <c r="H5" s="89" t="s">
        <v>95</v>
      </c>
      <c r="I5" s="89" t="s">
        <v>96</v>
      </c>
    </row>
    <row r="6" spans="1:9" x14ac:dyDescent="0.2">
      <c r="A6" s="58"/>
      <c r="B6" s="59"/>
      <c r="C6" s="59"/>
      <c r="D6" s="59"/>
      <c r="E6" s="59"/>
      <c r="F6" s="59"/>
      <c r="G6" s="59"/>
      <c r="H6" s="59"/>
      <c r="I6" s="59"/>
    </row>
    <row r="7" spans="1:9" x14ac:dyDescent="0.2">
      <c r="A7" s="60"/>
      <c r="B7" s="61"/>
      <c r="C7" s="61"/>
      <c r="D7" s="61"/>
      <c r="E7" s="61"/>
      <c r="F7" s="61"/>
      <c r="G7" s="61"/>
      <c r="H7" s="61"/>
      <c r="I7" s="61"/>
    </row>
    <row r="8" spans="1:9" ht="14.25" x14ac:dyDescent="0.2">
      <c r="A8" s="62" t="s">
        <v>2</v>
      </c>
      <c r="B8" s="63">
        <v>2204076359.29</v>
      </c>
      <c r="C8" s="63">
        <f t="shared" ref="C8:H8" si="0">SUM(C9:C13)</f>
        <v>2541304844.0799999</v>
      </c>
      <c r="D8" s="63">
        <f t="shared" si="0"/>
        <v>2835096786.7099996</v>
      </c>
      <c r="E8" s="63">
        <f t="shared" si="0"/>
        <v>2732767379.2999997</v>
      </c>
      <c r="F8" s="63">
        <f t="shared" si="0"/>
        <v>3134963331.1299996</v>
      </c>
      <c r="G8" s="63">
        <f t="shared" si="0"/>
        <v>3085691897.6500001</v>
      </c>
      <c r="H8" s="63">
        <f t="shared" si="0"/>
        <v>3277075658.5099998</v>
      </c>
      <c r="I8" s="63">
        <f t="shared" ref="I8" si="1">SUM(I9:I13)</f>
        <v>3375216131.2599993</v>
      </c>
    </row>
    <row r="9" spans="1:9" x14ac:dyDescent="0.2">
      <c r="A9" s="64" t="s">
        <v>3</v>
      </c>
      <c r="B9" s="65">
        <v>520165930.21000004</v>
      </c>
      <c r="C9" s="65">
        <f t="shared" ref="C9:H9" si="2">C20</f>
        <v>634855037.32999992</v>
      </c>
      <c r="D9" s="65">
        <f t="shared" si="2"/>
        <v>638172241.08999979</v>
      </c>
      <c r="E9" s="65">
        <f t="shared" si="2"/>
        <v>640332834.35000014</v>
      </c>
      <c r="F9" s="65">
        <f t="shared" si="2"/>
        <v>664045087.17000008</v>
      </c>
      <c r="G9" s="65">
        <f t="shared" si="2"/>
        <v>680578992.25999999</v>
      </c>
      <c r="H9" s="65">
        <f t="shared" si="2"/>
        <v>690434461.80000007</v>
      </c>
      <c r="I9" s="65">
        <f t="shared" ref="I9" si="3">I20</f>
        <v>741941563.43999994</v>
      </c>
    </row>
    <row r="10" spans="1:9" x14ac:dyDescent="0.2">
      <c r="A10" s="64" t="s">
        <v>4</v>
      </c>
      <c r="B10" s="65">
        <v>1042950149.48</v>
      </c>
      <c r="C10" s="65">
        <f t="shared" ref="C10:H10" si="4">C65</f>
        <v>1227697564.48</v>
      </c>
      <c r="D10" s="65">
        <f t="shared" si="4"/>
        <v>1205202997.1000001</v>
      </c>
      <c r="E10" s="65">
        <f t="shared" si="4"/>
        <v>985908247.89999998</v>
      </c>
      <c r="F10" s="65">
        <f t="shared" si="4"/>
        <v>1174121169.3299999</v>
      </c>
      <c r="G10" s="65">
        <f t="shared" si="4"/>
        <v>1121578710.79</v>
      </c>
      <c r="H10" s="65">
        <f t="shared" si="4"/>
        <v>1159806290.2499998</v>
      </c>
      <c r="I10" s="65">
        <f t="shared" ref="I10" si="5">I65</f>
        <v>1475571307.3799996</v>
      </c>
    </row>
    <row r="11" spans="1:9" x14ac:dyDescent="0.2">
      <c r="A11" s="64" t="s">
        <v>5</v>
      </c>
      <c r="B11" s="65">
        <v>417422869.95999992</v>
      </c>
      <c r="C11" s="65">
        <f t="shared" ref="C11:H11" si="6">C88</f>
        <v>422572444.24999994</v>
      </c>
      <c r="D11" s="65">
        <f t="shared" si="6"/>
        <v>586498830.56000006</v>
      </c>
      <c r="E11" s="65">
        <f t="shared" si="6"/>
        <v>597880258.23999989</v>
      </c>
      <c r="F11" s="65">
        <f t="shared" si="6"/>
        <v>828395289.13999999</v>
      </c>
      <c r="G11" s="65">
        <f t="shared" si="6"/>
        <v>791265560.71000004</v>
      </c>
      <c r="H11" s="65">
        <f t="shared" si="6"/>
        <v>986089809.17999995</v>
      </c>
      <c r="I11" s="65">
        <f t="shared" ref="I11" si="7">I88</f>
        <v>874594189.74000001</v>
      </c>
    </row>
    <row r="12" spans="1:9" x14ac:dyDescent="0.2">
      <c r="A12" s="64" t="s">
        <v>6</v>
      </c>
      <c r="B12" s="65">
        <v>218467792</v>
      </c>
      <c r="C12" s="65">
        <f t="shared" ref="C12:H12" si="8">C99</f>
        <v>250712664.00999996</v>
      </c>
      <c r="D12" s="65">
        <f t="shared" si="8"/>
        <v>399916890.48999995</v>
      </c>
      <c r="E12" s="65">
        <f t="shared" si="8"/>
        <v>503679210.96999997</v>
      </c>
      <c r="F12" s="65">
        <f t="shared" si="8"/>
        <v>463528218.39000005</v>
      </c>
      <c r="G12" s="65">
        <f t="shared" si="8"/>
        <v>486800813.81999993</v>
      </c>
      <c r="H12" s="65">
        <f t="shared" si="8"/>
        <v>435653035.55000001</v>
      </c>
      <c r="I12" s="65">
        <f t="shared" ref="I12" si="9">I99</f>
        <v>282134569.81</v>
      </c>
    </row>
    <row r="13" spans="1:9" x14ac:dyDescent="0.2">
      <c r="A13" s="64" t="s">
        <v>7</v>
      </c>
      <c r="B13" s="66">
        <v>5069617.6400000006</v>
      </c>
      <c r="C13" s="66">
        <f t="shared" ref="C13:H13" si="10">C108</f>
        <v>5467134.0099999998</v>
      </c>
      <c r="D13" s="66">
        <f t="shared" si="10"/>
        <v>5305827.4700000007</v>
      </c>
      <c r="E13" s="66">
        <f t="shared" si="10"/>
        <v>4966827.84</v>
      </c>
      <c r="F13" s="66">
        <f t="shared" si="10"/>
        <v>4873567.0999999996</v>
      </c>
      <c r="G13" s="66">
        <f t="shared" si="10"/>
        <v>5467820.0700000003</v>
      </c>
      <c r="H13" s="66">
        <f t="shared" si="10"/>
        <v>5092061.7300000004</v>
      </c>
      <c r="I13" s="66">
        <f t="shared" ref="I13" si="11">I108</f>
        <v>974500.8899999999</v>
      </c>
    </row>
    <row r="14" spans="1:9" x14ac:dyDescent="0.2">
      <c r="A14" s="64"/>
      <c r="B14" s="66"/>
      <c r="C14" s="66"/>
      <c r="D14" s="66"/>
      <c r="E14" s="66"/>
      <c r="F14" s="66"/>
      <c r="G14" s="66"/>
      <c r="H14" s="66"/>
      <c r="I14" s="66"/>
    </row>
    <row r="15" spans="1:9" ht="14.25" x14ac:dyDescent="0.2">
      <c r="A15" s="62" t="s">
        <v>8</v>
      </c>
      <c r="B15" s="63">
        <v>5544084185.6400003</v>
      </c>
      <c r="C15" s="63">
        <f t="shared" ref="C15:H15" si="12">SUM(C16:C17)</f>
        <v>5561403823.249999</v>
      </c>
      <c r="D15" s="63">
        <f t="shared" si="12"/>
        <v>5448566546.0899992</v>
      </c>
      <c r="E15" s="63">
        <f t="shared" si="12"/>
        <v>5280698504.8799992</v>
      </c>
      <c r="F15" s="63">
        <f t="shared" si="12"/>
        <v>5564017637.6799994</v>
      </c>
      <c r="G15" s="63">
        <f t="shared" si="12"/>
        <v>5961885600.000001</v>
      </c>
      <c r="H15" s="63">
        <f t="shared" si="12"/>
        <v>5995764187.7200003</v>
      </c>
      <c r="I15" s="63">
        <f t="shared" ref="I15" si="13">SUM(I16:I17)</f>
        <v>5760377747.0299997</v>
      </c>
    </row>
    <row r="16" spans="1:9" x14ac:dyDescent="0.2">
      <c r="A16" s="64" t="s">
        <v>9</v>
      </c>
      <c r="B16" s="65">
        <v>5504225807.8600006</v>
      </c>
      <c r="C16" s="65">
        <v>5531609165.3699989</v>
      </c>
      <c r="D16" s="65">
        <v>5418979650.7199993</v>
      </c>
      <c r="E16" s="65">
        <v>5254517939.7699995</v>
      </c>
      <c r="F16" s="65">
        <v>5535715560.0299997</v>
      </c>
      <c r="G16" s="65">
        <v>5933251867.7400007</v>
      </c>
      <c r="H16" s="65">
        <v>5967715241.8299999</v>
      </c>
      <c r="I16" s="65">
        <v>5735149493.96</v>
      </c>
    </row>
    <row r="17" spans="1:9" x14ac:dyDescent="0.2">
      <c r="A17" s="64" t="s">
        <v>10</v>
      </c>
      <c r="B17" s="65">
        <v>39858377.780000001</v>
      </c>
      <c r="C17" s="65">
        <v>29794657.880000003</v>
      </c>
      <c r="D17" s="65">
        <v>29586895.370000001</v>
      </c>
      <c r="E17" s="65">
        <v>26180565.109999999</v>
      </c>
      <c r="F17" s="65">
        <v>28302077.649999999</v>
      </c>
      <c r="G17" s="65">
        <v>28633732.259999994</v>
      </c>
      <c r="H17" s="65">
        <v>28048945.890000001</v>
      </c>
      <c r="I17" s="65">
        <v>25228253.070000004</v>
      </c>
    </row>
    <row r="18" spans="1:9" x14ac:dyDescent="0.2">
      <c r="A18" s="64"/>
      <c r="B18" s="65"/>
      <c r="C18" s="65"/>
      <c r="D18" s="65"/>
      <c r="E18" s="65"/>
      <c r="F18" s="65"/>
      <c r="G18" s="65"/>
      <c r="H18" s="65"/>
      <c r="I18" s="65"/>
    </row>
    <row r="19" spans="1:9" x14ac:dyDescent="0.2">
      <c r="A19" s="64"/>
      <c r="B19" s="68"/>
      <c r="C19" s="68"/>
      <c r="D19" s="68"/>
      <c r="E19" s="68"/>
      <c r="F19" s="68"/>
      <c r="G19" s="68"/>
      <c r="H19" s="68"/>
      <c r="I19" s="68"/>
    </row>
    <row r="20" spans="1:9" ht="14.25" x14ac:dyDescent="0.2">
      <c r="A20" s="62" t="s">
        <v>11</v>
      </c>
      <c r="B20" s="90">
        <v>520165930.21000004</v>
      </c>
      <c r="C20" s="90">
        <f t="shared" ref="C20:H20" si="14">SUM(C21:C40)</f>
        <v>634855037.32999992</v>
      </c>
      <c r="D20" s="90">
        <f t="shared" si="14"/>
        <v>638172241.08999979</v>
      </c>
      <c r="E20" s="90">
        <f t="shared" si="14"/>
        <v>640332834.35000014</v>
      </c>
      <c r="F20" s="90">
        <f t="shared" si="14"/>
        <v>664045087.17000008</v>
      </c>
      <c r="G20" s="90">
        <f t="shared" si="14"/>
        <v>680578992.25999999</v>
      </c>
      <c r="H20" s="90">
        <f t="shared" si="14"/>
        <v>690434461.80000007</v>
      </c>
      <c r="I20" s="90">
        <f t="shared" ref="I20" si="15">SUM(I21:I40)</f>
        <v>741941563.43999994</v>
      </c>
    </row>
    <row r="21" spans="1:9" x14ac:dyDescent="0.2">
      <c r="A21" s="64" t="s">
        <v>12</v>
      </c>
      <c r="B21" s="71">
        <v>281544330.22000003</v>
      </c>
      <c r="C21" s="71">
        <v>359133832.62</v>
      </c>
      <c r="D21" s="71">
        <v>362210742.10999995</v>
      </c>
      <c r="E21" s="71">
        <v>363371473.09000003</v>
      </c>
      <c r="F21" s="71">
        <v>370976724.26000005</v>
      </c>
      <c r="G21" s="71">
        <v>378896728.06</v>
      </c>
      <c r="H21" s="71">
        <v>390239866.38000005</v>
      </c>
      <c r="I21" s="71">
        <v>340354239.39999998</v>
      </c>
    </row>
    <row r="22" spans="1:9" x14ac:dyDescent="0.2">
      <c r="A22" s="64" t="s">
        <v>13</v>
      </c>
      <c r="B22" s="71">
        <v>233407.28999999998</v>
      </c>
      <c r="C22" s="71">
        <v>241940.08000000002</v>
      </c>
      <c r="D22" s="71">
        <v>269866.48000000004</v>
      </c>
      <c r="E22" s="71">
        <v>242891.35</v>
      </c>
      <c r="F22" s="71">
        <v>322316.15999999997</v>
      </c>
      <c r="G22" s="71">
        <v>409088.67000000004</v>
      </c>
      <c r="H22" s="71">
        <v>475815.02999999991</v>
      </c>
      <c r="I22" s="71">
        <v>692347.37</v>
      </c>
    </row>
    <row r="23" spans="1:9" x14ac:dyDescent="0.2">
      <c r="A23" s="64" t="s">
        <v>14</v>
      </c>
      <c r="B23" s="71">
        <v>31864184.850000005</v>
      </c>
      <c r="C23" s="71">
        <v>33760122.009999998</v>
      </c>
      <c r="D23" s="71">
        <v>33759043.299999997</v>
      </c>
      <c r="E23" s="71">
        <v>32743557.240000002</v>
      </c>
      <c r="F23" s="71">
        <v>35505734.030000001</v>
      </c>
      <c r="G23" s="71">
        <v>32226778.789999999</v>
      </c>
      <c r="H23" s="71">
        <v>27275313.739999998</v>
      </c>
      <c r="I23" s="71">
        <v>37827067.18</v>
      </c>
    </row>
    <row r="24" spans="1:9" x14ac:dyDescent="0.2">
      <c r="A24" s="64" t="s">
        <v>15</v>
      </c>
      <c r="B24" s="71">
        <v>1860899.2499999998</v>
      </c>
      <c r="C24" s="71">
        <v>3014458.6500000004</v>
      </c>
      <c r="D24" s="71">
        <v>3014821.51</v>
      </c>
      <c r="E24" s="71">
        <v>3729476.66</v>
      </c>
      <c r="F24" s="71">
        <v>3406960.3</v>
      </c>
      <c r="G24" s="71">
        <v>3508926.81</v>
      </c>
      <c r="H24" s="71">
        <v>3015956.92</v>
      </c>
      <c r="I24" s="71">
        <v>3536261.3499999996</v>
      </c>
    </row>
    <row r="25" spans="1:9" x14ac:dyDescent="0.2">
      <c r="A25" s="64" t="s">
        <v>16</v>
      </c>
      <c r="B25" s="71">
        <v>5819638.0100000007</v>
      </c>
      <c r="C25" s="71">
        <v>6699554.3999999994</v>
      </c>
      <c r="D25" s="71">
        <v>7238363.6400000006</v>
      </c>
      <c r="E25" s="71">
        <v>8023026.0500000007</v>
      </c>
      <c r="F25" s="71">
        <v>8833335.8600000013</v>
      </c>
      <c r="G25" s="71">
        <v>11405062.470000001</v>
      </c>
      <c r="H25" s="71">
        <v>13619885.610000001</v>
      </c>
      <c r="I25" s="71">
        <v>17493821.400000002</v>
      </c>
    </row>
    <row r="26" spans="1:9" x14ac:dyDescent="0.2">
      <c r="A26" s="64" t="s">
        <v>17</v>
      </c>
      <c r="B26" s="71">
        <v>4809456.71</v>
      </c>
      <c r="C26" s="71">
        <v>5485475.1299999999</v>
      </c>
      <c r="D26" s="71">
        <v>5748530.2399999993</v>
      </c>
      <c r="E26" s="71">
        <v>5721341.8199999994</v>
      </c>
      <c r="F26" s="71">
        <v>6079854.7600000007</v>
      </c>
      <c r="G26" s="71">
        <v>6452073.8899999997</v>
      </c>
      <c r="H26" s="71">
        <v>6988034.75</v>
      </c>
      <c r="I26" s="71">
        <v>10782736.419999998</v>
      </c>
    </row>
    <row r="27" spans="1:9" ht="14.25" x14ac:dyDescent="0.2">
      <c r="A27" s="64" t="s">
        <v>18</v>
      </c>
      <c r="B27" s="71">
        <v>2634706.0299999998</v>
      </c>
      <c r="C27" s="71">
        <v>3887442.39</v>
      </c>
      <c r="D27" s="71">
        <v>3148355.16</v>
      </c>
      <c r="E27" s="71">
        <v>3237142.11</v>
      </c>
      <c r="F27" s="71">
        <v>3464962.6199999996</v>
      </c>
      <c r="G27" s="71">
        <v>3256931</v>
      </c>
      <c r="H27" s="71">
        <v>3940489.1200000006</v>
      </c>
      <c r="I27" s="71">
        <v>6624896.2000000002</v>
      </c>
    </row>
    <row r="28" spans="1:9" ht="14.25" x14ac:dyDescent="0.2">
      <c r="A28" s="64" t="s">
        <v>19</v>
      </c>
      <c r="B28" s="71">
        <v>11068309.08</v>
      </c>
      <c r="C28" s="71">
        <v>12330264.060000001</v>
      </c>
      <c r="D28" s="71">
        <v>11322765.259999998</v>
      </c>
      <c r="E28" s="71">
        <v>10981024.120000001</v>
      </c>
      <c r="F28" s="71">
        <v>10919674.16</v>
      </c>
      <c r="G28" s="71">
        <v>11933157.719999999</v>
      </c>
      <c r="H28" s="71">
        <v>14595450.09</v>
      </c>
      <c r="I28" s="71">
        <v>24335772.130000003</v>
      </c>
    </row>
    <row r="29" spans="1:9" ht="14.25" x14ac:dyDescent="0.2">
      <c r="A29" s="64" t="s">
        <v>20</v>
      </c>
      <c r="B29" s="71">
        <v>538736.36</v>
      </c>
      <c r="C29" s="71">
        <v>816900.83</v>
      </c>
      <c r="D29" s="71">
        <v>1184257.69</v>
      </c>
      <c r="E29" s="71">
        <v>1383733.8099999998</v>
      </c>
      <c r="F29" s="71">
        <v>1376210.82</v>
      </c>
      <c r="G29" s="71">
        <v>1485854.4800000004</v>
      </c>
      <c r="H29" s="71">
        <v>1441500.41</v>
      </c>
      <c r="I29" s="71">
        <v>1453364.27</v>
      </c>
    </row>
    <row r="30" spans="1:9" x14ac:dyDescent="0.2">
      <c r="A30" s="64" t="s">
        <v>21</v>
      </c>
      <c r="B30" s="71">
        <v>8971127.9699999988</v>
      </c>
      <c r="C30" s="71">
        <v>7669510.6600000001</v>
      </c>
      <c r="D30" s="71">
        <v>8261487.5100000007</v>
      </c>
      <c r="E30" s="71">
        <v>8053423.5699999994</v>
      </c>
      <c r="F30" s="71">
        <v>9954860.6900000013</v>
      </c>
      <c r="G30" s="71">
        <v>9372182.6700000018</v>
      </c>
      <c r="H30" s="71">
        <v>9924542.7700000014</v>
      </c>
      <c r="I30" s="71">
        <v>16522437.839999998</v>
      </c>
    </row>
    <row r="31" spans="1:9" x14ac:dyDescent="0.2">
      <c r="A31" s="64" t="s">
        <v>22</v>
      </c>
      <c r="B31" s="71">
        <v>4069396.7399999993</v>
      </c>
      <c r="C31" s="71">
        <v>5186572.3299999991</v>
      </c>
      <c r="D31" s="71">
        <v>5537659.3100000005</v>
      </c>
      <c r="E31" s="71">
        <v>5913518.6099999994</v>
      </c>
      <c r="F31" s="71">
        <v>6652731.6900000013</v>
      </c>
      <c r="G31" s="71">
        <v>6762042.9900000002</v>
      </c>
      <c r="H31" s="71">
        <v>7367961.1500000004</v>
      </c>
      <c r="I31" s="71">
        <v>10935773.449999999</v>
      </c>
    </row>
    <row r="32" spans="1:9" x14ac:dyDescent="0.2">
      <c r="A32" s="64" t="s">
        <v>23</v>
      </c>
      <c r="B32" s="71">
        <v>4609096.92</v>
      </c>
      <c r="C32" s="71">
        <v>4759454.4000000013</v>
      </c>
      <c r="D32" s="71">
        <v>5466485.2000000002</v>
      </c>
      <c r="E32" s="71">
        <v>5465620.9299999997</v>
      </c>
      <c r="F32" s="71">
        <v>5868052.1900000004</v>
      </c>
      <c r="G32" s="71">
        <v>5792878.1399999997</v>
      </c>
      <c r="H32" s="71">
        <v>6445217.2199999997</v>
      </c>
      <c r="I32" s="71">
        <v>7279144.4399999985</v>
      </c>
    </row>
    <row r="33" spans="1:9" x14ac:dyDescent="0.2">
      <c r="A33" s="64" t="s">
        <v>24</v>
      </c>
      <c r="B33" s="71">
        <v>2776.38</v>
      </c>
      <c r="C33" s="71">
        <v>13610</v>
      </c>
      <c r="D33" s="71">
        <v>30190.670000000006</v>
      </c>
      <c r="E33" s="71">
        <v>5079.84</v>
      </c>
      <c r="F33" s="71">
        <v>2780.46</v>
      </c>
      <c r="G33" s="71">
        <v>2566.1699999999996</v>
      </c>
      <c r="H33" s="71">
        <v>6900.5599999999995</v>
      </c>
      <c r="I33" s="71">
        <v>97398.92</v>
      </c>
    </row>
    <row r="34" spans="1:9" ht="14.25" x14ac:dyDescent="0.2">
      <c r="A34" s="64" t="s">
        <v>25</v>
      </c>
      <c r="B34" s="71">
        <v>8152682.5700000003</v>
      </c>
      <c r="C34" s="71">
        <v>9764648.5999999996</v>
      </c>
      <c r="D34" s="71">
        <v>10200160.9</v>
      </c>
      <c r="E34" s="71">
        <v>10594833.179999998</v>
      </c>
      <c r="F34" s="71">
        <v>10976581.470000003</v>
      </c>
      <c r="G34" s="71">
        <v>12212690.77</v>
      </c>
      <c r="H34" s="71">
        <v>13106821.939999999</v>
      </c>
      <c r="I34" s="71">
        <v>12916123.25</v>
      </c>
    </row>
    <row r="35" spans="1:9" ht="14.25" x14ac:dyDescent="0.2">
      <c r="A35" s="64" t="s">
        <v>26</v>
      </c>
      <c r="B35" s="71">
        <v>87710204.770000011</v>
      </c>
      <c r="C35" s="71">
        <v>107072053.75</v>
      </c>
      <c r="D35" s="71">
        <v>107092918.37</v>
      </c>
      <c r="E35" s="71">
        <v>109361827.34999998</v>
      </c>
      <c r="F35" s="71">
        <v>114275589.48999999</v>
      </c>
      <c r="G35" s="71">
        <v>120882864.99000001</v>
      </c>
      <c r="H35" s="71">
        <v>112328870.29000001</v>
      </c>
      <c r="I35" s="71">
        <v>137901994.19</v>
      </c>
    </row>
    <row r="36" spans="1:9" x14ac:dyDescent="0.2">
      <c r="A36" s="64" t="s">
        <v>27</v>
      </c>
      <c r="B36" s="71">
        <v>16587718.52</v>
      </c>
      <c r="C36" s="71">
        <v>19237139.719999999</v>
      </c>
      <c r="D36" s="71">
        <v>18486468.310000002</v>
      </c>
      <c r="E36" s="71">
        <v>18693771.859999999</v>
      </c>
      <c r="F36" s="71">
        <v>19924086.120000001</v>
      </c>
      <c r="G36" s="71">
        <v>18206312.789999999</v>
      </c>
      <c r="H36" s="71">
        <v>18952906.090000004</v>
      </c>
      <c r="I36" s="71">
        <v>18669602.210000001</v>
      </c>
    </row>
    <row r="37" spans="1:9" x14ac:dyDescent="0.2">
      <c r="A37" s="64" t="s">
        <v>28</v>
      </c>
      <c r="B37" s="71">
        <v>2091.4300000000003</v>
      </c>
      <c r="C37" s="71">
        <v>1575.5299999999997</v>
      </c>
      <c r="D37" s="71">
        <v>3911.7200000000003</v>
      </c>
      <c r="E37" s="71">
        <v>2140.7599999999998</v>
      </c>
      <c r="F37" s="71">
        <v>1727.8799999999999</v>
      </c>
      <c r="G37" s="71">
        <v>792.67</v>
      </c>
      <c r="H37" s="71">
        <v>157.5</v>
      </c>
      <c r="I37" s="71">
        <v>0</v>
      </c>
    </row>
    <row r="38" spans="1:9" ht="14.25" x14ac:dyDescent="0.2">
      <c r="A38" s="64" t="s">
        <v>29</v>
      </c>
      <c r="B38" s="71">
        <v>316159.55000000005</v>
      </c>
      <c r="C38" s="71">
        <v>296600.95999999996</v>
      </c>
      <c r="D38" s="71">
        <v>329898.42</v>
      </c>
      <c r="E38" s="71">
        <v>407777.64</v>
      </c>
      <c r="F38" s="71">
        <v>403407.99</v>
      </c>
      <c r="G38" s="71">
        <v>541790.92000000004</v>
      </c>
      <c r="H38" s="71">
        <v>550853</v>
      </c>
      <c r="I38" s="71">
        <v>696795.27000000014</v>
      </c>
    </row>
    <row r="39" spans="1:9" x14ac:dyDescent="0.2">
      <c r="A39" s="64" t="s">
        <v>30</v>
      </c>
      <c r="B39" s="71">
        <v>12324208.289999999</v>
      </c>
      <c r="C39" s="71">
        <v>13106308.209999999</v>
      </c>
      <c r="D39" s="71">
        <v>12142080.140000001</v>
      </c>
      <c r="E39" s="71">
        <v>11978364.649999999</v>
      </c>
      <c r="F39" s="71">
        <v>11242302.199999999</v>
      </c>
      <c r="G39" s="71">
        <v>11177728.4</v>
      </c>
      <c r="H39" s="71">
        <v>11437484.23</v>
      </c>
      <c r="I39" s="71">
        <v>12014109.41</v>
      </c>
    </row>
    <row r="40" spans="1:9" x14ac:dyDescent="0.2">
      <c r="A40" s="64" t="s">
        <v>31</v>
      </c>
      <c r="B40" s="71">
        <v>37046799.269999996</v>
      </c>
      <c r="C40" s="71">
        <v>42377572.999999993</v>
      </c>
      <c r="D40" s="71">
        <v>42724235.149999999</v>
      </c>
      <c r="E40" s="71">
        <v>40422809.710000001</v>
      </c>
      <c r="F40" s="71">
        <v>43857194.019999996</v>
      </c>
      <c r="G40" s="71">
        <v>46052539.860000007</v>
      </c>
      <c r="H40" s="71">
        <v>48720434.999999993</v>
      </c>
      <c r="I40" s="71">
        <v>81807678.739999995</v>
      </c>
    </row>
    <row r="41" spans="1:9" x14ac:dyDescent="0.2">
      <c r="A41" s="64"/>
      <c r="B41" s="91"/>
      <c r="C41" s="91"/>
      <c r="D41" s="91"/>
      <c r="E41" s="91"/>
      <c r="F41" s="91"/>
      <c r="G41" s="91"/>
      <c r="H41" s="91"/>
      <c r="I41" s="91"/>
    </row>
    <row r="42" spans="1:9" ht="14.25" x14ac:dyDescent="0.2">
      <c r="A42" s="62" t="s">
        <v>32</v>
      </c>
      <c r="B42" s="72">
        <v>128643279.20600002</v>
      </c>
      <c r="C42" s="72">
        <f t="shared" ref="C42:H42" si="16">SUM(C43:C62)</f>
        <v>134985604.72799999</v>
      </c>
      <c r="D42" s="72">
        <f t="shared" si="16"/>
        <v>136303775.15500003</v>
      </c>
      <c r="E42" s="72">
        <f t="shared" si="16"/>
        <v>137472915.49300003</v>
      </c>
      <c r="F42" s="72">
        <f t="shared" si="16"/>
        <v>140440319.13199997</v>
      </c>
      <c r="G42" s="72">
        <f t="shared" si="16"/>
        <v>143468920.28600001</v>
      </c>
      <c r="H42" s="72">
        <f t="shared" si="16"/>
        <v>146463699.01000002</v>
      </c>
      <c r="I42" s="72">
        <f t="shared" ref="I42" si="17">SUM(I43:I62)</f>
        <v>139254833.23099998</v>
      </c>
    </row>
    <row r="43" spans="1:9" x14ac:dyDescent="0.2">
      <c r="A43" s="64" t="s">
        <v>12</v>
      </c>
      <c r="B43" s="75">
        <v>106006881.505</v>
      </c>
      <c r="C43" s="75">
        <v>112773890.279</v>
      </c>
      <c r="D43" s="75">
        <v>114298893.663</v>
      </c>
      <c r="E43" s="75">
        <v>114913934.706</v>
      </c>
      <c r="F43" s="75">
        <v>116755052.82699998</v>
      </c>
      <c r="G43" s="75">
        <v>119235123.55900003</v>
      </c>
      <c r="H43" s="75">
        <v>122370085.833</v>
      </c>
      <c r="I43" s="75">
        <v>108950977.457</v>
      </c>
    </row>
    <row r="44" spans="1:9" x14ac:dyDescent="0.2">
      <c r="A44" s="64" t="s">
        <v>13</v>
      </c>
      <c r="B44" s="75">
        <v>19861.495999999999</v>
      </c>
      <c r="C44" s="75">
        <v>16531.318000000003</v>
      </c>
      <c r="D44" s="75">
        <v>12132.407999999998</v>
      </c>
      <c r="E44" s="75">
        <v>11444.026</v>
      </c>
      <c r="F44" s="75">
        <v>16329.440999999999</v>
      </c>
      <c r="G44" s="75">
        <v>24099.108</v>
      </c>
      <c r="H44" s="75">
        <v>27782.575999999997</v>
      </c>
      <c r="I44" s="75">
        <v>36864.103000000003</v>
      </c>
    </row>
    <row r="45" spans="1:9" x14ac:dyDescent="0.2">
      <c r="A45" s="64" t="s">
        <v>33</v>
      </c>
      <c r="B45" s="75">
        <v>1096010.3600000001</v>
      </c>
      <c r="C45" s="75">
        <v>938971.56499999994</v>
      </c>
      <c r="D45" s="75">
        <v>941920.58900000004</v>
      </c>
      <c r="E45" s="75">
        <v>922118.12799999991</v>
      </c>
      <c r="F45" s="75">
        <v>1006557.0649999999</v>
      </c>
      <c r="G45" s="75">
        <v>914696.89599999995</v>
      </c>
      <c r="H45" s="75">
        <v>779008.11099999992</v>
      </c>
      <c r="I45" s="75">
        <v>1146476.595</v>
      </c>
    </row>
    <row r="46" spans="1:9" x14ac:dyDescent="0.2">
      <c r="A46" s="64" t="s">
        <v>34</v>
      </c>
      <c r="B46" s="75">
        <v>808582.49799999991</v>
      </c>
      <c r="C46" s="75">
        <v>1081117.9710000001</v>
      </c>
      <c r="D46" s="75">
        <v>1088806.0579999997</v>
      </c>
      <c r="E46" s="75">
        <v>1348105.1860000002</v>
      </c>
      <c r="F46" s="75">
        <v>1241738.7470000002</v>
      </c>
      <c r="G46" s="75">
        <v>1293317.3599999999</v>
      </c>
      <c r="H46" s="75">
        <v>1111509.7350000001</v>
      </c>
      <c r="I46" s="75">
        <v>1286707.1239999998</v>
      </c>
    </row>
    <row r="47" spans="1:9" x14ac:dyDescent="0.2">
      <c r="A47" s="64" t="s">
        <v>16</v>
      </c>
      <c r="B47" s="92">
        <v>191480.09999999998</v>
      </c>
      <c r="C47" s="92">
        <v>180319.402</v>
      </c>
      <c r="D47" s="92">
        <v>202094.18600000002</v>
      </c>
      <c r="E47" s="92">
        <v>224219.13600000003</v>
      </c>
      <c r="F47" s="92">
        <v>246472.09299999999</v>
      </c>
      <c r="G47" s="92">
        <v>316970.52600000001</v>
      </c>
      <c r="H47" s="92">
        <v>380973.54000000004</v>
      </c>
      <c r="I47" s="92">
        <v>493680.98100000003</v>
      </c>
    </row>
    <row r="48" spans="1:9" x14ac:dyDescent="0.2">
      <c r="A48" s="64" t="s">
        <v>35</v>
      </c>
      <c r="B48" s="75">
        <v>228415.78499999997</v>
      </c>
      <c r="C48" s="75">
        <v>216108.78600000002</v>
      </c>
      <c r="D48" s="75">
        <v>237937.766</v>
      </c>
      <c r="E48" s="75">
        <v>299386.53200000001</v>
      </c>
      <c r="F48" s="75">
        <v>267299.91800000001</v>
      </c>
      <c r="G48" s="75">
        <v>382288.71199999994</v>
      </c>
      <c r="H48" s="75">
        <v>432795.30899999995</v>
      </c>
      <c r="I48" s="75">
        <v>797916.37199999997</v>
      </c>
    </row>
    <row r="49" spans="1:9" ht="14.25" x14ac:dyDescent="0.2">
      <c r="A49" s="64" t="s">
        <v>18</v>
      </c>
      <c r="B49" s="75">
        <v>277288.53100000002</v>
      </c>
      <c r="C49" s="75">
        <v>333232.049</v>
      </c>
      <c r="D49" s="75">
        <v>300144.78200000001</v>
      </c>
      <c r="E49" s="75">
        <v>336242.17099999997</v>
      </c>
      <c r="F49" s="75">
        <v>336512.745</v>
      </c>
      <c r="G49" s="75">
        <v>312256.83999999997</v>
      </c>
      <c r="H49" s="75">
        <v>376883.53300000005</v>
      </c>
      <c r="I49" s="75">
        <v>681431.78399999999</v>
      </c>
    </row>
    <row r="50" spans="1:9" ht="14.25" x14ac:dyDescent="0.2">
      <c r="A50" s="64" t="s">
        <v>19</v>
      </c>
      <c r="B50" s="75">
        <v>959169.15800000005</v>
      </c>
      <c r="C50" s="75">
        <v>860433.60300000012</v>
      </c>
      <c r="D50" s="75">
        <v>703406.16</v>
      </c>
      <c r="E50" s="75">
        <v>657068.99300000002</v>
      </c>
      <c r="F50" s="75">
        <v>701954.06700000004</v>
      </c>
      <c r="G50" s="75">
        <v>792538.29599999997</v>
      </c>
      <c r="H50" s="75">
        <v>1037811.0599999999</v>
      </c>
      <c r="I50" s="75">
        <v>1986032.6319999998</v>
      </c>
    </row>
    <row r="51" spans="1:9" ht="14.25" x14ac:dyDescent="0.2">
      <c r="A51" s="64" t="s">
        <v>20</v>
      </c>
      <c r="B51" s="75">
        <v>7848.567</v>
      </c>
      <c r="C51" s="75">
        <v>9525.2929999999997</v>
      </c>
      <c r="D51" s="75">
        <v>13749.061</v>
      </c>
      <c r="E51" s="75">
        <v>16222.787</v>
      </c>
      <c r="F51" s="75">
        <v>23563.548999999999</v>
      </c>
      <c r="G51" s="75">
        <v>61992.498000000007</v>
      </c>
      <c r="H51" s="75">
        <v>16656.356</v>
      </c>
      <c r="I51" s="75">
        <v>17216.197</v>
      </c>
    </row>
    <row r="52" spans="1:9" x14ac:dyDescent="0.2">
      <c r="A52" s="64" t="s">
        <v>21</v>
      </c>
      <c r="B52" s="75">
        <v>342071.375</v>
      </c>
      <c r="C52" s="75">
        <v>232716.18099999998</v>
      </c>
      <c r="D52" s="75">
        <v>241933.91099999996</v>
      </c>
      <c r="E52" s="75">
        <v>236808.00599999999</v>
      </c>
      <c r="F52" s="75">
        <v>292577.402</v>
      </c>
      <c r="G52" s="75">
        <v>274994.46400000004</v>
      </c>
      <c r="H52" s="75">
        <v>294890.848</v>
      </c>
      <c r="I52" s="75">
        <v>498151.98700000002</v>
      </c>
    </row>
    <row r="53" spans="1:9" x14ac:dyDescent="0.2">
      <c r="A53" s="64" t="s">
        <v>22</v>
      </c>
      <c r="B53" s="75">
        <v>420129.90000000008</v>
      </c>
      <c r="C53" s="75">
        <v>423133.33100000001</v>
      </c>
      <c r="D53" s="75">
        <v>448612.97499999998</v>
      </c>
      <c r="E53" s="75">
        <v>472746.02799999999</v>
      </c>
      <c r="F53" s="75">
        <v>537142.46300000011</v>
      </c>
      <c r="G53" s="75">
        <v>533884.255</v>
      </c>
      <c r="H53" s="75">
        <v>570258.89399999997</v>
      </c>
      <c r="I53" s="75">
        <v>876314.00500000012</v>
      </c>
    </row>
    <row r="54" spans="1:9" x14ac:dyDescent="0.2">
      <c r="A54" s="64" t="s">
        <v>23</v>
      </c>
      <c r="B54" s="75">
        <v>277011.45399999997</v>
      </c>
      <c r="C54" s="75">
        <v>228773.87700000004</v>
      </c>
      <c r="D54" s="75">
        <v>279683.98000000004</v>
      </c>
      <c r="E54" s="75">
        <v>267951.99900000001</v>
      </c>
      <c r="F54" s="75">
        <v>280315.03799999994</v>
      </c>
      <c r="G54" s="75">
        <v>266403.58600000001</v>
      </c>
      <c r="H54" s="75">
        <v>291605.71399999998</v>
      </c>
      <c r="I54" s="75">
        <v>335599.15199999994</v>
      </c>
    </row>
    <row r="55" spans="1:9" x14ac:dyDescent="0.2">
      <c r="A55" s="64" t="s">
        <v>24</v>
      </c>
      <c r="B55" s="75">
        <v>1438.18</v>
      </c>
      <c r="C55" s="75">
        <v>4950.62</v>
      </c>
      <c r="D55" s="75">
        <v>8085.64</v>
      </c>
      <c r="E55" s="75">
        <v>4194.7199999999993</v>
      </c>
      <c r="F55" s="75">
        <v>2481.5</v>
      </c>
      <c r="G55" s="75">
        <v>2115.9700000000003</v>
      </c>
      <c r="H55" s="75">
        <v>4946.7780000000002</v>
      </c>
      <c r="I55" s="75">
        <v>158182.97</v>
      </c>
    </row>
    <row r="56" spans="1:9" ht="14.25" x14ac:dyDescent="0.2">
      <c r="A56" s="64" t="s">
        <v>25</v>
      </c>
      <c r="B56" s="75">
        <v>1031348.5279999999</v>
      </c>
      <c r="C56" s="75">
        <v>1010938.363</v>
      </c>
      <c r="D56" s="75">
        <v>1042001.3420000002</v>
      </c>
      <c r="E56" s="75">
        <v>1071519.5249999999</v>
      </c>
      <c r="F56" s="75">
        <v>1127636.6349999998</v>
      </c>
      <c r="G56" s="75">
        <v>1243137.9539999999</v>
      </c>
      <c r="H56" s="75">
        <v>1336717.6129999999</v>
      </c>
      <c r="I56" s="75">
        <v>1330712.8839999998</v>
      </c>
    </row>
    <row r="57" spans="1:9" ht="14.25" x14ac:dyDescent="0.2">
      <c r="A57" s="64" t="s">
        <v>26</v>
      </c>
      <c r="B57" s="75">
        <v>9519749.0700000003</v>
      </c>
      <c r="C57" s="75">
        <v>9456635.068</v>
      </c>
      <c r="D57" s="75">
        <v>9478175.1190000009</v>
      </c>
      <c r="E57" s="75">
        <v>9656275.699000001</v>
      </c>
      <c r="F57" s="75">
        <v>10107378.467</v>
      </c>
      <c r="G57" s="75">
        <v>10672046.274</v>
      </c>
      <c r="H57" s="75">
        <v>9873229.5240000002</v>
      </c>
      <c r="I57" s="75">
        <v>12005397.315000001</v>
      </c>
    </row>
    <row r="58" spans="1:9" x14ac:dyDescent="0.2">
      <c r="A58" s="64" t="s">
        <v>27</v>
      </c>
      <c r="B58" s="75">
        <v>5727470.2920000013</v>
      </c>
      <c r="C58" s="75">
        <v>5640108.6510000005</v>
      </c>
      <c r="D58" s="75">
        <v>5416493.773</v>
      </c>
      <c r="E58" s="75">
        <v>5523391.057</v>
      </c>
      <c r="F58" s="75">
        <v>5909112.6380000003</v>
      </c>
      <c r="G58" s="75">
        <v>5497466.8219999997</v>
      </c>
      <c r="H58" s="75">
        <v>5830462.2599999998</v>
      </c>
      <c r="I58" s="75">
        <v>5925947.4119999995</v>
      </c>
    </row>
    <row r="59" spans="1:9" x14ac:dyDescent="0.2">
      <c r="A59" s="64" t="s">
        <v>28</v>
      </c>
      <c r="B59" s="75">
        <v>796.06</v>
      </c>
      <c r="C59" s="75">
        <v>666.25</v>
      </c>
      <c r="D59" s="75">
        <v>1051.5</v>
      </c>
      <c r="E59" s="75">
        <v>526.98</v>
      </c>
      <c r="F59" s="75">
        <v>417</v>
      </c>
      <c r="G59" s="75">
        <v>257.74</v>
      </c>
      <c r="H59" s="75">
        <v>41.11</v>
      </c>
      <c r="I59" s="75">
        <v>0</v>
      </c>
    </row>
    <row r="60" spans="1:9" ht="14.25" x14ac:dyDescent="0.2">
      <c r="A60" s="64" t="s">
        <v>29</v>
      </c>
      <c r="B60" s="75">
        <v>28774.974999999999</v>
      </c>
      <c r="C60" s="75">
        <v>21896.695</v>
      </c>
      <c r="D60" s="75">
        <v>25727.679999999997</v>
      </c>
      <c r="E60" s="75">
        <v>33704.839999999997</v>
      </c>
      <c r="F60" s="75">
        <v>32138.380000000005</v>
      </c>
      <c r="G60" s="75">
        <v>39764.1</v>
      </c>
      <c r="H60" s="75">
        <v>40113.244999999995</v>
      </c>
      <c r="I60" s="75">
        <v>52006.233</v>
      </c>
    </row>
    <row r="61" spans="1:9" x14ac:dyDescent="0.2">
      <c r="A61" s="64" t="s">
        <v>30</v>
      </c>
      <c r="B61" s="75">
        <v>437174.35499999992</v>
      </c>
      <c r="C61" s="75">
        <v>378138.25999999995</v>
      </c>
      <c r="D61" s="75">
        <v>370338.25400000002</v>
      </c>
      <c r="E61" s="75">
        <v>349783.74099999998</v>
      </c>
      <c r="F61" s="75">
        <v>327624.06199999998</v>
      </c>
      <c r="G61" s="75">
        <v>325142.38799999992</v>
      </c>
      <c r="H61" s="75">
        <v>333822.87299999996</v>
      </c>
      <c r="I61" s="75">
        <v>365398.103</v>
      </c>
    </row>
    <row r="62" spans="1:9" x14ac:dyDescent="0.2">
      <c r="A62" s="64" t="s">
        <v>31</v>
      </c>
      <c r="B62" s="75">
        <v>1261777.017</v>
      </c>
      <c r="C62" s="75">
        <v>1177517.166</v>
      </c>
      <c r="D62" s="75">
        <v>1192586.3080000002</v>
      </c>
      <c r="E62" s="75">
        <v>1127271.233</v>
      </c>
      <c r="F62" s="75">
        <v>1228015.0949999997</v>
      </c>
      <c r="G62" s="75">
        <v>1280422.9380000001</v>
      </c>
      <c r="H62" s="75">
        <v>1354104.098</v>
      </c>
      <c r="I62" s="75">
        <v>2309819.9249999998</v>
      </c>
    </row>
    <row r="63" spans="1:9" x14ac:dyDescent="0.2">
      <c r="A63" s="64"/>
      <c r="B63" s="91"/>
      <c r="C63" s="91"/>
      <c r="D63" s="91"/>
      <c r="E63" s="91"/>
      <c r="F63" s="91"/>
      <c r="G63" s="91"/>
      <c r="H63" s="91"/>
      <c r="I63" s="91"/>
    </row>
    <row r="64" spans="1:9" x14ac:dyDescent="0.2">
      <c r="A64" s="64"/>
      <c r="B64" s="93"/>
      <c r="C64" s="93"/>
      <c r="D64" s="93"/>
      <c r="E64" s="93"/>
      <c r="F64" s="93"/>
      <c r="G64" s="93"/>
      <c r="H64" s="93"/>
      <c r="I64" s="93"/>
    </row>
    <row r="65" spans="1:9" ht="14.25" x14ac:dyDescent="0.2">
      <c r="A65" s="62" t="s">
        <v>36</v>
      </c>
      <c r="B65" s="94">
        <v>1042950149.48</v>
      </c>
      <c r="C65" s="94">
        <f t="shared" ref="C65:H65" si="18">SUM(C66:C74)</f>
        <v>1227697564.48</v>
      </c>
      <c r="D65" s="94">
        <f t="shared" si="18"/>
        <v>1205202997.1000001</v>
      </c>
      <c r="E65" s="94">
        <f t="shared" si="18"/>
        <v>985908247.89999998</v>
      </c>
      <c r="F65" s="94">
        <f t="shared" si="18"/>
        <v>1174121169.3299999</v>
      </c>
      <c r="G65" s="94">
        <f t="shared" si="18"/>
        <v>1121578710.79</v>
      </c>
      <c r="H65" s="94">
        <f t="shared" si="18"/>
        <v>1159806290.2499998</v>
      </c>
      <c r="I65" s="94">
        <f t="shared" ref="I65" si="19">SUM(I66:I74)</f>
        <v>1475571307.3799996</v>
      </c>
    </row>
    <row r="66" spans="1:9" x14ac:dyDescent="0.2">
      <c r="A66" s="64" t="s">
        <v>37</v>
      </c>
      <c r="B66" s="71">
        <v>13388300.280000001</v>
      </c>
      <c r="C66" s="71">
        <v>8251592.7000000002</v>
      </c>
      <c r="D66" s="71">
        <v>8765759.0800000001</v>
      </c>
      <c r="E66" s="71">
        <v>8315374.1799999997</v>
      </c>
      <c r="F66" s="71">
        <v>8871618.7599999998</v>
      </c>
      <c r="G66" s="71">
        <v>8354747.7300000014</v>
      </c>
      <c r="H66" s="71">
        <v>6451426.7999999998</v>
      </c>
      <c r="I66" s="71">
        <v>12413760.32</v>
      </c>
    </row>
    <row r="67" spans="1:9" x14ac:dyDescent="0.2">
      <c r="A67" s="64" t="s">
        <v>38</v>
      </c>
      <c r="B67" s="71">
        <v>5882539.1899999995</v>
      </c>
      <c r="C67" s="71">
        <v>5226218.0700000012</v>
      </c>
      <c r="D67" s="71">
        <v>3994277.04</v>
      </c>
      <c r="E67" s="71">
        <v>3475171.7499999995</v>
      </c>
      <c r="F67" s="71">
        <v>2744504.9200000004</v>
      </c>
      <c r="G67" s="71">
        <v>3022605.2500000005</v>
      </c>
      <c r="H67" s="71">
        <v>2530896.79</v>
      </c>
      <c r="I67" s="71">
        <v>2699194.96</v>
      </c>
    </row>
    <row r="68" spans="1:9" ht="14.25" x14ac:dyDescent="0.2">
      <c r="A68" s="64" t="s">
        <v>39</v>
      </c>
      <c r="B68" s="71">
        <v>1010322669.0699999</v>
      </c>
      <c r="C68" s="71">
        <v>1200529261.25</v>
      </c>
      <c r="D68" s="71">
        <v>1179948224.51</v>
      </c>
      <c r="E68" s="71">
        <v>964655197.75999999</v>
      </c>
      <c r="F68" s="71">
        <v>1153636138.22</v>
      </c>
      <c r="G68" s="71">
        <v>1100847844.45</v>
      </c>
      <c r="H68" s="71">
        <v>1142420339.55</v>
      </c>
      <c r="I68" s="71">
        <v>1450096738.1599998</v>
      </c>
    </row>
    <row r="69" spans="1:9" ht="14.25" x14ac:dyDescent="0.2">
      <c r="A69" s="64" t="s">
        <v>40</v>
      </c>
      <c r="B69" s="71">
        <v>1607597.92</v>
      </c>
      <c r="C69" s="71">
        <v>1918208.23</v>
      </c>
      <c r="D69" s="71">
        <v>1962491.13</v>
      </c>
      <c r="E69" s="71">
        <v>2114985.41</v>
      </c>
      <c r="F69" s="71">
        <v>1864846.5099999998</v>
      </c>
      <c r="G69" s="71">
        <v>1469192.31</v>
      </c>
      <c r="H69" s="71">
        <v>1701685.03</v>
      </c>
      <c r="I69" s="71">
        <v>2197237.94</v>
      </c>
    </row>
    <row r="70" spans="1:9" ht="14.25" x14ac:dyDescent="0.2">
      <c r="A70" s="64" t="s">
        <v>41</v>
      </c>
      <c r="B70" s="71">
        <v>2523694.5499999998</v>
      </c>
      <c r="C70" s="71">
        <v>2489536.19</v>
      </c>
      <c r="D70" s="71">
        <v>3162752.1799999997</v>
      </c>
      <c r="E70" s="71">
        <v>757438.76</v>
      </c>
      <c r="F70" s="71">
        <v>0</v>
      </c>
      <c r="G70" s="71">
        <v>0</v>
      </c>
      <c r="H70" s="71">
        <v>329</v>
      </c>
      <c r="I70" s="71">
        <v>1421.2800000000002</v>
      </c>
    </row>
    <row r="71" spans="1:9" ht="14.25" x14ac:dyDescent="0.2">
      <c r="A71" s="64" t="s">
        <v>42</v>
      </c>
      <c r="B71" s="71">
        <v>8947690.8699999992</v>
      </c>
      <c r="C71" s="71">
        <v>9065997.5899999999</v>
      </c>
      <c r="D71" s="71">
        <v>7080722.4399999995</v>
      </c>
      <c r="E71" s="71">
        <v>6286329.5800000001</v>
      </c>
      <c r="F71" s="71">
        <v>6796070.5899999989</v>
      </c>
      <c r="G71" s="71">
        <v>7459960.5700000003</v>
      </c>
      <c r="H71" s="71">
        <v>6485214.29</v>
      </c>
      <c r="I71" s="71">
        <v>7871228.5800000001</v>
      </c>
    </row>
    <row r="72" spans="1:9" ht="14.25" x14ac:dyDescent="0.2">
      <c r="A72" s="64" t="s">
        <v>43</v>
      </c>
      <c r="B72" s="71">
        <v>242.88</v>
      </c>
      <c r="C72" s="71">
        <v>2952.6800000000003</v>
      </c>
      <c r="D72" s="71">
        <v>0</v>
      </c>
      <c r="E72" s="71">
        <v>48466.590000000004</v>
      </c>
      <c r="F72" s="71">
        <v>31365</v>
      </c>
      <c r="G72" s="71">
        <v>222591.00000000003</v>
      </c>
      <c r="H72" s="71">
        <v>8176.27</v>
      </c>
      <c r="I72" s="71">
        <v>80395.02</v>
      </c>
    </row>
    <row r="73" spans="1:9" x14ac:dyDescent="0.2">
      <c r="A73" s="64" t="s">
        <v>44</v>
      </c>
      <c r="B73" s="71">
        <v>21120</v>
      </c>
      <c r="C73" s="71">
        <v>23346.58</v>
      </c>
      <c r="D73" s="71">
        <v>23280</v>
      </c>
      <c r="E73" s="71">
        <v>17460</v>
      </c>
      <c r="F73" s="71">
        <v>0</v>
      </c>
      <c r="G73" s="71">
        <v>0</v>
      </c>
      <c r="H73" s="71">
        <v>0</v>
      </c>
      <c r="I73" s="71">
        <v>0</v>
      </c>
    </row>
    <row r="74" spans="1:9" x14ac:dyDescent="0.2">
      <c r="A74" s="64" t="s">
        <v>45</v>
      </c>
      <c r="B74" s="71">
        <v>256294.72</v>
      </c>
      <c r="C74" s="71">
        <v>190451.19</v>
      </c>
      <c r="D74" s="71">
        <v>265490.71999999997</v>
      </c>
      <c r="E74" s="71">
        <v>237823.87</v>
      </c>
      <c r="F74" s="71">
        <v>176625.33000000002</v>
      </c>
      <c r="G74" s="71">
        <v>201769.47999999998</v>
      </c>
      <c r="H74" s="71">
        <v>208222.52000000002</v>
      </c>
      <c r="I74" s="71">
        <v>211331.12000000002</v>
      </c>
    </row>
    <row r="75" spans="1:9" x14ac:dyDescent="0.2">
      <c r="A75" s="64"/>
      <c r="B75" s="91"/>
      <c r="C75" s="91"/>
      <c r="D75" s="91"/>
      <c r="E75" s="91"/>
      <c r="F75" s="91"/>
      <c r="G75" s="91"/>
      <c r="H75" s="91"/>
      <c r="I75" s="91"/>
    </row>
    <row r="76" spans="1:9" ht="14.25" x14ac:dyDescent="0.2">
      <c r="A76" s="62" t="s">
        <v>46</v>
      </c>
      <c r="B76" s="72">
        <v>2958279.8530000001</v>
      </c>
      <c r="C76" s="72">
        <f t="shared" ref="C76:H76" si="20">SUM(C77:C85)</f>
        <v>3175320.1580000003</v>
      </c>
      <c r="D76" s="72">
        <f t="shared" si="20"/>
        <v>3116778.2719999999</v>
      </c>
      <c r="E76" s="72">
        <f t="shared" si="20"/>
        <v>2550650.5779999997</v>
      </c>
      <c r="F76" s="72">
        <f t="shared" si="20"/>
        <v>3032225.33</v>
      </c>
      <c r="G76" s="72">
        <f t="shared" si="20"/>
        <v>2631927.4880000004</v>
      </c>
      <c r="H76" s="72">
        <f t="shared" si="20"/>
        <v>2719603.324</v>
      </c>
      <c r="I76" s="72">
        <f t="shared" ref="I76" si="21">SUM(I77:I85)</f>
        <v>3465587.7859999994</v>
      </c>
    </row>
    <row r="77" spans="1:9" x14ac:dyDescent="0.2">
      <c r="A77" s="64" t="s">
        <v>37</v>
      </c>
      <c r="B77" s="75">
        <v>44776.92</v>
      </c>
      <c r="C77" s="75">
        <v>27597.3</v>
      </c>
      <c r="D77" s="75">
        <v>29316.920000000002</v>
      </c>
      <c r="E77" s="75">
        <v>27810.616000000002</v>
      </c>
      <c r="F77" s="75">
        <v>29663.239999999998</v>
      </c>
      <c r="G77" s="75">
        <v>25394.370000000003</v>
      </c>
      <c r="H77" s="75">
        <v>19609.200000000004</v>
      </c>
      <c r="I77" s="75">
        <v>37731.793999999994</v>
      </c>
    </row>
    <row r="78" spans="1:9" x14ac:dyDescent="0.2">
      <c r="A78" s="64" t="s">
        <v>38</v>
      </c>
      <c r="B78" s="75">
        <v>19674.034000000003</v>
      </c>
      <c r="C78" s="75">
        <v>17478.989999999998</v>
      </c>
      <c r="D78" s="75">
        <v>13358.786000000002</v>
      </c>
      <c r="E78" s="75">
        <v>12424.248000000001</v>
      </c>
      <c r="F78" s="75">
        <v>9075.0720000000001</v>
      </c>
      <c r="G78" s="75">
        <v>9187.25</v>
      </c>
      <c r="H78" s="75">
        <v>7692.6949999999988</v>
      </c>
      <c r="I78" s="75">
        <v>8204.24</v>
      </c>
    </row>
    <row r="79" spans="1:9" ht="14.25" x14ac:dyDescent="0.2">
      <c r="A79" s="64" t="s">
        <v>39</v>
      </c>
      <c r="B79" s="75">
        <v>2854900.1629999992</v>
      </c>
      <c r="C79" s="75">
        <v>3093062.9240000006</v>
      </c>
      <c r="D79" s="75">
        <v>3039451.568</v>
      </c>
      <c r="E79" s="75">
        <v>2485399.0320000001</v>
      </c>
      <c r="F79" s="75">
        <v>2970793.284</v>
      </c>
      <c r="G79" s="75">
        <v>2575416.8030000003</v>
      </c>
      <c r="H79" s="75">
        <v>2672711.5670000003</v>
      </c>
      <c r="I79" s="75">
        <v>3395364.801</v>
      </c>
    </row>
    <row r="80" spans="1:9" ht="14.25" x14ac:dyDescent="0.2">
      <c r="A80" s="64" t="s">
        <v>40</v>
      </c>
      <c r="B80" s="75">
        <v>4445.3060000000005</v>
      </c>
      <c r="C80" s="75">
        <v>4884.8540000000003</v>
      </c>
      <c r="D80" s="75">
        <v>5026.7610000000004</v>
      </c>
      <c r="E80" s="75">
        <v>5419.817</v>
      </c>
      <c r="F80" s="75">
        <v>4748.6359999999995</v>
      </c>
      <c r="G80" s="75">
        <v>3425.502</v>
      </c>
      <c r="H80" s="75">
        <v>3890.5299999999997</v>
      </c>
      <c r="I80" s="75">
        <v>5145.6210000000001</v>
      </c>
    </row>
    <row r="81" spans="1:9" ht="14.25" x14ac:dyDescent="0.2">
      <c r="A81" s="64" t="s">
        <v>41</v>
      </c>
      <c r="B81" s="75">
        <v>8440.4499999999989</v>
      </c>
      <c r="C81" s="75">
        <v>8326.2079999999987</v>
      </c>
      <c r="D81" s="75">
        <v>10577.767</v>
      </c>
      <c r="E81" s="75">
        <v>2533.2399999999998</v>
      </c>
      <c r="F81" s="75">
        <v>0</v>
      </c>
      <c r="G81" s="75">
        <v>0</v>
      </c>
      <c r="H81" s="75">
        <v>1</v>
      </c>
      <c r="I81" s="75">
        <v>4.32</v>
      </c>
    </row>
    <row r="82" spans="1:9" ht="14.25" x14ac:dyDescent="0.2">
      <c r="A82" s="64" t="s">
        <v>42</v>
      </c>
      <c r="B82" s="75">
        <v>25254.179999999997</v>
      </c>
      <c r="C82" s="75">
        <v>23361.044999999995</v>
      </c>
      <c r="D82" s="75">
        <v>18232.235000000001</v>
      </c>
      <c r="E82" s="75">
        <v>16195.907999999999</v>
      </c>
      <c r="F82" s="75">
        <v>17385.940999999999</v>
      </c>
      <c r="G82" s="75">
        <v>17470.636999999999</v>
      </c>
      <c r="H82" s="75">
        <v>15163.456</v>
      </c>
      <c r="I82" s="75">
        <v>18387.241000000005</v>
      </c>
    </row>
    <row r="83" spans="1:9" ht="14.25" x14ac:dyDescent="0.2">
      <c r="A83" s="64" t="s">
        <v>43</v>
      </c>
      <c r="B83" s="92">
        <v>0.69</v>
      </c>
      <c r="C83" s="92">
        <v>7.6099999999999994</v>
      </c>
      <c r="D83" s="92">
        <v>0</v>
      </c>
      <c r="E83" s="92">
        <v>124.95099999999999</v>
      </c>
      <c r="F83" s="92">
        <v>60.77</v>
      </c>
      <c r="G83" s="92">
        <v>512.88400000000001</v>
      </c>
      <c r="H83" s="92">
        <v>19.240000000000002</v>
      </c>
      <c r="I83" s="92">
        <v>205.101</v>
      </c>
    </row>
    <row r="84" spans="1:9" x14ac:dyDescent="0.2">
      <c r="A84" s="64" t="s">
        <v>44</v>
      </c>
      <c r="B84" s="75">
        <v>60</v>
      </c>
      <c r="C84" s="75">
        <v>60.171999999999997</v>
      </c>
      <c r="D84" s="75">
        <v>60</v>
      </c>
      <c r="E84" s="75">
        <v>45</v>
      </c>
      <c r="F84" s="75">
        <v>0</v>
      </c>
      <c r="G84" s="75">
        <v>0</v>
      </c>
      <c r="H84" s="75">
        <v>0</v>
      </c>
      <c r="I84" s="75">
        <v>0</v>
      </c>
    </row>
    <row r="85" spans="1:9" x14ac:dyDescent="0.2">
      <c r="A85" s="64" t="s">
        <v>45</v>
      </c>
      <c r="B85" s="75">
        <v>728.11</v>
      </c>
      <c r="C85" s="75">
        <v>541.05499999999995</v>
      </c>
      <c r="D85" s="75">
        <v>754.23500000000001</v>
      </c>
      <c r="E85" s="75">
        <v>697.76599999999996</v>
      </c>
      <c r="F85" s="75">
        <v>498.387</v>
      </c>
      <c r="G85" s="75">
        <v>520.04199999999992</v>
      </c>
      <c r="H85" s="75">
        <v>515.63599999999997</v>
      </c>
      <c r="I85" s="75">
        <v>544.66800000000001</v>
      </c>
    </row>
    <row r="86" spans="1:9" x14ac:dyDescent="0.2">
      <c r="A86" s="64"/>
      <c r="B86" s="92"/>
      <c r="C86" s="92"/>
      <c r="D86" s="92"/>
      <c r="E86" s="92"/>
      <c r="F86" s="92"/>
      <c r="G86" s="92"/>
      <c r="H86" s="92"/>
      <c r="I86" s="92"/>
    </row>
    <row r="87" spans="1:9" x14ac:dyDescent="0.2">
      <c r="A87" s="64"/>
      <c r="B87" s="93"/>
      <c r="C87" s="93"/>
      <c r="D87" s="93"/>
      <c r="E87" s="93"/>
      <c r="F87" s="93"/>
      <c r="G87" s="93"/>
      <c r="H87" s="93"/>
      <c r="I87" s="93"/>
    </row>
    <row r="88" spans="1:9" ht="14.25" x14ac:dyDescent="0.2">
      <c r="A88" s="62" t="s">
        <v>91</v>
      </c>
      <c r="B88" s="90">
        <v>417422869.95999992</v>
      </c>
      <c r="C88" s="90">
        <f t="shared" ref="C88:H88" si="22">SUM(C89:C91)</f>
        <v>422572444.24999994</v>
      </c>
      <c r="D88" s="90">
        <f t="shared" si="22"/>
        <v>586498830.56000006</v>
      </c>
      <c r="E88" s="90">
        <f t="shared" si="22"/>
        <v>597880258.23999989</v>
      </c>
      <c r="F88" s="90">
        <f t="shared" si="22"/>
        <v>828395289.13999999</v>
      </c>
      <c r="G88" s="90">
        <f t="shared" si="22"/>
        <v>791265560.71000004</v>
      </c>
      <c r="H88" s="90">
        <f t="shared" si="22"/>
        <v>986089809.17999995</v>
      </c>
      <c r="I88" s="90">
        <f t="shared" ref="I88" si="23">SUM(I89:I91)</f>
        <v>874594189.74000001</v>
      </c>
    </row>
    <row r="89" spans="1:9" ht="14.25" x14ac:dyDescent="0.2">
      <c r="A89" s="64" t="s">
        <v>48</v>
      </c>
      <c r="B89" s="71">
        <v>414575491.82999998</v>
      </c>
      <c r="C89" s="71">
        <v>419986232.67999995</v>
      </c>
      <c r="D89" s="71">
        <v>584372269.71000004</v>
      </c>
      <c r="E89" s="71">
        <v>590754671.24999988</v>
      </c>
      <c r="F89" s="71">
        <v>615419236.03999996</v>
      </c>
      <c r="G89" s="71">
        <v>590558168.95000005</v>
      </c>
      <c r="H89" s="71">
        <v>607278489.27999997</v>
      </c>
      <c r="I89" s="71">
        <v>579337114.27999997</v>
      </c>
    </row>
    <row r="90" spans="1:9" x14ac:dyDescent="0.2">
      <c r="A90" s="64" t="s">
        <v>86</v>
      </c>
      <c r="B90" s="71"/>
      <c r="C90" s="71"/>
      <c r="D90" s="71"/>
      <c r="E90" s="71">
        <v>5655839.5</v>
      </c>
      <c r="F90" s="71">
        <v>212340722.99999997</v>
      </c>
      <c r="G90" s="71">
        <v>200654367.40000001</v>
      </c>
      <c r="H90" s="71">
        <v>378785009.22999996</v>
      </c>
      <c r="I90" s="71">
        <v>295246212.88999999</v>
      </c>
    </row>
    <row r="91" spans="1:9" x14ac:dyDescent="0.2">
      <c r="A91" s="64" t="s">
        <v>49</v>
      </c>
      <c r="B91" s="71">
        <v>2847378.13</v>
      </c>
      <c r="C91" s="71">
        <v>2586211.5699999994</v>
      </c>
      <c r="D91" s="71">
        <v>2126560.85</v>
      </c>
      <c r="E91" s="71">
        <v>1469747.49</v>
      </c>
      <c r="F91" s="71">
        <v>635330.09999999986</v>
      </c>
      <c r="G91" s="71">
        <v>53024.360000000008</v>
      </c>
      <c r="H91" s="71">
        <v>26310.670000000002</v>
      </c>
      <c r="I91" s="71">
        <v>10862.570000000002</v>
      </c>
    </row>
    <row r="92" spans="1:9" x14ac:dyDescent="0.2">
      <c r="A92" s="64"/>
      <c r="B92" s="91"/>
      <c r="C92" s="91"/>
      <c r="D92" s="91"/>
      <c r="E92" s="91"/>
      <c r="F92" s="91"/>
      <c r="G92" s="91"/>
      <c r="H92" s="91"/>
      <c r="I92" s="91"/>
    </row>
    <row r="93" spans="1:9" ht="14.25" x14ac:dyDescent="0.2">
      <c r="A93" s="62" t="s">
        <v>50</v>
      </c>
      <c r="B93" s="69">
        <v>112880154.04000001</v>
      </c>
      <c r="C93" s="69">
        <f t="shared" ref="C93:H93" si="24">SUM(C94:C96)</f>
        <v>112363075.543</v>
      </c>
      <c r="D93" s="69">
        <f t="shared" si="24"/>
        <v>110491798.25600001</v>
      </c>
      <c r="E93" s="69">
        <f t="shared" si="24"/>
        <v>114279761.52599999</v>
      </c>
      <c r="F93" s="69">
        <f t="shared" si="24"/>
        <v>321478929.35499996</v>
      </c>
      <c r="G93" s="69">
        <f t="shared" si="24"/>
        <v>297074564.65800005</v>
      </c>
      <c r="H93" s="69">
        <f t="shared" si="24"/>
        <v>294648501.53299999</v>
      </c>
      <c r="I93" s="69">
        <f t="shared" ref="I93" si="25">SUM(I94:I96)</f>
        <v>247130628.676</v>
      </c>
    </row>
    <row r="94" spans="1:9" ht="14.25" x14ac:dyDescent="0.2">
      <c r="A94" s="64" t="s">
        <v>51</v>
      </c>
      <c r="B94" s="95">
        <v>98643263.590000004</v>
      </c>
      <c r="C94" s="95">
        <v>99432017.833000004</v>
      </c>
      <c r="D94" s="95">
        <v>99859448.614000008</v>
      </c>
      <c r="E94" s="95">
        <v>101275184.653</v>
      </c>
      <c r="F94" s="95">
        <v>105961555.80700001</v>
      </c>
      <c r="G94" s="95">
        <v>101974134.14400001</v>
      </c>
      <c r="H94" s="95">
        <v>105124443.605</v>
      </c>
      <c r="I94" s="95">
        <v>99801392.492999986</v>
      </c>
    </row>
    <row r="95" spans="1:9" x14ac:dyDescent="0.2">
      <c r="A95" s="64" t="s">
        <v>87</v>
      </c>
      <c r="B95" s="96"/>
      <c r="C95" s="96"/>
      <c r="D95" s="96"/>
      <c r="E95" s="96">
        <v>5655839.5</v>
      </c>
      <c r="F95" s="96">
        <v>212340723.01799998</v>
      </c>
      <c r="G95" s="96">
        <v>194835308.72400001</v>
      </c>
      <c r="H95" s="96">
        <v>189392504.618</v>
      </c>
      <c r="I95" s="96">
        <v>147274923.373</v>
      </c>
    </row>
    <row r="96" spans="1:9" ht="14.25" x14ac:dyDescent="0.2">
      <c r="A96" s="64" t="s">
        <v>52</v>
      </c>
      <c r="B96" s="97">
        <v>14236890.450000001</v>
      </c>
      <c r="C96" s="97">
        <v>12931057.709999997</v>
      </c>
      <c r="D96" s="97">
        <v>10632349.642000001</v>
      </c>
      <c r="E96" s="97">
        <v>7348737.3729999997</v>
      </c>
      <c r="F96" s="97">
        <v>3176650.53</v>
      </c>
      <c r="G96" s="97">
        <v>265121.78999999998</v>
      </c>
      <c r="H96" s="97">
        <v>131553.31000000003</v>
      </c>
      <c r="I96" s="97">
        <v>54312.81</v>
      </c>
    </row>
    <row r="97" spans="1:9" x14ac:dyDescent="0.2">
      <c r="A97" s="64"/>
      <c r="B97" s="91"/>
      <c r="C97" s="91"/>
      <c r="D97" s="91"/>
      <c r="E97" s="91"/>
      <c r="F97" s="91"/>
      <c r="G97" s="91"/>
      <c r="H97" s="91"/>
      <c r="I97" s="91"/>
    </row>
    <row r="98" spans="1:9" x14ac:dyDescent="0.2">
      <c r="A98" s="64"/>
      <c r="B98" s="93"/>
      <c r="C98" s="93"/>
      <c r="D98" s="93"/>
      <c r="E98" s="93"/>
      <c r="F98" s="93"/>
      <c r="G98" s="93"/>
      <c r="H98" s="93"/>
      <c r="I98" s="93"/>
    </row>
    <row r="99" spans="1:9" ht="14.25" x14ac:dyDescent="0.2">
      <c r="A99" s="62" t="s">
        <v>53</v>
      </c>
      <c r="B99" s="94">
        <v>218467792</v>
      </c>
      <c r="C99" s="94">
        <f t="shared" ref="C99:H99" si="26">SUM(C100:C101)</f>
        <v>250712664.00999996</v>
      </c>
      <c r="D99" s="94">
        <f t="shared" si="26"/>
        <v>399916890.48999995</v>
      </c>
      <c r="E99" s="94">
        <f t="shared" si="26"/>
        <v>503679210.96999997</v>
      </c>
      <c r="F99" s="94">
        <f t="shared" si="26"/>
        <v>463528218.39000005</v>
      </c>
      <c r="G99" s="94">
        <f t="shared" si="26"/>
        <v>486800813.81999993</v>
      </c>
      <c r="H99" s="94">
        <f t="shared" si="26"/>
        <v>435653035.55000001</v>
      </c>
      <c r="I99" s="94">
        <f t="shared" ref="I99" si="27">SUM(I100:I101)</f>
        <v>282134569.81</v>
      </c>
    </row>
    <row r="100" spans="1:9" ht="14.25" x14ac:dyDescent="0.2">
      <c r="A100" s="64" t="s">
        <v>54</v>
      </c>
      <c r="B100" s="71">
        <v>199565095.35000002</v>
      </c>
      <c r="C100" s="71">
        <v>244938162.71999997</v>
      </c>
      <c r="D100" s="71">
        <v>393822182.10999995</v>
      </c>
      <c r="E100" s="71">
        <v>497074656.10999995</v>
      </c>
      <c r="F100" s="71">
        <v>457895091.50000006</v>
      </c>
      <c r="G100" s="71">
        <v>478580516.11999995</v>
      </c>
      <c r="H100" s="71">
        <v>427119232.05000001</v>
      </c>
      <c r="I100" s="71">
        <v>276912690.39999998</v>
      </c>
    </row>
    <row r="101" spans="1:9" ht="14.25" x14ac:dyDescent="0.2">
      <c r="A101" s="64" t="s">
        <v>55</v>
      </c>
      <c r="B101" s="71">
        <v>18902696.649999999</v>
      </c>
      <c r="C101" s="71">
        <v>5774501.2899999991</v>
      </c>
      <c r="D101" s="71">
        <v>6094708.3799999999</v>
      </c>
      <c r="E101" s="71">
        <v>6604554.8600000003</v>
      </c>
      <c r="F101" s="71">
        <v>5633126.8899999997</v>
      </c>
      <c r="G101" s="71">
        <v>8220297.7000000002</v>
      </c>
      <c r="H101" s="71">
        <v>8533803.5</v>
      </c>
      <c r="I101" s="71">
        <v>5221879.41</v>
      </c>
    </row>
    <row r="102" spans="1:9" x14ac:dyDescent="0.2">
      <c r="A102" s="64"/>
      <c r="B102" s="91"/>
      <c r="C102" s="91"/>
      <c r="D102" s="91"/>
      <c r="E102" s="91"/>
      <c r="F102" s="91"/>
      <c r="G102" s="91"/>
      <c r="H102" s="91"/>
      <c r="I102" s="91"/>
    </row>
    <row r="103" spans="1:9" ht="14.25" x14ac:dyDescent="0.2">
      <c r="A103" s="62" t="s">
        <v>56</v>
      </c>
      <c r="B103" s="72">
        <v>38592</v>
      </c>
      <c r="C103" s="72">
        <f t="shared" ref="C103:H103" si="28">SUM(C104:C105)</f>
        <v>46954</v>
      </c>
      <c r="D103" s="72">
        <f t="shared" si="28"/>
        <v>84528</v>
      </c>
      <c r="E103" s="72">
        <f t="shared" si="28"/>
        <v>106224</v>
      </c>
      <c r="F103" s="72">
        <f t="shared" si="28"/>
        <v>94044</v>
      </c>
      <c r="G103" s="72">
        <f t="shared" si="28"/>
        <v>103287</v>
      </c>
      <c r="H103" s="72">
        <f t="shared" si="28"/>
        <v>89284</v>
      </c>
      <c r="I103" s="72">
        <f t="shared" ref="I103" si="29">SUM(I104:I105)</f>
        <v>51079</v>
      </c>
    </row>
    <row r="104" spans="1:9" ht="14.25" x14ac:dyDescent="0.2">
      <c r="A104" s="64" t="s">
        <v>54</v>
      </c>
      <c r="B104" s="75">
        <v>26670</v>
      </c>
      <c r="C104" s="75">
        <v>40133</v>
      </c>
      <c r="D104" s="75">
        <v>77077</v>
      </c>
      <c r="E104" s="75">
        <v>96816</v>
      </c>
      <c r="F104" s="75">
        <v>84607</v>
      </c>
      <c r="G104" s="75">
        <v>85932</v>
      </c>
      <c r="H104" s="75">
        <v>71920</v>
      </c>
      <c r="I104" s="75">
        <v>40356</v>
      </c>
    </row>
    <row r="105" spans="1:9" ht="14.25" x14ac:dyDescent="0.2">
      <c r="A105" s="64" t="s">
        <v>55</v>
      </c>
      <c r="B105" s="75">
        <v>11922</v>
      </c>
      <c r="C105" s="75">
        <v>6821</v>
      </c>
      <c r="D105" s="75">
        <v>7451</v>
      </c>
      <c r="E105" s="75">
        <v>9408</v>
      </c>
      <c r="F105" s="75">
        <v>9437</v>
      </c>
      <c r="G105" s="75">
        <v>17355</v>
      </c>
      <c r="H105" s="75">
        <v>17364</v>
      </c>
      <c r="I105" s="75">
        <v>10723</v>
      </c>
    </row>
    <row r="106" spans="1:9" x14ac:dyDescent="0.2">
      <c r="A106" s="64"/>
      <c r="B106" s="75"/>
      <c r="C106" s="75"/>
      <c r="D106" s="75"/>
      <c r="E106" s="75"/>
      <c r="F106" s="75"/>
      <c r="G106" s="75"/>
      <c r="H106" s="75"/>
      <c r="I106" s="75"/>
    </row>
    <row r="107" spans="1:9" x14ac:dyDescent="0.2">
      <c r="A107" s="64"/>
      <c r="B107" s="75"/>
      <c r="C107" s="75"/>
      <c r="D107" s="75"/>
      <c r="E107" s="75"/>
      <c r="F107" s="75"/>
      <c r="G107" s="75"/>
      <c r="H107" s="75"/>
      <c r="I107" s="75"/>
    </row>
    <row r="108" spans="1:9" ht="14.25" x14ac:dyDescent="0.2">
      <c r="A108" s="62" t="s">
        <v>57</v>
      </c>
      <c r="B108" s="98">
        <v>5069617.6400000006</v>
      </c>
      <c r="C108" s="98">
        <v>5467134.0099999998</v>
      </c>
      <c r="D108" s="98">
        <v>5305827.4700000007</v>
      </c>
      <c r="E108" s="98">
        <v>4966827.84</v>
      </c>
      <c r="F108" s="98">
        <v>4873567.0999999996</v>
      </c>
      <c r="G108" s="98">
        <v>5467820.0700000003</v>
      </c>
      <c r="H108" s="98">
        <v>5092061.7300000004</v>
      </c>
      <c r="I108" s="98">
        <v>974500.8899999999</v>
      </c>
    </row>
    <row r="109" spans="1:9" x14ac:dyDescent="0.2">
      <c r="A109" s="62"/>
      <c r="B109" s="98"/>
      <c r="C109" s="98"/>
      <c r="D109" s="98"/>
      <c r="E109" s="98"/>
      <c r="F109" s="98"/>
      <c r="G109" s="98"/>
      <c r="H109" s="98"/>
      <c r="I109" s="98"/>
    </row>
    <row r="110" spans="1:9" x14ac:dyDescent="0.2">
      <c r="A110" s="62"/>
      <c r="B110" s="98"/>
      <c r="C110" s="98"/>
      <c r="D110" s="98"/>
      <c r="E110" s="98"/>
      <c r="F110" s="98"/>
      <c r="G110" s="98"/>
      <c r="H110" s="98"/>
      <c r="I110" s="98"/>
    </row>
    <row r="111" spans="1:9" x14ac:dyDescent="0.2">
      <c r="A111" s="62" t="s">
        <v>79</v>
      </c>
      <c r="B111" s="99">
        <v>1.43</v>
      </c>
      <c r="C111" s="99">
        <v>1.46</v>
      </c>
      <c r="D111" s="99">
        <v>1.5</v>
      </c>
      <c r="E111" s="99">
        <v>1.59</v>
      </c>
      <c r="F111" s="99">
        <v>1.41</v>
      </c>
      <c r="G111" s="99">
        <v>1.6</v>
      </c>
      <c r="H111" s="99">
        <v>1.74</v>
      </c>
      <c r="I111" s="99">
        <v>1.95</v>
      </c>
    </row>
    <row r="112" spans="1:9" x14ac:dyDescent="0.2">
      <c r="A112" s="81"/>
      <c r="B112" s="82"/>
      <c r="C112" s="82"/>
      <c r="D112" s="82"/>
      <c r="E112" s="82"/>
      <c r="F112" s="82"/>
      <c r="G112" s="82"/>
      <c r="H112" s="82"/>
      <c r="I112" s="82"/>
    </row>
    <row r="114" spans="1:1" ht="14.25" x14ac:dyDescent="0.2">
      <c r="A114" s="83" t="s">
        <v>58</v>
      </c>
    </row>
    <row r="115" spans="1:1" ht="14.25" x14ac:dyDescent="0.2">
      <c r="A115" s="83" t="s">
        <v>80</v>
      </c>
    </row>
    <row r="116" spans="1:1" ht="14.25" x14ac:dyDescent="0.2">
      <c r="A116" s="83" t="s">
        <v>60</v>
      </c>
    </row>
    <row r="117" spans="1:1" ht="14.25" x14ac:dyDescent="0.2">
      <c r="A117" s="83" t="s">
        <v>61</v>
      </c>
    </row>
    <row r="118" spans="1:1" ht="14.25" x14ac:dyDescent="0.2">
      <c r="A118" s="83" t="s">
        <v>62</v>
      </c>
    </row>
    <row r="119" spans="1:1" ht="14.25" x14ac:dyDescent="0.2">
      <c r="A119" s="83" t="s">
        <v>63</v>
      </c>
    </row>
    <row r="120" spans="1:1" ht="14.25" x14ac:dyDescent="0.2">
      <c r="A120" s="83" t="s">
        <v>64</v>
      </c>
    </row>
    <row r="121" spans="1:1" ht="14.25" x14ac:dyDescent="0.2">
      <c r="A121" s="83" t="s">
        <v>65</v>
      </c>
    </row>
    <row r="122" spans="1:1" ht="14.25" x14ac:dyDescent="0.2">
      <c r="A122" s="83" t="s">
        <v>66</v>
      </c>
    </row>
    <row r="123" spans="1:1" ht="14.25" x14ac:dyDescent="0.2">
      <c r="A123" s="83" t="s">
        <v>67</v>
      </c>
    </row>
    <row r="124" spans="1:1" ht="14.25" x14ac:dyDescent="0.2">
      <c r="A124" s="83" t="s">
        <v>68</v>
      </c>
    </row>
    <row r="125" spans="1:1" ht="14.25" x14ac:dyDescent="0.2">
      <c r="A125" s="83" t="s">
        <v>69</v>
      </c>
    </row>
    <row r="126" spans="1:1" ht="14.25" x14ac:dyDescent="0.2">
      <c r="A126" s="83" t="s">
        <v>70</v>
      </c>
    </row>
    <row r="127" spans="1:1" ht="14.25" x14ac:dyDescent="0.2">
      <c r="A127" s="83" t="s">
        <v>71</v>
      </c>
    </row>
    <row r="128" spans="1:1" ht="14.25" x14ac:dyDescent="0.2">
      <c r="A128" s="83" t="s">
        <v>72</v>
      </c>
    </row>
    <row r="129" spans="1:1" ht="14.25" x14ac:dyDescent="0.2">
      <c r="A129" s="83" t="s">
        <v>73</v>
      </c>
    </row>
    <row r="130" spans="1:1" x14ac:dyDescent="0.2">
      <c r="A130" s="85"/>
    </row>
    <row r="131" spans="1:1" x14ac:dyDescent="0.2">
      <c r="A131" s="86" t="s">
        <v>74</v>
      </c>
    </row>
    <row r="133" spans="1:1" x14ac:dyDescent="0.2">
      <c r="A133" s="54"/>
    </row>
    <row r="134" spans="1:1" x14ac:dyDescent="0.2">
      <c r="A134" s="87"/>
    </row>
    <row r="135" spans="1:1" x14ac:dyDescent="0.2">
      <c r="A135" s="87"/>
    </row>
    <row r="136" spans="1:1" ht="14.25" x14ac:dyDescent="0.2">
      <c r="A136" s="83"/>
    </row>
    <row r="137" spans="1:1" ht="14.25" x14ac:dyDescent="0.2">
      <c r="A137" s="83"/>
    </row>
    <row r="138" spans="1:1" ht="14.25" x14ac:dyDescent="0.2">
      <c r="A138" s="83"/>
    </row>
    <row r="139" spans="1:1" ht="14.25" x14ac:dyDescent="0.2">
      <c r="A139" s="83"/>
    </row>
    <row r="140" spans="1:1" ht="14.25" x14ac:dyDescent="0.2">
      <c r="A140" s="83"/>
    </row>
    <row r="141" spans="1:1" ht="14.25" x14ac:dyDescent="0.2">
      <c r="A141" s="83"/>
    </row>
    <row r="142" spans="1:1" ht="14.25" x14ac:dyDescent="0.2">
      <c r="A142" s="83"/>
    </row>
    <row r="143" spans="1:1" ht="14.25" x14ac:dyDescent="0.2">
      <c r="A143" s="83"/>
    </row>
    <row r="144" spans="1:1" ht="14.25" x14ac:dyDescent="0.2">
      <c r="A144" s="83"/>
    </row>
    <row r="145" spans="1:1" ht="14.25" x14ac:dyDescent="0.2">
      <c r="A145" s="83"/>
    </row>
    <row r="146" spans="1:1" ht="14.25" x14ac:dyDescent="0.2">
      <c r="A146" s="83"/>
    </row>
    <row r="147" spans="1:1" ht="14.25" x14ac:dyDescent="0.2">
      <c r="A147" s="83"/>
    </row>
    <row r="148" spans="1:1" ht="14.25" x14ac:dyDescent="0.2">
      <c r="A148" s="83"/>
    </row>
  </sheetData>
  <mergeCells count="2">
    <mergeCell ref="A1:I1"/>
    <mergeCell ref="A2:I2"/>
  </mergeCells>
  <pageMargins left="0.55118110236220474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7213-79EC-4E10-9EB3-B30D58B641EA}">
  <dimension ref="A1:E146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E1"/>
    </sheetView>
  </sheetViews>
  <sheetFormatPr defaultRowHeight="12.75" x14ac:dyDescent="0.2"/>
  <cols>
    <col min="1" max="1" width="76" style="88" customWidth="1"/>
    <col min="2" max="5" width="12.5703125" style="84" customWidth="1"/>
    <col min="6" max="64" width="9.140625" style="54"/>
    <col min="65" max="65" width="69.42578125" style="54" customWidth="1"/>
    <col min="66" max="75" width="12.5703125" style="54" customWidth="1"/>
    <col min="76" max="320" width="9.140625" style="54"/>
    <col min="321" max="321" width="69.42578125" style="54" customWidth="1"/>
    <col min="322" max="331" width="12.5703125" style="54" customWidth="1"/>
    <col min="332" max="576" width="9.140625" style="54"/>
    <col min="577" max="577" width="69.42578125" style="54" customWidth="1"/>
    <col min="578" max="587" width="12.5703125" style="54" customWidth="1"/>
    <col min="588" max="832" width="9.140625" style="54"/>
    <col min="833" max="833" width="69.42578125" style="54" customWidth="1"/>
    <col min="834" max="843" width="12.5703125" style="54" customWidth="1"/>
    <col min="844" max="1088" width="9.140625" style="54"/>
    <col min="1089" max="1089" width="69.42578125" style="54" customWidth="1"/>
    <col min="1090" max="1099" width="12.5703125" style="54" customWidth="1"/>
    <col min="1100" max="1344" width="9.140625" style="54"/>
    <col min="1345" max="1345" width="69.42578125" style="54" customWidth="1"/>
    <col min="1346" max="1355" width="12.5703125" style="54" customWidth="1"/>
    <col min="1356" max="1600" width="9.140625" style="54"/>
    <col min="1601" max="1601" width="69.42578125" style="54" customWidth="1"/>
    <col min="1602" max="1611" width="12.5703125" style="54" customWidth="1"/>
    <col min="1612" max="1856" width="9.140625" style="54"/>
    <col min="1857" max="1857" width="69.42578125" style="54" customWidth="1"/>
    <col min="1858" max="1867" width="12.5703125" style="54" customWidth="1"/>
    <col min="1868" max="2112" width="9.140625" style="54"/>
    <col min="2113" max="2113" width="69.42578125" style="54" customWidth="1"/>
    <col min="2114" max="2123" width="12.5703125" style="54" customWidth="1"/>
    <col min="2124" max="2368" width="9.140625" style="54"/>
    <col min="2369" max="2369" width="69.42578125" style="54" customWidth="1"/>
    <col min="2370" max="2379" width="12.5703125" style="54" customWidth="1"/>
    <col min="2380" max="2624" width="9.140625" style="54"/>
    <col min="2625" max="2625" width="69.42578125" style="54" customWidth="1"/>
    <col min="2626" max="2635" width="12.5703125" style="54" customWidth="1"/>
    <col min="2636" max="2880" width="9.140625" style="54"/>
    <col min="2881" max="2881" width="69.42578125" style="54" customWidth="1"/>
    <col min="2882" max="2891" width="12.5703125" style="54" customWidth="1"/>
    <col min="2892" max="3136" width="9.140625" style="54"/>
    <col min="3137" max="3137" width="69.42578125" style="54" customWidth="1"/>
    <col min="3138" max="3147" width="12.5703125" style="54" customWidth="1"/>
    <col min="3148" max="3392" width="9.140625" style="54"/>
    <col min="3393" max="3393" width="69.42578125" style="54" customWidth="1"/>
    <col min="3394" max="3403" width="12.5703125" style="54" customWidth="1"/>
    <col min="3404" max="3648" width="9.140625" style="54"/>
    <col min="3649" max="3649" width="69.42578125" style="54" customWidth="1"/>
    <col min="3650" max="3659" width="12.5703125" style="54" customWidth="1"/>
    <col min="3660" max="3904" width="9.140625" style="54"/>
    <col min="3905" max="3905" width="69.42578125" style="54" customWidth="1"/>
    <col min="3906" max="3915" width="12.5703125" style="54" customWidth="1"/>
    <col min="3916" max="4160" width="9.140625" style="54"/>
    <col min="4161" max="4161" width="69.42578125" style="54" customWidth="1"/>
    <col min="4162" max="4171" width="12.5703125" style="54" customWidth="1"/>
    <col min="4172" max="4416" width="9.140625" style="54"/>
    <col min="4417" max="4417" width="69.42578125" style="54" customWidth="1"/>
    <col min="4418" max="4427" width="12.5703125" style="54" customWidth="1"/>
    <col min="4428" max="4672" width="9.140625" style="54"/>
    <col min="4673" max="4673" width="69.42578125" style="54" customWidth="1"/>
    <col min="4674" max="4683" width="12.5703125" style="54" customWidth="1"/>
    <col min="4684" max="4928" width="9.140625" style="54"/>
    <col min="4929" max="4929" width="69.42578125" style="54" customWidth="1"/>
    <col min="4930" max="4939" width="12.5703125" style="54" customWidth="1"/>
    <col min="4940" max="5184" width="9.140625" style="54"/>
    <col min="5185" max="5185" width="69.42578125" style="54" customWidth="1"/>
    <col min="5186" max="5195" width="12.5703125" style="54" customWidth="1"/>
    <col min="5196" max="5440" width="9.140625" style="54"/>
    <col min="5441" max="5441" width="69.42578125" style="54" customWidth="1"/>
    <col min="5442" max="5451" width="12.5703125" style="54" customWidth="1"/>
    <col min="5452" max="5696" width="9.140625" style="54"/>
    <col min="5697" max="5697" width="69.42578125" style="54" customWidth="1"/>
    <col min="5698" max="5707" width="12.5703125" style="54" customWidth="1"/>
    <col min="5708" max="5952" width="9.140625" style="54"/>
    <col min="5953" max="5953" width="69.42578125" style="54" customWidth="1"/>
    <col min="5954" max="5963" width="12.5703125" style="54" customWidth="1"/>
    <col min="5964" max="6208" width="9.140625" style="54"/>
    <col min="6209" max="6209" width="69.42578125" style="54" customWidth="1"/>
    <col min="6210" max="6219" width="12.5703125" style="54" customWidth="1"/>
    <col min="6220" max="6464" width="9.140625" style="54"/>
    <col min="6465" max="6465" width="69.42578125" style="54" customWidth="1"/>
    <col min="6466" max="6475" width="12.5703125" style="54" customWidth="1"/>
    <col min="6476" max="6720" width="9.140625" style="54"/>
    <col min="6721" max="6721" width="69.42578125" style="54" customWidth="1"/>
    <col min="6722" max="6731" width="12.5703125" style="54" customWidth="1"/>
    <col min="6732" max="6976" width="9.140625" style="54"/>
    <col min="6977" max="6977" width="69.42578125" style="54" customWidth="1"/>
    <col min="6978" max="6987" width="12.5703125" style="54" customWidth="1"/>
    <col min="6988" max="7232" width="9.140625" style="54"/>
    <col min="7233" max="7233" width="69.42578125" style="54" customWidth="1"/>
    <col min="7234" max="7243" width="12.5703125" style="54" customWidth="1"/>
    <col min="7244" max="7488" width="9.140625" style="54"/>
    <col min="7489" max="7489" width="69.42578125" style="54" customWidth="1"/>
    <col min="7490" max="7499" width="12.5703125" style="54" customWidth="1"/>
    <col min="7500" max="7744" width="9.140625" style="54"/>
    <col min="7745" max="7745" width="69.42578125" style="54" customWidth="1"/>
    <col min="7746" max="7755" width="12.5703125" style="54" customWidth="1"/>
    <col min="7756" max="8000" width="9.140625" style="54"/>
    <col min="8001" max="8001" width="69.42578125" style="54" customWidth="1"/>
    <col min="8002" max="8011" width="12.5703125" style="54" customWidth="1"/>
    <col min="8012" max="8256" width="9.140625" style="54"/>
    <col min="8257" max="8257" width="69.42578125" style="54" customWidth="1"/>
    <col min="8258" max="8267" width="12.5703125" style="54" customWidth="1"/>
    <col min="8268" max="8512" width="9.140625" style="54"/>
    <col min="8513" max="8513" width="69.42578125" style="54" customWidth="1"/>
    <col min="8514" max="8523" width="12.5703125" style="54" customWidth="1"/>
    <col min="8524" max="8768" width="9.140625" style="54"/>
    <col min="8769" max="8769" width="69.42578125" style="54" customWidth="1"/>
    <col min="8770" max="8779" width="12.5703125" style="54" customWidth="1"/>
    <col min="8780" max="9024" width="9.140625" style="54"/>
    <col min="9025" max="9025" width="69.42578125" style="54" customWidth="1"/>
    <col min="9026" max="9035" width="12.5703125" style="54" customWidth="1"/>
    <col min="9036" max="9280" width="9.140625" style="54"/>
    <col min="9281" max="9281" width="69.42578125" style="54" customWidth="1"/>
    <col min="9282" max="9291" width="12.5703125" style="54" customWidth="1"/>
    <col min="9292" max="9536" width="9.140625" style="54"/>
    <col min="9537" max="9537" width="69.42578125" style="54" customWidth="1"/>
    <col min="9538" max="9547" width="12.5703125" style="54" customWidth="1"/>
    <col min="9548" max="9792" width="9.140625" style="54"/>
    <col min="9793" max="9793" width="69.42578125" style="54" customWidth="1"/>
    <col min="9794" max="9803" width="12.5703125" style="54" customWidth="1"/>
    <col min="9804" max="10048" width="9.140625" style="54"/>
    <col min="10049" max="10049" width="69.42578125" style="54" customWidth="1"/>
    <col min="10050" max="10059" width="12.5703125" style="54" customWidth="1"/>
    <col min="10060" max="10304" width="9.140625" style="54"/>
    <col min="10305" max="10305" width="69.42578125" style="54" customWidth="1"/>
    <col min="10306" max="10315" width="12.5703125" style="54" customWidth="1"/>
    <col min="10316" max="10560" width="9.140625" style="54"/>
    <col min="10561" max="10561" width="69.42578125" style="54" customWidth="1"/>
    <col min="10562" max="10571" width="12.5703125" style="54" customWidth="1"/>
    <col min="10572" max="10816" width="9.140625" style="54"/>
    <col min="10817" max="10817" width="69.42578125" style="54" customWidth="1"/>
    <col min="10818" max="10827" width="12.5703125" style="54" customWidth="1"/>
    <col min="10828" max="11072" width="9.140625" style="54"/>
    <col min="11073" max="11073" width="69.42578125" style="54" customWidth="1"/>
    <col min="11074" max="11083" width="12.5703125" style="54" customWidth="1"/>
    <col min="11084" max="11328" width="9.140625" style="54"/>
    <col min="11329" max="11329" width="69.42578125" style="54" customWidth="1"/>
    <col min="11330" max="11339" width="12.5703125" style="54" customWidth="1"/>
    <col min="11340" max="11584" width="9.140625" style="54"/>
    <col min="11585" max="11585" width="69.42578125" style="54" customWidth="1"/>
    <col min="11586" max="11595" width="12.5703125" style="54" customWidth="1"/>
    <col min="11596" max="11840" width="9.140625" style="54"/>
    <col min="11841" max="11841" width="69.42578125" style="54" customWidth="1"/>
    <col min="11842" max="11851" width="12.5703125" style="54" customWidth="1"/>
    <col min="11852" max="12096" width="9.140625" style="54"/>
    <col min="12097" max="12097" width="69.42578125" style="54" customWidth="1"/>
    <col min="12098" max="12107" width="12.5703125" style="54" customWidth="1"/>
    <col min="12108" max="12352" width="9.140625" style="54"/>
    <col min="12353" max="12353" width="69.42578125" style="54" customWidth="1"/>
    <col min="12354" max="12363" width="12.5703125" style="54" customWidth="1"/>
    <col min="12364" max="12608" width="9.140625" style="54"/>
    <col min="12609" max="12609" width="69.42578125" style="54" customWidth="1"/>
    <col min="12610" max="12619" width="12.5703125" style="54" customWidth="1"/>
    <col min="12620" max="12864" width="9.140625" style="54"/>
    <col min="12865" max="12865" width="69.42578125" style="54" customWidth="1"/>
    <col min="12866" max="12875" width="12.5703125" style="54" customWidth="1"/>
    <col min="12876" max="13120" width="9.140625" style="54"/>
    <col min="13121" max="13121" width="69.42578125" style="54" customWidth="1"/>
    <col min="13122" max="13131" width="12.5703125" style="54" customWidth="1"/>
    <col min="13132" max="13376" width="9.140625" style="54"/>
    <col min="13377" max="13377" width="69.42578125" style="54" customWidth="1"/>
    <col min="13378" max="13387" width="12.5703125" style="54" customWidth="1"/>
    <col min="13388" max="13632" width="9.140625" style="54"/>
    <col min="13633" max="13633" width="69.42578125" style="54" customWidth="1"/>
    <col min="13634" max="13643" width="12.5703125" style="54" customWidth="1"/>
    <col min="13644" max="13888" width="9.140625" style="54"/>
    <col min="13889" max="13889" width="69.42578125" style="54" customWidth="1"/>
    <col min="13890" max="13899" width="12.5703125" style="54" customWidth="1"/>
    <col min="13900" max="14144" width="9.140625" style="54"/>
    <col min="14145" max="14145" width="69.42578125" style="54" customWidth="1"/>
    <col min="14146" max="14155" width="12.5703125" style="54" customWidth="1"/>
    <col min="14156" max="14400" width="9.140625" style="54"/>
    <col min="14401" max="14401" width="69.42578125" style="54" customWidth="1"/>
    <col min="14402" max="14411" width="12.5703125" style="54" customWidth="1"/>
    <col min="14412" max="14656" width="9.140625" style="54"/>
    <col min="14657" max="14657" width="69.42578125" style="54" customWidth="1"/>
    <col min="14658" max="14667" width="12.5703125" style="54" customWidth="1"/>
    <col min="14668" max="14912" width="9.140625" style="54"/>
    <col min="14913" max="14913" width="69.42578125" style="54" customWidth="1"/>
    <col min="14914" max="14923" width="12.5703125" style="54" customWidth="1"/>
    <col min="14924" max="15168" width="9.140625" style="54"/>
    <col min="15169" max="15169" width="69.42578125" style="54" customWidth="1"/>
    <col min="15170" max="15179" width="12.5703125" style="54" customWidth="1"/>
    <col min="15180" max="15424" width="9.140625" style="54"/>
    <col min="15425" max="15425" width="69.42578125" style="54" customWidth="1"/>
    <col min="15426" max="15435" width="12.5703125" style="54" customWidth="1"/>
    <col min="15436" max="15680" width="9.140625" style="54"/>
    <col min="15681" max="15681" width="69.42578125" style="54" customWidth="1"/>
    <col min="15682" max="15691" width="12.5703125" style="54" customWidth="1"/>
    <col min="15692" max="15936" width="9.140625" style="54"/>
    <col min="15937" max="15937" width="69.42578125" style="54" customWidth="1"/>
    <col min="15938" max="15947" width="12.5703125" style="54" customWidth="1"/>
    <col min="15948" max="16356" width="9.140625" style="54"/>
    <col min="16357" max="16359" width="9.140625" style="54" customWidth="1"/>
    <col min="16360" max="16384" width="9.140625" style="54"/>
  </cols>
  <sheetData>
    <row r="1" spans="1:5" s="51" customFormat="1" ht="26.25" customHeight="1" x14ac:dyDescent="0.4">
      <c r="A1" s="103" t="s">
        <v>0</v>
      </c>
      <c r="B1" s="103"/>
      <c r="C1" s="103"/>
      <c r="D1" s="103"/>
      <c r="E1" s="103"/>
    </row>
    <row r="2" spans="1:5" s="51" customFormat="1" ht="26.25" customHeight="1" x14ac:dyDescent="0.4">
      <c r="A2" s="103" t="s">
        <v>97</v>
      </c>
      <c r="B2" s="103"/>
      <c r="C2" s="103"/>
      <c r="D2" s="103"/>
      <c r="E2" s="103"/>
    </row>
    <row r="4" spans="1:5" x14ac:dyDescent="0.2">
      <c r="A4" s="52"/>
      <c r="B4" s="53"/>
      <c r="C4" s="53"/>
      <c r="D4" s="53"/>
      <c r="E4" s="53"/>
    </row>
    <row r="5" spans="1:5" s="57" customFormat="1" ht="15.75" x14ac:dyDescent="0.25">
      <c r="A5" s="55"/>
      <c r="B5" s="56">
        <v>44227</v>
      </c>
      <c r="C5" s="56">
        <v>44255</v>
      </c>
      <c r="D5" s="56">
        <v>44286</v>
      </c>
      <c r="E5" s="56">
        <v>44316</v>
      </c>
    </row>
    <row r="6" spans="1:5" x14ac:dyDescent="0.2">
      <c r="A6" s="58"/>
      <c r="B6" s="59"/>
      <c r="C6" s="59"/>
      <c r="D6" s="59"/>
      <c r="E6" s="59"/>
    </row>
    <row r="7" spans="1:5" x14ac:dyDescent="0.2">
      <c r="A7" s="60"/>
      <c r="B7" s="61"/>
      <c r="C7" s="61"/>
      <c r="D7" s="61"/>
      <c r="E7" s="61"/>
    </row>
    <row r="8" spans="1:5" ht="14.25" x14ac:dyDescent="0.2">
      <c r="A8" s="62" t="s">
        <v>2</v>
      </c>
      <c r="B8" s="63">
        <f t="shared" ref="B8:C8" si="0">SUM(B9:B13)</f>
        <v>315286729.28000009</v>
      </c>
      <c r="C8" s="63">
        <f t="shared" si="0"/>
        <v>517991506.72000009</v>
      </c>
      <c r="D8" s="63">
        <f t="shared" ref="D8:E8" si="1">SUM(D9:D13)</f>
        <v>187395419.29000005</v>
      </c>
      <c r="E8" s="63">
        <f t="shared" si="1"/>
        <v>220546618.19</v>
      </c>
    </row>
    <row r="9" spans="1:5" x14ac:dyDescent="0.2">
      <c r="A9" s="64" t="s">
        <v>3</v>
      </c>
      <c r="B9" s="65">
        <f t="shared" ref="B9:C9" si="2">B20</f>
        <v>76476314.570000008</v>
      </c>
      <c r="C9" s="65">
        <f t="shared" si="2"/>
        <v>85747173.579999998</v>
      </c>
      <c r="D9" s="65">
        <f t="shared" ref="D9:E9" si="3">D20</f>
        <v>57772684.81000001</v>
      </c>
      <c r="E9" s="65">
        <f t="shared" si="3"/>
        <v>60621104.199999988</v>
      </c>
    </row>
    <row r="10" spans="1:5" x14ac:dyDescent="0.2">
      <c r="A10" s="64" t="s">
        <v>4</v>
      </c>
      <c r="B10" s="65">
        <f t="shared" ref="B10:C10" si="4">B65</f>
        <v>124696533.96000002</v>
      </c>
      <c r="C10" s="65">
        <f t="shared" si="4"/>
        <v>325398808.62000006</v>
      </c>
      <c r="D10" s="65">
        <f t="shared" ref="D10:E10" si="5">D65</f>
        <v>17297480.319999997</v>
      </c>
      <c r="E10" s="65">
        <f t="shared" si="5"/>
        <v>30855099.830000006</v>
      </c>
    </row>
    <row r="11" spans="1:5" x14ac:dyDescent="0.2">
      <c r="A11" s="64" t="s">
        <v>5</v>
      </c>
      <c r="B11" s="65">
        <f t="shared" ref="B11:C11" si="6">B88</f>
        <v>85913017.840000018</v>
      </c>
      <c r="C11" s="65">
        <f t="shared" si="6"/>
        <v>83573037.420000002</v>
      </c>
      <c r="D11" s="65">
        <f t="shared" ref="D11:E11" si="7">D88</f>
        <v>82127344.780000001</v>
      </c>
      <c r="E11" s="65">
        <f t="shared" si="7"/>
        <v>99005588.640000001</v>
      </c>
    </row>
    <row r="12" spans="1:5" x14ac:dyDescent="0.2">
      <c r="A12" s="64" t="s">
        <v>6</v>
      </c>
      <c r="B12" s="65">
        <f t="shared" ref="B12:C12" si="8">B99</f>
        <v>28113343.18</v>
      </c>
      <c r="C12" s="65">
        <f t="shared" si="8"/>
        <v>23200936.619999997</v>
      </c>
      <c r="D12" s="65">
        <f t="shared" ref="D12:E12" si="9">D99</f>
        <v>30105717.859999999</v>
      </c>
      <c r="E12" s="65">
        <f t="shared" si="9"/>
        <v>29993638.129999999</v>
      </c>
    </row>
    <row r="13" spans="1:5" x14ac:dyDescent="0.2">
      <c r="A13" s="64" t="s">
        <v>7</v>
      </c>
      <c r="B13" s="66">
        <f t="shared" ref="B13:C13" si="10">B108</f>
        <v>87519.73</v>
      </c>
      <c r="C13" s="66">
        <f t="shared" si="10"/>
        <v>71550.48</v>
      </c>
      <c r="D13" s="66">
        <f t="shared" ref="D13:E13" si="11">D108</f>
        <v>92191.52</v>
      </c>
      <c r="E13" s="66">
        <f t="shared" si="11"/>
        <v>71187.39</v>
      </c>
    </row>
    <row r="14" spans="1:5" x14ac:dyDescent="0.2">
      <c r="A14" s="64"/>
      <c r="B14" s="66"/>
      <c r="C14" s="66"/>
      <c r="D14" s="66"/>
      <c r="E14" s="66"/>
    </row>
    <row r="15" spans="1:5" ht="14.25" x14ac:dyDescent="0.2">
      <c r="A15" s="62" t="s">
        <v>8</v>
      </c>
      <c r="B15" s="63">
        <f t="shared" ref="B15:C15" si="12">SUM(B16:B17)</f>
        <v>500166592.86000001</v>
      </c>
      <c r="C15" s="63">
        <f t="shared" si="12"/>
        <v>464455212.63</v>
      </c>
      <c r="D15" s="63">
        <f t="shared" ref="D15:E15" si="13">SUM(D16:D17)</f>
        <v>574268215.70999992</v>
      </c>
      <c r="E15" s="63">
        <f t="shared" si="13"/>
        <v>522492810.50999975</v>
      </c>
    </row>
    <row r="16" spans="1:5" x14ac:dyDescent="0.2">
      <c r="A16" s="64" t="s">
        <v>9</v>
      </c>
      <c r="B16" s="67">
        <v>498497310.68000001</v>
      </c>
      <c r="C16" s="67">
        <v>462009148.70999998</v>
      </c>
      <c r="D16" s="67">
        <v>571729507.06999993</v>
      </c>
      <c r="E16" s="67">
        <v>520642880.85999978</v>
      </c>
    </row>
    <row r="17" spans="1:5" x14ac:dyDescent="0.2">
      <c r="A17" s="64" t="s">
        <v>10</v>
      </c>
      <c r="B17" s="67">
        <v>1669282.18</v>
      </c>
      <c r="C17" s="67">
        <v>2446063.9200000004</v>
      </c>
      <c r="D17" s="67">
        <v>2538708.6400000006</v>
      </c>
      <c r="E17" s="67">
        <v>1849929.6499999997</v>
      </c>
    </row>
    <row r="18" spans="1:5" x14ac:dyDescent="0.2">
      <c r="A18" s="64"/>
      <c r="B18" s="65"/>
      <c r="C18" s="65"/>
      <c r="D18" s="65"/>
      <c r="E18" s="65"/>
    </row>
    <row r="19" spans="1:5" x14ac:dyDescent="0.2">
      <c r="A19" s="64"/>
      <c r="B19" s="68"/>
      <c r="C19" s="68"/>
      <c r="D19" s="68"/>
      <c r="E19" s="68"/>
    </row>
    <row r="20" spans="1:5" ht="14.25" x14ac:dyDescent="0.2">
      <c r="A20" s="62" t="s">
        <v>11</v>
      </c>
      <c r="B20" s="69">
        <f t="shared" ref="B20:C20" si="14">SUM(B21:B40)</f>
        <v>76476314.570000008</v>
      </c>
      <c r="C20" s="69">
        <f t="shared" si="14"/>
        <v>85747173.579999998</v>
      </c>
      <c r="D20" s="69">
        <f t="shared" ref="D20:E20" si="15">SUM(D21:D40)</f>
        <v>57772684.81000001</v>
      </c>
      <c r="E20" s="69">
        <f t="shared" si="15"/>
        <v>60621104.199999988</v>
      </c>
    </row>
    <row r="21" spans="1:5" x14ac:dyDescent="0.2">
      <c r="A21" s="64" t="s">
        <v>12</v>
      </c>
      <c r="B21" s="70">
        <v>40339549.140000001</v>
      </c>
      <c r="C21" s="70">
        <v>37892813.920000002</v>
      </c>
      <c r="D21" s="70">
        <v>27531244.5</v>
      </c>
      <c r="E21" s="70">
        <v>27626036.599999998</v>
      </c>
    </row>
    <row r="22" spans="1:5" x14ac:dyDescent="0.2">
      <c r="A22" s="64" t="s">
        <v>13</v>
      </c>
      <c r="B22" s="70">
        <v>96964.69</v>
      </c>
      <c r="C22" s="70">
        <v>47426.5</v>
      </c>
      <c r="D22" s="70">
        <v>88228.38</v>
      </c>
      <c r="E22" s="70">
        <v>31876.27</v>
      </c>
    </row>
    <row r="23" spans="1:5" x14ac:dyDescent="0.2">
      <c r="A23" s="64" t="s">
        <v>14</v>
      </c>
      <c r="B23" s="70">
        <v>3571342.04</v>
      </c>
      <c r="C23" s="70">
        <v>13061345.789999999</v>
      </c>
      <c r="D23" s="70">
        <v>1537184.28</v>
      </c>
      <c r="E23" s="70">
        <v>1572160.62</v>
      </c>
    </row>
    <row r="24" spans="1:5" x14ac:dyDescent="0.2">
      <c r="A24" s="64" t="s">
        <v>15</v>
      </c>
      <c r="B24" s="70">
        <v>344967.45999999996</v>
      </c>
      <c r="C24" s="70">
        <v>199205.86</v>
      </c>
      <c r="D24" s="70">
        <v>228665.44</v>
      </c>
      <c r="E24" s="70">
        <v>221501.45</v>
      </c>
    </row>
    <row r="25" spans="1:5" x14ac:dyDescent="0.2">
      <c r="A25" s="64" t="s">
        <v>16</v>
      </c>
      <c r="B25" s="70">
        <v>1669301</v>
      </c>
      <c r="C25" s="70">
        <v>1487242.98</v>
      </c>
      <c r="D25" s="70">
        <v>1496072.8900000001</v>
      </c>
      <c r="E25" s="70">
        <v>1766673.82</v>
      </c>
    </row>
    <row r="26" spans="1:5" x14ac:dyDescent="0.2">
      <c r="A26" s="64" t="s">
        <v>17</v>
      </c>
      <c r="B26" s="70">
        <v>1186054.74</v>
      </c>
      <c r="C26" s="70">
        <v>1290061.76</v>
      </c>
      <c r="D26" s="70">
        <v>946489.1</v>
      </c>
      <c r="E26" s="70">
        <v>974924.58</v>
      </c>
    </row>
    <row r="27" spans="1:5" ht="14.25" x14ac:dyDescent="0.2">
      <c r="A27" s="64" t="s">
        <v>18</v>
      </c>
      <c r="B27" s="70">
        <v>652246.97000000009</v>
      </c>
      <c r="C27" s="70">
        <v>856907.78</v>
      </c>
      <c r="D27" s="70">
        <v>825734.74000000011</v>
      </c>
      <c r="E27" s="70">
        <v>809508.7300000001</v>
      </c>
    </row>
    <row r="28" spans="1:5" ht="14.25" x14ac:dyDescent="0.2">
      <c r="A28" s="64" t="s">
        <v>19</v>
      </c>
      <c r="B28" s="70">
        <v>2390248.8600000003</v>
      </c>
      <c r="C28" s="70">
        <v>1914351.71</v>
      </c>
      <c r="D28" s="70">
        <v>2133897.61</v>
      </c>
      <c r="E28" s="70">
        <v>2148734.08</v>
      </c>
    </row>
    <row r="29" spans="1:5" ht="14.25" x14ac:dyDescent="0.2">
      <c r="A29" s="64" t="s">
        <v>20</v>
      </c>
      <c r="B29" s="70">
        <v>90965.24</v>
      </c>
      <c r="C29" s="70">
        <v>53090</v>
      </c>
      <c r="D29" s="70">
        <v>173688.25</v>
      </c>
      <c r="E29" s="70">
        <v>77780.909999999989</v>
      </c>
    </row>
    <row r="30" spans="1:5" x14ac:dyDescent="0.2">
      <c r="A30" s="64" t="s">
        <v>21</v>
      </c>
      <c r="B30" s="70">
        <v>1335353.82</v>
      </c>
      <c r="C30" s="70">
        <v>2530871.19</v>
      </c>
      <c r="D30" s="70">
        <v>1031819.09</v>
      </c>
      <c r="E30" s="70">
        <v>1292295.46</v>
      </c>
    </row>
    <row r="31" spans="1:5" x14ac:dyDescent="0.2">
      <c r="A31" s="64" t="s">
        <v>22</v>
      </c>
      <c r="B31" s="70">
        <v>1008589.01</v>
      </c>
      <c r="C31" s="70">
        <v>1131487.45</v>
      </c>
      <c r="D31" s="70">
        <v>1356538.18</v>
      </c>
      <c r="E31" s="70">
        <v>918737.44</v>
      </c>
    </row>
    <row r="32" spans="1:5" x14ac:dyDescent="0.2">
      <c r="A32" s="64" t="s">
        <v>23</v>
      </c>
      <c r="B32" s="70">
        <v>761190.55</v>
      </c>
      <c r="C32" s="70">
        <v>800911.80999999994</v>
      </c>
      <c r="D32" s="70">
        <v>469452.33999999997</v>
      </c>
      <c r="E32" s="70">
        <v>456459.61</v>
      </c>
    </row>
    <row r="33" spans="1:5" x14ac:dyDescent="0.2">
      <c r="A33" s="64" t="s">
        <v>24</v>
      </c>
      <c r="B33" s="70">
        <v>45061.57</v>
      </c>
      <c r="C33" s="70">
        <v>44817.41</v>
      </c>
      <c r="D33" s="70">
        <v>5446.65</v>
      </c>
      <c r="E33" s="70">
        <v>1105.92</v>
      </c>
    </row>
    <row r="34" spans="1:5" ht="14.25" x14ac:dyDescent="0.2">
      <c r="A34" s="64" t="s">
        <v>25</v>
      </c>
      <c r="B34" s="70">
        <v>1142739.52</v>
      </c>
      <c r="C34" s="70">
        <v>1007368.28</v>
      </c>
      <c r="D34" s="70">
        <v>1076525.72</v>
      </c>
      <c r="E34" s="70">
        <v>1356897.97</v>
      </c>
    </row>
    <row r="35" spans="1:5" ht="14.25" x14ac:dyDescent="0.2">
      <c r="A35" s="64" t="s">
        <v>26</v>
      </c>
      <c r="B35" s="70">
        <v>11531430.920000002</v>
      </c>
      <c r="C35" s="70">
        <v>11293034.67</v>
      </c>
      <c r="D35" s="70">
        <v>11079376.949999999</v>
      </c>
      <c r="E35" s="70">
        <v>12104488.459999997</v>
      </c>
    </row>
    <row r="36" spans="1:5" x14ac:dyDescent="0.2">
      <c r="A36" s="64" t="s">
        <v>27</v>
      </c>
      <c r="B36" s="70">
        <v>1778763.42</v>
      </c>
      <c r="C36" s="70">
        <v>2016018.53</v>
      </c>
      <c r="D36" s="70">
        <v>1890044.1100000003</v>
      </c>
      <c r="E36" s="70">
        <v>1441508.59</v>
      </c>
    </row>
    <row r="37" spans="1:5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0</v>
      </c>
    </row>
    <row r="38" spans="1:5" ht="14.25" x14ac:dyDescent="0.2">
      <c r="A38" s="64" t="s">
        <v>29</v>
      </c>
      <c r="B38" s="70">
        <v>48886.73</v>
      </c>
      <c r="C38" s="70">
        <v>67562.55</v>
      </c>
      <c r="D38" s="70">
        <v>98244.51999999999</v>
      </c>
      <c r="E38" s="70">
        <v>42695.33</v>
      </c>
    </row>
    <row r="39" spans="1:5" x14ac:dyDescent="0.2">
      <c r="A39" s="64" t="s">
        <v>30</v>
      </c>
      <c r="B39" s="70">
        <v>1243864.9099999999</v>
      </c>
      <c r="C39" s="70">
        <v>1382415.79</v>
      </c>
      <c r="D39" s="70">
        <v>605969.21</v>
      </c>
      <c r="E39" s="70">
        <v>828754.14</v>
      </c>
    </row>
    <row r="40" spans="1:5" x14ac:dyDescent="0.2">
      <c r="A40" s="64" t="s">
        <v>31</v>
      </c>
      <c r="B40" s="70">
        <v>7238793.9800000004</v>
      </c>
      <c r="C40" s="70">
        <v>8670239.5999999996</v>
      </c>
      <c r="D40" s="70">
        <v>5198062.8499999996</v>
      </c>
      <c r="E40" s="70">
        <v>6948964.2199999997</v>
      </c>
    </row>
    <row r="41" spans="1:5" x14ac:dyDescent="0.2">
      <c r="A41" s="64"/>
      <c r="B41" s="71"/>
      <c r="C41" s="71"/>
      <c r="D41" s="71"/>
      <c r="E41" s="71"/>
    </row>
    <row r="42" spans="1:5" ht="14.25" x14ac:dyDescent="0.2">
      <c r="A42" s="62" t="s">
        <v>32</v>
      </c>
      <c r="B42" s="72">
        <f t="shared" ref="B42:C42" si="16">SUM(B43:B62)</f>
        <v>15745042.281000001</v>
      </c>
      <c r="C42" s="72">
        <f t="shared" si="16"/>
        <v>15441338.672999995</v>
      </c>
      <c r="D42" s="72">
        <f t="shared" ref="D42:E42" si="17">SUM(D43:D62)</f>
        <v>11268226.885000002</v>
      </c>
      <c r="E42" s="72">
        <f t="shared" si="17"/>
        <v>11044505.538999995</v>
      </c>
    </row>
    <row r="43" spans="1:5" x14ac:dyDescent="0.2">
      <c r="A43" s="64" t="s">
        <v>12</v>
      </c>
      <c r="B43" s="73">
        <v>12958232.879000001</v>
      </c>
      <c r="C43" s="73">
        <v>12264788.401000001</v>
      </c>
      <c r="D43" s="73">
        <v>8724297.9800000004</v>
      </c>
      <c r="E43" s="73">
        <v>8517080.8110000007</v>
      </c>
    </row>
    <row r="44" spans="1:5" x14ac:dyDescent="0.2">
      <c r="A44" s="64" t="s">
        <v>13</v>
      </c>
      <c r="B44" s="73">
        <v>5134.2380000000003</v>
      </c>
      <c r="C44" s="73">
        <v>1823.12</v>
      </c>
      <c r="D44" s="73">
        <v>3287.36</v>
      </c>
      <c r="E44" s="73">
        <v>968.13300000000004</v>
      </c>
    </row>
    <row r="45" spans="1:5" x14ac:dyDescent="0.2">
      <c r="A45" s="64" t="s">
        <v>33</v>
      </c>
      <c r="B45" s="73">
        <v>105890.758</v>
      </c>
      <c r="C45" s="73">
        <v>422798.13799999998</v>
      </c>
      <c r="D45" s="73">
        <v>43293.616000000002</v>
      </c>
      <c r="E45" s="73">
        <v>45168.61</v>
      </c>
    </row>
    <row r="46" spans="1:5" x14ac:dyDescent="0.2">
      <c r="A46" s="64" t="s">
        <v>34</v>
      </c>
      <c r="B46" s="73">
        <v>127902.26</v>
      </c>
      <c r="C46" s="73">
        <v>70604.415999999997</v>
      </c>
      <c r="D46" s="73">
        <v>80326.176000000007</v>
      </c>
      <c r="E46" s="73">
        <v>81078.241999999998</v>
      </c>
    </row>
    <row r="47" spans="1:5" x14ac:dyDescent="0.2">
      <c r="A47" s="64" t="s">
        <v>16</v>
      </c>
      <c r="B47" s="73">
        <v>46946.22</v>
      </c>
      <c r="C47" s="73">
        <v>42100.45</v>
      </c>
      <c r="D47" s="73">
        <v>41447.063000000002</v>
      </c>
      <c r="E47" s="73">
        <v>50224.36</v>
      </c>
    </row>
    <row r="48" spans="1:5" x14ac:dyDescent="0.2">
      <c r="A48" s="64" t="s">
        <v>35</v>
      </c>
      <c r="B48" s="73">
        <v>88209.201000000001</v>
      </c>
      <c r="C48" s="73">
        <v>95952.607999999993</v>
      </c>
      <c r="D48" s="73">
        <v>73988.5</v>
      </c>
      <c r="E48" s="73">
        <v>74867.540999999997</v>
      </c>
    </row>
    <row r="49" spans="1:5" ht="14.25" x14ac:dyDescent="0.2">
      <c r="A49" s="64" t="s">
        <v>18</v>
      </c>
      <c r="B49" s="73">
        <v>61917.375</v>
      </c>
      <c r="C49" s="73">
        <v>80051.824999999997</v>
      </c>
      <c r="D49" s="73">
        <v>90112.186000000002</v>
      </c>
      <c r="E49" s="73">
        <v>81649.285000000003</v>
      </c>
    </row>
    <row r="50" spans="1:5" ht="14.25" x14ac:dyDescent="0.2">
      <c r="A50" s="64" t="s">
        <v>19</v>
      </c>
      <c r="B50" s="73">
        <v>192451.59099999999</v>
      </c>
      <c r="C50" s="73">
        <v>159904.049</v>
      </c>
      <c r="D50" s="73">
        <v>181721.35500000001</v>
      </c>
      <c r="E50" s="73">
        <v>178340.40900000001</v>
      </c>
    </row>
    <row r="51" spans="1:5" ht="14.25" x14ac:dyDescent="0.2">
      <c r="A51" s="64" t="s">
        <v>20</v>
      </c>
      <c r="B51" s="73">
        <v>1152.741</v>
      </c>
      <c r="C51" s="73">
        <v>609.91600000000005</v>
      </c>
      <c r="D51" s="73">
        <v>1976.9010000000001</v>
      </c>
      <c r="E51" s="73">
        <v>887.904</v>
      </c>
    </row>
    <row r="52" spans="1:5" x14ac:dyDescent="0.2">
      <c r="A52" s="64" t="s">
        <v>21</v>
      </c>
      <c r="B52" s="73">
        <v>40765.171999999999</v>
      </c>
      <c r="C52" s="73">
        <v>81080.751999999993</v>
      </c>
      <c r="D52" s="73">
        <v>30289.526000000002</v>
      </c>
      <c r="E52" s="73">
        <v>38540.224000000002</v>
      </c>
    </row>
    <row r="53" spans="1:5" x14ac:dyDescent="0.2">
      <c r="A53" s="64" t="s">
        <v>22</v>
      </c>
      <c r="B53" s="73">
        <v>85173.35</v>
      </c>
      <c r="C53" s="73">
        <v>90562.922000000006</v>
      </c>
      <c r="D53" s="73">
        <v>109965.792</v>
      </c>
      <c r="E53" s="73">
        <v>75399.964999999997</v>
      </c>
    </row>
    <row r="54" spans="1:5" x14ac:dyDescent="0.2">
      <c r="A54" s="64" t="s">
        <v>23</v>
      </c>
      <c r="B54" s="73">
        <v>33087.175000000003</v>
      </c>
      <c r="C54" s="73">
        <v>36847.29</v>
      </c>
      <c r="D54" s="73">
        <v>20519.740000000002</v>
      </c>
      <c r="E54" s="73">
        <v>19321.5</v>
      </c>
    </row>
    <row r="55" spans="1:5" x14ac:dyDescent="0.2">
      <c r="A55" s="64" t="s">
        <v>24</v>
      </c>
      <c r="B55" s="73">
        <v>73768.800000000003</v>
      </c>
      <c r="C55" s="73">
        <v>74695.679999999993</v>
      </c>
      <c r="D55" s="73">
        <v>9077.76</v>
      </c>
      <c r="E55" s="73">
        <v>1843.2</v>
      </c>
    </row>
    <row r="56" spans="1:5" ht="14.25" x14ac:dyDescent="0.2">
      <c r="A56" s="64" t="s">
        <v>25</v>
      </c>
      <c r="B56" s="73">
        <v>118025.238</v>
      </c>
      <c r="C56" s="73">
        <v>103467.66</v>
      </c>
      <c r="D56" s="73">
        <v>109789.18799999999</v>
      </c>
      <c r="E56" s="73">
        <v>137171.00899999999</v>
      </c>
    </row>
    <row r="57" spans="1:5" ht="14.25" x14ac:dyDescent="0.2">
      <c r="A57" s="64" t="s">
        <v>26</v>
      </c>
      <c r="B57" s="73">
        <v>1008381.253</v>
      </c>
      <c r="C57" s="73">
        <v>985157.69200000004</v>
      </c>
      <c r="D57" s="73">
        <v>958357.26399999997</v>
      </c>
      <c r="E57" s="73">
        <v>1046812.103</v>
      </c>
    </row>
    <row r="58" spans="1:5" x14ac:dyDescent="0.2">
      <c r="A58" s="64" t="s">
        <v>27</v>
      </c>
      <c r="B58" s="73">
        <v>555938.04500000004</v>
      </c>
      <c r="C58" s="73">
        <v>633969.23400000005</v>
      </c>
      <c r="D58" s="73">
        <v>618163.32799999998</v>
      </c>
      <c r="E58" s="73">
        <v>461817.04200000002</v>
      </c>
    </row>
    <row r="59" spans="1:5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0</v>
      </c>
    </row>
    <row r="60" spans="1:5" ht="14.25" x14ac:dyDescent="0.2">
      <c r="A60" s="64" t="s">
        <v>29</v>
      </c>
      <c r="B60" s="73">
        <v>3428.35</v>
      </c>
      <c r="C60" s="73">
        <v>5015.5</v>
      </c>
      <c r="D60" s="73">
        <v>8474.15</v>
      </c>
      <c r="E60" s="73">
        <v>3202.04</v>
      </c>
    </row>
    <row r="61" spans="1:5" x14ac:dyDescent="0.2">
      <c r="A61" s="64" t="s">
        <v>30</v>
      </c>
      <c r="B61" s="73">
        <v>36466.614999999998</v>
      </c>
      <c r="C61" s="73">
        <v>40014.17</v>
      </c>
      <c r="D61" s="73">
        <v>18334.12</v>
      </c>
      <c r="E61" s="73">
        <v>25459.85</v>
      </c>
    </row>
    <row r="62" spans="1:5" x14ac:dyDescent="0.2">
      <c r="A62" s="64" t="s">
        <v>31</v>
      </c>
      <c r="B62" s="73">
        <v>202171.02</v>
      </c>
      <c r="C62" s="73">
        <v>251894.85</v>
      </c>
      <c r="D62" s="73">
        <v>144804.88</v>
      </c>
      <c r="E62" s="73">
        <v>204673.31099999999</v>
      </c>
    </row>
    <row r="63" spans="1:5" x14ac:dyDescent="0.2">
      <c r="A63" s="64"/>
      <c r="B63" s="71"/>
      <c r="C63" s="71"/>
      <c r="D63" s="71"/>
      <c r="E63" s="71"/>
    </row>
    <row r="64" spans="1:5" x14ac:dyDescent="0.2">
      <c r="A64" s="64"/>
      <c r="B64" s="68"/>
      <c r="C64" s="68"/>
      <c r="D64" s="68"/>
      <c r="E64" s="68"/>
    </row>
    <row r="65" spans="1:5" ht="14.25" x14ac:dyDescent="0.2">
      <c r="A65" s="62" t="s">
        <v>36</v>
      </c>
      <c r="B65" s="69">
        <f t="shared" ref="B65:C65" si="18">SUM(B66:B74)</f>
        <v>124696533.96000002</v>
      </c>
      <c r="C65" s="69">
        <f t="shared" si="18"/>
        <v>325398808.62000006</v>
      </c>
      <c r="D65" s="69">
        <f t="shared" ref="D65:E65" si="19">SUM(D66:D74)</f>
        <v>17297480.319999997</v>
      </c>
      <c r="E65" s="69">
        <f t="shared" si="19"/>
        <v>30855099.830000006</v>
      </c>
    </row>
    <row r="66" spans="1:5" x14ac:dyDescent="0.2">
      <c r="A66" s="64" t="s">
        <v>37</v>
      </c>
      <c r="B66" s="70">
        <v>733090.96</v>
      </c>
      <c r="C66" s="70">
        <v>29610</v>
      </c>
      <c r="D66" s="70">
        <v>954071.8</v>
      </c>
      <c r="E66" s="70">
        <v>299074.15999999997</v>
      </c>
    </row>
    <row r="67" spans="1:5" x14ac:dyDescent="0.2">
      <c r="A67" s="64" t="s">
        <v>38</v>
      </c>
      <c r="B67" s="70">
        <v>212731.4</v>
      </c>
      <c r="C67" s="70">
        <v>206612</v>
      </c>
      <c r="D67" s="70">
        <v>317156</v>
      </c>
      <c r="E67" s="70">
        <v>270372.2</v>
      </c>
    </row>
    <row r="68" spans="1:5" ht="14.25" x14ac:dyDescent="0.2">
      <c r="A68" s="64" t="s">
        <v>39</v>
      </c>
      <c r="B68" s="70">
        <v>122727334.00000001</v>
      </c>
      <c r="C68" s="70">
        <v>324255223.29000002</v>
      </c>
      <c r="D68" s="70">
        <v>15115260.299999999</v>
      </c>
      <c r="E68" s="70">
        <v>29364174.270000003</v>
      </c>
    </row>
    <row r="69" spans="1:5" ht="14.25" x14ac:dyDescent="0.2">
      <c r="A69" s="64" t="s">
        <v>40</v>
      </c>
      <c r="B69" s="70">
        <v>218260.61000000002</v>
      </c>
      <c r="C69" s="70">
        <v>287955.74</v>
      </c>
      <c r="D69" s="70">
        <v>222551.51</v>
      </c>
      <c r="E69" s="70">
        <v>228170.17</v>
      </c>
    </row>
    <row r="70" spans="1:5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</row>
    <row r="71" spans="1:5" ht="14.25" x14ac:dyDescent="0.2">
      <c r="A71" s="64" t="s">
        <v>42</v>
      </c>
      <c r="B71" s="70">
        <v>802216.61</v>
      </c>
      <c r="C71" s="70">
        <v>587424.67000000004</v>
      </c>
      <c r="D71" s="70">
        <v>614387.49</v>
      </c>
      <c r="E71" s="70">
        <v>683589.51</v>
      </c>
    </row>
    <row r="72" spans="1:5" ht="14.25" x14ac:dyDescent="0.2">
      <c r="A72" s="64" t="s">
        <v>43</v>
      </c>
      <c r="B72" s="70">
        <v>417.18</v>
      </c>
      <c r="C72" s="70">
        <v>448.35</v>
      </c>
      <c r="D72" s="70">
        <v>69922.84</v>
      </c>
      <c r="E72" s="70">
        <v>7.69</v>
      </c>
    </row>
    <row r="73" spans="1:5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</row>
    <row r="74" spans="1:5" x14ac:dyDescent="0.2">
      <c r="A74" s="64" t="s">
        <v>45</v>
      </c>
      <c r="B74" s="70">
        <v>2483.1999999999998</v>
      </c>
      <c r="C74" s="70">
        <v>31534.57</v>
      </c>
      <c r="D74" s="70">
        <v>4130.38</v>
      </c>
      <c r="E74" s="70">
        <v>9711.83</v>
      </c>
    </row>
    <row r="75" spans="1:5" x14ac:dyDescent="0.2">
      <c r="A75" s="64"/>
      <c r="B75" s="71"/>
      <c r="C75" s="71"/>
      <c r="D75" s="71"/>
      <c r="E75" s="71"/>
    </row>
    <row r="76" spans="1:5" ht="14.25" x14ac:dyDescent="0.2">
      <c r="A76" s="62" t="s">
        <v>46</v>
      </c>
      <c r="B76" s="72">
        <f t="shared" ref="B76:C76" si="20">SUM(B77:B85)</f>
        <v>292689.73700000002</v>
      </c>
      <c r="C76" s="72">
        <f t="shared" si="20"/>
        <v>762229.51</v>
      </c>
      <c r="D76" s="72">
        <f t="shared" ref="D76:E76" si="21">SUM(D77:D85)</f>
        <v>41413.533999999992</v>
      </c>
      <c r="E76" s="72">
        <f t="shared" si="21"/>
        <v>72628.28899999999</v>
      </c>
    </row>
    <row r="77" spans="1:5" x14ac:dyDescent="0.2">
      <c r="A77" s="64" t="s">
        <v>37</v>
      </c>
      <c r="B77" s="73">
        <v>2228.2399999999998</v>
      </c>
      <c r="C77" s="73">
        <v>90</v>
      </c>
      <c r="D77" s="73">
        <v>2899.9140000000002</v>
      </c>
      <c r="E77" s="73">
        <v>909.04</v>
      </c>
    </row>
    <row r="78" spans="1:5" x14ac:dyDescent="0.2">
      <c r="A78" s="64" t="s">
        <v>38</v>
      </c>
      <c r="B78" s="73">
        <v>646.6</v>
      </c>
      <c r="C78" s="73">
        <v>628</v>
      </c>
      <c r="D78" s="73">
        <v>964</v>
      </c>
      <c r="E78" s="73">
        <v>821.8</v>
      </c>
    </row>
    <row r="79" spans="1:5" ht="14.25" x14ac:dyDescent="0.2">
      <c r="A79" s="64" t="s">
        <v>39</v>
      </c>
      <c r="B79" s="73">
        <v>287417.64399999997</v>
      </c>
      <c r="C79" s="73">
        <v>759379.11399999994</v>
      </c>
      <c r="D79" s="73">
        <v>35398.735999999997</v>
      </c>
      <c r="E79" s="73">
        <v>68737.13</v>
      </c>
    </row>
    <row r="80" spans="1:5" ht="14.25" x14ac:dyDescent="0.2">
      <c r="A80" s="64" t="s">
        <v>40</v>
      </c>
      <c r="B80" s="73">
        <v>511.149</v>
      </c>
      <c r="C80" s="73">
        <v>674.36900000000003</v>
      </c>
      <c r="D80" s="73">
        <v>521.19799999999998</v>
      </c>
      <c r="E80" s="73">
        <v>534.35799999999995</v>
      </c>
    </row>
    <row r="81" spans="1:5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</row>
    <row r="82" spans="1:5" ht="14.25" x14ac:dyDescent="0.2">
      <c r="A82" s="64" t="s">
        <v>42</v>
      </c>
      <c r="B82" s="73">
        <v>1878.7270000000001</v>
      </c>
      <c r="C82" s="73">
        <v>1375.702</v>
      </c>
      <c r="D82" s="73">
        <v>1438.847</v>
      </c>
      <c r="E82" s="73">
        <v>1600.912</v>
      </c>
    </row>
    <row r="83" spans="1:5" ht="14.25" x14ac:dyDescent="0.2">
      <c r="A83" s="64" t="s">
        <v>43</v>
      </c>
      <c r="B83" s="73">
        <v>0.97699999999999998</v>
      </c>
      <c r="C83" s="73">
        <v>1.05</v>
      </c>
      <c r="D83" s="73">
        <v>180.19399999999999</v>
      </c>
      <c r="E83" s="73">
        <v>1.7999999999999999E-2</v>
      </c>
    </row>
    <row r="84" spans="1:5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</row>
    <row r="85" spans="1:5" x14ac:dyDescent="0.2">
      <c r="A85" s="64" t="s">
        <v>45</v>
      </c>
      <c r="B85" s="73">
        <v>6.4</v>
      </c>
      <c r="C85" s="73">
        <v>81.275000000000006</v>
      </c>
      <c r="D85" s="73">
        <v>10.645</v>
      </c>
      <c r="E85" s="73">
        <v>25.030999999999999</v>
      </c>
    </row>
    <row r="86" spans="1:5" x14ac:dyDescent="0.2">
      <c r="A86" s="64"/>
      <c r="B86" s="75"/>
      <c r="C86" s="75"/>
      <c r="D86" s="75"/>
      <c r="E86" s="75"/>
    </row>
    <row r="87" spans="1:5" x14ac:dyDescent="0.2">
      <c r="A87" s="64"/>
      <c r="B87" s="68"/>
      <c r="C87" s="68"/>
      <c r="D87" s="68"/>
      <c r="E87" s="68"/>
    </row>
    <row r="88" spans="1:5" ht="14.25" x14ac:dyDescent="0.2">
      <c r="A88" s="62" t="s">
        <v>91</v>
      </c>
      <c r="B88" s="69">
        <f t="shared" ref="B88:C88" si="22">SUM(B89:B91)</f>
        <v>85913017.840000018</v>
      </c>
      <c r="C88" s="69">
        <f t="shared" si="22"/>
        <v>83573037.420000002</v>
      </c>
      <c r="D88" s="69">
        <f t="shared" ref="D88:E88" si="23">SUM(D89:D91)</f>
        <v>82127344.780000001</v>
      </c>
      <c r="E88" s="69">
        <f t="shared" si="23"/>
        <v>99005588.640000001</v>
      </c>
    </row>
    <row r="89" spans="1:5" ht="14.25" x14ac:dyDescent="0.2">
      <c r="A89" s="64" t="s">
        <v>48</v>
      </c>
      <c r="B89" s="70">
        <v>55768119.490000002</v>
      </c>
      <c r="C89" s="70">
        <v>54772642.099999994</v>
      </c>
      <c r="D89" s="70">
        <v>55926577.560000002</v>
      </c>
      <c r="E89" s="70">
        <v>68155254.409999996</v>
      </c>
    </row>
    <row r="90" spans="1:5" x14ac:dyDescent="0.2">
      <c r="A90" s="64" t="s">
        <v>86</v>
      </c>
      <c r="B90" s="95">
        <v>30144028.090000004</v>
      </c>
      <c r="C90" s="95">
        <v>28799535.529999997</v>
      </c>
      <c r="D90" s="95">
        <v>26199960.619999997</v>
      </c>
      <c r="E90" s="95">
        <v>30849483.060000002</v>
      </c>
    </row>
    <row r="91" spans="1:5" x14ac:dyDescent="0.2">
      <c r="A91" s="64" t="s">
        <v>49</v>
      </c>
      <c r="B91" s="70">
        <v>870.26</v>
      </c>
      <c r="C91" s="70">
        <v>859.79</v>
      </c>
      <c r="D91" s="70">
        <v>806.6</v>
      </c>
      <c r="E91" s="70">
        <v>851.17</v>
      </c>
    </row>
    <row r="92" spans="1:5" x14ac:dyDescent="0.2">
      <c r="A92" s="64"/>
      <c r="B92" s="71"/>
      <c r="C92" s="71"/>
      <c r="D92" s="71"/>
      <c r="E92" s="71"/>
    </row>
    <row r="93" spans="1:5" ht="14.25" x14ac:dyDescent="0.2">
      <c r="A93" s="62" t="s">
        <v>50</v>
      </c>
      <c r="B93" s="69">
        <f t="shared" ref="B93:C93" si="24">SUM(B94:B96)</f>
        <v>24753302.207000002</v>
      </c>
      <c r="C93" s="69">
        <f t="shared" si="24"/>
        <v>23906102.172000002</v>
      </c>
      <c r="D93" s="69">
        <f t="shared" ref="D93:E93" si="25">SUM(D94:D96)</f>
        <v>22099171.844000001</v>
      </c>
      <c r="E93" s="69">
        <f t="shared" si="25"/>
        <v>25381494.730999999</v>
      </c>
    </row>
    <row r="94" spans="1:5" ht="14.25" x14ac:dyDescent="0.2">
      <c r="A94" s="64" t="s">
        <v>51</v>
      </c>
      <c r="B94" s="70">
        <v>9676936.8800000008</v>
      </c>
      <c r="C94" s="70">
        <v>9502035.4920000006</v>
      </c>
      <c r="D94" s="70">
        <v>8995158.5360000003</v>
      </c>
      <c r="E94" s="70">
        <v>9952497.2980000004</v>
      </c>
    </row>
    <row r="95" spans="1:5" x14ac:dyDescent="0.2">
      <c r="A95" s="64" t="s">
        <v>87</v>
      </c>
      <c r="B95" s="95">
        <v>15072014.067</v>
      </c>
      <c r="C95" s="95">
        <v>14399767.76</v>
      </c>
      <c r="D95" s="95">
        <v>13099980.318</v>
      </c>
      <c r="E95" s="95">
        <v>15424741.543</v>
      </c>
    </row>
    <row r="96" spans="1:5" ht="14.25" x14ac:dyDescent="0.2">
      <c r="A96" s="64" t="s">
        <v>52</v>
      </c>
      <c r="B96" s="70">
        <v>4351.26</v>
      </c>
      <c r="C96" s="70">
        <v>4298.92</v>
      </c>
      <c r="D96" s="70">
        <v>4032.99</v>
      </c>
      <c r="E96" s="70">
        <v>4255.8900000000003</v>
      </c>
    </row>
    <row r="97" spans="1:5" x14ac:dyDescent="0.2">
      <c r="A97" s="64"/>
      <c r="B97" s="71"/>
      <c r="C97" s="71"/>
      <c r="D97" s="71"/>
      <c r="E97" s="71"/>
    </row>
    <row r="98" spans="1:5" x14ac:dyDescent="0.2">
      <c r="A98" s="64"/>
      <c r="B98" s="68"/>
      <c r="C98" s="68"/>
      <c r="D98" s="68"/>
      <c r="E98" s="68"/>
    </row>
    <row r="99" spans="1:5" ht="14.25" x14ac:dyDescent="0.2">
      <c r="A99" s="62" t="s">
        <v>53</v>
      </c>
      <c r="B99" s="76">
        <f t="shared" ref="B99:C99" si="26">B100+B101</f>
        <v>28113343.18</v>
      </c>
      <c r="C99" s="76">
        <f t="shared" si="26"/>
        <v>23200936.619999997</v>
      </c>
      <c r="D99" s="76">
        <f t="shared" ref="D99:E99" si="27">D100+D101</f>
        <v>30105717.859999999</v>
      </c>
      <c r="E99" s="76">
        <f t="shared" si="27"/>
        <v>29993638.129999999</v>
      </c>
    </row>
    <row r="100" spans="1:5" ht="14.25" x14ac:dyDescent="0.2">
      <c r="A100" s="64" t="s">
        <v>54</v>
      </c>
      <c r="B100" s="70">
        <v>27748949.190000001</v>
      </c>
      <c r="C100" s="70">
        <v>22772987.289999999</v>
      </c>
      <c r="D100" s="70">
        <v>29556140.57</v>
      </c>
      <c r="E100" s="70">
        <v>29440719.579999998</v>
      </c>
    </row>
    <row r="101" spans="1:5" ht="14.25" x14ac:dyDescent="0.2">
      <c r="A101" s="64" t="s">
        <v>55</v>
      </c>
      <c r="B101" s="77">
        <v>364393.99</v>
      </c>
      <c r="C101" s="77">
        <v>427949.33</v>
      </c>
      <c r="D101" s="77">
        <v>549577.29</v>
      </c>
      <c r="E101" s="77">
        <v>552918.55000000005</v>
      </c>
    </row>
    <row r="102" spans="1:5" x14ac:dyDescent="0.2">
      <c r="A102" s="64"/>
      <c r="B102" s="71"/>
      <c r="C102" s="71"/>
      <c r="D102" s="71"/>
      <c r="E102" s="71"/>
    </row>
    <row r="103" spans="1:5" ht="14.25" x14ac:dyDescent="0.2">
      <c r="A103" s="62" t="s">
        <v>56</v>
      </c>
      <c r="B103" s="78">
        <f t="shared" ref="B103:C103" si="28">B104+B105</f>
        <v>4624</v>
      </c>
      <c r="C103" s="78">
        <f t="shared" si="28"/>
        <v>3689</v>
      </c>
      <c r="D103" s="78">
        <f t="shared" ref="D103:E103" si="29">D104+D105</f>
        <v>5349</v>
      </c>
      <c r="E103" s="78">
        <f t="shared" si="29"/>
        <v>4843</v>
      </c>
    </row>
    <row r="104" spans="1:5" ht="14.25" x14ac:dyDescent="0.2">
      <c r="A104" s="64" t="s">
        <v>54</v>
      </c>
      <c r="B104" s="73">
        <v>3852</v>
      </c>
      <c r="C104" s="73">
        <v>3013</v>
      </c>
      <c r="D104" s="73">
        <v>4220</v>
      </c>
      <c r="E104" s="73">
        <v>3830</v>
      </c>
    </row>
    <row r="105" spans="1:5" ht="14.25" x14ac:dyDescent="0.2">
      <c r="A105" s="64" t="s">
        <v>55</v>
      </c>
      <c r="B105" s="79">
        <v>772</v>
      </c>
      <c r="C105" s="79">
        <v>676</v>
      </c>
      <c r="D105" s="79">
        <v>1129</v>
      </c>
      <c r="E105" s="79">
        <v>1013</v>
      </c>
    </row>
    <row r="106" spans="1:5" x14ac:dyDescent="0.2">
      <c r="A106" s="64"/>
      <c r="B106" s="75"/>
      <c r="C106" s="75"/>
      <c r="D106" s="75"/>
      <c r="E106" s="75"/>
    </row>
    <row r="107" spans="1:5" x14ac:dyDescent="0.2">
      <c r="A107" s="64"/>
      <c r="B107" s="75"/>
      <c r="C107" s="75"/>
      <c r="D107" s="75"/>
      <c r="E107" s="75"/>
    </row>
    <row r="108" spans="1:5" ht="14.25" x14ac:dyDescent="0.2">
      <c r="A108" s="62" t="s">
        <v>57</v>
      </c>
      <c r="B108" s="69">
        <v>87519.73</v>
      </c>
      <c r="C108" s="69">
        <v>71550.48</v>
      </c>
      <c r="D108" s="69">
        <v>92191.52</v>
      </c>
      <c r="E108" s="69">
        <v>71187.39</v>
      </c>
    </row>
    <row r="109" spans="1:5" x14ac:dyDescent="0.2">
      <c r="A109" s="62"/>
      <c r="B109" s="80"/>
      <c r="C109" s="80"/>
      <c r="D109" s="80"/>
      <c r="E109" s="80"/>
    </row>
    <row r="110" spans="1:5" x14ac:dyDescent="0.2">
      <c r="A110" s="81"/>
      <c r="B110" s="82"/>
      <c r="C110" s="82"/>
      <c r="D110" s="82"/>
      <c r="E110" s="82"/>
    </row>
    <row r="112" spans="1:5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E1"/>
    <mergeCell ref="A2:E2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4"/>
  <sheetViews>
    <sheetView workbookViewId="0">
      <selection sqref="A1:M1"/>
    </sheetView>
  </sheetViews>
  <sheetFormatPr defaultColWidth="9.140625" defaultRowHeight="12.75" x14ac:dyDescent="0.2"/>
  <cols>
    <col min="1" max="1" width="70.5703125" style="49" customWidth="1"/>
    <col min="2" max="2" width="13.42578125" style="45" customWidth="1"/>
    <col min="3" max="3" width="13.85546875" style="45" customWidth="1"/>
    <col min="4" max="5" width="12.5703125" style="45" customWidth="1"/>
    <col min="6" max="8" width="12.5703125" style="4" customWidth="1"/>
    <col min="9" max="9" width="14.140625" style="4" customWidth="1"/>
    <col min="10" max="10" width="14.85546875" style="4" customWidth="1"/>
    <col min="11" max="11" width="14.140625" style="4" customWidth="1"/>
    <col min="12" max="12" width="13.85546875" style="4" customWidth="1"/>
    <col min="13" max="13" width="14.42578125" style="4" customWidth="1"/>
    <col min="14" max="14" width="9.140625" style="4"/>
    <col min="15" max="15" width="15.42578125" style="4" bestFit="1" customWidth="1"/>
    <col min="16" max="16384" width="9.140625" style="4"/>
  </cols>
  <sheetData>
    <row r="1" spans="1:15" s="1" customFormat="1" ht="26.25" x14ac:dyDescent="0.4">
      <c r="A1" s="104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5" s="1" customFormat="1" ht="26.25" x14ac:dyDescent="0.4">
      <c r="A2" s="104" t="s">
        <v>1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</row>
    <row r="4" spans="1:15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5" s="7" customFormat="1" ht="15.75" x14ac:dyDescent="0.25">
      <c r="A5" s="5"/>
      <c r="B5" s="6">
        <v>41275</v>
      </c>
      <c r="C5" s="6">
        <v>41306</v>
      </c>
      <c r="D5" s="6">
        <v>41334</v>
      </c>
      <c r="E5" s="6">
        <v>41365</v>
      </c>
      <c r="F5" s="6">
        <v>41395</v>
      </c>
      <c r="G5" s="6">
        <v>41426</v>
      </c>
      <c r="H5" s="6">
        <v>41456</v>
      </c>
      <c r="I5" s="6">
        <v>41487</v>
      </c>
      <c r="J5" s="6">
        <v>41518</v>
      </c>
      <c r="K5" s="6">
        <v>41548</v>
      </c>
      <c r="L5" s="6">
        <v>41579</v>
      </c>
      <c r="M5" s="6">
        <v>41609</v>
      </c>
    </row>
    <row r="6" spans="1:15" x14ac:dyDescent="0.2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5" x14ac:dyDescent="0.2">
      <c r="A7" s="10"/>
      <c r="B7" s="11"/>
      <c r="C7" s="11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5" ht="14.25" x14ac:dyDescent="0.2">
      <c r="A8" s="13" t="s">
        <v>2</v>
      </c>
      <c r="B8" s="14">
        <f t="shared" ref="B8:I8" si="0">SUM(B9:B13)</f>
        <v>178839286.84999999</v>
      </c>
      <c r="C8" s="14">
        <f t="shared" si="0"/>
        <v>219541301.81999999</v>
      </c>
      <c r="D8" s="14">
        <f t="shared" si="0"/>
        <v>146740976.13999996</v>
      </c>
      <c r="E8" s="14">
        <f t="shared" si="0"/>
        <v>168520271.53999999</v>
      </c>
      <c r="F8" s="14">
        <f t="shared" si="0"/>
        <v>183934434.34999999</v>
      </c>
      <c r="G8" s="14">
        <f t="shared" si="0"/>
        <v>167806105.35999998</v>
      </c>
      <c r="H8" s="14">
        <f t="shared" si="0"/>
        <v>177625424.96000001</v>
      </c>
      <c r="I8" s="14">
        <f t="shared" si="0"/>
        <v>178448235.97999996</v>
      </c>
      <c r="J8" s="14">
        <v>173422080.44999996</v>
      </c>
      <c r="K8" s="14">
        <v>186359759.81999999</v>
      </c>
      <c r="L8" s="14">
        <v>184555713.24999997</v>
      </c>
      <c r="M8" s="14">
        <v>185142333.73000002</v>
      </c>
      <c r="N8" s="15"/>
    </row>
    <row r="9" spans="1:15" x14ac:dyDescent="0.2">
      <c r="A9" s="16" t="s">
        <v>3</v>
      </c>
      <c r="B9" s="17">
        <f t="shared" ref="B9:I9" si="1">B20</f>
        <v>48444898.359999999</v>
      </c>
      <c r="C9" s="17">
        <f t="shared" si="1"/>
        <v>48752315.920000009</v>
      </c>
      <c r="D9" s="17">
        <f t="shared" si="1"/>
        <v>36176611.560000002</v>
      </c>
      <c r="E9" s="17">
        <f t="shared" si="1"/>
        <v>39894492.990000002</v>
      </c>
      <c r="F9" s="17">
        <f t="shared" si="1"/>
        <v>42394810.359999999</v>
      </c>
      <c r="G9" s="17">
        <f t="shared" si="1"/>
        <v>37274097.93</v>
      </c>
      <c r="H9" s="17">
        <f t="shared" si="1"/>
        <v>43624439.840000011</v>
      </c>
      <c r="I9" s="17">
        <f t="shared" si="1"/>
        <v>39859334.039999992</v>
      </c>
      <c r="J9" s="17">
        <v>40123777.099999994</v>
      </c>
      <c r="K9" s="17">
        <v>44170747.619999997</v>
      </c>
      <c r="L9" s="17">
        <v>42730180.230000004</v>
      </c>
      <c r="M9" s="17">
        <v>49571688.439999998</v>
      </c>
    </row>
    <row r="10" spans="1:15" x14ac:dyDescent="0.2">
      <c r="A10" s="16" t="s">
        <v>4</v>
      </c>
      <c r="B10" s="17">
        <f t="shared" ref="B10:I10" si="2">B65</f>
        <v>77774109.949999988</v>
      </c>
      <c r="C10" s="17">
        <f t="shared" si="2"/>
        <v>121420784.45999999</v>
      </c>
      <c r="D10" s="17">
        <f t="shared" si="2"/>
        <v>57917260.79999999</v>
      </c>
      <c r="E10" s="17">
        <f t="shared" si="2"/>
        <v>73972909</v>
      </c>
      <c r="F10" s="17">
        <f t="shared" si="2"/>
        <v>81974449.289999992</v>
      </c>
      <c r="G10" s="17">
        <f t="shared" si="2"/>
        <v>78770487.709999993</v>
      </c>
      <c r="H10" s="17">
        <f t="shared" si="2"/>
        <v>83759289.920000017</v>
      </c>
      <c r="I10" s="17">
        <f t="shared" si="2"/>
        <v>87218495.859999985</v>
      </c>
      <c r="J10" s="17">
        <v>81430406.479999989</v>
      </c>
      <c r="K10" s="17">
        <v>90825687.719999999</v>
      </c>
      <c r="L10" s="17">
        <v>89856015.680000007</v>
      </c>
      <c r="M10" s="17">
        <v>84350691.190000013</v>
      </c>
      <c r="O10" s="18"/>
    </row>
    <row r="11" spans="1:15" x14ac:dyDescent="0.2">
      <c r="A11" s="16" t="s">
        <v>5</v>
      </c>
      <c r="B11" s="17">
        <f t="shared" ref="B11:I11" si="3">B88</f>
        <v>33441908.52</v>
      </c>
      <c r="C11" s="17">
        <f t="shared" si="3"/>
        <v>35975858.25</v>
      </c>
      <c r="D11" s="17">
        <f t="shared" si="3"/>
        <v>32737183.039999999</v>
      </c>
      <c r="E11" s="17">
        <f t="shared" si="3"/>
        <v>35957293.449999996</v>
      </c>
      <c r="F11" s="17">
        <f t="shared" si="3"/>
        <v>35205938.57</v>
      </c>
      <c r="G11" s="17">
        <f t="shared" si="3"/>
        <v>35752379.660000004</v>
      </c>
      <c r="H11" s="17">
        <f t="shared" si="3"/>
        <v>33339066.120000001</v>
      </c>
      <c r="I11" s="17">
        <f t="shared" si="3"/>
        <v>35952559.390000001</v>
      </c>
      <c r="J11" s="17">
        <v>35921564.440000005</v>
      </c>
      <c r="K11" s="17">
        <v>34651837.039999999</v>
      </c>
      <c r="L11" s="17">
        <v>35053337.809999995</v>
      </c>
      <c r="M11" s="17">
        <v>32770420.140000004</v>
      </c>
    </row>
    <row r="12" spans="1:15" x14ac:dyDescent="0.2">
      <c r="A12" s="16" t="s">
        <v>6</v>
      </c>
      <c r="B12" s="17">
        <f t="shared" ref="B12:I12" si="4">B97</f>
        <v>18783922.920000006</v>
      </c>
      <c r="C12" s="17">
        <f t="shared" si="4"/>
        <v>13004541.890000001</v>
      </c>
      <c r="D12" s="17">
        <f t="shared" si="4"/>
        <v>19498475.849999998</v>
      </c>
      <c r="E12" s="17">
        <f t="shared" si="4"/>
        <v>18252601.280000001</v>
      </c>
      <c r="F12" s="17">
        <f t="shared" si="4"/>
        <v>23942137.210000001</v>
      </c>
      <c r="G12" s="17">
        <f t="shared" si="4"/>
        <v>15636838.25</v>
      </c>
      <c r="H12" s="17">
        <f t="shared" si="4"/>
        <v>16480179.129999999</v>
      </c>
      <c r="I12" s="17">
        <f t="shared" si="4"/>
        <v>15028985.57</v>
      </c>
      <c r="J12" s="17">
        <v>15556623.040000001</v>
      </c>
      <c r="K12" s="17">
        <v>16252141.719999999</v>
      </c>
      <c r="L12" s="17">
        <v>16512454.109999999</v>
      </c>
      <c r="M12" s="17">
        <v>18002010.740000002</v>
      </c>
    </row>
    <row r="13" spans="1:15" x14ac:dyDescent="0.2">
      <c r="A13" s="16" t="s">
        <v>7</v>
      </c>
      <c r="B13" s="19">
        <f t="shared" ref="B13:I13" si="5">B106</f>
        <v>394447.10000000003</v>
      </c>
      <c r="C13" s="19">
        <f t="shared" si="5"/>
        <v>387801.3</v>
      </c>
      <c r="D13" s="19">
        <f t="shared" si="5"/>
        <v>411444.89</v>
      </c>
      <c r="E13" s="19">
        <f t="shared" si="5"/>
        <v>442974.82</v>
      </c>
      <c r="F13" s="19">
        <f t="shared" si="5"/>
        <v>417098.92</v>
      </c>
      <c r="G13" s="19">
        <f t="shared" si="5"/>
        <v>372301.81</v>
      </c>
      <c r="H13" s="19">
        <f t="shared" si="5"/>
        <v>422449.95</v>
      </c>
      <c r="I13" s="19">
        <f t="shared" si="5"/>
        <v>388861.12</v>
      </c>
      <c r="J13" s="19">
        <v>389709.39</v>
      </c>
      <c r="K13" s="19">
        <v>459345.72</v>
      </c>
      <c r="L13" s="19">
        <v>403725.42</v>
      </c>
      <c r="M13" s="19">
        <v>447523.22000000003</v>
      </c>
    </row>
    <row r="14" spans="1:15" x14ac:dyDescent="0.2">
      <c r="A14" s="16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5" ht="14.25" x14ac:dyDescent="0.2">
      <c r="A15" s="13" t="s">
        <v>8</v>
      </c>
      <c r="B15" s="14">
        <f t="shared" ref="B15:I15" si="6">SUM(B16:B17)</f>
        <v>466518799.65000004</v>
      </c>
      <c r="C15" s="14">
        <f t="shared" si="6"/>
        <v>367273890.63</v>
      </c>
      <c r="D15" s="14">
        <f t="shared" si="6"/>
        <v>432407099.00999999</v>
      </c>
      <c r="E15" s="14">
        <f t="shared" si="6"/>
        <v>485581156.86999995</v>
      </c>
      <c r="F15" s="14">
        <f t="shared" si="6"/>
        <v>469329308.53000003</v>
      </c>
      <c r="G15" s="14">
        <f t="shared" si="6"/>
        <v>426181268.82999998</v>
      </c>
      <c r="H15" s="14">
        <f t="shared" si="6"/>
        <v>507472851.56</v>
      </c>
      <c r="I15" s="14">
        <f t="shared" si="6"/>
        <v>462974436.67000002</v>
      </c>
      <c r="J15" s="14">
        <v>456280708.13</v>
      </c>
      <c r="K15" s="14">
        <v>483057418.16000003</v>
      </c>
      <c r="L15" s="14">
        <v>445757201.72000003</v>
      </c>
      <c r="M15" s="14">
        <v>504822539.52000004</v>
      </c>
      <c r="N15" s="15"/>
    </row>
    <row r="16" spans="1:15" x14ac:dyDescent="0.2">
      <c r="A16" s="16" t="s">
        <v>9</v>
      </c>
      <c r="B16" s="20">
        <v>464033335.80000001</v>
      </c>
      <c r="C16" s="20">
        <v>365162044.82999998</v>
      </c>
      <c r="D16" s="20">
        <v>429067432.5</v>
      </c>
      <c r="E16" s="20">
        <v>482379330.21999997</v>
      </c>
      <c r="F16" s="20">
        <v>466721470.30000001</v>
      </c>
      <c r="G16" s="20">
        <v>423162627.38</v>
      </c>
      <c r="H16" s="20">
        <v>502896924.32999998</v>
      </c>
      <c r="I16" s="20">
        <v>460795043.85000002</v>
      </c>
      <c r="J16" s="20">
        <v>452883910.51999998</v>
      </c>
      <c r="K16" s="20">
        <v>478443225.36000001</v>
      </c>
      <c r="L16" s="20">
        <v>443271492.26000005</v>
      </c>
      <c r="M16" s="20">
        <v>501022228.48000002</v>
      </c>
    </row>
    <row r="17" spans="1:13" x14ac:dyDescent="0.2">
      <c r="A17" s="16" t="s">
        <v>10</v>
      </c>
      <c r="B17" s="20">
        <v>2485463.85</v>
      </c>
      <c r="C17" s="20">
        <v>2111845.7999999998</v>
      </c>
      <c r="D17" s="20">
        <v>3339666.51</v>
      </c>
      <c r="E17" s="20">
        <v>3201826.65</v>
      </c>
      <c r="F17" s="20">
        <v>2607838.23</v>
      </c>
      <c r="G17" s="20">
        <v>3018641.4499999997</v>
      </c>
      <c r="H17" s="20">
        <v>4575927.2299999995</v>
      </c>
      <c r="I17" s="20">
        <v>2179392.8200000003</v>
      </c>
      <c r="J17" s="20">
        <v>3396797.6100000003</v>
      </c>
      <c r="K17" s="20">
        <v>4614192.8</v>
      </c>
      <c r="L17" s="20">
        <v>2485709.46</v>
      </c>
      <c r="M17" s="20">
        <v>3800311.04</v>
      </c>
    </row>
    <row r="18" spans="1:13" x14ac:dyDescent="0.2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A19" s="16"/>
      <c r="B19" s="17"/>
      <c r="C19" s="17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ht="14.25" x14ac:dyDescent="0.2">
      <c r="A20" s="13" t="s">
        <v>11</v>
      </c>
      <c r="B20" s="21">
        <f t="shared" ref="B20:I20" si="7">SUM(B21:B40)</f>
        <v>48444898.359999999</v>
      </c>
      <c r="C20" s="21">
        <f t="shared" si="7"/>
        <v>48752315.920000009</v>
      </c>
      <c r="D20" s="21">
        <f t="shared" si="7"/>
        <v>36176611.560000002</v>
      </c>
      <c r="E20" s="21">
        <f t="shared" si="7"/>
        <v>39894492.990000002</v>
      </c>
      <c r="F20" s="21">
        <f t="shared" si="7"/>
        <v>42394810.359999999</v>
      </c>
      <c r="G20" s="21">
        <f t="shared" si="7"/>
        <v>37274097.93</v>
      </c>
      <c r="H20" s="21">
        <f t="shared" si="7"/>
        <v>43624439.840000011</v>
      </c>
      <c r="I20" s="21">
        <f t="shared" si="7"/>
        <v>39859334.039999992</v>
      </c>
      <c r="J20" s="21">
        <v>40123777.099999994</v>
      </c>
      <c r="K20" s="21">
        <v>44170747.619999997</v>
      </c>
      <c r="L20" s="21">
        <v>42730180.230000004</v>
      </c>
      <c r="M20" s="21">
        <v>49571688.439999998</v>
      </c>
    </row>
    <row r="21" spans="1:13" x14ac:dyDescent="0.2">
      <c r="A21" s="16" t="s">
        <v>12</v>
      </c>
      <c r="B21" s="22">
        <v>28270996.52</v>
      </c>
      <c r="C21" s="22">
        <v>29681659.990000002</v>
      </c>
      <c r="D21" s="22">
        <v>20860330.719999999</v>
      </c>
      <c r="E21" s="23">
        <v>21058705.719999999</v>
      </c>
      <c r="F21" s="23">
        <v>24019326.559999999</v>
      </c>
      <c r="G21" s="23">
        <v>21265493.899999999</v>
      </c>
      <c r="H21" s="23">
        <v>22241236.600000001</v>
      </c>
      <c r="I21" s="23">
        <v>21503202.219999999</v>
      </c>
      <c r="J21" s="23">
        <v>21525336.219999999</v>
      </c>
      <c r="K21" s="23">
        <v>25302861.149999999</v>
      </c>
      <c r="L21" s="23">
        <v>22882663.869999997</v>
      </c>
      <c r="M21" s="23">
        <v>26356017.560000002</v>
      </c>
    </row>
    <row r="22" spans="1:13" x14ac:dyDescent="0.2">
      <c r="A22" s="16" t="s">
        <v>13</v>
      </c>
      <c r="B22" s="24">
        <v>9295.6000000000022</v>
      </c>
      <c r="C22" s="24">
        <v>6206.5499999999993</v>
      </c>
      <c r="D22" s="24">
        <v>6764.5999999999995</v>
      </c>
      <c r="E22" s="23">
        <v>20331.91</v>
      </c>
      <c r="F22" s="23">
        <v>13945.82</v>
      </c>
      <c r="G22" s="23">
        <v>77545.820000000007</v>
      </c>
      <c r="H22" s="23">
        <v>8926.880000000001</v>
      </c>
      <c r="I22" s="23">
        <v>38562.83</v>
      </c>
      <c r="J22" s="23">
        <v>10101.74</v>
      </c>
      <c r="K22" s="23">
        <v>5842.03</v>
      </c>
      <c r="L22" s="23">
        <v>7351.18</v>
      </c>
      <c r="M22" s="23">
        <v>16773.39</v>
      </c>
    </row>
    <row r="23" spans="1:13" x14ac:dyDescent="0.2">
      <c r="A23" s="16" t="s">
        <v>14</v>
      </c>
      <c r="B23" s="24">
        <v>2773195.63</v>
      </c>
      <c r="C23" s="24">
        <v>2813583.0799999996</v>
      </c>
      <c r="D23" s="24">
        <v>1556486</v>
      </c>
      <c r="E23" s="23">
        <v>2258897.2400000002</v>
      </c>
      <c r="F23" s="23">
        <v>2378151.38</v>
      </c>
      <c r="G23" s="23">
        <v>1747837.55</v>
      </c>
      <c r="H23" s="23">
        <v>2522499.6800000002</v>
      </c>
      <c r="I23" s="23">
        <v>3627026.74</v>
      </c>
      <c r="J23" s="23">
        <v>2124216.06</v>
      </c>
      <c r="K23" s="23">
        <v>3284665.01</v>
      </c>
      <c r="L23" s="23">
        <v>2075392.69</v>
      </c>
      <c r="M23" s="23">
        <v>2889161.64</v>
      </c>
    </row>
    <row r="24" spans="1:13" x14ac:dyDescent="0.2">
      <c r="A24" s="16" t="s">
        <v>15</v>
      </c>
      <c r="B24" s="24">
        <v>115780.34</v>
      </c>
      <c r="C24" s="24">
        <v>139210.6</v>
      </c>
      <c r="D24" s="24">
        <v>180008.61</v>
      </c>
      <c r="E24" s="23">
        <v>110754.98</v>
      </c>
      <c r="F24" s="23">
        <v>138928.93</v>
      </c>
      <c r="G24" s="23">
        <v>159320.9</v>
      </c>
      <c r="H24" s="23">
        <v>105832.94</v>
      </c>
      <c r="I24" s="23">
        <v>162682.62</v>
      </c>
      <c r="J24" s="23">
        <v>163242</v>
      </c>
      <c r="K24" s="23">
        <v>142580.70000000001</v>
      </c>
      <c r="L24" s="23">
        <v>147724.78</v>
      </c>
      <c r="M24" s="23">
        <v>164489.91</v>
      </c>
    </row>
    <row r="25" spans="1:13" x14ac:dyDescent="0.2">
      <c r="A25" s="16" t="s">
        <v>16</v>
      </c>
      <c r="B25" s="24">
        <v>325020.07</v>
      </c>
      <c r="C25" s="24">
        <v>303484.80000000005</v>
      </c>
      <c r="D25" s="24">
        <v>415372.73</v>
      </c>
      <c r="E25" s="23">
        <v>551843.01</v>
      </c>
      <c r="F25" s="23">
        <v>352016.2</v>
      </c>
      <c r="G25" s="23">
        <v>406031.27</v>
      </c>
      <c r="H25" s="23">
        <v>432399.62</v>
      </c>
      <c r="I25" s="23">
        <v>428101.5</v>
      </c>
      <c r="J25" s="23">
        <v>419462.25</v>
      </c>
      <c r="K25" s="23">
        <v>413965.29</v>
      </c>
      <c r="L25" s="23">
        <v>436042.14</v>
      </c>
      <c r="M25" s="23">
        <v>846036.7</v>
      </c>
    </row>
    <row r="26" spans="1:13" x14ac:dyDescent="0.2">
      <c r="A26" s="16" t="s">
        <v>17</v>
      </c>
      <c r="B26" s="24">
        <v>410568.77999999991</v>
      </c>
      <c r="C26" s="24">
        <v>342721.60000000003</v>
      </c>
      <c r="D26" s="24">
        <v>258336.76</v>
      </c>
      <c r="E26" s="23">
        <v>553365.81999999995</v>
      </c>
      <c r="F26" s="23">
        <v>345117.42</v>
      </c>
      <c r="G26" s="23">
        <v>357114.83</v>
      </c>
      <c r="H26" s="23">
        <v>434531.02</v>
      </c>
      <c r="I26" s="23">
        <v>366811.73</v>
      </c>
      <c r="J26" s="23">
        <v>405793.26</v>
      </c>
      <c r="K26" s="23">
        <v>402878.1</v>
      </c>
      <c r="L26" s="23">
        <v>383740.56</v>
      </c>
      <c r="M26" s="23">
        <v>355868.48</v>
      </c>
    </row>
    <row r="27" spans="1:13" ht="14.25" x14ac:dyDescent="0.2">
      <c r="A27" s="16" t="s">
        <v>18</v>
      </c>
      <c r="B27" s="24">
        <v>39062.239999999998</v>
      </c>
      <c r="C27" s="24">
        <v>59373.66</v>
      </c>
      <c r="D27" s="24">
        <v>44105.95</v>
      </c>
      <c r="E27" s="23">
        <v>115973.1</v>
      </c>
      <c r="F27" s="23">
        <v>159626.34999999998</v>
      </c>
      <c r="G27" s="23">
        <v>111279.70999999999</v>
      </c>
      <c r="H27" s="23">
        <v>179165.98</v>
      </c>
      <c r="I27" s="23">
        <v>125688.15</v>
      </c>
      <c r="J27" s="23">
        <v>160696.6</v>
      </c>
      <c r="K27" s="23">
        <v>247067.77</v>
      </c>
      <c r="L27" s="23">
        <v>218347.75</v>
      </c>
      <c r="M27" s="23">
        <v>293034.38999999996</v>
      </c>
    </row>
    <row r="28" spans="1:13" ht="14.25" x14ac:dyDescent="0.2">
      <c r="A28" s="16" t="s">
        <v>19</v>
      </c>
      <c r="B28" s="24">
        <v>1074446.3900000001</v>
      </c>
      <c r="C28" s="24">
        <v>972471.53999999992</v>
      </c>
      <c r="D28" s="24">
        <v>766469.42</v>
      </c>
      <c r="E28" s="23">
        <v>938350.96</v>
      </c>
      <c r="F28" s="23">
        <v>659634.57000000007</v>
      </c>
      <c r="G28" s="23">
        <v>904550.38</v>
      </c>
      <c r="H28" s="23">
        <v>813185.03</v>
      </c>
      <c r="I28" s="23">
        <v>968145.84000000008</v>
      </c>
      <c r="J28" s="23">
        <v>928540.36</v>
      </c>
      <c r="K28" s="23">
        <v>872126.5</v>
      </c>
      <c r="L28" s="23">
        <v>1079384.2</v>
      </c>
      <c r="M28" s="23">
        <v>938717.8</v>
      </c>
    </row>
    <row r="29" spans="1:13" ht="14.25" x14ac:dyDescent="0.2">
      <c r="A29" s="16" t="s">
        <v>20</v>
      </c>
      <c r="B29" s="24">
        <v>228505.8</v>
      </c>
      <c r="C29" s="24">
        <v>180357.11</v>
      </c>
      <c r="D29" s="24">
        <v>124515.19999999997</v>
      </c>
      <c r="E29" s="23">
        <v>50956.93</v>
      </c>
      <c r="F29" s="23">
        <v>44340.93</v>
      </c>
      <c r="G29" s="23">
        <v>10043.92</v>
      </c>
      <c r="H29" s="23">
        <v>101601.3</v>
      </c>
      <c r="I29" s="23">
        <v>15143.63</v>
      </c>
      <c r="J29" s="23">
        <v>13092.68</v>
      </c>
      <c r="K29" s="23">
        <v>37846.339999999997</v>
      </c>
      <c r="L29" s="23">
        <v>45677.52</v>
      </c>
      <c r="M29" s="23">
        <v>48068.24</v>
      </c>
    </row>
    <row r="30" spans="1:13" x14ac:dyDescent="0.2">
      <c r="A30" s="16" t="s">
        <v>21</v>
      </c>
      <c r="B30" s="24">
        <v>546200.42000000004</v>
      </c>
      <c r="C30" s="24">
        <v>705895.56000000017</v>
      </c>
      <c r="D30" s="24">
        <v>368758.67999999993</v>
      </c>
      <c r="E30" s="23">
        <v>509719.96</v>
      </c>
      <c r="F30" s="23">
        <v>400766.79</v>
      </c>
      <c r="G30" s="23">
        <v>691209.31</v>
      </c>
      <c r="H30" s="23">
        <v>1928805.49</v>
      </c>
      <c r="I30" s="23">
        <v>423957.82</v>
      </c>
      <c r="J30" s="23">
        <v>616884.25</v>
      </c>
      <c r="K30" s="23">
        <v>545411.61</v>
      </c>
      <c r="L30" s="23">
        <v>502186.88</v>
      </c>
      <c r="M30" s="23">
        <v>831017.66</v>
      </c>
    </row>
    <row r="31" spans="1:13" x14ac:dyDescent="0.2">
      <c r="A31" s="16" t="s">
        <v>22</v>
      </c>
      <c r="B31" s="24">
        <v>283152.49000000005</v>
      </c>
      <c r="C31" s="24">
        <v>355735.81000000006</v>
      </c>
      <c r="D31" s="24">
        <v>391131.05000000005</v>
      </c>
      <c r="E31" s="23">
        <v>555611.24</v>
      </c>
      <c r="F31" s="23">
        <v>357912.52</v>
      </c>
      <c r="G31" s="23">
        <v>275606.59999999998</v>
      </c>
      <c r="H31" s="23">
        <v>240970.6</v>
      </c>
      <c r="I31" s="23">
        <v>417706.86</v>
      </c>
      <c r="J31" s="23">
        <v>274793.34000000003</v>
      </c>
      <c r="K31" s="23">
        <v>299140.82</v>
      </c>
      <c r="L31" s="23">
        <v>399021.37</v>
      </c>
      <c r="M31" s="23">
        <v>305657.32</v>
      </c>
    </row>
    <row r="32" spans="1:13" x14ac:dyDescent="0.2">
      <c r="A32" s="16" t="s">
        <v>23</v>
      </c>
      <c r="B32" s="24">
        <v>547679.5199999999</v>
      </c>
      <c r="C32" s="24">
        <v>553864.54</v>
      </c>
      <c r="D32" s="24">
        <v>242372.40000000002</v>
      </c>
      <c r="E32" s="23">
        <v>525561.44999999995</v>
      </c>
      <c r="F32" s="23">
        <v>481196.23000000004</v>
      </c>
      <c r="G32" s="23">
        <v>411020.68000000005</v>
      </c>
      <c r="H32" s="23">
        <v>357200.20000000007</v>
      </c>
      <c r="I32" s="23">
        <v>439376.24</v>
      </c>
      <c r="J32" s="23">
        <v>318861.02999999997</v>
      </c>
      <c r="K32" s="23">
        <v>347060.60000000003</v>
      </c>
      <c r="L32" s="23">
        <v>382224.98000000004</v>
      </c>
      <c r="M32" s="23">
        <v>268013</v>
      </c>
    </row>
    <row r="33" spans="1:13" x14ac:dyDescent="0.2">
      <c r="A33" s="16" t="s">
        <v>24</v>
      </c>
      <c r="B33" s="23">
        <v>0</v>
      </c>
      <c r="C33" s="23">
        <v>0</v>
      </c>
      <c r="D33" s="23">
        <v>0</v>
      </c>
      <c r="E33" s="23">
        <v>0</v>
      </c>
      <c r="F33" s="23">
        <v>1496.88</v>
      </c>
      <c r="G33" s="23">
        <v>350</v>
      </c>
      <c r="H33" s="23">
        <v>0</v>
      </c>
      <c r="I33" s="23">
        <v>0</v>
      </c>
      <c r="J33" s="23">
        <v>26.46</v>
      </c>
      <c r="K33" s="23">
        <v>389.34</v>
      </c>
      <c r="L33" s="23">
        <v>0</v>
      </c>
      <c r="M33" s="23">
        <v>0</v>
      </c>
    </row>
    <row r="34" spans="1:13" ht="14.25" x14ac:dyDescent="0.2">
      <c r="A34" s="16" t="s">
        <v>25</v>
      </c>
      <c r="B34" s="23">
        <v>583851.73</v>
      </c>
      <c r="C34" s="23">
        <v>513730.97999999992</v>
      </c>
      <c r="D34" s="23">
        <v>426682.05000000005</v>
      </c>
      <c r="E34" s="23">
        <v>667131.06999999995</v>
      </c>
      <c r="F34" s="23">
        <v>576409.98</v>
      </c>
      <c r="G34" s="23">
        <v>571869.92000000004</v>
      </c>
      <c r="H34" s="23">
        <v>591779.4</v>
      </c>
      <c r="I34" s="23">
        <v>591892.41</v>
      </c>
      <c r="J34" s="23">
        <v>781050.39</v>
      </c>
      <c r="K34" s="23">
        <v>562662.05000000005</v>
      </c>
      <c r="L34" s="23">
        <v>788717.6</v>
      </c>
      <c r="M34" s="23">
        <v>1117391.02</v>
      </c>
    </row>
    <row r="35" spans="1:13" ht="14.25" x14ac:dyDescent="0.2">
      <c r="A35" s="16" t="s">
        <v>26</v>
      </c>
      <c r="B35" s="24">
        <v>7604577.6500000013</v>
      </c>
      <c r="C35" s="24">
        <v>5750011.9299999997</v>
      </c>
      <c r="D35" s="24">
        <v>5760402.1599999983</v>
      </c>
      <c r="E35" s="23">
        <v>6824213.959999999</v>
      </c>
      <c r="F35" s="23">
        <v>7032544.75</v>
      </c>
      <c r="G35" s="23">
        <v>6162177.3799999999</v>
      </c>
      <c r="H35" s="23">
        <v>6826444.3000000007</v>
      </c>
      <c r="I35" s="23">
        <v>6758282.4199999999</v>
      </c>
      <c r="J35" s="23">
        <v>7412586.8699999992</v>
      </c>
      <c r="K35" s="23">
        <v>6775618.3600000003</v>
      </c>
      <c r="L35" s="23">
        <v>7788353.9800000004</v>
      </c>
      <c r="M35" s="23">
        <v>8915371.7599999998</v>
      </c>
    </row>
    <row r="36" spans="1:13" x14ac:dyDescent="0.2">
      <c r="A36" s="16" t="s">
        <v>27</v>
      </c>
      <c r="B36" s="24">
        <v>2246286.9199999995</v>
      </c>
      <c r="C36" s="24">
        <v>1936417.61</v>
      </c>
      <c r="D36" s="24">
        <v>1326935.6000000001</v>
      </c>
      <c r="E36" s="23">
        <v>1144279.3900000001</v>
      </c>
      <c r="F36" s="23">
        <v>1537630.3499999999</v>
      </c>
      <c r="G36" s="23">
        <v>1705125.56</v>
      </c>
      <c r="H36" s="23">
        <v>1714401.02</v>
      </c>
      <c r="I36" s="23">
        <v>610976.11</v>
      </c>
      <c r="J36" s="23">
        <v>1205461.08</v>
      </c>
      <c r="K36" s="23">
        <v>1043162.9099999999</v>
      </c>
      <c r="L36" s="23">
        <v>1597725.7399999998</v>
      </c>
      <c r="M36" s="23">
        <v>1458926.44</v>
      </c>
    </row>
    <row r="37" spans="1:13" x14ac:dyDescent="0.2">
      <c r="A37" s="16" t="s">
        <v>28</v>
      </c>
      <c r="B37" s="22">
        <v>0</v>
      </c>
      <c r="C37" s="25">
        <v>0</v>
      </c>
      <c r="D37" s="25">
        <v>0</v>
      </c>
      <c r="E37" s="23">
        <v>0</v>
      </c>
      <c r="F37" s="23">
        <v>551.25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140</v>
      </c>
      <c r="M37" s="23">
        <v>871.5</v>
      </c>
    </row>
    <row r="38" spans="1:13" ht="14.25" x14ac:dyDescent="0.2">
      <c r="A38" s="16" t="s">
        <v>29</v>
      </c>
      <c r="B38" s="24">
        <v>16922.269999999997</v>
      </c>
      <c r="C38" s="24">
        <v>28768.61</v>
      </c>
      <c r="D38" s="24">
        <v>16948.080000000002</v>
      </c>
      <c r="E38" s="23">
        <v>22862.04</v>
      </c>
      <c r="F38" s="23">
        <v>29360.89</v>
      </c>
      <c r="G38" s="23">
        <v>14881.130000000001</v>
      </c>
      <c r="H38" s="23">
        <v>29884.959999999999</v>
      </c>
      <c r="I38" s="23">
        <v>31848.010000000002</v>
      </c>
      <c r="J38" s="23">
        <v>25218.36</v>
      </c>
      <c r="K38" s="23">
        <v>11544.57</v>
      </c>
      <c r="L38" s="23">
        <v>24266.09</v>
      </c>
      <c r="M38" s="23">
        <v>41678.44</v>
      </c>
    </row>
    <row r="39" spans="1:13" x14ac:dyDescent="0.2">
      <c r="A39" s="16" t="s">
        <v>30</v>
      </c>
      <c r="B39" s="24">
        <v>913144.62000000011</v>
      </c>
      <c r="C39" s="24">
        <v>730971.23999999976</v>
      </c>
      <c r="D39" s="24">
        <v>945018.34999999986</v>
      </c>
      <c r="E39" s="23">
        <v>947209.86</v>
      </c>
      <c r="F39" s="23">
        <v>1018617.91</v>
      </c>
      <c r="G39" s="23">
        <v>715921.49</v>
      </c>
      <c r="H39" s="23">
        <v>1197893.3</v>
      </c>
      <c r="I39" s="23">
        <v>841271.54</v>
      </c>
      <c r="J39" s="23">
        <v>1181708.06</v>
      </c>
      <c r="K39" s="23">
        <v>874396.66</v>
      </c>
      <c r="L39" s="23">
        <v>996709.65</v>
      </c>
      <c r="M39" s="23">
        <v>1541506.47</v>
      </c>
    </row>
    <row r="40" spans="1:13" x14ac:dyDescent="0.2">
      <c r="A40" s="16" t="s">
        <v>31</v>
      </c>
      <c r="B40" s="24">
        <v>2456211.3699999996</v>
      </c>
      <c r="C40" s="24">
        <v>3677850.7100000004</v>
      </c>
      <c r="D40" s="24">
        <v>2485973.1999999993</v>
      </c>
      <c r="E40" s="23">
        <v>3038724.35</v>
      </c>
      <c r="F40" s="23">
        <v>2847234.65</v>
      </c>
      <c r="G40" s="23">
        <v>1686717.58</v>
      </c>
      <c r="H40" s="23">
        <v>3897681.52</v>
      </c>
      <c r="I40" s="23">
        <v>2508657.37</v>
      </c>
      <c r="J40" s="23">
        <v>2556706.09</v>
      </c>
      <c r="K40" s="23">
        <v>3001527.81</v>
      </c>
      <c r="L40" s="23">
        <v>2974509.25</v>
      </c>
      <c r="M40" s="23">
        <v>3183086.72</v>
      </c>
    </row>
    <row r="41" spans="1:13" x14ac:dyDescent="0.2">
      <c r="A41" s="16"/>
      <c r="B41" s="26"/>
      <c r="C41" s="26"/>
      <c r="D41" s="27"/>
      <c r="E41" s="50"/>
      <c r="F41" s="27"/>
      <c r="G41" s="50"/>
      <c r="H41" s="27"/>
      <c r="I41" s="27"/>
      <c r="J41" s="27"/>
      <c r="K41" s="27"/>
      <c r="L41" s="27"/>
      <c r="M41" s="27"/>
    </row>
    <row r="42" spans="1:13" ht="14.25" x14ac:dyDescent="0.2">
      <c r="A42" s="13" t="s">
        <v>32</v>
      </c>
      <c r="B42" s="28">
        <f t="shared" ref="B42:I42" si="8">SUM(B43:B62)</f>
        <v>13218612.000000004</v>
      </c>
      <c r="C42" s="28">
        <f t="shared" si="8"/>
        <v>13411376.229999999</v>
      </c>
      <c r="D42" s="28">
        <f t="shared" si="8"/>
        <v>9608518.6800000016</v>
      </c>
      <c r="E42" s="28">
        <f t="shared" si="8"/>
        <v>9962258.5399999991</v>
      </c>
      <c r="F42" s="28">
        <f t="shared" si="8"/>
        <v>10990924.879999999</v>
      </c>
      <c r="G42" s="28">
        <f t="shared" si="8"/>
        <v>10066398.130000001</v>
      </c>
      <c r="H42" s="28">
        <f t="shared" si="8"/>
        <v>10434092.219999997</v>
      </c>
      <c r="I42" s="28">
        <f t="shared" si="8"/>
        <v>9882333.120000001</v>
      </c>
      <c r="J42" s="28">
        <v>10138287.399999999</v>
      </c>
      <c r="K42" s="28">
        <v>11413309.34</v>
      </c>
      <c r="L42" s="28">
        <v>11035679.439999998</v>
      </c>
      <c r="M42" s="28">
        <v>12499777.26</v>
      </c>
    </row>
    <row r="43" spans="1:13" x14ac:dyDescent="0.2">
      <c r="A43" s="16" t="s">
        <v>12</v>
      </c>
      <c r="B43" s="29">
        <v>11092853</v>
      </c>
      <c r="C43" s="29">
        <v>11539843.77</v>
      </c>
      <c r="D43" s="29">
        <v>8045767.3200000003</v>
      </c>
      <c r="E43" s="29">
        <v>8235144.54</v>
      </c>
      <c r="F43" s="29">
        <v>9147625.7899999991</v>
      </c>
      <c r="G43" s="29">
        <v>8320551.6200000001</v>
      </c>
      <c r="H43" s="29">
        <v>8487200.3499999996</v>
      </c>
      <c r="I43" s="29">
        <v>8291039.3799999999</v>
      </c>
      <c r="J43" s="29">
        <v>8305912.7000000002</v>
      </c>
      <c r="K43" s="29">
        <v>9700333.1400000006</v>
      </c>
      <c r="L43" s="29">
        <v>8954433.0600000005</v>
      </c>
      <c r="M43" s="29">
        <v>10244812.01</v>
      </c>
    </row>
    <row r="44" spans="1:13" x14ac:dyDescent="0.2">
      <c r="A44" s="16" t="s">
        <v>13</v>
      </c>
      <c r="B44" s="29">
        <v>491.25</v>
      </c>
      <c r="C44" s="29">
        <v>262.57</v>
      </c>
      <c r="D44" s="29">
        <v>263.63</v>
      </c>
      <c r="E44" s="29">
        <v>1033.3499999999999</v>
      </c>
      <c r="F44" s="29">
        <v>684.51</v>
      </c>
      <c r="G44" s="29">
        <v>12642.09</v>
      </c>
      <c r="H44" s="29">
        <v>334.33</v>
      </c>
      <c r="I44" s="29">
        <v>1800.94</v>
      </c>
      <c r="J44" s="29">
        <v>371.6</v>
      </c>
      <c r="K44" s="29">
        <v>236.3</v>
      </c>
      <c r="L44" s="29">
        <v>382.6</v>
      </c>
      <c r="M44" s="29">
        <v>910.2</v>
      </c>
    </row>
    <row r="45" spans="1:13" x14ac:dyDescent="0.2">
      <c r="A45" s="16" t="s">
        <v>33</v>
      </c>
      <c r="B45" s="29">
        <v>97248.5</v>
      </c>
      <c r="C45" s="29">
        <v>97634.58</v>
      </c>
      <c r="D45" s="29">
        <v>54743.02</v>
      </c>
      <c r="E45" s="29">
        <v>79756.479999999996</v>
      </c>
      <c r="F45" s="29">
        <v>83018.789999999994</v>
      </c>
      <c r="G45" s="29">
        <v>60888.22</v>
      </c>
      <c r="H45" s="29">
        <v>87485.14</v>
      </c>
      <c r="I45" s="29">
        <v>127763.21</v>
      </c>
      <c r="J45" s="29">
        <v>74640.289999999994</v>
      </c>
      <c r="K45" s="29">
        <v>114650.74</v>
      </c>
      <c r="L45" s="29">
        <v>72570.720000000001</v>
      </c>
      <c r="M45" s="29">
        <v>100923.37</v>
      </c>
    </row>
    <row r="46" spans="1:13" x14ac:dyDescent="0.2">
      <c r="A46" s="16" t="s">
        <v>34</v>
      </c>
      <c r="B46" s="29">
        <v>50896.71</v>
      </c>
      <c r="C46" s="29">
        <v>61979.07</v>
      </c>
      <c r="D46" s="29">
        <v>80280.31</v>
      </c>
      <c r="E46" s="29">
        <v>49998.28</v>
      </c>
      <c r="F46" s="29">
        <v>61153.59</v>
      </c>
      <c r="G46" s="29">
        <v>69076.25</v>
      </c>
      <c r="H46" s="29">
        <v>48965.33</v>
      </c>
      <c r="I46" s="29">
        <v>72355.03</v>
      </c>
      <c r="J46" s="29">
        <v>72212.55</v>
      </c>
      <c r="K46" s="29">
        <v>64214.2</v>
      </c>
      <c r="L46" s="29">
        <v>67999.839999999997</v>
      </c>
      <c r="M46" s="29">
        <v>74200.990000000005</v>
      </c>
    </row>
    <row r="47" spans="1:13" x14ac:dyDescent="0.2">
      <c r="A47" s="16" t="s">
        <v>16</v>
      </c>
      <c r="B47" s="29">
        <v>10988.38</v>
      </c>
      <c r="C47" s="29">
        <v>10443.36</v>
      </c>
      <c r="D47" s="29">
        <v>14264.42</v>
      </c>
      <c r="E47" s="29">
        <v>18763.29</v>
      </c>
      <c r="F47" s="29">
        <v>12250.52</v>
      </c>
      <c r="G47" s="29">
        <v>13865.4</v>
      </c>
      <c r="H47" s="29">
        <v>14581.52</v>
      </c>
      <c r="I47" s="29">
        <v>14709.92</v>
      </c>
      <c r="J47" s="29">
        <v>14260.12</v>
      </c>
      <c r="K47" s="29">
        <v>14085.38</v>
      </c>
      <c r="L47" s="29">
        <v>14910.06</v>
      </c>
      <c r="M47" s="29">
        <v>27254.05</v>
      </c>
    </row>
    <row r="48" spans="1:13" x14ac:dyDescent="0.2">
      <c r="A48" s="16" t="s">
        <v>35</v>
      </c>
      <c r="B48" s="29">
        <v>20554.72</v>
      </c>
      <c r="C48" s="29">
        <v>16098.53</v>
      </c>
      <c r="D48" s="29">
        <v>12641.77</v>
      </c>
      <c r="E48" s="29">
        <v>25041.119999999999</v>
      </c>
      <c r="F48" s="29">
        <v>16723.98</v>
      </c>
      <c r="G48" s="29">
        <v>17829.169999999998</v>
      </c>
      <c r="H48" s="29">
        <v>21473.78</v>
      </c>
      <c r="I48" s="29">
        <v>18238.900000000001</v>
      </c>
      <c r="J48" s="29">
        <v>20138.48</v>
      </c>
      <c r="K48" s="29">
        <v>20022.75</v>
      </c>
      <c r="L48" s="29">
        <v>17523.28</v>
      </c>
      <c r="M48" s="29">
        <v>16718.759999999998</v>
      </c>
    </row>
    <row r="49" spans="1:13" ht="14.25" x14ac:dyDescent="0.2">
      <c r="A49" s="16" t="s">
        <v>18</v>
      </c>
      <c r="B49" s="29">
        <v>560.74</v>
      </c>
      <c r="C49" s="29">
        <v>874.06</v>
      </c>
      <c r="D49" s="29">
        <v>637.21</v>
      </c>
      <c r="E49" s="29">
        <v>11246.11</v>
      </c>
      <c r="F49" s="29">
        <v>18034.57</v>
      </c>
      <c r="G49" s="29">
        <v>11073.88</v>
      </c>
      <c r="H49" s="29">
        <v>19197.669999999998</v>
      </c>
      <c r="I49" s="29">
        <v>15063.7</v>
      </c>
      <c r="J49" s="29">
        <v>19272.68</v>
      </c>
      <c r="K49" s="29">
        <v>26609.68</v>
      </c>
      <c r="L49" s="29">
        <v>21801.69</v>
      </c>
      <c r="M49" s="29">
        <v>31180.89</v>
      </c>
    </row>
    <row r="50" spans="1:13" ht="14.25" x14ac:dyDescent="0.2">
      <c r="A50" s="16" t="s">
        <v>19</v>
      </c>
      <c r="B50" s="29">
        <v>80099.14</v>
      </c>
      <c r="C50" s="29">
        <v>75731.850000000006</v>
      </c>
      <c r="D50" s="29">
        <v>79226.48</v>
      </c>
      <c r="E50" s="29">
        <v>87200.2</v>
      </c>
      <c r="F50" s="29">
        <v>66515.839999999997</v>
      </c>
      <c r="G50" s="29">
        <v>74105.2</v>
      </c>
      <c r="H50" s="29">
        <v>74677.119999999995</v>
      </c>
      <c r="I50" s="29">
        <v>83160.240000000005</v>
      </c>
      <c r="J50" s="29">
        <v>79041.56</v>
      </c>
      <c r="K50" s="29">
        <v>78197.22</v>
      </c>
      <c r="L50" s="29">
        <v>104541.18</v>
      </c>
      <c r="M50" s="29">
        <v>81801.279999999999</v>
      </c>
    </row>
    <row r="51" spans="1:13" ht="14.25" x14ac:dyDescent="0.2">
      <c r="A51" s="16" t="s">
        <v>20</v>
      </c>
      <c r="B51" s="29">
        <v>25337.279999999999</v>
      </c>
      <c r="C51" s="29">
        <v>18955.98</v>
      </c>
      <c r="D51" s="29">
        <v>11748.59</v>
      </c>
      <c r="E51" s="29">
        <v>741.58</v>
      </c>
      <c r="F51" s="29">
        <v>671.6</v>
      </c>
      <c r="G51" s="29">
        <v>146.74</v>
      </c>
      <c r="H51" s="29">
        <v>1590.28</v>
      </c>
      <c r="I51" s="29">
        <v>219</v>
      </c>
      <c r="J51" s="29">
        <v>188.66</v>
      </c>
      <c r="K51" s="29">
        <v>545.04</v>
      </c>
      <c r="L51" s="29">
        <v>667.75</v>
      </c>
      <c r="M51" s="29">
        <v>699.6</v>
      </c>
    </row>
    <row r="52" spans="1:13" x14ac:dyDescent="0.2">
      <c r="A52" s="16" t="s">
        <v>21</v>
      </c>
      <c r="B52" s="29">
        <v>19179.25</v>
      </c>
      <c r="C52" s="29">
        <v>25049.21</v>
      </c>
      <c r="D52" s="29">
        <v>13128.33</v>
      </c>
      <c r="E52" s="29">
        <v>18404.16</v>
      </c>
      <c r="F52" s="29">
        <v>14739.82</v>
      </c>
      <c r="G52" s="29">
        <v>24532.97</v>
      </c>
      <c r="H52" s="29">
        <v>69199.899999999994</v>
      </c>
      <c r="I52" s="29">
        <v>15006.24</v>
      </c>
      <c r="J52" s="29">
        <v>22205.93</v>
      </c>
      <c r="K52" s="29">
        <v>19639.04</v>
      </c>
      <c r="L52" s="29">
        <v>17976.34</v>
      </c>
      <c r="M52" s="29">
        <v>39705.199999999997</v>
      </c>
    </row>
    <row r="53" spans="1:13" x14ac:dyDescent="0.2">
      <c r="A53" s="16" t="s">
        <v>22</v>
      </c>
      <c r="B53" s="29">
        <v>30207.72</v>
      </c>
      <c r="C53" s="29">
        <v>46242.27</v>
      </c>
      <c r="D53" s="29">
        <v>29802.959999999999</v>
      </c>
      <c r="E53" s="29">
        <v>41931.15</v>
      </c>
      <c r="F53" s="29">
        <v>46332.35</v>
      </c>
      <c r="G53" s="29">
        <v>27833.18</v>
      </c>
      <c r="H53" s="29">
        <v>24692.6</v>
      </c>
      <c r="I53" s="29">
        <v>54431.32</v>
      </c>
      <c r="J53" s="29">
        <v>27191.82</v>
      </c>
      <c r="K53" s="29">
        <v>31248.95</v>
      </c>
      <c r="L53" s="29">
        <v>46383.53</v>
      </c>
      <c r="M53" s="29">
        <v>31312.38</v>
      </c>
    </row>
    <row r="54" spans="1:13" x14ac:dyDescent="0.2">
      <c r="A54" s="16" t="s">
        <v>23</v>
      </c>
      <c r="B54" s="29">
        <v>35378.94</v>
      </c>
      <c r="C54" s="29">
        <v>37008.35</v>
      </c>
      <c r="D54" s="29">
        <v>15658.21</v>
      </c>
      <c r="E54" s="29">
        <v>33091.26</v>
      </c>
      <c r="F54" s="29">
        <v>27986.46</v>
      </c>
      <c r="G54" s="29">
        <v>25068.17</v>
      </c>
      <c r="H54" s="29">
        <v>23917.85</v>
      </c>
      <c r="I54" s="29">
        <v>30893.56</v>
      </c>
      <c r="J54" s="29">
        <v>19516.41</v>
      </c>
      <c r="K54" s="29">
        <v>23589.18</v>
      </c>
      <c r="L54" s="29">
        <v>22832.87</v>
      </c>
      <c r="M54" s="29">
        <v>15662.44</v>
      </c>
    </row>
    <row r="55" spans="1:13" x14ac:dyDescent="0.2">
      <c r="A55" s="16" t="s">
        <v>24</v>
      </c>
      <c r="B55" s="29">
        <v>0</v>
      </c>
      <c r="C55" s="29">
        <v>0</v>
      </c>
      <c r="D55" s="29">
        <v>0</v>
      </c>
      <c r="E55" s="29">
        <v>0</v>
      </c>
      <c r="F55" s="29">
        <v>855.36</v>
      </c>
      <c r="G55" s="29">
        <v>200</v>
      </c>
      <c r="H55" s="29">
        <v>0</v>
      </c>
      <c r="I55" s="29">
        <v>0</v>
      </c>
      <c r="J55" s="29">
        <v>42</v>
      </c>
      <c r="K55" s="29">
        <v>237.84</v>
      </c>
      <c r="L55" s="29">
        <v>0</v>
      </c>
      <c r="M55" s="29">
        <v>0</v>
      </c>
    </row>
    <row r="56" spans="1:13" ht="14.25" x14ac:dyDescent="0.2">
      <c r="A56" s="16" t="s">
        <v>25</v>
      </c>
      <c r="B56" s="29">
        <v>77221.179999999993</v>
      </c>
      <c r="C56" s="29">
        <v>70529.77</v>
      </c>
      <c r="D56" s="29">
        <v>55114.71</v>
      </c>
      <c r="E56" s="29">
        <v>84434.52</v>
      </c>
      <c r="F56" s="29">
        <v>75288.210000000006</v>
      </c>
      <c r="G56" s="29">
        <v>77940.77</v>
      </c>
      <c r="H56" s="29">
        <v>75706.84</v>
      </c>
      <c r="I56" s="29">
        <v>74996.12</v>
      </c>
      <c r="J56" s="29">
        <v>96265.81</v>
      </c>
      <c r="K56" s="29">
        <v>71695.64</v>
      </c>
      <c r="L56" s="29">
        <v>101311.77</v>
      </c>
      <c r="M56" s="29">
        <v>143237.29999999999</v>
      </c>
    </row>
    <row r="57" spans="1:13" ht="14.25" x14ac:dyDescent="0.2">
      <c r="A57" s="16" t="s">
        <v>26</v>
      </c>
      <c r="B57" s="29">
        <v>847680.79</v>
      </c>
      <c r="C57" s="29">
        <v>635157.76000000001</v>
      </c>
      <c r="D57" s="29">
        <v>635276.13</v>
      </c>
      <c r="E57" s="29">
        <v>759231.74</v>
      </c>
      <c r="F57" s="29">
        <v>778434.79</v>
      </c>
      <c r="G57" s="29">
        <v>683771.82</v>
      </c>
      <c r="H57" s="29">
        <v>751612.03</v>
      </c>
      <c r="I57" s="29">
        <v>747340.84</v>
      </c>
      <c r="J57" s="29">
        <v>820998.01</v>
      </c>
      <c r="K57" s="29">
        <v>758459.32</v>
      </c>
      <c r="L57" s="29">
        <v>863395.92</v>
      </c>
      <c r="M57" s="29">
        <v>992079.8</v>
      </c>
    </row>
    <row r="58" spans="1:13" x14ac:dyDescent="0.2">
      <c r="A58" s="16" t="s">
        <v>27</v>
      </c>
      <c r="B58" s="29">
        <v>708306.05</v>
      </c>
      <c r="C58" s="29">
        <v>618610.76</v>
      </c>
      <c r="D58" s="29">
        <v>436543.46</v>
      </c>
      <c r="E58" s="29">
        <v>370545.91</v>
      </c>
      <c r="F58" s="29">
        <v>499623.4</v>
      </c>
      <c r="G58" s="29">
        <v>560060.57999999996</v>
      </c>
      <c r="H58" s="29">
        <v>556182.5</v>
      </c>
      <c r="I58" s="29">
        <v>213808.48</v>
      </c>
      <c r="J58" s="29">
        <v>430792.28</v>
      </c>
      <c r="K58" s="29">
        <v>352075.31</v>
      </c>
      <c r="L58" s="29">
        <v>586462.05000000005</v>
      </c>
      <c r="M58" s="29">
        <v>530789.46</v>
      </c>
    </row>
    <row r="59" spans="1:13" x14ac:dyDescent="0.2">
      <c r="A59" s="16" t="s">
        <v>28</v>
      </c>
      <c r="B59" s="29">
        <v>0</v>
      </c>
      <c r="C59" s="29">
        <v>0</v>
      </c>
      <c r="D59" s="29">
        <v>0</v>
      </c>
      <c r="E59" s="29">
        <v>0</v>
      </c>
      <c r="F59" s="29">
        <v>45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100</v>
      </c>
      <c r="M59" s="29">
        <v>393</v>
      </c>
    </row>
    <row r="60" spans="1:13" ht="14.25" x14ac:dyDescent="0.2">
      <c r="A60" s="16" t="s">
        <v>29</v>
      </c>
      <c r="B60" s="29">
        <v>1653.88</v>
      </c>
      <c r="C60" s="29">
        <v>2951.32</v>
      </c>
      <c r="D60" s="29">
        <v>1544.25</v>
      </c>
      <c r="E60" s="29">
        <v>2445.35</v>
      </c>
      <c r="F60" s="29">
        <v>2799.45</v>
      </c>
      <c r="G60" s="29">
        <v>1393.5</v>
      </c>
      <c r="H60" s="29">
        <v>2706.3</v>
      </c>
      <c r="I60" s="29">
        <v>3277.75</v>
      </c>
      <c r="J60" s="29">
        <v>2693.85</v>
      </c>
      <c r="K60" s="29">
        <v>1026.75</v>
      </c>
      <c r="L60" s="29">
        <v>2138.4</v>
      </c>
      <c r="M60" s="29">
        <v>3781.65</v>
      </c>
    </row>
    <row r="61" spans="1:13" x14ac:dyDescent="0.2">
      <c r="A61" s="16" t="s">
        <v>30</v>
      </c>
      <c r="B61" s="29">
        <v>33601.83</v>
      </c>
      <c r="C61" s="29">
        <v>26971.24</v>
      </c>
      <c r="D61" s="29">
        <v>34333.629999999997</v>
      </c>
      <c r="E61" s="29">
        <v>36058.03</v>
      </c>
      <c r="F61" s="29">
        <v>38091.199999999997</v>
      </c>
      <c r="G61" s="29">
        <v>26214.880000000001</v>
      </c>
      <c r="H61" s="29">
        <v>43252.86</v>
      </c>
      <c r="I61" s="29">
        <v>30532.89</v>
      </c>
      <c r="J61" s="29">
        <v>42572.86</v>
      </c>
      <c r="K61" s="29">
        <v>31506.94</v>
      </c>
      <c r="L61" s="29">
        <v>35872.78</v>
      </c>
      <c r="M61" s="29">
        <v>54765.93</v>
      </c>
    </row>
    <row r="62" spans="1:13" x14ac:dyDescent="0.2">
      <c r="A62" s="16" t="s">
        <v>31</v>
      </c>
      <c r="B62" s="29">
        <v>86352.639999999999</v>
      </c>
      <c r="C62" s="29">
        <v>127031.78</v>
      </c>
      <c r="D62" s="29">
        <v>87544.25</v>
      </c>
      <c r="E62" s="29">
        <v>107191.47</v>
      </c>
      <c r="F62" s="29">
        <v>100049.65</v>
      </c>
      <c r="G62" s="29">
        <v>59203.69</v>
      </c>
      <c r="H62" s="29">
        <v>131315.82</v>
      </c>
      <c r="I62" s="29">
        <v>87695.6</v>
      </c>
      <c r="J62" s="29">
        <v>89969.79</v>
      </c>
      <c r="K62" s="29">
        <v>104935.92</v>
      </c>
      <c r="L62" s="29">
        <v>104375.6</v>
      </c>
      <c r="M62" s="29">
        <v>109548.95</v>
      </c>
    </row>
    <row r="63" spans="1:13" x14ac:dyDescent="0.2">
      <c r="A63" s="16"/>
      <c r="B63" s="26"/>
      <c r="C63" s="26"/>
      <c r="D63" s="27"/>
      <c r="E63" s="50"/>
      <c r="F63" s="27"/>
      <c r="G63" s="50"/>
      <c r="H63" s="27"/>
      <c r="I63" s="27"/>
      <c r="J63" s="27"/>
      <c r="K63" s="27"/>
      <c r="L63" s="27"/>
      <c r="M63" s="27"/>
    </row>
    <row r="64" spans="1:13" x14ac:dyDescent="0.2">
      <c r="A64" s="16"/>
      <c r="B64" s="26"/>
      <c r="C64" s="26"/>
      <c r="D64" s="30"/>
      <c r="E64" s="30"/>
      <c r="F64" s="30"/>
      <c r="G64" s="30"/>
      <c r="H64" s="30"/>
      <c r="I64" s="30"/>
      <c r="J64" s="30"/>
      <c r="K64" s="30"/>
      <c r="L64" s="30"/>
      <c r="M64" s="30"/>
    </row>
    <row r="65" spans="1:13" ht="14.25" x14ac:dyDescent="0.2">
      <c r="A65" s="13" t="s">
        <v>36</v>
      </c>
      <c r="B65" s="21">
        <f t="shared" ref="B65:I65" si="9">SUM(B66:B74)</f>
        <v>77774109.949999988</v>
      </c>
      <c r="C65" s="21">
        <f t="shared" si="9"/>
        <v>121420784.45999999</v>
      </c>
      <c r="D65" s="21">
        <f t="shared" si="9"/>
        <v>57917260.79999999</v>
      </c>
      <c r="E65" s="21">
        <f t="shared" si="9"/>
        <v>73972909</v>
      </c>
      <c r="F65" s="21">
        <f t="shared" si="9"/>
        <v>81974449.289999992</v>
      </c>
      <c r="G65" s="21">
        <f t="shared" si="9"/>
        <v>78770487.709999993</v>
      </c>
      <c r="H65" s="21">
        <f t="shared" si="9"/>
        <v>83759289.920000017</v>
      </c>
      <c r="I65" s="21">
        <f t="shared" si="9"/>
        <v>87218495.859999985</v>
      </c>
      <c r="J65" s="21">
        <v>81430406.479999989</v>
      </c>
      <c r="K65" s="21">
        <v>90825687.719999999</v>
      </c>
      <c r="L65" s="21">
        <v>89856015.680000007</v>
      </c>
      <c r="M65" s="21">
        <v>84350691.190000013</v>
      </c>
    </row>
    <row r="66" spans="1:13" x14ac:dyDescent="0.2">
      <c r="A66" s="16" t="s">
        <v>37</v>
      </c>
      <c r="B66" s="31">
        <v>4378546.92</v>
      </c>
      <c r="C66" s="31">
        <v>750734</v>
      </c>
      <c r="D66" s="31">
        <v>157632.79999999999</v>
      </c>
      <c r="E66" s="23">
        <v>905038.32</v>
      </c>
      <c r="F66" s="23">
        <v>280163</v>
      </c>
      <c r="G66" s="23">
        <v>214682</v>
      </c>
      <c r="H66" s="23">
        <v>1234965.68</v>
      </c>
      <c r="I66" s="23">
        <v>414414</v>
      </c>
      <c r="J66" s="23">
        <v>209898</v>
      </c>
      <c r="K66" s="23">
        <v>194768.6</v>
      </c>
      <c r="L66" s="23">
        <v>2924614.68</v>
      </c>
      <c r="M66" s="23">
        <v>197340</v>
      </c>
    </row>
    <row r="67" spans="1:13" x14ac:dyDescent="0.2">
      <c r="A67" s="16" t="s">
        <v>38</v>
      </c>
      <c r="B67" s="31">
        <v>522527.62</v>
      </c>
      <c r="C67" s="31">
        <v>637656.67000000004</v>
      </c>
      <c r="D67" s="31">
        <v>505961.82</v>
      </c>
      <c r="E67" s="23">
        <v>425425.58</v>
      </c>
      <c r="F67" s="23">
        <v>414417.59</v>
      </c>
      <c r="G67" s="23">
        <v>489673.35</v>
      </c>
      <c r="H67" s="23">
        <v>451834.58</v>
      </c>
      <c r="I67" s="23">
        <v>310843.39</v>
      </c>
      <c r="J67" s="23">
        <v>764943.07</v>
      </c>
      <c r="K67" s="23">
        <v>422503.15</v>
      </c>
      <c r="L67" s="23">
        <v>582131.48</v>
      </c>
      <c r="M67" s="23">
        <v>638772.84</v>
      </c>
    </row>
    <row r="68" spans="1:13" ht="14.25" x14ac:dyDescent="0.2">
      <c r="A68" s="16" t="s">
        <v>39</v>
      </c>
      <c r="B68" s="31">
        <v>71674578.25999999</v>
      </c>
      <c r="C68" s="31">
        <v>119000057.09</v>
      </c>
      <c r="D68" s="31">
        <v>56115365.859999992</v>
      </c>
      <c r="E68" s="23">
        <v>71446182.109999999</v>
      </c>
      <c r="F68" s="23">
        <v>80304716.099999994</v>
      </c>
      <c r="G68" s="23">
        <v>77348754.210000008</v>
      </c>
      <c r="H68" s="23">
        <v>80868337.609999999</v>
      </c>
      <c r="I68" s="23">
        <v>85598988.289999992</v>
      </c>
      <c r="J68" s="23">
        <v>79285770.079999998</v>
      </c>
      <c r="K68" s="23">
        <v>88969149.280000001</v>
      </c>
      <c r="L68" s="23">
        <v>85334086.460000008</v>
      </c>
      <c r="M68" s="23">
        <v>82508906.560000002</v>
      </c>
    </row>
    <row r="69" spans="1:13" ht="14.25" x14ac:dyDescent="0.2">
      <c r="A69" s="16" t="s">
        <v>40</v>
      </c>
      <c r="B69" s="31">
        <v>110846.18999999999</v>
      </c>
      <c r="C69" s="31">
        <v>133154.33000000002</v>
      </c>
      <c r="D69" s="31">
        <v>104011.59999999999</v>
      </c>
      <c r="E69" s="23">
        <v>143117.85</v>
      </c>
      <c r="F69" s="23">
        <v>119558.09</v>
      </c>
      <c r="G69" s="23">
        <v>113572.07</v>
      </c>
      <c r="H69" s="23">
        <v>148489.73000000001</v>
      </c>
      <c r="I69" s="23">
        <v>113210.86</v>
      </c>
      <c r="J69" s="23">
        <v>92643.25</v>
      </c>
      <c r="K69" s="23">
        <v>145247.61000000002</v>
      </c>
      <c r="L69" s="23">
        <v>200107.15</v>
      </c>
      <c r="M69" s="23">
        <v>161529.76999999999</v>
      </c>
    </row>
    <row r="70" spans="1:13" ht="14.25" x14ac:dyDescent="0.2">
      <c r="A70" s="16" t="s">
        <v>41</v>
      </c>
      <c r="B70" s="31">
        <v>298989</v>
      </c>
      <c r="C70" s="31">
        <v>153120.13</v>
      </c>
      <c r="D70" s="31">
        <v>230480</v>
      </c>
      <c r="E70" s="23">
        <v>223652</v>
      </c>
      <c r="F70" s="23">
        <v>214326.19</v>
      </c>
      <c r="G70" s="23">
        <v>216715.2</v>
      </c>
      <c r="H70" s="23">
        <v>165227.4</v>
      </c>
      <c r="I70" s="23">
        <v>288535</v>
      </c>
      <c r="J70" s="23">
        <v>144118</v>
      </c>
      <c r="K70" s="23">
        <v>357974.76</v>
      </c>
      <c r="L70" s="23">
        <v>183885</v>
      </c>
      <c r="M70" s="23">
        <v>165945</v>
      </c>
    </row>
    <row r="71" spans="1:13" ht="14.25" x14ac:dyDescent="0.2">
      <c r="A71" s="16" t="s">
        <v>42</v>
      </c>
      <c r="B71" s="31">
        <v>788274.96</v>
      </c>
      <c r="C71" s="31">
        <v>746062.24</v>
      </c>
      <c r="D71" s="31">
        <v>802682.32</v>
      </c>
      <c r="E71" s="23">
        <v>829493.14</v>
      </c>
      <c r="F71" s="23">
        <v>582132.32000000007</v>
      </c>
      <c r="G71" s="23">
        <v>387090.88</v>
      </c>
      <c r="H71" s="23">
        <v>890192.03999999992</v>
      </c>
      <c r="I71" s="23">
        <v>492504.31999999995</v>
      </c>
      <c r="J71" s="23">
        <v>933034.08000000007</v>
      </c>
      <c r="K71" s="23">
        <v>725484.32</v>
      </c>
      <c r="L71" s="23">
        <v>631155.71</v>
      </c>
      <c r="M71" s="23">
        <v>639983.9</v>
      </c>
    </row>
    <row r="72" spans="1:13" ht="14.25" x14ac:dyDescent="0.2">
      <c r="A72" s="16" t="s">
        <v>43</v>
      </c>
      <c r="B72" s="31">
        <v>0</v>
      </c>
      <c r="C72" s="31">
        <v>0</v>
      </c>
      <c r="D72" s="31">
        <v>0</v>
      </c>
      <c r="E72" s="23">
        <v>0</v>
      </c>
      <c r="F72" s="23">
        <v>0</v>
      </c>
      <c r="G72" s="23">
        <v>0</v>
      </c>
      <c r="H72" s="23">
        <v>242.88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</row>
    <row r="73" spans="1:13" x14ac:dyDescent="0.2">
      <c r="A73" s="16" t="s">
        <v>44</v>
      </c>
      <c r="B73" s="31">
        <v>0</v>
      </c>
      <c r="C73" s="31">
        <v>0</v>
      </c>
      <c r="D73" s="31">
        <v>0</v>
      </c>
      <c r="E73" s="23">
        <v>0</v>
      </c>
      <c r="F73" s="23">
        <v>10560</v>
      </c>
      <c r="G73" s="23">
        <v>0</v>
      </c>
      <c r="H73" s="23">
        <v>0</v>
      </c>
      <c r="I73" s="23">
        <v>0</v>
      </c>
      <c r="J73" s="23">
        <v>0</v>
      </c>
      <c r="K73" s="23">
        <v>10560</v>
      </c>
      <c r="L73" s="23">
        <v>0</v>
      </c>
      <c r="M73" s="23">
        <v>0</v>
      </c>
    </row>
    <row r="74" spans="1:13" x14ac:dyDescent="0.2">
      <c r="A74" s="16" t="s">
        <v>45</v>
      </c>
      <c r="B74" s="31">
        <v>347</v>
      </c>
      <c r="C74" s="31">
        <v>0</v>
      </c>
      <c r="D74" s="31">
        <v>1126.4000000000001</v>
      </c>
      <c r="E74" s="23">
        <v>0</v>
      </c>
      <c r="F74" s="23">
        <v>48576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35.200000000000003</v>
      </c>
      <c r="M74" s="23">
        <v>38213.120000000003</v>
      </c>
    </row>
    <row r="75" spans="1:13" x14ac:dyDescent="0.2">
      <c r="A75" s="16"/>
      <c r="B75" s="26"/>
      <c r="C75" s="26"/>
      <c r="D75" s="27"/>
      <c r="E75" s="50"/>
      <c r="F75" s="27"/>
      <c r="G75" s="50"/>
      <c r="H75" s="27"/>
      <c r="I75" s="27"/>
      <c r="J75" s="27"/>
      <c r="K75" s="27"/>
      <c r="L75" s="27"/>
      <c r="M75" s="27"/>
    </row>
    <row r="76" spans="1:13" ht="14.25" x14ac:dyDescent="0.2">
      <c r="A76" s="13" t="s">
        <v>46</v>
      </c>
      <c r="B76" s="28">
        <f t="shared" ref="B76:I76" si="10">SUM(B77:B85)</f>
        <v>227933.67</v>
      </c>
      <c r="C76" s="28">
        <f t="shared" si="10"/>
        <v>345113.46</v>
      </c>
      <c r="D76" s="28">
        <f t="shared" si="10"/>
        <v>165177.35</v>
      </c>
      <c r="E76" s="28">
        <f t="shared" si="10"/>
        <v>216791.28999999998</v>
      </c>
      <c r="F76" s="28">
        <f t="shared" si="10"/>
        <v>233339.28</v>
      </c>
      <c r="G76" s="28">
        <f t="shared" si="10"/>
        <v>224243.02</v>
      </c>
      <c r="H76" s="28">
        <f t="shared" si="10"/>
        <v>237941.54</v>
      </c>
      <c r="I76" s="28">
        <f t="shared" si="10"/>
        <v>248290.33</v>
      </c>
      <c r="J76" s="28">
        <v>231899.85</v>
      </c>
      <c r="K76" s="28">
        <v>258518.63000000003</v>
      </c>
      <c r="L76" s="28">
        <v>257131.28</v>
      </c>
      <c r="M76" s="28">
        <v>239160.99</v>
      </c>
    </row>
    <row r="77" spans="1:13" x14ac:dyDescent="0.2">
      <c r="A77" s="16" t="s">
        <v>37</v>
      </c>
      <c r="B77" s="32">
        <v>18320.28</v>
      </c>
      <c r="C77" s="32">
        <v>3106</v>
      </c>
      <c r="D77" s="32">
        <v>527.20000000000005</v>
      </c>
      <c r="E77" s="29">
        <v>3026.88</v>
      </c>
      <c r="F77" s="29">
        <v>937</v>
      </c>
      <c r="G77" s="29">
        <v>718</v>
      </c>
      <c r="H77" s="29">
        <v>4130.32</v>
      </c>
      <c r="I77" s="29">
        <v>1386</v>
      </c>
      <c r="J77" s="29">
        <v>702</v>
      </c>
      <c r="K77" s="29">
        <v>651.4</v>
      </c>
      <c r="L77" s="29">
        <v>9781.32</v>
      </c>
      <c r="M77" s="29">
        <v>660</v>
      </c>
    </row>
    <row r="78" spans="1:13" x14ac:dyDescent="0.2">
      <c r="A78" s="16" t="s">
        <v>38</v>
      </c>
      <c r="B78" s="32">
        <v>2186.31</v>
      </c>
      <c r="C78" s="32">
        <v>2650.67</v>
      </c>
      <c r="D78" s="32">
        <v>1838.46</v>
      </c>
      <c r="E78" s="29">
        <v>1422.83</v>
      </c>
      <c r="F78" s="29">
        <v>1386.01</v>
      </c>
      <c r="G78" s="29">
        <v>1637.7</v>
      </c>
      <c r="H78" s="29">
        <v>1511.15</v>
      </c>
      <c r="I78" s="29">
        <v>1039.6099999999999</v>
      </c>
      <c r="J78" s="29">
        <v>2558.34</v>
      </c>
      <c r="K78" s="29">
        <v>1413.05</v>
      </c>
      <c r="L78" s="29">
        <v>1946.93</v>
      </c>
      <c r="M78" s="29">
        <v>2136.36</v>
      </c>
    </row>
    <row r="79" spans="1:13" ht="14.25" x14ac:dyDescent="0.2">
      <c r="A79" s="16" t="s">
        <v>39</v>
      </c>
      <c r="B79" s="32">
        <v>203620.76</v>
      </c>
      <c r="C79" s="32">
        <v>336218.34</v>
      </c>
      <c r="D79" s="32">
        <v>159418.65</v>
      </c>
      <c r="E79" s="29">
        <v>208830.48</v>
      </c>
      <c r="F79" s="29">
        <v>228138.03</v>
      </c>
      <c r="G79" s="29">
        <v>219740.18</v>
      </c>
      <c r="H79" s="29">
        <v>228867.58</v>
      </c>
      <c r="I79" s="29">
        <v>243178.94</v>
      </c>
      <c r="J79" s="29">
        <v>225243.66</v>
      </c>
      <c r="K79" s="29">
        <v>252753.26</v>
      </c>
      <c r="L79" s="29">
        <v>242426.38</v>
      </c>
      <c r="M79" s="29">
        <v>233470.66</v>
      </c>
    </row>
    <row r="80" spans="1:13" ht="14.25" x14ac:dyDescent="0.2">
      <c r="A80" s="16" t="s">
        <v>40</v>
      </c>
      <c r="B80" s="32">
        <v>314.89999999999998</v>
      </c>
      <c r="C80" s="32">
        <v>378.28</v>
      </c>
      <c r="D80" s="32">
        <v>295.49</v>
      </c>
      <c r="E80" s="29">
        <v>406.58</v>
      </c>
      <c r="F80" s="29">
        <v>339.65</v>
      </c>
      <c r="G80" s="29">
        <v>322.64999999999998</v>
      </c>
      <c r="H80" s="29">
        <v>368.56</v>
      </c>
      <c r="I80" s="29">
        <v>321.62</v>
      </c>
      <c r="J80" s="29">
        <v>263.19</v>
      </c>
      <c r="K80" s="29">
        <v>412.64</v>
      </c>
      <c r="L80" s="29">
        <v>568.49</v>
      </c>
      <c r="M80" s="29">
        <v>426.23</v>
      </c>
    </row>
    <row r="81" spans="1:13" ht="14.25" x14ac:dyDescent="0.2">
      <c r="A81" s="16" t="s">
        <v>41</v>
      </c>
      <c r="B81" s="32">
        <v>1251</v>
      </c>
      <c r="C81" s="32">
        <v>640.66999999999996</v>
      </c>
      <c r="D81" s="32">
        <v>814</v>
      </c>
      <c r="E81" s="29">
        <v>748</v>
      </c>
      <c r="F81" s="29">
        <v>716.81</v>
      </c>
      <c r="G81" s="29">
        <v>724.8</v>
      </c>
      <c r="H81" s="29">
        <v>552.6</v>
      </c>
      <c r="I81" s="29">
        <v>965</v>
      </c>
      <c r="J81" s="29">
        <v>482</v>
      </c>
      <c r="K81" s="29">
        <v>1197.24</v>
      </c>
      <c r="L81" s="29">
        <v>615</v>
      </c>
      <c r="M81" s="29">
        <v>555</v>
      </c>
    </row>
    <row r="82" spans="1:13" ht="14.25" x14ac:dyDescent="0.2">
      <c r="A82" s="16" t="s">
        <v>42</v>
      </c>
      <c r="B82" s="32">
        <v>2239.42</v>
      </c>
      <c r="C82" s="32">
        <v>2119.5</v>
      </c>
      <c r="D82" s="32">
        <v>2280.35</v>
      </c>
      <c r="E82" s="29">
        <v>2356.52</v>
      </c>
      <c r="F82" s="29">
        <v>1653.78</v>
      </c>
      <c r="G82" s="29">
        <v>1099.69</v>
      </c>
      <c r="H82" s="29">
        <v>2510.64</v>
      </c>
      <c r="I82" s="29">
        <v>1399.16</v>
      </c>
      <c r="J82" s="29">
        <v>2650.66</v>
      </c>
      <c r="K82" s="29">
        <v>2061.04</v>
      </c>
      <c r="L82" s="29">
        <v>1793.06</v>
      </c>
      <c r="M82" s="29">
        <v>1804.18</v>
      </c>
    </row>
    <row r="83" spans="1:13" ht="14.25" x14ac:dyDescent="0.2">
      <c r="A83" s="16" t="s">
        <v>43</v>
      </c>
      <c r="B83" s="32">
        <v>0</v>
      </c>
      <c r="C83" s="32">
        <v>0</v>
      </c>
      <c r="D83" s="32">
        <v>0</v>
      </c>
      <c r="E83" s="29">
        <v>0</v>
      </c>
      <c r="F83" s="29">
        <v>0</v>
      </c>
      <c r="G83" s="29">
        <v>0</v>
      </c>
      <c r="H83" s="29">
        <v>0.69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</row>
    <row r="84" spans="1:13" x14ac:dyDescent="0.2">
      <c r="A84" s="16" t="s">
        <v>44</v>
      </c>
      <c r="B84" s="32">
        <v>0</v>
      </c>
      <c r="C84" s="32">
        <v>0</v>
      </c>
      <c r="D84" s="32">
        <v>0</v>
      </c>
      <c r="E84" s="29">
        <v>0</v>
      </c>
      <c r="F84" s="29">
        <v>30</v>
      </c>
      <c r="G84" s="29">
        <v>0</v>
      </c>
      <c r="H84" s="29">
        <v>0</v>
      </c>
      <c r="I84" s="29">
        <v>0</v>
      </c>
      <c r="J84" s="29">
        <v>0</v>
      </c>
      <c r="K84" s="29">
        <v>30</v>
      </c>
      <c r="L84" s="29">
        <v>0</v>
      </c>
      <c r="M84" s="29">
        <v>0</v>
      </c>
    </row>
    <row r="85" spans="1:13" x14ac:dyDescent="0.2">
      <c r="A85" s="16" t="s">
        <v>45</v>
      </c>
      <c r="B85" s="32">
        <v>1</v>
      </c>
      <c r="C85" s="32">
        <v>0</v>
      </c>
      <c r="D85" s="32">
        <v>3.2</v>
      </c>
      <c r="E85" s="29">
        <v>0</v>
      </c>
      <c r="F85" s="29">
        <v>138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0.1</v>
      </c>
      <c r="M85" s="29">
        <v>108.56</v>
      </c>
    </row>
    <row r="86" spans="1:13" x14ac:dyDescent="0.2">
      <c r="A86" s="16"/>
      <c r="B86" s="33"/>
      <c r="C86" s="33"/>
      <c r="D86" s="34"/>
      <c r="E86" s="34"/>
      <c r="F86" s="34"/>
      <c r="G86" s="34"/>
      <c r="H86" s="34"/>
      <c r="I86" s="34"/>
      <c r="J86" s="34"/>
      <c r="K86" s="34"/>
      <c r="L86" s="34"/>
      <c r="M86" s="34"/>
    </row>
    <row r="87" spans="1:13" x14ac:dyDescent="0.2">
      <c r="A87" s="16"/>
      <c r="B87" s="26"/>
      <c r="C87" s="26"/>
      <c r="D87" s="30"/>
      <c r="E87" s="30"/>
      <c r="F87" s="30"/>
      <c r="G87" s="30"/>
      <c r="H87" s="30"/>
      <c r="I87" s="30"/>
      <c r="J87" s="30"/>
      <c r="K87" s="30"/>
      <c r="L87" s="30"/>
      <c r="M87" s="30"/>
    </row>
    <row r="88" spans="1:13" ht="14.25" x14ac:dyDescent="0.2">
      <c r="A88" s="13" t="s">
        <v>47</v>
      </c>
      <c r="B88" s="21">
        <f t="shared" ref="B88:I88" si="11">SUM(B89:B90)</f>
        <v>33441908.52</v>
      </c>
      <c r="C88" s="21">
        <f t="shared" si="11"/>
        <v>35975858.25</v>
      </c>
      <c r="D88" s="21">
        <f t="shared" si="11"/>
        <v>32737183.039999999</v>
      </c>
      <c r="E88" s="21">
        <f t="shared" si="11"/>
        <v>35957293.449999996</v>
      </c>
      <c r="F88" s="21">
        <f t="shared" si="11"/>
        <v>35205938.57</v>
      </c>
      <c r="G88" s="21">
        <f t="shared" si="11"/>
        <v>35752379.660000004</v>
      </c>
      <c r="H88" s="21">
        <f t="shared" si="11"/>
        <v>33339066.120000001</v>
      </c>
      <c r="I88" s="21">
        <f t="shared" si="11"/>
        <v>35952559.390000001</v>
      </c>
      <c r="J88" s="21">
        <v>35921564.440000005</v>
      </c>
      <c r="K88" s="21">
        <v>34651837.039999999</v>
      </c>
      <c r="L88" s="21">
        <v>35053337.809999995</v>
      </c>
      <c r="M88" s="21">
        <v>32770420.140000004</v>
      </c>
    </row>
    <row r="89" spans="1:13" ht="14.25" x14ac:dyDescent="0.2">
      <c r="A89" s="16" t="s">
        <v>48</v>
      </c>
      <c r="B89" s="23">
        <v>33191586.550000001</v>
      </c>
      <c r="C89" s="23">
        <v>35715726.090000004</v>
      </c>
      <c r="D89" s="23">
        <v>32525191.550000001</v>
      </c>
      <c r="E89" s="23">
        <v>35692047.019999996</v>
      </c>
      <c r="F89" s="23">
        <v>34954998.619999997</v>
      </c>
      <c r="G89" s="23">
        <v>35503756.140000001</v>
      </c>
      <c r="H89" s="23">
        <v>33102564.170000002</v>
      </c>
      <c r="I89" s="23">
        <v>35703640.93</v>
      </c>
      <c r="J89" s="23">
        <v>35681149.010000005</v>
      </c>
      <c r="K89" s="23">
        <v>34424236.979999997</v>
      </c>
      <c r="L89" s="23">
        <v>34811512.899999999</v>
      </c>
      <c r="M89" s="23">
        <v>32539750.950000003</v>
      </c>
    </row>
    <row r="90" spans="1:13" x14ac:dyDescent="0.2">
      <c r="A90" s="16" t="s">
        <v>49</v>
      </c>
      <c r="B90" s="23">
        <v>250321.97</v>
      </c>
      <c r="C90" s="22">
        <v>260132.16</v>
      </c>
      <c r="D90" s="22">
        <v>211991.49</v>
      </c>
      <c r="E90" s="23">
        <v>265246.43</v>
      </c>
      <c r="F90" s="23">
        <v>250939.95</v>
      </c>
      <c r="G90" s="23">
        <v>248623.52</v>
      </c>
      <c r="H90" s="23">
        <v>236501.95</v>
      </c>
      <c r="I90" s="23">
        <v>248918.46</v>
      </c>
      <c r="J90" s="23">
        <v>240415.43</v>
      </c>
      <c r="K90" s="23">
        <v>227600.06</v>
      </c>
      <c r="L90" s="23">
        <v>241824.91</v>
      </c>
      <c r="M90" s="23">
        <v>230669.19</v>
      </c>
    </row>
    <row r="91" spans="1:13" x14ac:dyDescent="0.2">
      <c r="A91" s="16"/>
      <c r="B91" s="35"/>
      <c r="C91" s="35"/>
      <c r="D91" s="27"/>
      <c r="E91" s="50"/>
      <c r="F91" s="27"/>
      <c r="G91" s="50"/>
      <c r="H91" s="27"/>
      <c r="I91" s="27"/>
      <c r="J91" s="27"/>
      <c r="K91" s="27"/>
      <c r="L91" s="27"/>
      <c r="M91" s="27"/>
    </row>
    <row r="92" spans="1:13" ht="14.25" x14ac:dyDescent="0.2">
      <c r="A92" s="13" t="s">
        <v>50</v>
      </c>
      <c r="B92" s="21">
        <f t="shared" ref="B92:I92" si="12">SUM(B93:B94)</f>
        <v>9149124.9199999999</v>
      </c>
      <c r="C92" s="21">
        <f t="shared" si="12"/>
        <v>9799481.8300000001</v>
      </c>
      <c r="D92" s="21">
        <f t="shared" si="12"/>
        <v>8796102.2599999998</v>
      </c>
      <c r="E92" s="21">
        <f t="shared" si="12"/>
        <v>9820870.5199999996</v>
      </c>
      <c r="F92" s="21">
        <f t="shared" si="12"/>
        <v>9572652.4399999995</v>
      </c>
      <c r="G92" s="21">
        <f t="shared" si="12"/>
        <v>9688816.370000001</v>
      </c>
      <c r="H92" s="21">
        <f t="shared" si="12"/>
        <v>9058610.2200000007</v>
      </c>
      <c r="I92" s="21">
        <f t="shared" si="12"/>
        <v>9738404.5800000001</v>
      </c>
      <c r="J92" s="21">
        <v>9693833.7199999988</v>
      </c>
      <c r="K92" s="21">
        <v>9328151.5500000007</v>
      </c>
      <c r="L92" s="21">
        <v>9492054.9199999999</v>
      </c>
      <c r="M92" s="21">
        <v>8905133.120000001</v>
      </c>
    </row>
    <row r="93" spans="1:13" ht="14.25" x14ac:dyDescent="0.2">
      <c r="A93" s="16" t="s">
        <v>51</v>
      </c>
      <c r="B93" s="23">
        <v>7897515.0599999996</v>
      </c>
      <c r="C93" s="23">
        <v>8498821.0199999996</v>
      </c>
      <c r="D93" s="23">
        <v>7736144.8099999996</v>
      </c>
      <c r="E93" s="23">
        <v>8494638.4199999999</v>
      </c>
      <c r="F93" s="23">
        <v>8317952.7000000002</v>
      </c>
      <c r="G93" s="23">
        <v>8445698.75</v>
      </c>
      <c r="H93" s="23">
        <v>7876100.5</v>
      </c>
      <c r="I93" s="23">
        <v>8493812.3000000007</v>
      </c>
      <c r="J93" s="23">
        <v>8491756.5999999996</v>
      </c>
      <c r="K93" s="23">
        <v>8190151.25</v>
      </c>
      <c r="L93" s="23">
        <v>8282930.4100000001</v>
      </c>
      <c r="M93" s="23">
        <v>7751787.2000000002</v>
      </c>
    </row>
    <row r="94" spans="1:13" ht="14.25" x14ac:dyDescent="0.2">
      <c r="A94" s="16" t="s">
        <v>52</v>
      </c>
      <c r="B94" s="23">
        <v>1251609.8600000001</v>
      </c>
      <c r="C94" s="22">
        <v>1300660.81</v>
      </c>
      <c r="D94" s="22">
        <v>1059957.45</v>
      </c>
      <c r="E94" s="23">
        <v>1326232.1000000001</v>
      </c>
      <c r="F94" s="23">
        <v>1254699.74</v>
      </c>
      <c r="G94" s="23">
        <v>1243117.6200000001</v>
      </c>
      <c r="H94" s="23">
        <v>1182509.72</v>
      </c>
      <c r="I94" s="23">
        <v>1244592.28</v>
      </c>
      <c r="J94" s="23">
        <v>1202077.1200000001</v>
      </c>
      <c r="K94" s="23">
        <v>1138000.3</v>
      </c>
      <c r="L94" s="23">
        <v>1209124.51</v>
      </c>
      <c r="M94" s="23">
        <v>1153345.92</v>
      </c>
    </row>
    <row r="95" spans="1:13" x14ac:dyDescent="0.2">
      <c r="A95" s="16"/>
      <c r="B95" s="35"/>
      <c r="C95" s="35"/>
      <c r="D95" s="27"/>
      <c r="E95" s="50"/>
      <c r="F95" s="27"/>
      <c r="G95" s="50"/>
      <c r="H95" s="27"/>
      <c r="I95" s="27"/>
      <c r="J95" s="27"/>
      <c r="K95" s="27"/>
      <c r="L95" s="27"/>
      <c r="M95" s="27"/>
    </row>
    <row r="96" spans="1:13" x14ac:dyDescent="0.2">
      <c r="A96" s="16"/>
      <c r="B96" s="17"/>
      <c r="C96" s="17"/>
      <c r="D96" s="30"/>
      <c r="E96" s="30"/>
      <c r="F96" s="30"/>
      <c r="G96" s="30"/>
      <c r="H96" s="30"/>
      <c r="I96" s="30"/>
      <c r="J96" s="30"/>
      <c r="K96" s="30"/>
      <c r="L96" s="30"/>
      <c r="M96" s="30"/>
    </row>
    <row r="97" spans="1:13" ht="14.25" x14ac:dyDescent="0.2">
      <c r="A97" s="13" t="s">
        <v>53</v>
      </c>
      <c r="B97" s="36">
        <f t="shared" ref="B97:I97" si="13">B98+B99</f>
        <v>18783922.920000006</v>
      </c>
      <c r="C97" s="36">
        <f t="shared" si="13"/>
        <v>13004541.890000001</v>
      </c>
      <c r="D97" s="36">
        <f t="shared" si="13"/>
        <v>19498475.849999998</v>
      </c>
      <c r="E97" s="21">
        <f t="shared" si="13"/>
        <v>18252601.280000001</v>
      </c>
      <c r="F97" s="36">
        <f t="shared" si="13"/>
        <v>23942137.210000001</v>
      </c>
      <c r="G97" s="21">
        <f t="shared" si="13"/>
        <v>15636838.25</v>
      </c>
      <c r="H97" s="36">
        <f t="shared" si="13"/>
        <v>16480179.129999999</v>
      </c>
      <c r="I97" s="36">
        <f t="shared" si="13"/>
        <v>15028985.57</v>
      </c>
      <c r="J97" s="36">
        <v>15556623.040000001</v>
      </c>
      <c r="K97" s="36">
        <v>16252141.719999999</v>
      </c>
      <c r="L97" s="36">
        <v>16512454.109999999</v>
      </c>
      <c r="M97" s="36">
        <v>18002010.740000002</v>
      </c>
    </row>
    <row r="98" spans="1:13" ht="14.25" x14ac:dyDescent="0.2">
      <c r="A98" s="16" t="s">
        <v>54</v>
      </c>
      <c r="B98" s="23">
        <v>18337087.410000004</v>
      </c>
      <c r="C98" s="23">
        <v>12578014.270000001</v>
      </c>
      <c r="D98" s="23">
        <v>18911542.699999999</v>
      </c>
      <c r="E98" s="23">
        <v>17743734.530000001</v>
      </c>
      <c r="F98" s="23">
        <v>23361968.289999999</v>
      </c>
      <c r="G98" s="23">
        <v>15081138.73</v>
      </c>
      <c r="H98" s="23">
        <v>15908807.59</v>
      </c>
      <c r="I98" s="23">
        <v>14497979.41</v>
      </c>
      <c r="J98" s="23">
        <v>14869611.24</v>
      </c>
      <c r="K98" s="23">
        <v>15622405.77</v>
      </c>
      <c r="L98" s="23">
        <v>15872917.939999999</v>
      </c>
      <c r="M98" s="23">
        <v>17418527.440000001</v>
      </c>
    </row>
    <row r="99" spans="1:13" ht="14.25" x14ac:dyDescent="0.2">
      <c r="A99" s="16" t="s">
        <v>55</v>
      </c>
      <c r="B99" s="23">
        <v>446835.51000000007</v>
      </c>
      <c r="C99" s="23">
        <v>426527.61999999994</v>
      </c>
      <c r="D99" s="23">
        <v>586933.15000000014</v>
      </c>
      <c r="E99" s="37">
        <v>508866.75</v>
      </c>
      <c r="F99" s="37">
        <v>580168.92000000004</v>
      </c>
      <c r="G99" s="37">
        <v>555699.52</v>
      </c>
      <c r="H99" s="37">
        <v>571371.54</v>
      </c>
      <c r="I99" s="37">
        <v>531006.16</v>
      </c>
      <c r="J99" s="37">
        <v>687011.8</v>
      </c>
      <c r="K99" s="37">
        <v>629735.94999999995</v>
      </c>
      <c r="L99" s="37">
        <v>639536.17000000004</v>
      </c>
      <c r="M99" s="37">
        <v>583483.30000000005</v>
      </c>
    </row>
    <row r="100" spans="1:13" x14ac:dyDescent="0.2">
      <c r="A100" s="16"/>
      <c r="B100" s="26"/>
      <c r="C100" s="26"/>
      <c r="D100" s="27"/>
      <c r="E100" s="50"/>
      <c r="F100" s="27"/>
      <c r="G100" s="50"/>
      <c r="H100" s="27"/>
      <c r="I100" s="27"/>
      <c r="J100" s="27"/>
      <c r="K100" s="27"/>
      <c r="L100" s="27"/>
      <c r="M100" s="27"/>
    </row>
    <row r="101" spans="1:13" ht="14.25" x14ac:dyDescent="0.2">
      <c r="A101" s="13" t="s">
        <v>56</v>
      </c>
      <c r="B101" s="38">
        <f t="shared" ref="B101:I101" si="14">B102+B103</f>
        <v>3057</v>
      </c>
      <c r="C101" s="38">
        <f t="shared" si="14"/>
        <v>2660</v>
      </c>
      <c r="D101" s="38">
        <f t="shared" si="14"/>
        <v>3075</v>
      </c>
      <c r="E101" s="28">
        <f t="shared" si="14"/>
        <v>2900</v>
      </c>
      <c r="F101" s="38">
        <f t="shared" si="14"/>
        <v>3583</v>
      </c>
      <c r="G101" s="28">
        <f t="shared" si="14"/>
        <v>3263</v>
      </c>
      <c r="H101" s="38">
        <f t="shared" si="14"/>
        <v>3319</v>
      </c>
      <c r="I101" s="38">
        <f t="shared" si="14"/>
        <v>3155</v>
      </c>
      <c r="J101" s="38">
        <v>3154</v>
      </c>
      <c r="K101" s="38">
        <v>3584</v>
      </c>
      <c r="L101" s="38">
        <v>3349</v>
      </c>
      <c r="M101" s="38">
        <v>3301</v>
      </c>
    </row>
    <row r="102" spans="1:13" ht="14.25" x14ac:dyDescent="0.2">
      <c r="A102" s="16" t="s">
        <v>54</v>
      </c>
      <c r="B102" s="29">
        <v>2275</v>
      </c>
      <c r="C102" s="29">
        <v>1759</v>
      </c>
      <c r="D102" s="29">
        <v>2269</v>
      </c>
      <c r="E102" s="29">
        <v>2048</v>
      </c>
      <c r="F102" s="29">
        <v>2579</v>
      </c>
      <c r="G102" s="29">
        <v>2108</v>
      </c>
      <c r="H102" s="29">
        <v>2296</v>
      </c>
      <c r="I102" s="29">
        <v>2053</v>
      </c>
      <c r="J102" s="29">
        <v>2029</v>
      </c>
      <c r="K102" s="29">
        <v>2335</v>
      </c>
      <c r="L102" s="29">
        <v>2235</v>
      </c>
      <c r="M102" s="29">
        <v>2355</v>
      </c>
    </row>
    <row r="103" spans="1:13" ht="14.25" x14ac:dyDescent="0.2">
      <c r="A103" s="16" t="s">
        <v>55</v>
      </c>
      <c r="B103" s="29">
        <v>782</v>
      </c>
      <c r="C103" s="29">
        <v>901</v>
      </c>
      <c r="D103" s="29">
        <v>806</v>
      </c>
      <c r="E103" s="39">
        <v>852</v>
      </c>
      <c r="F103" s="39">
        <v>1004</v>
      </c>
      <c r="G103" s="39">
        <v>1155</v>
      </c>
      <c r="H103" s="39">
        <v>1023</v>
      </c>
      <c r="I103" s="39">
        <v>1102</v>
      </c>
      <c r="J103" s="39">
        <v>1125</v>
      </c>
      <c r="K103" s="39">
        <v>1249</v>
      </c>
      <c r="L103" s="39">
        <v>1114</v>
      </c>
      <c r="M103" s="39">
        <v>946</v>
      </c>
    </row>
    <row r="104" spans="1:13" x14ac:dyDescent="0.2">
      <c r="A104" s="16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</row>
    <row r="105" spans="1:13" x14ac:dyDescent="0.2">
      <c r="A105" s="16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</row>
    <row r="106" spans="1:13" ht="14.25" x14ac:dyDescent="0.2">
      <c r="A106" s="13" t="s">
        <v>57</v>
      </c>
      <c r="B106" s="21">
        <v>394447.10000000003</v>
      </c>
      <c r="C106" s="21">
        <v>387801.3</v>
      </c>
      <c r="D106" s="21">
        <v>411444.89</v>
      </c>
      <c r="E106" s="21">
        <v>442974.82</v>
      </c>
      <c r="F106" s="21">
        <v>417098.92</v>
      </c>
      <c r="G106" s="21">
        <v>372301.81</v>
      </c>
      <c r="H106" s="21">
        <v>422449.95</v>
      </c>
      <c r="I106" s="21">
        <v>388861.12</v>
      </c>
      <c r="J106" s="21">
        <v>389709.39</v>
      </c>
      <c r="K106" s="21">
        <v>459345.72</v>
      </c>
      <c r="L106" s="21">
        <v>403725.42</v>
      </c>
      <c r="M106" s="21">
        <v>447523.22000000003</v>
      </c>
    </row>
    <row r="107" spans="1:13" x14ac:dyDescent="0.2">
      <c r="A107" s="13"/>
      <c r="B107" s="40"/>
      <c r="C107" s="40"/>
      <c r="D107" s="41"/>
      <c r="E107" s="41"/>
      <c r="F107" s="41"/>
      <c r="G107" s="41"/>
      <c r="H107" s="41"/>
      <c r="I107" s="41"/>
      <c r="J107" s="41"/>
      <c r="K107" s="41"/>
      <c r="L107" s="41"/>
      <c r="M107" s="41"/>
    </row>
    <row r="108" spans="1:13" x14ac:dyDescent="0.2">
      <c r="A108" s="42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</row>
    <row r="110" spans="1:13" ht="14.25" x14ac:dyDescent="0.2">
      <c r="A110" s="44" t="s">
        <v>58</v>
      </c>
    </row>
    <row r="111" spans="1:13" s="45" customFormat="1" ht="14.25" x14ac:dyDescent="0.2">
      <c r="A111" s="44" t="s">
        <v>59</v>
      </c>
      <c r="F111" s="4"/>
      <c r="G111" s="4"/>
    </row>
    <row r="112" spans="1:13" s="45" customFormat="1" ht="14.25" x14ac:dyDescent="0.2">
      <c r="A112" s="44" t="s">
        <v>60</v>
      </c>
      <c r="F112" s="4"/>
      <c r="G112" s="4"/>
    </row>
    <row r="113" spans="1:7" s="45" customFormat="1" ht="14.25" x14ac:dyDescent="0.2">
      <c r="A113" s="44" t="s">
        <v>61</v>
      </c>
      <c r="F113" s="4"/>
      <c r="G113" s="4"/>
    </row>
    <row r="114" spans="1:7" s="45" customFormat="1" ht="14.25" x14ac:dyDescent="0.2">
      <c r="A114" s="44" t="s">
        <v>62</v>
      </c>
      <c r="F114" s="4"/>
      <c r="G114" s="4"/>
    </row>
    <row r="115" spans="1:7" s="45" customFormat="1" ht="14.25" x14ac:dyDescent="0.2">
      <c r="A115" s="44" t="s">
        <v>63</v>
      </c>
      <c r="F115" s="4"/>
      <c r="G115" s="4"/>
    </row>
    <row r="116" spans="1:7" s="45" customFormat="1" ht="14.25" x14ac:dyDescent="0.2">
      <c r="A116" s="44" t="s">
        <v>64</v>
      </c>
      <c r="F116" s="4"/>
      <c r="G116" s="4"/>
    </row>
    <row r="117" spans="1:7" s="45" customFormat="1" ht="14.25" x14ac:dyDescent="0.2">
      <c r="A117" s="44" t="s">
        <v>65</v>
      </c>
      <c r="F117" s="4"/>
      <c r="G117" s="4"/>
    </row>
    <row r="118" spans="1:7" s="45" customFormat="1" ht="14.25" x14ac:dyDescent="0.2">
      <c r="A118" s="44" t="s">
        <v>66</v>
      </c>
      <c r="F118" s="4"/>
      <c r="G118" s="4"/>
    </row>
    <row r="119" spans="1:7" s="45" customFormat="1" ht="14.25" x14ac:dyDescent="0.2">
      <c r="A119" s="44" t="s">
        <v>67</v>
      </c>
      <c r="F119" s="4"/>
      <c r="G119" s="4"/>
    </row>
    <row r="120" spans="1:7" s="45" customFormat="1" ht="14.25" x14ac:dyDescent="0.2">
      <c r="A120" s="44" t="s">
        <v>68</v>
      </c>
      <c r="F120" s="4"/>
      <c r="G120" s="4"/>
    </row>
    <row r="121" spans="1:7" s="45" customFormat="1" ht="14.25" x14ac:dyDescent="0.2">
      <c r="A121" s="44" t="s">
        <v>69</v>
      </c>
      <c r="F121" s="4"/>
      <c r="G121" s="4"/>
    </row>
    <row r="122" spans="1:7" s="45" customFormat="1" ht="14.25" x14ac:dyDescent="0.2">
      <c r="A122" s="44" t="s">
        <v>70</v>
      </c>
      <c r="F122" s="4"/>
      <c r="G122" s="4"/>
    </row>
    <row r="123" spans="1:7" s="45" customFormat="1" ht="14.25" x14ac:dyDescent="0.2">
      <c r="A123" s="44" t="s">
        <v>71</v>
      </c>
      <c r="F123" s="4"/>
      <c r="G123" s="4"/>
    </row>
    <row r="124" spans="1:7" s="45" customFormat="1" ht="14.25" x14ac:dyDescent="0.2">
      <c r="A124" s="44" t="s">
        <v>72</v>
      </c>
      <c r="F124" s="4"/>
      <c r="G124" s="4"/>
    </row>
    <row r="125" spans="1:7" s="45" customFormat="1" ht="14.25" x14ac:dyDescent="0.2">
      <c r="A125" s="44" t="s">
        <v>73</v>
      </c>
      <c r="F125" s="4"/>
      <c r="G125" s="4"/>
    </row>
    <row r="126" spans="1:7" s="45" customFormat="1" x14ac:dyDescent="0.2">
      <c r="A126" s="46"/>
      <c r="F126" s="4"/>
      <c r="G126" s="4"/>
    </row>
    <row r="127" spans="1:7" s="45" customFormat="1" x14ac:dyDescent="0.2">
      <c r="A127" s="47" t="s">
        <v>74</v>
      </c>
      <c r="F127" s="4"/>
      <c r="G127" s="4"/>
    </row>
    <row r="129" spans="1:7" s="45" customFormat="1" x14ac:dyDescent="0.2">
      <c r="A129" s="4"/>
      <c r="F129" s="4"/>
      <c r="G129" s="4"/>
    </row>
    <row r="130" spans="1:7" s="45" customFormat="1" x14ac:dyDescent="0.2">
      <c r="A130" s="48"/>
      <c r="F130" s="4"/>
      <c r="G130" s="4"/>
    </row>
    <row r="131" spans="1:7" s="45" customFormat="1" x14ac:dyDescent="0.2">
      <c r="A131" s="48"/>
      <c r="F131" s="4"/>
      <c r="G131" s="4"/>
    </row>
    <row r="132" spans="1:7" s="45" customFormat="1" ht="14.25" x14ac:dyDescent="0.2">
      <c r="A132" s="44"/>
      <c r="F132" s="4"/>
      <c r="G132" s="4"/>
    </row>
    <row r="133" spans="1:7" s="45" customFormat="1" ht="14.25" x14ac:dyDescent="0.2">
      <c r="A133" s="44"/>
      <c r="F133" s="4"/>
      <c r="G133" s="4"/>
    </row>
    <row r="134" spans="1:7" s="45" customFormat="1" ht="14.25" x14ac:dyDescent="0.2">
      <c r="A134" s="44"/>
      <c r="F134" s="4"/>
      <c r="G134" s="4"/>
    </row>
    <row r="135" spans="1:7" s="45" customFormat="1" ht="14.25" x14ac:dyDescent="0.2">
      <c r="A135" s="44"/>
      <c r="F135" s="4"/>
      <c r="G135" s="4"/>
    </row>
    <row r="136" spans="1:7" s="45" customFormat="1" ht="14.25" x14ac:dyDescent="0.2">
      <c r="A136" s="44"/>
      <c r="F136" s="4"/>
      <c r="G136" s="4"/>
    </row>
    <row r="137" spans="1:7" s="45" customFormat="1" ht="14.25" x14ac:dyDescent="0.2">
      <c r="A137" s="44"/>
      <c r="F137" s="4"/>
      <c r="G137" s="4"/>
    </row>
    <row r="138" spans="1:7" s="45" customFormat="1" ht="14.25" x14ac:dyDescent="0.2">
      <c r="A138" s="44"/>
      <c r="F138" s="4"/>
      <c r="G138" s="4"/>
    </row>
    <row r="139" spans="1:7" s="45" customFormat="1" ht="14.25" x14ac:dyDescent="0.2">
      <c r="A139" s="44"/>
      <c r="F139" s="4"/>
      <c r="G139" s="4"/>
    </row>
    <row r="140" spans="1:7" s="45" customFormat="1" ht="14.25" x14ac:dyDescent="0.2">
      <c r="A140" s="44"/>
      <c r="F140" s="4"/>
      <c r="G140" s="4"/>
    </row>
    <row r="141" spans="1:7" s="45" customFormat="1" ht="14.25" x14ac:dyDescent="0.2">
      <c r="A141" s="44"/>
      <c r="F141" s="4"/>
      <c r="G141" s="4"/>
    </row>
    <row r="142" spans="1:7" s="45" customFormat="1" ht="14.25" x14ac:dyDescent="0.2">
      <c r="A142" s="44"/>
      <c r="F142" s="4"/>
      <c r="G142" s="4"/>
    </row>
    <row r="143" spans="1:7" s="45" customFormat="1" ht="14.25" x14ac:dyDescent="0.2">
      <c r="A143" s="44"/>
      <c r="F143" s="4"/>
      <c r="G143" s="4"/>
    </row>
    <row r="144" spans="1:7" s="45" customFormat="1" ht="14.25" x14ac:dyDescent="0.2">
      <c r="A144" s="44"/>
      <c r="F144" s="4"/>
      <c r="G144" s="4"/>
    </row>
  </sheetData>
  <mergeCells count="2">
    <mergeCell ref="A1:M1"/>
    <mergeCell ref="A2:M2"/>
  </mergeCells>
  <printOptions horizontalCentered="1"/>
  <pageMargins left="0.15748031496062992" right="0" top="0.19685039370078741" bottom="3.937007874015748E-2" header="0.23622047244094491" footer="0.23622047244094491"/>
  <pageSetup paperSize="9" scale="5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4"/>
  <sheetViews>
    <sheetView zoomScaleNormal="100" workbookViewId="0">
      <selection sqref="A1:M1"/>
    </sheetView>
  </sheetViews>
  <sheetFormatPr defaultRowHeight="12.75" x14ac:dyDescent="0.2"/>
  <cols>
    <col min="1" max="1" width="69.42578125" style="88" customWidth="1"/>
    <col min="2" max="3" width="12.5703125" style="84" customWidth="1"/>
    <col min="4" max="13" width="12.5703125" style="54" customWidth="1"/>
    <col min="14" max="254" width="9.140625" style="54"/>
    <col min="255" max="255" width="69.42578125" style="54" customWidth="1"/>
    <col min="256" max="265" width="12.5703125" style="54" customWidth="1"/>
    <col min="266" max="510" width="9.140625" style="54"/>
    <col min="511" max="511" width="69.42578125" style="54" customWidth="1"/>
    <col min="512" max="521" width="12.5703125" style="54" customWidth="1"/>
    <col min="522" max="766" width="9.140625" style="54"/>
    <col min="767" max="767" width="69.42578125" style="54" customWidth="1"/>
    <col min="768" max="777" width="12.5703125" style="54" customWidth="1"/>
    <col min="778" max="1022" width="9.140625" style="54"/>
    <col min="1023" max="1023" width="69.42578125" style="54" customWidth="1"/>
    <col min="1024" max="1033" width="12.5703125" style="54" customWidth="1"/>
    <col min="1034" max="1278" width="9.140625" style="54"/>
    <col min="1279" max="1279" width="69.42578125" style="54" customWidth="1"/>
    <col min="1280" max="1289" width="12.5703125" style="54" customWidth="1"/>
    <col min="1290" max="1534" width="9.140625" style="54"/>
    <col min="1535" max="1535" width="69.42578125" style="54" customWidth="1"/>
    <col min="1536" max="1545" width="12.5703125" style="54" customWidth="1"/>
    <col min="1546" max="1790" width="9.140625" style="54"/>
    <col min="1791" max="1791" width="69.42578125" style="54" customWidth="1"/>
    <col min="1792" max="1801" width="12.5703125" style="54" customWidth="1"/>
    <col min="1802" max="2046" width="9.140625" style="54"/>
    <col min="2047" max="2047" width="69.42578125" style="54" customWidth="1"/>
    <col min="2048" max="2057" width="12.5703125" style="54" customWidth="1"/>
    <col min="2058" max="2302" width="9.140625" style="54"/>
    <col min="2303" max="2303" width="69.42578125" style="54" customWidth="1"/>
    <col min="2304" max="2313" width="12.5703125" style="54" customWidth="1"/>
    <col min="2314" max="2558" width="9.140625" style="54"/>
    <col min="2559" max="2559" width="69.42578125" style="54" customWidth="1"/>
    <col min="2560" max="2569" width="12.5703125" style="54" customWidth="1"/>
    <col min="2570" max="2814" width="9.140625" style="54"/>
    <col min="2815" max="2815" width="69.42578125" style="54" customWidth="1"/>
    <col min="2816" max="2825" width="12.5703125" style="54" customWidth="1"/>
    <col min="2826" max="3070" width="9.140625" style="54"/>
    <col min="3071" max="3071" width="69.42578125" style="54" customWidth="1"/>
    <col min="3072" max="3081" width="12.5703125" style="54" customWidth="1"/>
    <col min="3082" max="3326" width="9.140625" style="54"/>
    <col min="3327" max="3327" width="69.42578125" style="54" customWidth="1"/>
    <col min="3328" max="3337" width="12.5703125" style="54" customWidth="1"/>
    <col min="3338" max="3582" width="9.140625" style="54"/>
    <col min="3583" max="3583" width="69.42578125" style="54" customWidth="1"/>
    <col min="3584" max="3593" width="12.5703125" style="54" customWidth="1"/>
    <col min="3594" max="3838" width="9.140625" style="54"/>
    <col min="3839" max="3839" width="69.42578125" style="54" customWidth="1"/>
    <col min="3840" max="3849" width="12.5703125" style="54" customWidth="1"/>
    <col min="3850" max="4094" width="9.140625" style="54"/>
    <col min="4095" max="4095" width="69.42578125" style="54" customWidth="1"/>
    <col min="4096" max="4105" width="12.5703125" style="54" customWidth="1"/>
    <col min="4106" max="4350" width="9.140625" style="54"/>
    <col min="4351" max="4351" width="69.42578125" style="54" customWidth="1"/>
    <col min="4352" max="4361" width="12.5703125" style="54" customWidth="1"/>
    <col min="4362" max="4606" width="9.140625" style="54"/>
    <col min="4607" max="4607" width="69.42578125" style="54" customWidth="1"/>
    <col min="4608" max="4617" width="12.5703125" style="54" customWidth="1"/>
    <col min="4618" max="4862" width="9.140625" style="54"/>
    <col min="4863" max="4863" width="69.42578125" style="54" customWidth="1"/>
    <col min="4864" max="4873" width="12.5703125" style="54" customWidth="1"/>
    <col min="4874" max="5118" width="9.140625" style="54"/>
    <col min="5119" max="5119" width="69.42578125" style="54" customWidth="1"/>
    <col min="5120" max="5129" width="12.5703125" style="54" customWidth="1"/>
    <col min="5130" max="5374" width="9.140625" style="54"/>
    <col min="5375" max="5375" width="69.42578125" style="54" customWidth="1"/>
    <col min="5376" max="5385" width="12.5703125" style="54" customWidth="1"/>
    <col min="5386" max="5630" width="9.140625" style="54"/>
    <col min="5631" max="5631" width="69.42578125" style="54" customWidth="1"/>
    <col min="5632" max="5641" width="12.5703125" style="54" customWidth="1"/>
    <col min="5642" max="5886" width="9.140625" style="54"/>
    <col min="5887" max="5887" width="69.42578125" style="54" customWidth="1"/>
    <col min="5888" max="5897" width="12.5703125" style="54" customWidth="1"/>
    <col min="5898" max="6142" width="9.140625" style="54"/>
    <col min="6143" max="6143" width="69.42578125" style="54" customWidth="1"/>
    <col min="6144" max="6153" width="12.5703125" style="54" customWidth="1"/>
    <col min="6154" max="6398" width="9.140625" style="54"/>
    <col min="6399" max="6399" width="69.42578125" style="54" customWidth="1"/>
    <col min="6400" max="6409" width="12.5703125" style="54" customWidth="1"/>
    <col min="6410" max="6654" width="9.140625" style="54"/>
    <col min="6655" max="6655" width="69.42578125" style="54" customWidth="1"/>
    <col min="6656" max="6665" width="12.5703125" style="54" customWidth="1"/>
    <col min="6666" max="6910" width="9.140625" style="54"/>
    <col min="6911" max="6911" width="69.42578125" style="54" customWidth="1"/>
    <col min="6912" max="6921" width="12.5703125" style="54" customWidth="1"/>
    <col min="6922" max="7166" width="9.140625" style="54"/>
    <col min="7167" max="7167" width="69.42578125" style="54" customWidth="1"/>
    <col min="7168" max="7177" width="12.5703125" style="54" customWidth="1"/>
    <col min="7178" max="7422" width="9.140625" style="54"/>
    <col min="7423" max="7423" width="69.42578125" style="54" customWidth="1"/>
    <col min="7424" max="7433" width="12.5703125" style="54" customWidth="1"/>
    <col min="7434" max="7678" width="9.140625" style="54"/>
    <col min="7679" max="7679" width="69.42578125" style="54" customWidth="1"/>
    <col min="7680" max="7689" width="12.5703125" style="54" customWidth="1"/>
    <col min="7690" max="7934" width="9.140625" style="54"/>
    <col min="7935" max="7935" width="69.42578125" style="54" customWidth="1"/>
    <col min="7936" max="7945" width="12.5703125" style="54" customWidth="1"/>
    <col min="7946" max="8190" width="9.140625" style="54"/>
    <col min="8191" max="8191" width="69.42578125" style="54" customWidth="1"/>
    <col min="8192" max="8201" width="12.5703125" style="54" customWidth="1"/>
    <col min="8202" max="8446" width="9.140625" style="54"/>
    <col min="8447" max="8447" width="69.42578125" style="54" customWidth="1"/>
    <col min="8448" max="8457" width="12.5703125" style="54" customWidth="1"/>
    <col min="8458" max="8702" width="9.140625" style="54"/>
    <col min="8703" max="8703" width="69.42578125" style="54" customWidth="1"/>
    <col min="8704" max="8713" width="12.5703125" style="54" customWidth="1"/>
    <col min="8714" max="8958" width="9.140625" style="54"/>
    <col min="8959" max="8959" width="69.42578125" style="54" customWidth="1"/>
    <col min="8960" max="8969" width="12.5703125" style="54" customWidth="1"/>
    <col min="8970" max="9214" width="9.140625" style="54"/>
    <col min="9215" max="9215" width="69.42578125" style="54" customWidth="1"/>
    <col min="9216" max="9225" width="12.5703125" style="54" customWidth="1"/>
    <col min="9226" max="9470" width="9.140625" style="54"/>
    <col min="9471" max="9471" width="69.42578125" style="54" customWidth="1"/>
    <col min="9472" max="9481" width="12.5703125" style="54" customWidth="1"/>
    <col min="9482" max="9726" width="9.140625" style="54"/>
    <col min="9727" max="9727" width="69.42578125" style="54" customWidth="1"/>
    <col min="9728" max="9737" width="12.5703125" style="54" customWidth="1"/>
    <col min="9738" max="9982" width="9.140625" style="54"/>
    <col min="9983" max="9983" width="69.42578125" style="54" customWidth="1"/>
    <col min="9984" max="9993" width="12.5703125" style="54" customWidth="1"/>
    <col min="9994" max="10238" width="9.140625" style="54"/>
    <col min="10239" max="10239" width="69.42578125" style="54" customWidth="1"/>
    <col min="10240" max="10249" width="12.5703125" style="54" customWidth="1"/>
    <col min="10250" max="10494" width="9.140625" style="54"/>
    <col min="10495" max="10495" width="69.42578125" style="54" customWidth="1"/>
    <col min="10496" max="10505" width="12.5703125" style="54" customWidth="1"/>
    <col min="10506" max="10750" width="9.140625" style="54"/>
    <col min="10751" max="10751" width="69.42578125" style="54" customWidth="1"/>
    <col min="10752" max="10761" width="12.5703125" style="54" customWidth="1"/>
    <col min="10762" max="11006" width="9.140625" style="54"/>
    <col min="11007" max="11007" width="69.42578125" style="54" customWidth="1"/>
    <col min="11008" max="11017" width="12.5703125" style="54" customWidth="1"/>
    <col min="11018" max="11262" width="9.140625" style="54"/>
    <col min="11263" max="11263" width="69.42578125" style="54" customWidth="1"/>
    <col min="11264" max="11273" width="12.5703125" style="54" customWidth="1"/>
    <col min="11274" max="11518" width="9.140625" style="54"/>
    <col min="11519" max="11519" width="69.42578125" style="54" customWidth="1"/>
    <col min="11520" max="11529" width="12.5703125" style="54" customWidth="1"/>
    <col min="11530" max="11774" width="9.140625" style="54"/>
    <col min="11775" max="11775" width="69.42578125" style="54" customWidth="1"/>
    <col min="11776" max="11785" width="12.5703125" style="54" customWidth="1"/>
    <col min="11786" max="12030" width="9.140625" style="54"/>
    <col min="12031" max="12031" width="69.42578125" style="54" customWidth="1"/>
    <col min="12032" max="12041" width="12.5703125" style="54" customWidth="1"/>
    <col min="12042" max="12286" width="9.140625" style="54"/>
    <col min="12287" max="12287" width="69.42578125" style="54" customWidth="1"/>
    <col min="12288" max="12297" width="12.5703125" style="54" customWidth="1"/>
    <col min="12298" max="12542" width="9.140625" style="54"/>
    <col min="12543" max="12543" width="69.42578125" style="54" customWidth="1"/>
    <col min="12544" max="12553" width="12.5703125" style="54" customWidth="1"/>
    <col min="12554" max="12798" width="9.140625" style="54"/>
    <col min="12799" max="12799" width="69.42578125" style="54" customWidth="1"/>
    <col min="12800" max="12809" width="12.5703125" style="54" customWidth="1"/>
    <col min="12810" max="13054" width="9.140625" style="54"/>
    <col min="13055" max="13055" width="69.42578125" style="54" customWidth="1"/>
    <col min="13056" max="13065" width="12.5703125" style="54" customWidth="1"/>
    <col min="13066" max="13310" width="9.140625" style="54"/>
    <col min="13311" max="13311" width="69.42578125" style="54" customWidth="1"/>
    <col min="13312" max="13321" width="12.5703125" style="54" customWidth="1"/>
    <col min="13322" max="13566" width="9.140625" style="54"/>
    <col min="13567" max="13567" width="69.42578125" style="54" customWidth="1"/>
    <col min="13568" max="13577" width="12.5703125" style="54" customWidth="1"/>
    <col min="13578" max="13822" width="9.140625" style="54"/>
    <col min="13823" max="13823" width="69.42578125" style="54" customWidth="1"/>
    <col min="13824" max="13833" width="12.5703125" style="54" customWidth="1"/>
    <col min="13834" max="14078" width="9.140625" style="54"/>
    <col min="14079" max="14079" width="69.42578125" style="54" customWidth="1"/>
    <col min="14080" max="14089" width="12.5703125" style="54" customWidth="1"/>
    <col min="14090" max="14334" width="9.140625" style="54"/>
    <col min="14335" max="14335" width="69.42578125" style="54" customWidth="1"/>
    <col min="14336" max="14345" width="12.5703125" style="54" customWidth="1"/>
    <col min="14346" max="14590" width="9.140625" style="54"/>
    <col min="14591" max="14591" width="69.42578125" style="54" customWidth="1"/>
    <col min="14592" max="14601" width="12.5703125" style="54" customWidth="1"/>
    <col min="14602" max="14846" width="9.140625" style="54"/>
    <col min="14847" max="14847" width="69.42578125" style="54" customWidth="1"/>
    <col min="14848" max="14857" width="12.5703125" style="54" customWidth="1"/>
    <col min="14858" max="15102" width="9.140625" style="54"/>
    <col min="15103" max="15103" width="69.42578125" style="54" customWidth="1"/>
    <col min="15104" max="15113" width="12.5703125" style="54" customWidth="1"/>
    <col min="15114" max="15358" width="9.140625" style="54"/>
    <col min="15359" max="15359" width="69.42578125" style="54" customWidth="1"/>
    <col min="15360" max="15369" width="12.5703125" style="54" customWidth="1"/>
    <col min="15370" max="15614" width="9.140625" style="54"/>
    <col min="15615" max="15615" width="69.42578125" style="54" customWidth="1"/>
    <col min="15616" max="15625" width="12.5703125" style="54" customWidth="1"/>
    <col min="15626" max="15870" width="9.140625" style="54"/>
    <col min="15871" max="15871" width="69.42578125" style="54" customWidth="1"/>
    <col min="15872" max="15881" width="12.5703125" style="54" customWidth="1"/>
    <col min="15882" max="16126" width="9.140625" style="54"/>
    <col min="16127" max="16127" width="69.42578125" style="54" customWidth="1"/>
    <col min="16128" max="16137" width="12.5703125" style="54" customWidth="1"/>
    <col min="16138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75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41640</v>
      </c>
      <c r="C5" s="56">
        <v>41671</v>
      </c>
      <c r="D5" s="56">
        <v>41699</v>
      </c>
      <c r="E5" s="56">
        <v>41730</v>
      </c>
      <c r="F5" s="56">
        <v>41760</v>
      </c>
      <c r="G5" s="56">
        <v>41791</v>
      </c>
      <c r="H5" s="56">
        <v>41821</v>
      </c>
      <c r="I5" s="56">
        <v>41852</v>
      </c>
      <c r="J5" s="56">
        <v>41883</v>
      </c>
      <c r="K5" s="56">
        <v>41913</v>
      </c>
      <c r="L5" s="56">
        <v>41944</v>
      </c>
      <c r="M5" s="56">
        <v>41974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H8" si="0">SUM(B9:B13)</f>
        <v>216146979.21999997</v>
      </c>
      <c r="C8" s="63">
        <f t="shared" si="0"/>
        <v>226675991.34</v>
      </c>
      <c r="D8" s="63">
        <f t="shared" si="0"/>
        <v>155439029.28999999</v>
      </c>
      <c r="E8" s="63">
        <f t="shared" si="0"/>
        <v>185078342.81</v>
      </c>
      <c r="F8" s="63">
        <f t="shared" si="0"/>
        <v>197963469.81</v>
      </c>
      <c r="G8" s="63">
        <f t="shared" si="0"/>
        <v>204876720.27000004</v>
      </c>
      <c r="H8" s="63">
        <f t="shared" si="0"/>
        <v>190069075.04999998</v>
      </c>
      <c r="I8" s="63">
        <f>SUM(I9:I13)</f>
        <v>201203697.28000006</v>
      </c>
      <c r="J8" s="63">
        <f>SUM(J9:J13)</f>
        <v>213673310.55999997</v>
      </c>
      <c r="K8" s="63">
        <f>SUM(K9:K13)</f>
        <v>200110910.02000001</v>
      </c>
      <c r="L8" s="63">
        <f>SUM(L9:L13)</f>
        <v>196417712.28999999</v>
      </c>
      <c r="M8" s="63">
        <f>SUM(M9:M13)</f>
        <v>218332133.63</v>
      </c>
    </row>
    <row r="9" spans="1:13" x14ac:dyDescent="0.2">
      <c r="A9" s="64" t="s">
        <v>3</v>
      </c>
      <c r="B9" s="65">
        <f t="shared" ref="B9:G9" si="1">B20</f>
        <v>51686174.43</v>
      </c>
      <c r="C9" s="65">
        <f t="shared" si="1"/>
        <v>48794069.430000007</v>
      </c>
      <c r="D9" s="65">
        <f t="shared" si="1"/>
        <v>40042117.800000004</v>
      </c>
      <c r="E9" s="65">
        <f t="shared" si="1"/>
        <v>50371818.140000008</v>
      </c>
      <c r="F9" s="65">
        <f t="shared" si="1"/>
        <v>48831867.299999997</v>
      </c>
      <c r="G9" s="65">
        <f t="shared" si="1"/>
        <v>48447379.390000001</v>
      </c>
      <c r="H9" s="65">
        <f t="shared" ref="H9:M9" si="2">H20</f>
        <v>51143111.019999981</v>
      </c>
      <c r="I9" s="65">
        <f t="shared" si="2"/>
        <v>51790038.800000012</v>
      </c>
      <c r="J9" s="65">
        <f t="shared" si="2"/>
        <v>55784031.099999987</v>
      </c>
      <c r="K9" s="65">
        <f t="shared" si="2"/>
        <v>53939566.420000017</v>
      </c>
      <c r="L9" s="65">
        <f t="shared" si="2"/>
        <v>50020758.109999999</v>
      </c>
      <c r="M9" s="65">
        <f t="shared" si="2"/>
        <v>59399605.549999997</v>
      </c>
    </row>
    <row r="10" spans="1:13" x14ac:dyDescent="0.2">
      <c r="A10" s="64" t="s">
        <v>4</v>
      </c>
      <c r="B10" s="65">
        <f t="shared" ref="B10:G10" si="3">B65</f>
        <v>108914493.12999998</v>
      </c>
      <c r="C10" s="65">
        <f t="shared" si="3"/>
        <v>115754926.80999999</v>
      </c>
      <c r="D10" s="65">
        <f t="shared" si="3"/>
        <v>66122296.689999998</v>
      </c>
      <c r="E10" s="65">
        <f t="shared" si="3"/>
        <v>82904405.060000002</v>
      </c>
      <c r="F10" s="65">
        <f t="shared" si="3"/>
        <v>93961780.169999987</v>
      </c>
      <c r="G10" s="65">
        <f t="shared" si="3"/>
        <v>102118120.02000001</v>
      </c>
      <c r="H10" s="65">
        <f t="shared" ref="H10:M10" si="4">H65</f>
        <v>83912188.850000009</v>
      </c>
      <c r="I10" s="65">
        <f t="shared" si="4"/>
        <v>94045007.550000012</v>
      </c>
      <c r="J10" s="65">
        <f t="shared" si="4"/>
        <v>99596956.75999999</v>
      </c>
      <c r="K10" s="65">
        <f t="shared" si="4"/>
        <v>89752173.459999993</v>
      </c>
      <c r="L10" s="65">
        <f t="shared" si="4"/>
        <v>88715366.329999998</v>
      </c>
      <c r="M10" s="65">
        <f t="shared" si="4"/>
        <v>99031917.25</v>
      </c>
    </row>
    <row r="11" spans="1:13" x14ac:dyDescent="0.2">
      <c r="A11" s="64" t="s">
        <v>5</v>
      </c>
      <c r="B11" s="65">
        <f t="shared" ref="B11:G11" si="5">B88</f>
        <v>34091523.339999996</v>
      </c>
      <c r="C11" s="65">
        <f t="shared" si="5"/>
        <v>37279799.049999997</v>
      </c>
      <c r="D11" s="65">
        <f t="shared" si="5"/>
        <v>31447150.949999999</v>
      </c>
      <c r="E11" s="65">
        <f t="shared" si="5"/>
        <v>35789686.93</v>
      </c>
      <c r="F11" s="65">
        <f t="shared" si="5"/>
        <v>34673757.640000008</v>
      </c>
      <c r="G11" s="65">
        <f t="shared" si="5"/>
        <v>35649782.160000004</v>
      </c>
      <c r="H11" s="65">
        <f t="shared" ref="H11:M11" si="6">H88</f>
        <v>33403350.07</v>
      </c>
      <c r="I11" s="65">
        <f t="shared" si="6"/>
        <v>35821129.020000003</v>
      </c>
      <c r="J11" s="65">
        <f t="shared" si="6"/>
        <v>36573264.009999998</v>
      </c>
      <c r="K11" s="65">
        <f t="shared" si="6"/>
        <v>35333058.030000001</v>
      </c>
      <c r="L11" s="65">
        <f t="shared" si="6"/>
        <v>35669334.559999995</v>
      </c>
      <c r="M11" s="65">
        <f t="shared" si="6"/>
        <v>34325787.579999998</v>
      </c>
    </row>
    <row r="12" spans="1:13" x14ac:dyDescent="0.2">
      <c r="A12" s="64" t="s">
        <v>6</v>
      </c>
      <c r="B12" s="65">
        <f t="shared" ref="B12:G12" si="7">B97</f>
        <v>21026189.150000002</v>
      </c>
      <c r="C12" s="65">
        <f t="shared" si="7"/>
        <v>24446971.100000001</v>
      </c>
      <c r="D12" s="65">
        <f t="shared" si="7"/>
        <v>17330660.699999999</v>
      </c>
      <c r="E12" s="65">
        <f t="shared" si="7"/>
        <v>15542525.67</v>
      </c>
      <c r="F12" s="65">
        <f t="shared" si="7"/>
        <v>20032770.399999999</v>
      </c>
      <c r="G12" s="65">
        <f t="shared" si="7"/>
        <v>18223215.77</v>
      </c>
      <c r="H12" s="65">
        <f t="shared" ref="H12:M12" si="8">H97</f>
        <v>21164598.390000001</v>
      </c>
      <c r="I12" s="65">
        <f t="shared" si="8"/>
        <v>19122638.050000001</v>
      </c>
      <c r="J12" s="65">
        <f t="shared" si="8"/>
        <v>21252725.669999998</v>
      </c>
      <c r="K12" s="65">
        <f t="shared" si="8"/>
        <v>20598575.77</v>
      </c>
      <c r="L12" s="65">
        <f t="shared" si="8"/>
        <v>21579151.660000004</v>
      </c>
      <c r="M12" s="65">
        <f t="shared" si="8"/>
        <v>25097885.319999997</v>
      </c>
    </row>
    <row r="13" spans="1:13" x14ac:dyDescent="0.2">
      <c r="A13" s="64" t="s">
        <v>7</v>
      </c>
      <c r="B13" s="66">
        <f t="shared" ref="B13:G13" si="9">B106</f>
        <v>428599.17</v>
      </c>
      <c r="C13" s="66">
        <f t="shared" si="9"/>
        <v>400224.95</v>
      </c>
      <c r="D13" s="66">
        <f t="shared" si="9"/>
        <v>496803.14999999997</v>
      </c>
      <c r="E13" s="66">
        <f t="shared" si="9"/>
        <v>469907.01</v>
      </c>
      <c r="F13" s="66">
        <f t="shared" si="9"/>
        <v>463294.3</v>
      </c>
      <c r="G13" s="66">
        <f t="shared" si="9"/>
        <v>438222.93</v>
      </c>
      <c r="H13" s="66">
        <f t="shared" ref="H13:M13" si="10">H106</f>
        <v>445826.72</v>
      </c>
      <c r="I13" s="66">
        <f t="shared" si="10"/>
        <v>424883.86</v>
      </c>
      <c r="J13" s="66">
        <f t="shared" si="10"/>
        <v>466333.02</v>
      </c>
      <c r="K13" s="66">
        <f t="shared" si="10"/>
        <v>487536.34</v>
      </c>
      <c r="L13" s="66">
        <f t="shared" si="10"/>
        <v>433101.63</v>
      </c>
      <c r="M13" s="66">
        <f t="shared" si="10"/>
        <v>476937.93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H15" si="11">SUM(B16:B17)</f>
        <v>464967760.31</v>
      </c>
      <c r="C15" s="63">
        <f t="shared" si="11"/>
        <v>377889219.88</v>
      </c>
      <c r="D15" s="63">
        <f t="shared" si="11"/>
        <v>459770315.46000004</v>
      </c>
      <c r="E15" s="63">
        <f t="shared" si="11"/>
        <v>474830504.01999992</v>
      </c>
      <c r="F15" s="63">
        <f t="shared" si="11"/>
        <v>464466077.07999998</v>
      </c>
      <c r="G15" s="63">
        <f t="shared" si="11"/>
        <v>447658055.03000003</v>
      </c>
      <c r="H15" s="63">
        <f t="shared" si="11"/>
        <v>495924634.98999995</v>
      </c>
      <c r="I15" s="63">
        <f>SUM(I16:I17)</f>
        <v>447938661.6699999</v>
      </c>
      <c r="J15" s="63">
        <f>SUM(J16:J17)</f>
        <v>463582353.00999981</v>
      </c>
      <c r="K15" s="63">
        <f>SUM(K16:K17)</f>
        <v>472352585.34999985</v>
      </c>
      <c r="L15" s="63">
        <f>SUM(L16:L17)</f>
        <v>444832223.90999991</v>
      </c>
      <c r="M15" s="63">
        <f>SUM(M16:M17)</f>
        <v>518292297.67000002</v>
      </c>
    </row>
    <row r="16" spans="1:13" x14ac:dyDescent="0.2">
      <c r="A16" s="64" t="s">
        <v>9</v>
      </c>
      <c r="B16" s="67">
        <v>461050168</v>
      </c>
      <c r="C16" s="67">
        <v>375251108.49000001</v>
      </c>
      <c r="D16" s="67">
        <v>456348278.67000002</v>
      </c>
      <c r="E16" s="67">
        <v>471683578.4799999</v>
      </c>
      <c r="F16" s="67">
        <v>459520501.06999999</v>
      </c>
      <c r="G16" s="67">
        <v>445521549.89000005</v>
      </c>
      <c r="H16" s="67">
        <v>493788348.57999992</v>
      </c>
      <c r="I16" s="67">
        <v>446120460.27999991</v>
      </c>
      <c r="J16" s="67">
        <v>461764292.22999984</v>
      </c>
      <c r="K16" s="67">
        <v>469991219.40999985</v>
      </c>
      <c r="L16" s="67">
        <v>442614531.6099999</v>
      </c>
      <c r="M16" s="67">
        <v>515446642.19</v>
      </c>
    </row>
    <row r="17" spans="1:13" x14ac:dyDescent="0.2">
      <c r="A17" s="64" t="s">
        <v>10</v>
      </c>
      <c r="B17" s="67">
        <v>3917592.31</v>
      </c>
      <c r="C17" s="67">
        <v>2638111.39</v>
      </c>
      <c r="D17" s="67">
        <v>3422036.79</v>
      </c>
      <c r="E17" s="67">
        <v>3146925.5400000005</v>
      </c>
      <c r="F17" s="67">
        <v>4945576.0100000007</v>
      </c>
      <c r="G17" s="67">
        <v>2136505.14</v>
      </c>
      <c r="H17" s="67">
        <v>2136286.41</v>
      </c>
      <c r="I17" s="67">
        <v>1818201.3900000006</v>
      </c>
      <c r="J17" s="67">
        <v>1818060.78</v>
      </c>
      <c r="K17" s="67">
        <v>2361365.94</v>
      </c>
      <c r="L17" s="67">
        <v>2217692.2999999993</v>
      </c>
      <c r="M17" s="67">
        <v>2845655.48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H20" si="12">SUM(B21:B40)</f>
        <v>51686174.43</v>
      </c>
      <c r="C20" s="69">
        <f t="shared" si="12"/>
        <v>48794069.430000007</v>
      </c>
      <c r="D20" s="69">
        <f t="shared" si="12"/>
        <v>40042117.800000004</v>
      </c>
      <c r="E20" s="69">
        <f t="shared" si="12"/>
        <v>50371818.140000008</v>
      </c>
      <c r="F20" s="69">
        <f t="shared" si="12"/>
        <v>48831867.299999997</v>
      </c>
      <c r="G20" s="69">
        <f t="shared" si="12"/>
        <v>48447379.390000001</v>
      </c>
      <c r="H20" s="69">
        <f t="shared" si="12"/>
        <v>51143111.019999981</v>
      </c>
      <c r="I20" s="69">
        <f>SUM(I21:I40)</f>
        <v>51790038.800000012</v>
      </c>
      <c r="J20" s="69">
        <f>SUM(J21:J40)</f>
        <v>55784031.099999987</v>
      </c>
      <c r="K20" s="69">
        <f>SUM(K21:K40)</f>
        <v>53939566.420000017</v>
      </c>
      <c r="L20" s="69">
        <f>SUM(L21:L40)</f>
        <v>50020758.109999999</v>
      </c>
      <c r="M20" s="69">
        <f>SUM(M21:M40)</f>
        <v>59399605.549999997</v>
      </c>
    </row>
    <row r="21" spans="1:13" x14ac:dyDescent="0.2">
      <c r="A21" s="64" t="s">
        <v>12</v>
      </c>
      <c r="B21" s="70">
        <v>27682491.590000004</v>
      </c>
      <c r="C21" s="70">
        <v>29425521.43</v>
      </c>
      <c r="D21" s="70">
        <v>18281473.399999999</v>
      </c>
      <c r="E21" s="70">
        <v>28383462.93</v>
      </c>
      <c r="F21" s="70">
        <v>27936762.359999999</v>
      </c>
      <c r="G21" s="70">
        <v>27995505.380000003</v>
      </c>
      <c r="H21" s="70">
        <v>29548327.73</v>
      </c>
      <c r="I21" s="70">
        <v>29395731.32</v>
      </c>
      <c r="J21" s="70">
        <v>30683338.629999999</v>
      </c>
      <c r="K21" s="70">
        <v>31371518.700000003</v>
      </c>
      <c r="L21" s="70">
        <v>28401156.280000001</v>
      </c>
      <c r="M21" s="70">
        <v>31313879.350000001</v>
      </c>
    </row>
    <row r="22" spans="1:13" x14ac:dyDescent="0.2">
      <c r="A22" s="64" t="s">
        <v>13</v>
      </c>
      <c r="B22" s="70">
        <v>16742.5</v>
      </c>
      <c r="C22" s="70">
        <v>11047.26</v>
      </c>
      <c r="D22" s="70">
        <v>6235.93</v>
      </c>
      <c r="E22" s="70">
        <v>10515.78</v>
      </c>
      <c r="F22" s="70">
        <v>83523.960000000006</v>
      </c>
      <c r="G22" s="70">
        <v>12002.44</v>
      </c>
      <c r="H22" s="70">
        <v>19478.060000000001</v>
      </c>
      <c r="I22" s="70">
        <v>27699.94</v>
      </c>
      <c r="J22" s="70">
        <v>8845.81</v>
      </c>
      <c r="K22" s="70">
        <v>16053.38</v>
      </c>
      <c r="L22" s="70">
        <v>13041.26</v>
      </c>
      <c r="M22" s="70">
        <v>14112.26</v>
      </c>
    </row>
    <row r="23" spans="1:13" x14ac:dyDescent="0.2">
      <c r="A23" s="64" t="s">
        <v>14</v>
      </c>
      <c r="B23" s="70">
        <v>2975387.69</v>
      </c>
      <c r="C23" s="70">
        <v>3702424.48</v>
      </c>
      <c r="D23" s="70">
        <v>2278524.69</v>
      </c>
      <c r="E23" s="70">
        <v>2599729.8200000003</v>
      </c>
      <c r="F23" s="70">
        <v>2930137.69</v>
      </c>
      <c r="G23" s="70">
        <v>2100884.04</v>
      </c>
      <c r="H23" s="70">
        <v>3810611.33</v>
      </c>
      <c r="I23" s="70">
        <v>3334295.14</v>
      </c>
      <c r="J23" s="70">
        <v>2331768.7200000002</v>
      </c>
      <c r="K23" s="70">
        <v>2843830.12</v>
      </c>
      <c r="L23" s="70">
        <v>1702720.68</v>
      </c>
      <c r="M23" s="70">
        <v>3748380.81</v>
      </c>
    </row>
    <row r="24" spans="1:13" x14ac:dyDescent="0.2">
      <c r="A24" s="64" t="s">
        <v>15</v>
      </c>
      <c r="B24" s="70">
        <v>156454.63</v>
      </c>
      <c r="C24" s="70">
        <v>161844.12</v>
      </c>
      <c r="D24" s="70">
        <v>247042.74</v>
      </c>
      <c r="E24" s="70">
        <v>283903.89</v>
      </c>
      <c r="F24" s="70">
        <v>176443.51999999999</v>
      </c>
      <c r="G24" s="70">
        <v>283234.64</v>
      </c>
      <c r="H24" s="70">
        <v>202849.9</v>
      </c>
      <c r="I24" s="70">
        <v>208263.22</v>
      </c>
      <c r="J24" s="70">
        <v>277548.11</v>
      </c>
      <c r="K24" s="70">
        <v>289012.5</v>
      </c>
      <c r="L24" s="70">
        <v>277995.75</v>
      </c>
      <c r="M24" s="70">
        <v>267981.43</v>
      </c>
    </row>
    <row r="25" spans="1:13" x14ac:dyDescent="0.2">
      <c r="A25" s="64" t="s">
        <v>16</v>
      </c>
      <c r="B25" s="70">
        <v>499719.2</v>
      </c>
      <c r="C25" s="70">
        <v>529934.43000000005</v>
      </c>
      <c r="D25" s="70">
        <v>504086.4</v>
      </c>
      <c r="E25" s="70">
        <v>568996.53</v>
      </c>
      <c r="F25" s="70">
        <v>551415.74</v>
      </c>
      <c r="G25" s="70">
        <v>523490.03</v>
      </c>
      <c r="H25" s="70">
        <v>494377.54</v>
      </c>
      <c r="I25" s="70">
        <v>496545.41</v>
      </c>
      <c r="J25" s="70">
        <v>864750.56</v>
      </c>
      <c r="K25" s="70">
        <v>489718.11</v>
      </c>
      <c r="L25" s="70">
        <v>567496.84</v>
      </c>
      <c r="M25" s="70">
        <v>566387.82999999996</v>
      </c>
    </row>
    <row r="26" spans="1:13" x14ac:dyDescent="0.2">
      <c r="A26" s="64" t="s">
        <v>17</v>
      </c>
      <c r="B26" s="70">
        <v>525617.68000000005</v>
      </c>
      <c r="C26" s="70">
        <v>165679.42000000001</v>
      </c>
      <c r="D26" s="70">
        <v>512938.39</v>
      </c>
      <c r="E26" s="70">
        <v>470219.52000000002</v>
      </c>
      <c r="F26" s="70">
        <v>505777.68</v>
      </c>
      <c r="G26" s="70">
        <v>317014.84999999998</v>
      </c>
      <c r="H26" s="70">
        <v>405749.04</v>
      </c>
      <c r="I26" s="70">
        <v>425739.38</v>
      </c>
      <c r="J26" s="70">
        <v>501569.79</v>
      </c>
      <c r="K26" s="70">
        <v>409102.34</v>
      </c>
      <c r="L26" s="70">
        <v>391421.26</v>
      </c>
      <c r="M26" s="70">
        <v>464468.26</v>
      </c>
    </row>
    <row r="27" spans="1:13" ht="14.25" x14ac:dyDescent="0.2">
      <c r="A27" s="64" t="s">
        <v>18</v>
      </c>
      <c r="B27" s="70">
        <v>417908.45</v>
      </c>
      <c r="C27" s="70">
        <v>378969.32</v>
      </c>
      <c r="D27" s="70">
        <v>226948.46</v>
      </c>
      <c r="E27" s="70">
        <v>377690.08</v>
      </c>
      <c r="F27" s="70">
        <v>346020.36</v>
      </c>
      <c r="G27" s="70">
        <v>320381.3</v>
      </c>
      <c r="H27" s="70">
        <v>369089.29</v>
      </c>
      <c r="I27" s="70">
        <v>310816.58</v>
      </c>
      <c r="J27" s="70">
        <v>189124.15999999997</v>
      </c>
      <c r="K27" s="70">
        <v>414110.44</v>
      </c>
      <c r="L27" s="70">
        <v>292962.04000000004</v>
      </c>
      <c r="M27" s="70">
        <v>400005.43</v>
      </c>
    </row>
    <row r="28" spans="1:13" ht="14.25" x14ac:dyDescent="0.2">
      <c r="A28" s="64" t="s">
        <v>19</v>
      </c>
      <c r="B28" s="70">
        <v>1058445.3600000001</v>
      </c>
      <c r="C28" s="70">
        <v>988937.99</v>
      </c>
      <c r="D28" s="70">
        <v>918290.09</v>
      </c>
      <c r="E28" s="70">
        <v>1033938.94</v>
      </c>
      <c r="F28" s="70">
        <v>986048.40999999992</v>
      </c>
      <c r="G28" s="70">
        <v>934011.78</v>
      </c>
      <c r="H28" s="70">
        <v>1117570.8800000001</v>
      </c>
      <c r="I28" s="70">
        <v>987138.2</v>
      </c>
      <c r="J28" s="70">
        <v>1150705.23</v>
      </c>
      <c r="K28" s="70">
        <v>857902.22</v>
      </c>
      <c r="L28" s="70">
        <v>1016455.9</v>
      </c>
      <c r="M28" s="70">
        <v>1448521.4300000002</v>
      </c>
    </row>
    <row r="29" spans="1:13" ht="14.25" x14ac:dyDescent="0.2">
      <c r="A29" s="64" t="s">
        <v>20</v>
      </c>
      <c r="B29" s="70">
        <v>59267.78</v>
      </c>
      <c r="C29" s="70">
        <v>61800.729999999996</v>
      </c>
      <c r="D29" s="70">
        <v>50896.360000000008</v>
      </c>
      <c r="E29" s="70">
        <v>73323.360000000001</v>
      </c>
      <c r="F29" s="70">
        <v>50890</v>
      </c>
      <c r="G29" s="70">
        <v>39012.57</v>
      </c>
      <c r="H29" s="70">
        <v>65459.91</v>
      </c>
      <c r="I29" s="70">
        <v>74588.45</v>
      </c>
      <c r="J29" s="70">
        <v>68856.94</v>
      </c>
      <c r="K29" s="70">
        <v>105788.67</v>
      </c>
      <c r="L29" s="70">
        <v>67652.849999999991</v>
      </c>
      <c r="M29" s="70">
        <v>71571.81</v>
      </c>
    </row>
    <row r="30" spans="1:13" x14ac:dyDescent="0.2">
      <c r="A30" s="64" t="s">
        <v>21</v>
      </c>
      <c r="B30" s="70">
        <v>977609.89</v>
      </c>
      <c r="C30" s="70">
        <v>627880.1</v>
      </c>
      <c r="D30" s="70">
        <v>915678.21</v>
      </c>
      <c r="E30" s="70">
        <v>442939.81</v>
      </c>
      <c r="F30" s="70">
        <v>526234.43000000005</v>
      </c>
      <c r="G30" s="70">
        <v>565252.24</v>
      </c>
      <c r="H30" s="70">
        <v>959509.01</v>
      </c>
      <c r="I30" s="70">
        <v>632003.80000000005</v>
      </c>
      <c r="J30" s="70">
        <v>569126.41</v>
      </c>
      <c r="K30" s="70">
        <v>795242.1</v>
      </c>
      <c r="L30" s="70">
        <v>443271.83</v>
      </c>
      <c r="M30" s="70">
        <v>696538.21</v>
      </c>
    </row>
    <row r="31" spans="1:13" x14ac:dyDescent="0.2">
      <c r="A31" s="64" t="s">
        <v>22</v>
      </c>
      <c r="B31" s="70">
        <v>318626.25</v>
      </c>
      <c r="C31" s="70">
        <v>258610.78</v>
      </c>
      <c r="D31" s="70">
        <v>365739.04</v>
      </c>
      <c r="E31" s="70">
        <v>445416.61</v>
      </c>
      <c r="F31" s="70">
        <v>431855.51</v>
      </c>
      <c r="G31" s="70">
        <v>423207.93</v>
      </c>
      <c r="H31" s="70">
        <v>385368.51</v>
      </c>
      <c r="I31" s="70">
        <v>393702.32</v>
      </c>
      <c r="J31" s="70">
        <v>399616.97</v>
      </c>
      <c r="K31" s="70">
        <v>453163.24</v>
      </c>
      <c r="L31" s="70">
        <v>455794.64</v>
      </c>
      <c r="M31" s="70">
        <v>459015.9</v>
      </c>
    </row>
    <row r="32" spans="1:13" x14ac:dyDescent="0.2">
      <c r="A32" s="64" t="s">
        <v>23</v>
      </c>
      <c r="B32" s="70">
        <v>518855.69</v>
      </c>
      <c r="C32" s="70">
        <v>262109.28</v>
      </c>
      <c r="D32" s="70">
        <v>297617.53999999998</v>
      </c>
      <c r="E32" s="70">
        <v>267987.31</v>
      </c>
      <c r="F32" s="70">
        <v>223797.95</v>
      </c>
      <c r="G32" s="70">
        <v>323359.34999999998</v>
      </c>
      <c r="H32" s="70">
        <v>301310.71999999997</v>
      </c>
      <c r="I32" s="70">
        <v>373344.52999999997</v>
      </c>
      <c r="J32" s="70">
        <v>447334.78</v>
      </c>
      <c r="K32" s="70">
        <v>328610.65000000002</v>
      </c>
      <c r="L32" s="70">
        <v>352218.66</v>
      </c>
      <c r="M32" s="70">
        <v>357938.97000000003</v>
      </c>
    </row>
    <row r="33" spans="1:13" x14ac:dyDescent="0.2">
      <c r="A33" s="64" t="s">
        <v>24</v>
      </c>
      <c r="B33" s="70">
        <v>0</v>
      </c>
      <c r="C33" s="70">
        <v>0</v>
      </c>
      <c r="D33" s="70">
        <v>513.70000000000005</v>
      </c>
      <c r="E33" s="70">
        <v>176.64</v>
      </c>
      <c r="F33" s="70">
        <v>119.21</v>
      </c>
      <c r="G33" s="70">
        <v>1918.98</v>
      </c>
      <c r="H33" s="70">
        <v>83.16</v>
      </c>
      <c r="I33" s="70">
        <v>673.7</v>
      </c>
      <c r="J33" s="70">
        <v>4525.7299999999996</v>
      </c>
      <c r="K33" s="70">
        <v>173.28</v>
      </c>
      <c r="L33" s="70">
        <v>0</v>
      </c>
      <c r="M33" s="70">
        <v>0</v>
      </c>
    </row>
    <row r="34" spans="1:13" ht="14.25" x14ac:dyDescent="0.2">
      <c r="A34" s="64" t="s">
        <v>25</v>
      </c>
      <c r="B34" s="70">
        <v>755665.03</v>
      </c>
      <c r="C34" s="70">
        <v>508090.69</v>
      </c>
      <c r="D34" s="70">
        <v>640023.01</v>
      </c>
      <c r="E34" s="70">
        <v>746654.81</v>
      </c>
      <c r="F34" s="70">
        <v>722079.28</v>
      </c>
      <c r="G34" s="70">
        <v>595544.34</v>
      </c>
      <c r="H34" s="70">
        <v>612342.88</v>
      </c>
      <c r="I34" s="70">
        <v>676928.68</v>
      </c>
      <c r="J34" s="70">
        <v>1081274.25</v>
      </c>
      <c r="K34" s="70">
        <v>724954.49</v>
      </c>
      <c r="L34" s="70">
        <v>950926.04</v>
      </c>
      <c r="M34" s="70">
        <v>1493324.06</v>
      </c>
    </row>
    <row r="35" spans="1:13" ht="14.25" x14ac:dyDescent="0.2">
      <c r="A35" s="64" t="s">
        <v>26</v>
      </c>
      <c r="B35" s="70">
        <v>8226454.8600000003</v>
      </c>
      <c r="C35" s="70">
        <v>6512480.7599999998</v>
      </c>
      <c r="D35" s="70">
        <v>8475675.370000001</v>
      </c>
      <c r="E35" s="70">
        <v>8562421.2499999981</v>
      </c>
      <c r="F35" s="70">
        <v>8056168.7899999991</v>
      </c>
      <c r="G35" s="70">
        <v>7554940.2999999998</v>
      </c>
      <c r="H35" s="70">
        <v>8177690.8499999996</v>
      </c>
      <c r="I35" s="70">
        <v>8924036.7100000009</v>
      </c>
      <c r="J35" s="70">
        <v>9870094.7000000011</v>
      </c>
      <c r="K35" s="70">
        <v>9003540.8100000005</v>
      </c>
      <c r="L35" s="70">
        <v>9317567.1099999975</v>
      </c>
      <c r="M35" s="70">
        <v>11417154.15</v>
      </c>
    </row>
    <row r="36" spans="1:13" x14ac:dyDescent="0.2">
      <c r="A36" s="64" t="s">
        <v>27</v>
      </c>
      <c r="B36" s="70">
        <v>2000444.6500000001</v>
      </c>
      <c r="C36" s="70">
        <v>1357753.43</v>
      </c>
      <c r="D36" s="70">
        <v>1211831.8400000001</v>
      </c>
      <c r="E36" s="70">
        <v>1687253.2</v>
      </c>
      <c r="F36" s="70">
        <v>1663329.97</v>
      </c>
      <c r="G36" s="70">
        <v>1845616.92</v>
      </c>
      <c r="H36" s="70">
        <v>853225.19</v>
      </c>
      <c r="I36" s="70">
        <v>1428797.19</v>
      </c>
      <c r="J36" s="70">
        <v>1624238.3599999999</v>
      </c>
      <c r="K36" s="70">
        <v>1357919.52</v>
      </c>
      <c r="L36" s="70">
        <v>1609874.31</v>
      </c>
      <c r="M36" s="70">
        <v>1450040.4100000001</v>
      </c>
    </row>
    <row r="37" spans="1:13" x14ac:dyDescent="0.2">
      <c r="A37" s="64" t="s">
        <v>28</v>
      </c>
      <c r="B37" s="70">
        <v>175</v>
      </c>
      <c r="C37" s="70">
        <v>177.68</v>
      </c>
      <c r="D37" s="70">
        <v>176</v>
      </c>
      <c r="E37" s="70">
        <v>0</v>
      </c>
      <c r="F37" s="70">
        <v>0</v>
      </c>
      <c r="G37" s="70">
        <v>0</v>
      </c>
      <c r="H37" s="70">
        <v>220</v>
      </c>
      <c r="I37" s="70">
        <v>0</v>
      </c>
      <c r="J37" s="70">
        <v>0</v>
      </c>
      <c r="K37" s="70">
        <v>0</v>
      </c>
      <c r="L37" s="70">
        <v>759</v>
      </c>
      <c r="M37" s="70">
        <v>220.33</v>
      </c>
    </row>
    <row r="38" spans="1:13" ht="14.25" x14ac:dyDescent="0.2">
      <c r="A38" s="64" t="s">
        <v>29</v>
      </c>
      <c r="B38" s="70">
        <v>24033.440000000002</v>
      </c>
      <c r="C38" s="70">
        <v>9652.5499999999993</v>
      </c>
      <c r="D38" s="70">
        <v>50929.07</v>
      </c>
      <c r="E38" s="70">
        <v>18431.410000000003</v>
      </c>
      <c r="F38" s="70">
        <v>16593.14</v>
      </c>
      <c r="G38" s="70">
        <v>42810.33</v>
      </c>
      <c r="H38" s="70">
        <v>39776.44</v>
      </c>
      <c r="I38" s="70">
        <v>21680.61</v>
      </c>
      <c r="J38" s="70">
        <v>43335.95</v>
      </c>
      <c r="K38" s="70">
        <v>15058.56</v>
      </c>
      <c r="L38" s="70">
        <v>17071.170000000002</v>
      </c>
      <c r="M38" s="70">
        <v>21769.660000000003</v>
      </c>
    </row>
    <row r="39" spans="1:13" x14ac:dyDescent="0.2">
      <c r="A39" s="64" t="s">
        <v>30</v>
      </c>
      <c r="B39" s="70">
        <v>1090153.77</v>
      </c>
      <c r="C39" s="70">
        <v>686299.7</v>
      </c>
      <c r="D39" s="70">
        <v>1232519.8799999999</v>
      </c>
      <c r="E39" s="70">
        <v>1153678.69</v>
      </c>
      <c r="F39" s="70">
        <v>1067704.75</v>
      </c>
      <c r="G39" s="70">
        <v>1278880.06</v>
      </c>
      <c r="H39" s="70">
        <v>762160.32</v>
      </c>
      <c r="I39" s="70">
        <v>995579.49</v>
      </c>
      <c r="J39" s="70">
        <v>1485965.47</v>
      </c>
      <c r="K39" s="70">
        <v>1125721.58</v>
      </c>
      <c r="L39" s="70">
        <v>948868.79</v>
      </c>
      <c r="M39" s="70">
        <v>1369618.17</v>
      </c>
    </row>
    <row r="40" spans="1:13" x14ac:dyDescent="0.2">
      <c r="A40" s="64" t="s">
        <v>31</v>
      </c>
      <c r="B40" s="70">
        <v>4382120.97</v>
      </c>
      <c r="C40" s="70">
        <v>3144855.28</v>
      </c>
      <c r="D40" s="70">
        <v>3824977.68</v>
      </c>
      <c r="E40" s="70">
        <v>3245077.56</v>
      </c>
      <c r="F40" s="70">
        <v>2556964.5499999998</v>
      </c>
      <c r="G40" s="70">
        <v>3290311.91</v>
      </c>
      <c r="H40" s="70">
        <v>3017910.2600000002</v>
      </c>
      <c r="I40" s="70">
        <v>3082474.13</v>
      </c>
      <c r="J40" s="70">
        <v>4182010.53</v>
      </c>
      <c r="K40" s="70">
        <v>3338145.71</v>
      </c>
      <c r="L40" s="70">
        <v>3193503.7</v>
      </c>
      <c r="M40" s="70">
        <v>3838677.08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H42" si="13">SUM(B43:B62)</f>
        <v>13199631.340000002</v>
      </c>
      <c r="C42" s="72">
        <f t="shared" si="13"/>
        <v>11060383.650000002</v>
      </c>
      <c r="D42" s="72">
        <f t="shared" si="13"/>
        <v>7960203.8860000018</v>
      </c>
      <c r="E42" s="72">
        <f t="shared" si="13"/>
        <v>10697788.435999997</v>
      </c>
      <c r="F42" s="72">
        <f t="shared" si="13"/>
        <v>10462607.263</v>
      </c>
      <c r="G42" s="72">
        <f t="shared" si="13"/>
        <v>10539997.741</v>
      </c>
      <c r="H42" s="72">
        <f t="shared" si="13"/>
        <v>10721207.638</v>
      </c>
      <c r="I42" s="72">
        <f>SUM(I43:I62)</f>
        <v>11084911.717000002</v>
      </c>
      <c r="J42" s="72">
        <f>SUM(J43:J62)</f>
        <v>11554768.248999996</v>
      </c>
      <c r="K42" s="72">
        <f>SUM(K43:K62)</f>
        <v>11518584.275</v>
      </c>
      <c r="L42" s="72">
        <f>SUM(L43:L62)</f>
        <v>10916919.861999998</v>
      </c>
      <c r="M42" s="72">
        <f>SUM(M43:M62)</f>
        <v>12041541.050000003</v>
      </c>
    </row>
    <row r="43" spans="1:13" x14ac:dyDescent="0.2">
      <c r="A43" s="64" t="s">
        <v>12</v>
      </c>
      <c r="B43" s="73">
        <v>10817861.380000001</v>
      </c>
      <c r="C43" s="73">
        <v>9261520.0399999991</v>
      </c>
      <c r="D43" s="73">
        <v>6240447.4950000001</v>
      </c>
      <c r="E43" s="73">
        <v>8866347.6190000009</v>
      </c>
      <c r="F43" s="73">
        <v>8729751.8369999994</v>
      </c>
      <c r="G43" s="73">
        <v>8766752.0439999998</v>
      </c>
      <c r="H43" s="73">
        <v>9186080.4199999999</v>
      </c>
      <c r="I43" s="73">
        <v>9334397.4849999994</v>
      </c>
      <c r="J43" s="73">
        <v>9568114.4839999992</v>
      </c>
      <c r="K43" s="73">
        <v>9734514.3890000004</v>
      </c>
      <c r="L43" s="73">
        <v>9059747.398</v>
      </c>
      <c r="M43" s="73">
        <v>9860078.5500000007</v>
      </c>
    </row>
    <row r="44" spans="1:13" x14ac:dyDescent="0.2">
      <c r="A44" s="64" t="s">
        <v>13</v>
      </c>
      <c r="B44" s="73">
        <v>832.07</v>
      </c>
      <c r="C44" s="73">
        <v>392.74</v>
      </c>
      <c r="D44" s="73">
        <v>240.76599999999999</v>
      </c>
      <c r="E44" s="73">
        <v>428.404</v>
      </c>
      <c r="F44" s="73">
        <v>9162.2540000000008</v>
      </c>
      <c r="G44" s="73">
        <v>582.70399999999995</v>
      </c>
      <c r="H44" s="74">
        <v>799.19600000000003</v>
      </c>
      <c r="I44" s="74">
        <v>1086.0239999999999</v>
      </c>
      <c r="J44" s="73">
        <v>488.916</v>
      </c>
      <c r="K44" s="73">
        <v>656.56399999999996</v>
      </c>
      <c r="L44" s="73">
        <v>689.428</v>
      </c>
      <c r="M44" s="73">
        <v>677.67399999999998</v>
      </c>
    </row>
    <row r="45" spans="1:13" x14ac:dyDescent="0.2">
      <c r="A45" s="64" t="s">
        <v>33</v>
      </c>
      <c r="B45" s="73">
        <v>104038.75</v>
      </c>
      <c r="C45" s="73">
        <v>125836.82</v>
      </c>
      <c r="D45" s="73">
        <v>64437.83</v>
      </c>
      <c r="E45" s="73">
        <v>71827.48</v>
      </c>
      <c r="F45" s="73">
        <v>82454.785000000003</v>
      </c>
      <c r="G45" s="73">
        <v>57978.142999999996</v>
      </c>
      <c r="H45" s="74">
        <v>106308.77899999999</v>
      </c>
      <c r="I45" s="74">
        <v>93629.036999999997</v>
      </c>
      <c r="J45" s="73">
        <v>64845.71</v>
      </c>
      <c r="K45" s="73">
        <v>78437.513000000006</v>
      </c>
      <c r="L45" s="73">
        <v>47641.608</v>
      </c>
      <c r="M45" s="73">
        <v>104189.705</v>
      </c>
    </row>
    <row r="46" spans="1:13" x14ac:dyDescent="0.2">
      <c r="A46" s="64" t="s">
        <v>34</v>
      </c>
      <c r="B46" s="73">
        <v>70845.48</v>
      </c>
      <c r="C46" s="73">
        <v>69895.990000000005</v>
      </c>
      <c r="D46" s="73">
        <v>87664.967999999993</v>
      </c>
      <c r="E46" s="73">
        <v>103262.674</v>
      </c>
      <c r="F46" s="73">
        <v>64182.504000000001</v>
      </c>
      <c r="G46" s="73">
        <v>97668.915999999997</v>
      </c>
      <c r="H46" s="74">
        <v>72289.512000000002</v>
      </c>
      <c r="I46" s="74">
        <v>75155.092000000004</v>
      </c>
      <c r="J46" s="73">
        <v>94822.134000000005</v>
      </c>
      <c r="K46" s="73">
        <v>102275.796</v>
      </c>
      <c r="L46" s="73">
        <v>100730.38</v>
      </c>
      <c r="M46" s="73">
        <v>96517.784</v>
      </c>
    </row>
    <row r="47" spans="1:13" x14ac:dyDescent="0.2">
      <c r="A47" s="64" t="s">
        <v>16</v>
      </c>
      <c r="B47" s="73">
        <v>16939.2</v>
      </c>
      <c r="C47" s="73">
        <v>16202.64</v>
      </c>
      <c r="D47" s="73">
        <v>13658</v>
      </c>
      <c r="E47" s="73">
        <v>15231.84</v>
      </c>
      <c r="F47" s="73">
        <v>15023.65</v>
      </c>
      <c r="G47" s="73">
        <v>14202.6</v>
      </c>
      <c r="H47" s="73">
        <v>13290.365</v>
      </c>
      <c r="I47" s="73">
        <v>13389.924999999999</v>
      </c>
      <c r="J47" s="73">
        <v>23165.919999999998</v>
      </c>
      <c r="K47" s="73">
        <v>13010.9</v>
      </c>
      <c r="L47" s="73">
        <v>15193.225</v>
      </c>
      <c r="M47" s="73">
        <v>15329.59</v>
      </c>
    </row>
    <row r="48" spans="1:13" x14ac:dyDescent="0.2">
      <c r="A48" s="64" t="s">
        <v>35</v>
      </c>
      <c r="B48" s="73">
        <v>26199.46</v>
      </c>
      <c r="C48" s="73">
        <v>8384.11</v>
      </c>
      <c r="D48" s="73">
        <v>20121.994999999999</v>
      </c>
      <c r="E48" s="73">
        <v>17763.782999999999</v>
      </c>
      <c r="F48" s="73">
        <v>20519.884999999998</v>
      </c>
      <c r="G48" s="73">
        <v>13441.695</v>
      </c>
      <c r="H48" s="73">
        <v>15535.914000000001</v>
      </c>
      <c r="I48" s="73">
        <v>18162.424999999999</v>
      </c>
      <c r="J48" s="73">
        <v>20240.329000000002</v>
      </c>
      <c r="K48" s="73">
        <v>15854.344999999999</v>
      </c>
      <c r="L48" s="73">
        <v>15763.259</v>
      </c>
      <c r="M48" s="73">
        <v>18322.224999999999</v>
      </c>
    </row>
    <row r="49" spans="1:13" ht="14.25" x14ac:dyDescent="0.2">
      <c r="A49" s="64" t="s">
        <v>18</v>
      </c>
      <c r="B49" s="73">
        <v>40976.57</v>
      </c>
      <c r="C49" s="73">
        <v>43718.3</v>
      </c>
      <c r="D49" s="73">
        <v>19112.791000000001</v>
      </c>
      <c r="E49" s="73">
        <v>29719.324000000001</v>
      </c>
      <c r="F49" s="73">
        <v>29535.030999999999</v>
      </c>
      <c r="G49" s="73">
        <v>33081.913999999997</v>
      </c>
      <c r="H49" s="73">
        <v>30766.400000000001</v>
      </c>
      <c r="I49" s="73">
        <v>27718.935000000001</v>
      </c>
      <c r="J49" s="73">
        <v>15508.679</v>
      </c>
      <c r="K49" s="73">
        <v>42444.014999999999</v>
      </c>
      <c r="L49" s="73">
        <v>22793.688999999998</v>
      </c>
      <c r="M49" s="73">
        <v>33295.088000000003</v>
      </c>
    </row>
    <row r="50" spans="1:13" ht="14.25" x14ac:dyDescent="0.2">
      <c r="A50" s="64" t="s">
        <v>19</v>
      </c>
      <c r="B50" s="73">
        <v>88057.26</v>
      </c>
      <c r="C50" s="73">
        <v>74857</v>
      </c>
      <c r="D50" s="73">
        <v>67015.058000000005</v>
      </c>
      <c r="E50" s="73">
        <v>74200.866999999998</v>
      </c>
      <c r="F50" s="73">
        <v>64898.544999999998</v>
      </c>
      <c r="G50" s="73">
        <v>69269.032000000007</v>
      </c>
      <c r="H50" s="73">
        <v>87767.887000000002</v>
      </c>
      <c r="I50" s="73">
        <v>59186.798000000003</v>
      </c>
      <c r="J50" s="73">
        <v>81806.934999999998</v>
      </c>
      <c r="K50" s="73">
        <v>57240.71</v>
      </c>
      <c r="L50" s="73">
        <v>77546.725999999995</v>
      </c>
      <c r="M50" s="73">
        <v>100654.891</v>
      </c>
    </row>
    <row r="51" spans="1:13" ht="14.25" x14ac:dyDescent="0.2">
      <c r="A51" s="64" t="s">
        <v>20</v>
      </c>
      <c r="B51" s="73">
        <v>873</v>
      </c>
      <c r="C51" s="73">
        <v>860.9</v>
      </c>
      <c r="D51" s="73">
        <v>644.41700000000003</v>
      </c>
      <c r="E51" s="73">
        <v>848.03</v>
      </c>
      <c r="F51" s="73">
        <v>590.04999999999995</v>
      </c>
      <c r="G51" s="73">
        <v>492.95</v>
      </c>
      <c r="H51" s="73">
        <v>780.5</v>
      </c>
      <c r="I51" s="73">
        <v>873.99199999999996</v>
      </c>
      <c r="J51" s="73">
        <v>789.97400000000005</v>
      </c>
      <c r="K51" s="73">
        <v>1224.7629999999999</v>
      </c>
      <c r="L51" s="73">
        <v>785.72799999999995</v>
      </c>
      <c r="M51" s="73">
        <v>833.99599999999998</v>
      </c>
    </row>
    <row r="52" spans="1:13" x14ac:dyDescent="0.2">
      <c r="A52" s="64" t="s">
        <v>21</v>
      </c>
      <c r="B52" s="73">
        <v>38355.050000000003</v>
      </c>
      <c r="C52" s="73">
        <v>28946.83</v>
      </c>
      <c r="D52" s="73">
        <v>33359.894999999997</v>
      </c>
      <c r="E52" s="73">
        <v>12789.99</v>
      </c>
      <c r="F52" s="73">
        <v>22051.91</v>
      </c>
      <c r="G52" s="73">
        <v>22852.12</v>
      </c>
      <c r="H52" s="73">
        <v>26749.632000000001</v>
      </c>
      <c r="I52" s="73">
        <v>18116.458999999999</v>
      </c>
      <c r="J52" s="73">
        <v>16487.536</v>
      </c>
      <c r="K52" s="73">
        <v>22750.148000000001</v>
      </c>
      <c r="L52" s="73">
        <v>13047.004999999999</v>
      </c>
      <c r="M52" s="73">
        <v>19848.46</v>
      </c>
    </row>
    <row r="53" spans="1:13" x14ac:dyDescent="0.2">
      <c r="A53" s="64" t="s">
        <v>22</v>
      </c>
      <c r="B53" s="73">
        <v>32114.33</v>
      </c>
      <c r="C53" s="73">
        <v>24785.14</v>
      </c>
      <c r="D53" s="73">
        <v>31873.15</v>
      </c>
      <c r="E53" s="73">
        <v>35196.089999999997</v>
      </c>
      <c r="F53" s="73">
        <v>35111.995000000003</v>
      </c>
      <c r="G53" s="73">
        <v>36567.39</v>
      </c>
      <c r="H53" s="73">
        <v>33388.74</v>
      </c>
      <c r="I53" s="73">
        <v>32086.67</v>
      </c>
      <c r="J53" s="73">
        <v>32602.451000000001</v>
      </c>
      <c r="K53" s="73">
        <v>36015.42</v>
      </c>
      <c r="L53" s="73">
        <v>32901.660000000003</v>
      </c>
      <c r="M53" s="73">
        <v>39731.084999999999</v>
      </c>
    </row>
    <row r="54" spans="1:13" x14ac:dyDescent="0.2">
      <c r="A54" s="64" t="s">
        <v>23</v>
      </c>
      <c r="B54" s="73">
        <v>27422.61</v>
      </c>
      <c r="C54" s="73">
        <v>14703.56</v>
      </c>
      <c r="D54" s="73">
        <v>12327.084000000001</v>
      </c>
      <c r="E54" s="73">
        <v>10910.175999999999</v>
      </c>
      <c r="F54" s="73">
        <v>11638.234</v>
      </c>
      <c r="G54" s="73">
        <v>16590.7</v>
      </c>
      <c r="H54" s="73">
        <v>11901.62</v>
      </c>
      <c r="I54" s="73">
        <v>17385.894</v>
      </c>
      <c r="J54" s="73">
        <v>22862.69</v>
      </c>
      <c r="K54" s="73">
        <v>15186.16</v>
      </c>
      <c r="L54" s="73">
        <v>14705.159</v>
      </c>
      <c r="M54" s="73">
        <v>18023.86</v>
      </c>
    </row>
    <row r="55" spans="1:13" x14ac:dyDescent="0.2">
      <c r="A55" s="64" t="s">
        <v>24</v>
      </c>
      <c r="B55" s="73">
        <v>0</v>
      </c>
      <c r="C55" s="73">
        <v>0</v>
      </c>
      <c r="D55" s="73">
        <v>102.98</v>
      </c>
      <c r="E55" s="73">
        <v>54.6</v>
      </c>
      <c r="F55" s="73">
        <v>79.95</v>
      </c>
      <c r="G55" s="73">
        <v>1108.8</v>
      </c>
      <c r="H55" s="73">
        <v>55.44</v>
      </c>
      <c r="I55" s="73">
        <v>385.5</v>
      </c>
      <c r="J55" s="73">
        <v>1260.54</v>
      </c>
      <c r="K55" s="73">
        <v>67.52</v>
      </c>
      <c r="L55" s="73">
        <v>0</v>
      </c>
      <c r="M55" s="73">
        <v>0</v>
      </c>
    </row>
    <row r="56" spans="1:13" ht="14.25" x14ac:dyDescent="0.2">
      <c r="A56" s="64" t="s">
        <v>25</v>
      </c>
      <c r="B56" s="73">
        <v>98304.13</v>
      </c>
      <c r="C56" s="73">
        <v>66299.13</v>
      </c>
      <c r="D56" s="73">
        <v>65868.288</v>
      </c>
      <c r="E56" s="73">
        <v>76222.553</v>
      </c>
      <c r="F56" s="73">
        <v>73338.001000000004</v>
      </c>
      <c r="G56" s="73">
        <v>60991.150999999998</v>
      </c>
      <c r="H56" s="73">
        <v>63593.324000000001</v>
      </c>
      <c r="I56" s="73">
        <v>70205.035000000003</v>
      </c>
      <c r="J56" s="73">
        <v>108650.588</v>
      </c>
      <c r="K56" s="73">
        <v>75244.642999999996</v>
      </c>
      <c r="L56" s="73">
        <v>101083.586</v>
      </c>
      <c r="M56" s="73">
        <v>156972.28400000001</v>
      </c>
    </row>
    <row r="57" spans="1:13" ht="14.25" x14ac:dyDescent="0.2">
      <c r="A57" s="64" t="s">
        <v>26</v>
      </c>
      <c r="B57" s="73">
        <v>916161.7</v>
      </c>
      <c r="C57" s="73">
        <v>693651.54</v>
      </c>
      <c r="D57" s="73">
        <v>754611.56</v>
      </c>
      <c r="E57" s="73">
        <v>753240.39300000004</v>
      </c>
      <c r="F57" s="73">
        <v>708615.897</v>
      </c>
      <c r="G57" s="73">
        <v>665514.57400000002</v>
      </c>
      <c r="H57" s="73">
        <v>717388.89</v>
      </c>
      <c r="I57" s="73">
        <v>792637.24199999997</v>
      </c>
      <c r="J57" s="73">
        <v>865964.76300000004</v>
      </c>
      <c r="K57" s="73">
        <v>802532.68700000003</v>
      </c>
      <c r="L57" s="73">
        <v>824935.04599999997</v>
      </c>
      <c r="M57" s="73">
        <v>1013043.173</v>
      </c>
    </row>
    <row r="58" spans="1:13" x14ac:dyDescent="0.2">
      <c r="A58" s="64" t="s">
        <v>27</v>
      </c>
      <c r="B58" s="73">
        <v>726093.62</v>
      </c>
      <c r="C58" s="73">
        <v>498468.28</v>
      </c>
      <c r="D58" s="73">
        <v>402568.42200000002</v>
      </c>
      <c r="E58" s="73">
        <v>504562.31300000002</v>
      </c>
      <c r="F58" s="73">
        <v>492659.82199999999</v>
      </c>
      <c r="G58" s="73">
        <v>552949.76399999997</v>
      </c>
      <c r="H58" s="73">
        <v>244865.739</v>
      </c>
      <c r="I58" s="73">
        <v>415343.17800000001</v>
      </c>
      <c r="J58" s="73">
        <v>475451.85200000001</v>
      </c>
      <c r="K58" s="73">
        <v>394602.40399999998</v>
      </c>
      <c r="L58" s="73">
        <v>470953.51199999999</v>
      </c>
      <c r="M58" s="73">
        <v>416432.31599999999</v>
      </c>
    </row>
    <row r="59" spans="1:13" x14ac:dyDescent="0.2">
      <c r="A59" s="64" t="s">
        <v>28</v>
      </c>
      <c r="B59" s="73">
        <v>125</v>
      </c>
      <c r="C59" s="73">
        <v>33.06</v>
      </c>
      <c r="D59" s="73">
        <v>100</v>
      </c>
      <c r="E59" s="73">
        <v>0</v>
      </c>
      <c r="F59" s="73">
        <v>0</v>
      </c>
      <c r="G59" s="73">
        <v>0</v>
      </c>
      <c r="H59" s="73">
        <v>125</v>
      </c>
      <c r="I59" s="73">
        <v>0</v>
      </c>
      <c r="J59" s="73">
        <v>0</v>
      </c>
      <c r="K59" s="73">
        <v>0</v>
      </c>
      <c r="L59" s="73">
        <v>298.5</v>
      </c>
      <c r="M59" s="73">
        <v>125.75</v>
      </c>
    </row>
    <row r="60" spans="1:13" ht="14.25" x14ac:dyDescent="0.2">
      <c r="A60" s="64" t="s">
        <v>29</v>
      </c>
      <c r="B60" s="73">
        <v>2131.1</v>
      </c>
      <c r="C60" s="73">
        <v>823.5</v>
      </c>
      <c r="D60" s="73">
        <v>3557.375</v>
      </c>
      <c r="E60" s="73">
        <v>1299.92</v>
      </c>
      <c r="F60" s="73">
        <v>1220.5</v>
      </c>
      <c r="G60" s="73">
        <v>2997.5</v>
      </c>
      <c r="H60" s="73">
        <v>2786.25</v>
      </c>
      <c r="I60" s="73">
        <v>1605.95</v>
      </c>
      <c r="J60" s="73">
        <v>3337.75</v>
      </c>
      <c r="K60" s="73">
        <v>1156.5</v>
      </c>
      <c r="L60" s="73">
        <v>1256.625</v>
      </c>
      <c r="M60" s="73">
        <v>1692.3</v>
      </c>
    </row>
    <row r="61" spans="1:13" x14ac:dyDescent="0.2">
      <c r="A61" s="64" t="s">
        <v>30</v>
      </c>
      <c r="B61" s="73">
        <v>39289.82</v>
      </c>
      <c r="C61" s="73">
        <v>23770.1</v>
      </c>
      <c r="D61" s="73">
        <v>35246.065000000002</v>
      </c>
      <c r="E61" s="73">
        <v>32977.01</v>
      </c>
      <c r="F61" s="73">
        <v>30601.363000000001</v>
      </c>
      <c r="G61" s="73">
        <v>36412.39</v>
      </c>
      <c r="H61" s="73">
        <v>22470.571</v>
      </c>
      <c r="I61" s="73">
        <v>28539.37</v>
      </c>
      <c r="J61" s="73">
        <v>42499.951999999997</v>
      </c>
      <c r="K61" s="73">
        <v>32757.994999999999</v>
      </c>
      <c r="L61" s="73">
        <v>27433.196</v>
      </c>
      <c r="M61" s="73">
        <v>39870.192999999999</v>
      </c>
    </row>
    <row r="62" spans="1:13" x14ac:dyDescent="0.2">
      <c r="A62" s="64" t="s">
        <v>31</v>
      </c>
      <c r="B62" s="73">
        <v>153010.81</v>
      </c>
      <c r="C62" s="73">
        <v>107233.97</v>
      </c>
      <c r="D62" s="73">
        <v>107245.747</v>
      </c>
      <c r="E62" s="73">
        <v>90905.37</v>
      </c>
      <c r="F62" s="73">
        <v>71171.05</v>
      </c>
      <c r="G62" s="73">
        <v>90543.354000000007</v>
      </c>
      <c r="H62" s="73">
        <v>84263.459000000003</v>
      </c>
      <c r="I62" s="73">
        <v>85006.706000000006</v>
      </c>
      <c r="J62" s="73">
        <v>115867.046</v>
      </c>
      <c r="K62" s="73">
        <v>92611.803</v>
      </c>
      <c r="L62" s="73">
        <v>89414.131999999998</v>
      </c>
      <c r="M62" s="73">
        <v>105902.126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H65" si="14">SUM(B66:B74)</f>
        <v>108914493.12999998</v>
      </c>
      <c r="C65" s="69">
        <f t="shared" si="14"/>
        <v>115754926.80999999</v>
      </c>
      <c r="D65" s="69">
        <f t="shared" si="14"/>
        <v>66122296.689999998</v>
      </c>
      <c r="E65" s="69">
        <f t="shared" si="14"/>
        <v>82904405.060000002</v>
      </c>
      <c r="F65" s="69">
        <f t="shared" si="14"/>
        <v>93961780.169999987</v>
      </c>
      <c r="G65" s="69">
        <f t="shared" si="14"/>
        <v>102118120.02000001</v>
      </c>
      <c r="H65" s="69">
        <f t="shared" si="14"/>
        <v>83912188.850000009</v>
      </c>
      <c r="I65" s="69">
        <f>SUM(I66:I74)</f>
        <v>94045007.550000012</v>
      </c>
      <c r="J65" s="69">
        <f>SUM(J66:J74)</f>
        <v>99596956.75999999</v>
      </c>
      <c r="K65" s="69">
        <f>SUM(K66:K74)</f>
        <v>89752173.459999993</v>
      </c>
      <c r="L65" s="69">
        <f>SUM(L66:L74)</f>
        <v>88715366.329999998</v>
      </c>
      <c r="M65" s="69">
        <f>SUM(M66:M74)</f>
        <v>99031917.25</v>
      </c>
    </row>
    <row r="66" spans="1:13" x14ac:dyDescent="0.2">
      <c r="A66" s="64" t="s">
        <v>37</v>
      </c>
      <c r="B66" s="70">
        <v>4993300</v>
      </c>
      <c r="C66" s="70">
        <v>1731808</v>
      </c>
      <c r="D66" s="70">
        <v>87308</v>
      </c>
      <c r="E66" s="70">
        <v>157411.54</v>
      </c>
      <c r="F66" s="70">
        <v>316162.59999999998</v>
      </c>
      <c r="G66" s="70">
        <v>315445</v>
      </c>
      <c r="H66" s="70">
        <v>287339</v>
      </c>
      <c r="I66" s="70">
        <v>226044</v>
      </c>
      <c r="J66" s="70">
        <v>1234068.68</v>
      </c>
      <c r="K66" s="70">
        <v>285545</v>
      </c>
      <c r="L66" s="70">
        <v>316940</v>
      </c>
      <c r="M66" s="70">
        <v>246675</v>
      </c>
    </row>
    <row r="67" spans="1:13" x14ac:dyDescent="0.2">
      <c r="A67" s="64" t="s">
        <v>38</v>
      </c>
      <c r="B67" s="70">
        <v>555260.35</v>
      </c>
      <c r="C67" s="70">
        <v>656045.47</v>
      </c>
      <c r="D67" s="70">
        <v>170688.34</v>
      </c>
      <c r="E67" s="70">
        <v>396454.57</v>
      </c>
      <c r="F67" s="70">
        <v>477167.53</v>
      </c>
      <c r="G67" s="70">
        <v>388329.84</v>
      </c>
      <c r="H67" s="70">
        <v>619525.04</v>
      </c>
      <c r="I67" s="70">
        <v>301485.28999999998</v>
      </c>
      <c r="J67" s="70">
        <v>392844.14</v>
      </c>
      <c r="K67" s="70">
        <v>353899.39</v>
      </c>
      <c r="L67" s="70">
        <v>400098.48</v>
      </c>
      <c r="M67" s="70">
        <v>629924.82999999996</v>
      </c>
    </row>
    <row r="68" spans="1:13" ht="14.25" x14ac:dyDescent="0.2">
      <c r="A68" s="64" t="s">
        <v>39</v>
      </c>
      <c r="B68" s="70">
        <v>101818505.53999999</v>
      </c>
      <c r="C68" s="70">
        <v>111649253.79000001</v>
      </c>
      <c r="D68" s="70">
        <v>65190019.039999999</v>
      </c>
      <c r="E68" s="70">
        <v>80928508.829999998</v>
      </c>
      <c r="F68" s="70">
        <v>91930284.909999996</v>
      </c>
      <c r="G68" s="70">
        <v>100159254.99000001</v>
      </c>
      <c r="H68" s="70">
        <v>81941710.689999998</v>
      </c>
      <c r="I68" s="70">
        <v>92421669.840000004</v>
      </c>
      <c r="J68" s="70">
        <v>96768430.359999999</v>
      </c>
      <c r="K68" s="70">
        <v>87919563.030000001</v>
      </c>
      <c r="L68" s="70">
        <v>87010148.86999999</v>
      </c>
      <c r="M68" s="70">
        <v>96900215.25</v>
      </c>
    </row>
    <row r="69" spans="1:13" ht="14.25" x14ac:dyDescent="0.2">
      <c r="A69" s="64" t="s">
        <v>40</v>
      </c>
      <c r="B69" s="70">
        <v>104638.08</v>
      </c>
      <c r="C69" s="70">
        <v>139443.07</v>
      </c>
      <c r="D69" s="70">
        <v>126040.39</v>
      </c>
      <c r="E69" s="70">
        <v>242294.94</v>
      </c>
      <c r="F69" s="70">
        <v>199548.22</v>
      </c>
      <c r="G69" s="70">
        <v>131367.38</v>
      </c>
      <c r="H69" s="70">
        <v>101534.93</v>
      </c>
      <c r="I69" s="70">
        <v>144580.16</v>
      </c>
      <c r="J69" s="70">
        <v>184815.56</v>
      </c>
      <c r="K69" s="70">
        <v>66885.8</v>
      </c>
      <c r="L69" s="70">
        <v>124683.94</v>
      </c>
      <c r="M69" s="70">
        <v>180669.75</v>
      </c>
    </row>
    <row r="70" spans="1:13" ht="14.25" x14ac:dyDescent="0.2">
      <c r="A70" s="64" t="s">
        <v>41</v>
      </c>
      <c r="B70" s="70">
        <v>228735</v>
      </c>
      <c r="C70" s="70">
        <v>190164</v>
      </c>
      <c r="D70" s="70">
        <v>144417</v>
      </c>
      <c r="E70" s="70">
        <v>156975</v>
      </c>
      <c r="F70" s="70">
        <v>166066.99</v>
      </c>
      <c r="G70" s="70">
        <v>237705</v>
      </c>
      <c r="H70" s="70">
        <v>183167.4</v>
      </c>
      <c r="I70" s="70">
        <v>245239.8</v>
      </c>
      <c r="J70" s="70">
        <v>261924</v>
      </c>
      <c r="K70" s="70">
        <v>197340</v>
      </c>
      <c r="L70" s="70">
        <v>230828</v>
      </c>
      <c r="M70" s="70">
        <v>204516</v>
      </c>
    </row>
    <row r="71" spans="1:13" ht="14.25" x14ac:dyDescent="0.2">
      <c r="A71" s="64" t="s">
        <v>42</v>
      </c>
      <c r="B71" s="70">
        <v>1164774.1600000001</v>
      </c>
      <c r="C71" s="70">
        <v>1268426.8800000001</v>
      </c>
      <c r="D71" s="70">
        <v>403419.12</v>
      </c>
      <c r="E71" s="70">
        <v>1008786.4199999999</v>
      </c>
      <c r="F71" s="70">
        <v>869639.92</v>
      </c>
      <c r="G71" s="70">
        <v>884248.12</v>
      </c>
      <c r="H71" s="70">
        <v>752761.71</v>
      </c>
      <c r="I71" s="70">
        <v>681347.4</v>
      </c>
      <c r="J71" s="70">
        <v>754807.44</v>
      </c>
      <c r="K71" s="70">
        <v>904226.24</v>
      </c>
      <c r="L71" s="70">
        <v>596387.04</v>
      </c>
      <c r="M71" s="70">
        <v>845271.14000000013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2910</v>
      </c>
      <c r="G72" s="70">
        <v>3.88</v>
      </c>
      <c r="H72" s="70">
        <v>0</v>
      </c>
      <c r="I72" s="70">
        <v>0</v>
      </c>
      <c r="J72" s="70">
        <v>0</v>
      </c>
      <c r="K72" s="70">
        <v>38.799999999999997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11640</v>
      </c>
      <c r="F73" s="70">
        <v>0</v>
      </c>
      <c r="G73" s="70">
        <v>0</v>
      </c>
      <c r="H73" s="70">
        <v>0</v>
      </c>
      <c r="I73" s="70">
        <v>0</v>
      </c>
      <c r="J73" s="70">
        <v>66.58</v>
      </c>
      <c r="K73" s="70">
        <v>0</v>
      </c>
      <c r="L73" s="70">
        <v>11640</v>
      </c>
      <c r="M73" s="70">
        <v>0</v>
      </c>
    </row>
    <row r="74" spans="1:13" x14ac:dyDescent="0.2">
      <c r="A74" s="64" t="s">
        <v>45</v>
      </c>
      <c r="B74" s="70">
        <v>49280</v>
      </c>
      <c r="C74" s="70">
        <v>119785.60000000001</v>
      </c>
      <c r="D74" s="70">
        <v>404.80000000000007</v>
      </c>
      <c r="E74" s="70">
        <v>2333.7599999999998</v>
      </c>
      <c r="F74" s="70">
        <v>0</v>
      </c>
      <c r="G74" s="70">
        <v>1765.81</v>
      </c>
      <c r="H74" s="70">
        <v>26150.079999999998</v>
      </c>
      <c r="I74" s="70">
        <v>24641.06</v>
      </c>
      <c r="J74" s="70">
        <v>0</v>
      </c>
      <c r="K74" s="70">
        <v>24675.200000000001</v>
      </c>
      <c r="L74" s="70">
        <v>24640</v>
      </c>
      <c r="M74" s="70">
        <v>24645.279999999999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H76" si="15">SUM(B77:B85)</f>
        <v>312325.47000000003</v>
      </c>
      <c r="C76" s="72">
        <f t="shared" si="15"/>
        <v>328158.06</v>
      </c>
      <c r="D76" s="72">
        <f t="shared" si="15"/>
        <v>170480.11299999998</v>
      </c>
      <c r="E76" s="72">
        <f t="shared" si="15"/>
        <v>214199.451</v>
      </c>
      <c r="F76" s="72">
        <f t="shared" si="15"/>
        <v>242905.54999999996</v>
      </c>
      <c r="G76" s="72">
        <f t="shared" si="15"/>
        <v>263560.65899999999</v>
      </c>
      <c r="H76" s="72">
        <f t="shared" si="15"/>
        <v>217103.92200000002</v>
      </c>
      <c r="I76" s="72">
        <f>SUM(I77:I85)</f>
        <v>242949.33300000001</v>
      </c>
      <c r="J76" s="72">
        <f>SUM(J77:J85)</f>
        <v>258141.85199999998</v>
      </c>
      <c r="K76" s="72">
        <f>SUM(K77:K85)</f>
        <v>231967.323</v>
      </c>
      <c r="L76" s="72">
        <f>SUM(L77:L85)</f>
        <v>229381.51300000001</v>
      </c>
      <c r="M76" s="72">
        <f>SUM(M77:M85)</f>
        <v>255394.66600000003</v>
      </c>
    </row>
    <row r="77" spans="1:13" x14ac:dyDescent="0.2">
      <c r="A77" s="64" t="s">
        <v>37</v>
      </c>
      <c r="B77" s="73">
        <v>16700</v>
      </c>
      <c r="C77" s="73">
        <v>5792</v>
      </c>
      <c r="D77" s="73">
        <v>292</v>
      </c>
      <c r="E77" s="73">
        <v>526.46</v>
      </c>
      <c r="F77" s="73">
        <v>1057.4000000000001</v>
      </c>
      <c r="G77" s="73">
        <v>1055</v>
      </c>
      <c r="H77" s="73">
        <v>961</v>
      </c>
      <c r="I77" s="73">
        <v>756</v>
      </c>
      <c r="J77" s="73">
        <v>4127.32</v>
      </c>
      <c r="K77" s="73">
        <v>955</v>
      </c>
      <c r="L77" s="73">
        <v>1060</v>
      </c>
      <c r="M77" s="73">
        <v>825</v>
      </c>
    </row>
    <row r="78" spans="1:13" x14ac:dyDescent="0.2">
      <c r="A78" s="64" t="s">
        <v>38</v>
      </c>
      <c r="B78" s="73">
        <v>1857.06</v>
      </c>
      <c r="C78" s="73">
        <v>2194.13</v>
      </c>
      <c r="D78" s="73">
        <v>570.86400000000003</v>
      </c>
      <c r="E78" s="73">
        <v>1325.9349999999999</v>
      </c>
      <c r="F78" s="73">
        <v>1595.8779999999999</v>
      </c>
      <c r="G78" s="73">
        <v>1298.7619999999999</v>
      </c>
      <c r="H78" s="73">
        <v>2071.9899999999998</v>
      </c>
      <c r="I78" s="73">
        <v>1008.312</v>
      </c>
      <c r="J78" s="73">
        <v>1313.86</v>
      </c>
      <c r="K78" s="73">
        <v>1183.6099999999999</v>
      </c>
      <c r="L78" s="73">
        <v>1338.1220000000001</v>
      </c>
      <c r="M78" s="73">
        <v>2106.7719999999999</v>
      </c>
    </row>
    <row r="79" spans="1:13" ht="14.25" x14ac:dyDescent="0.2">
      <c r="A79" s="64" t="s">
        <v>39</v>
      </c>
      <c r="B79" s="73">
        <v>289257.12</v>
      </c>
      <c r="C79" s="73">
        <v>315225.36</v>
      </c>
      <c r="D79" s="73">
        <v>167768.51300000001</v>
      </c>
      <c r="E79" s="73">
        <v>208560.989</v>
      </c>
      <c r="F79" s="73">
        <v>236933.72399999999</v>
      </c>
      <c r="G79" s="73">
        <v>257822.17800000001</v>
      </c>
      <c r="H79" s="73">
        <v>211189.17600000001</v>
      </c>
      <c r="I79" s="73">
        <v>238169.88</v>
      </c>
      <c r="J79" s="73">
        <v>249402.791</v>
      </c>
      <c r="K79" s="73">
        <v>226595.647</v>
      </c>
      <c r="L79" s="73">
        <v>224252.96100000001</v>
      </c>
      <c r="M79" s="73">
        <v>249085.06700000001</v>
      </c>
    </row>
    <row r="80" spans="1:13" ht="14.25" x14ac:dyDescent="0.2">
      <c r="A80" s="64" t="s">
        <v>40</v>
      </c>
      <c r="B80" s="73">
        <v>297.27</v>
      </c>
      <c r="C80" s="73">
        <v>393.58</v>
      </c>
      <c r="D80" s="73">
        <v>324.846</v>
      </c>
      <c r="E80" s="73">
        <v>624.47199999999998</v>
      </c>
      <c r="F80" s="73">
        <v>514.29999999999995</v>
      </c>
      <c r="G80" s="73">
        <v>306.452</v>
      </c>
      <c r="H80" s="73">
        <v>254.75800000000001</v>
      </c>
      <c r="I80" s="73">
        <v>368.88799999999998</v>
      </c>
      <c r="J80" s="73">
        <v>476.32900000000001</v>
      </c>
      <c r="K80" s="73">
        <v>172.386</v>
      </c>
      <c r="L80" s="73">
        <v>321.35000000000002</v>
      </c>
      <c r="M80" s="73">
        <v>449.45699999999999</v>
      </c>
    </row>
    <row r="81" spans="1:13" ht="14.25" x14ac:dyDescent="0.2">
      <c r="A81" s="64" t="s">
        <v>41</v>
      </c>
      <c r="B81" s="73">
        <v>765</v>
      </c>
      <c r="C81" s="73">
        <v>636</v>
      </c>
      <c r="D81" s="73">
        <v>483</v>
      </c>
      <c r="E81" s="73">
        <v>525</v>
      </c>
      <c r="F81" s="73">
        <v>555.40800000000002</v>
      </c>
      <c r="G81" s="73">
        <v>795</v>
      </c>
      <c r="H81" s="73">
        <v>612.6</v>
      </c>
      <c r="I81" s="73">
        <v>820.2</v>
      </c>
      <c r="J81" s="73">
        <v>876</v>
      </c>
      <c r="K81" s="73">
        <v>660</v>
      </c>
      <c r="L81" s="73">
        <v>772</v>
      </c>
      <c r="M81" s="73">
        <v>684</v>
      </c>
    </row>
    <row r="82" spans="1:13" ht="14.25" x14ac:dyDescent="0.2">
      <c r="A82" s="64" t="s">
        <v>42</v>
      </c>
      <c r="B82" s="73">
        <v>3309.02</v>
      </c>
      <c r="C82" s="73">
        <v>3576.69</v>
      </c>
      <c r="D82" s="73">
        <v>1039.74</v>
      </c>
      <c r="E82" s="73">
        <v>2599.9650000000001</v>
      </c>
      <c r="F82" s="73">
        <v>2241.34</v>
      </c>
      <c r="G82" s="73">
        <v>2278.2399999999998</v>
      </c>
      <c r="H82" s="73">
        <v>1940.1079999999999</v>
      </c>
      <c r="I82" s="73">
        <v>1756.05</v>
      </c>
      <c r="J82" s="73">
        <v>1945.38</v>
      </c>
      <c r="K82" s="73">
        <v>2330.48</v>
      </c>
      <c r="L82" s="73">
        <v>1537.08</v>
      </c>
      <c r="M82" s="73">
        <v>2174.355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7.5</v>
      </c>
      <c r="G83" s="73">
        <v>0.01</v>
      </c>
      <c r="H83" s="73">
        <v>0</v>
      </c>
      <c r="I83" s="73">
        <v>0</v>
      </c>
      <c r="J83" s="73">
        <v>0</v>
      </c>
      <c r="K83" s="73">
        <v>0.1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30</v>
      </c>
      <c r="F84" s="73">
        <v>0</v>
      </c>
      <c r="G84" s="73">
        <v>0</v>
      </c>
      <c r="H84" s="73">
        <v>0</v>
      </c>
      <c r="I84" s="73">
        <v>0</v>
      </c>
      <c r="J84" s="73">
        <v>0.17199999999999999</v>
      </c>
      <c r="K84" s="73">
        <v>0</v>
      </c>
      <c r="L84" s="73">
        <v>30</v>
      </c>
      <c r="M84" s="73">
        <v>0</v>
      </c>
    </row>
    <row r="85" spans="1:13" x14ac:dyDescent="0.2">
      <c r="A85" s="64" t="s">
        <v>45</v>
      </c>
      <c r="B85" s="73">
        <v>140</v>
      </c>
      <c r="C85" s="73">
        <v>340.3</v>
      </c>
      <c r="D85" s="73">
        <v>1.1499999999999999</v>
      </c>
      <c r="E85" s="73">
        <v>6.63</v>
      </c>
      <c r="F85" s="73">
        <v>0</v>
      </c>
      <c r="G85" s="73">
        <v>5.0170000000000003</v>
      </c>
      <c r="H85" s="73">
        <v>74.290000000000006</v>
      </c>
      <c r="I85" s="73">
        <v>70.003</v>
      </c>
      <c r="J85" s="73">
        <v>0</v>
      </c>
      <c r="K85" s="73">
        <v>70.099999999999994</v>
      </c>
      <c r="L85" s="73">
        <v>70</v>
      </c>
      <c r="M85" s="73">
        <v>70.015000000000001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47</v>
      </c>
      <c r="B88" s="69">
        <f t="shared" ref="B88:H88" si="16">SUM(B89:B90)</f>
        <v>34091523.339999996</v>
      </c>
      <c r="C88" s="69">
        <f t="shared" si="16"/>
        <v>37279799.049999997</v>
      </c>
      <c r="D88" s="69">
        <f t="shared" si="16"/>
        <v>31447150.949999999</v>
      </c>
      <c r="E88" s="69">
        <f t="shared" si="16"/>
        <v>35789686.93</v>
      </c>
      <c r="F88" s="69">
        <f t="shared" si="16"/>
        <v>34673757.640000008</v>
      </c>
      <c r="G88" s="69">
        <f t="shared" si="16"/>
        <v>35649782.160000004</v>
      </c>
      <c r="H88" s="69">
        <f t="shared" si="16"/>
        <v>33403350.07</v>
      </c>
      <c r="I88" s="69">
        <f>SUM(I89:I90)</f>
        <v>35821129.020000003</v>
      </c>
      <c r="J88" s="69">
        <f>SUM(J89:J90)</f>
        <v>36573264.009999998</v>
      </c>
      <c r="K88" s="69">
        <f>SUM(K89:K90)</f>
        <v>35333058.030000001</v>
      </c>
      <c r="L88" s="69">
        <f>SUM(L89:L90)</f>
        <v>35669334.559999995</v>
      </c>
      <c r="M88" s="69">
        <f>SUM(M89:M90)</f>
        <v>34325787.579999998</v>
      </c>
    </row>
    <row r="89" spans="1:13" ht="14.25" x14ac:dyDescent="0.2">
      <c r="A89" s="64" t="s">
        <v>48</v>
      </c>
      <c r="B89" s="70">
        <v>33887123.359999999</v>
      </c>
      <c r="C89" s="70">
        <v>37048692.25</v>
      </c>
      <c r="D89" s="70">
        <v>31226019.5</v>
      </c>
      <c r="E89" s="70">
        <v>35577181.149999999</v>
      </c>
      <c r="F89" s="70">
        <v>34444980.440000005</v>
      </c>
      <c r="G89" s="70">
        <v>35386200.460000001</v>
      </c>
      <c r="H89" s="70">
        <v>33206325.010000002</v>
      </c>
      <c r="I89" s="70">
        <v>35596338.600000001</v>
      </c>
      <c r="J89" s="70">
        <v>36348953.299999997</v>
      </c>
      <c r="K89" s="70">
        <v>35082798.899999999</v>
      </c>
      <c r="L89" s="70">
        <v>35442875.679999992</v>
      </c>
      <c r="M89" s="70">
        <v>34117156.399999999</v>
      </c>
    </row>
    <row r="90" spans="1:13" x14ac:dyDescent="0.2">
      <c r="A90" s="64" t="s">
        <v>49</v>
      </c>
      <c r="B90" s="70">
        <v>204399.98</v>
      </c>
      <c r="C90" s="70">
        <v>231106.8</v>
      </c>
      <c r="D90" s="70">
        <v>221131.45</v>
      </c>
      <c r="E90" s="70">
        <v>212505.78</v>
      </c>
      <c r="F90" s="70">
        <v>228777.2</v>
      </c>
      <c r="G90" s="70">
        <v>263581.7</v>
      </c>
      <c r="H90" s="70">
        <v>197025.06</v>
      </c>
      <c r="I90" s="70">
        <v>224790.42</v>
      </c>
      <c r="J90" s="70">
        <v>224310.71</v>
      </c>
      <c r="K90" s="70">
        <v>250259.13</v>
      </c>
      <c r="L90" s="70">
        <v>226458.88</v>
      </c>
      <c r="M90" s="70">
        <v>208631.18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H92" si="17">SUM(B93:B94)</f>
        <v>9075880.1199999992</v>
      </c>
      <c r="C92" s="69">
        <f t="shared" si="17"/>
        <v>9970132.2400000002</v>
      </c>
      <c r="D92" s="69">
        <f t="shared" si="17"/>
        <v>8535614.2400000002</v>
      </c>
      <c r="E92" s="69">
        <f t="shared" si="17"/>
        <v>9528330.9499999993</v>
      </c>
      <c r="F92" s="69">
        <f t="shared" si="17"/>
        <v>9342004.5899999999</v>
      </c>
      <c r="G92" s="69">
        <f t="shared" si="17"/>
        <v>9739960.4699999988</v>
      </c>
      <c r="H92" s="69">
        <f t="shared" si="17"/>
        <v>8890105.4299999997</v>
      </c>
      <c r="I92" s="69">
        <f>SUM(I93:I94)</f>
        <v>9598678.7999999989</v>
      </c>
      <c r="J92" s="69">
        <f>SUM(J93:J94)</f>
        <v>9776245.5600000005</v>
      </c>
      <c r="K92" s="69">
        <f>SUM(K93:K94)</f>
        <v>9603761.1899999995</v>
      </c>
      <c r="L92" s="69">
        <f>SUM(L93:L94)</f>
        <v>9570603.5920000002</v>
      </c>
      <c r="M92" s="69">
        <f>SUM(M93:M94)</f>
        <v>9162981.7699999996</v>
      </c>
    </row>
    <row r="93" spans="1:13" ht="14.25" x14ac:dyDescent="0.2">
      <c r="A93" s="64" t="s">
        <v>51</v>
      </c>
      <c r="B93" s="70">
        <v>8053880.21</v>
      </c>
      <c r="C93" s="70">
        <v>8814598.25</v>
      </c>
      <c r="D93" s="70">
        <v>7429957</v>
      </c>
      <c r="E93" s="70">
        <v>8465802.0299999993</v>
      </c>
      <c r="F93" s="70">
        <v>8198118.6299999999</v>
      </c>
      <c r="G93" s="70">
        <v>8422052.0299999993</v>
      </c>
      <c r="H93" s="70">
        <v>7904980.1500000004</v>
      </c>
      <c r="I93" s="70">
        <v>8474726.6999999993</v>
      </c>
      <c r="J93" s="70">
        <v>8654692</v>
      </c>
      <c r="K93" s="70">
        <v>8352465.5199999996</v>
      </c>
      <c r="L93" s="70">
        <v>8438309.2119999994</v>
      </c>
      <c r="M93" s="70">
        <v>8119825.9000000004</v>
      </c>
    </row>
    <row r="94" spans="1:13" ht="14.25" x14ac:dyDescent="0.2">
      <c r="A94" s="64" t="s">
        <v>52</v>
      </c>
      <c r="B94" s="70">
        <v>1021999.91</v>
      </c>
      <c r="C94" s="70">
        <v>1155533.99</v>
      </c>
      <c r="D94" s="70">
        <v>1105657.24</v>
      </c>
      <c r="E94" s="70">
        <v>1062528.92</v>
      </c>
      <c r="F94" s="70">
        <v>1143885.96</v>
      </c>
      <c r="G94" s="70">
        <v>1317908.44</v>
      </c>
      <c r="H94" s="70">
        <v>985125.28</v>
      </c>
      <c r="I94" s="70">
        <v>1123952.1000000001</v>
      </c>
      <c r="J94" s="70">
        <v>1121553.56</v>
      </c>
      <c r="K94" s="70">
        <v>1251295.67</v>
      </c>
      <c r="L94" s="70">
        <v>1132294.3799999999</v>
      </c>
      <c r="M94" s="70">
        <v>1043155.87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H97" si="18">B98+B99</f>
        <v>21026189.150000002</v>
      </c>
      <c r="C97" s="76">
        <f t="shared" si="18"/>
        <v>24446971.100000001</v>
      </c>
      <c r="D97" s="76">
        <f t="shared" si="18"/>
        <v>17330660.699999999</v>
      </c>
      <c r="E97" s="76">
        <f t="shared" si="18"/>
        <v>15542525.67</v>
      </c>
      <c r="F97" s="76">
        <f t="shared" si="18"/>
        <v>20032770.399999999</v>
      </c>
      <c r="G97" s="76">
        <f t="shared" si="18"/>
        <v>18223215.77</v>
      </c>
      <c r="H97" s="76">
        <f t="shared" si="18"/>
        <v>21164598.390000001</v>
      </c>
      <c r="I97" s="76">
        <f>I98+I99</f>
        <v>19122638.050000001</v>
      </c>
      <c r="J97" s="76">
        <f>J98+J99</f>
        <v>21252725.669999998</v>
      </c>
      <c r="K97" s="76">
        <f>K98+K99</f>
        <v>20598575.77</v>
      </c>
      <c r="L97" s="76">
        <f>L98+L99</f>
        <v>21579151.660000004</v>
      </c>
      <c r="M97" s="76">
        <f>M98+M99</f>
        <v>25097885.319999997</v>
      </c>
    </row>
    <row r="98" spans="1:13" ht="14.25" x14ac:dyDescent="0.2">
      <c r="A98" s="64" t="s">
        <v>54</v>
      </c>
      <c r="B98" s="70">
        <v>20420641.920000002</v>
      </c>
      <c r="C98" s="70">
        <v>11930714.279999999</v>
      </c>
      <c r="D98" s="70">
        <v>16836648.210000001</v>
      </c>
      <c r="E98" s="70">
        <v>14895207.83</v>
      </c>
      <c r="F98" s="70">
        <v>19628280.609999999</v>
      </c>
      <c r="G98" s="70">
        <v>17742121.780000001</v>
      </c>
      <c r="H98" s="70">
        <v>20635915.800000001</v>
      </c>
      <c r="I98" s="70">
        <v>18618381.830000002</v>
      </c>
      <c r="J98" s="70">
        <v>20727074.889999997</v>
      </c>
      <c r="K98" s="70">
        <v>20207562.809999999</v>
      </c>
      <c r="L98" s="70">
        <v>21120473.880000003</v>
      </c>
      <c r="M98" s="70">
        <v>24622024.169999998</v>
      </c>
    </row>
    <row r="99" spans="1:13" ht="14.25" x14ac:dyDescent="0.2">
      <c r="A99" s="64" t="s">
        <v>55</v>
      </c>
      <c r="B99" s="77">
        <v>605547.23</v>
      </c>
      <c r="C99" s="77">
        <v>12516256.82</v>
      </c>
      <c r="D99" s="77">
        <v>494012.49</v>
      </c>
      <c r="E99" s="77">
        <v>647317.84000000008</v>
      </c>
      <c r="F99" s="77">
        <v>404489.79</v>
      </c>
      <c r="G99" s="77">
        <v>481093.99</v>
      </c>
      <c r="H99" s="77">
        <v>528682.59</v>
      </c>
      <c r="I99" s="77">
        <v>504256.22</v>
      </c>
      <c r="J99" s="77">
        <v>525650.78</v>
      </c>
      <c r="K99" s="77">
        <v>391012.96</v>
      </c>
      <c r="L99" s="77">
        <v>458677.77999999997</v>
      </c>
      <c r="M99" s="77">
        <v>475861.15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H101" si="19">B102+B103</f>
        <v>3535</v>
      </c>
      <c r="C101" s="78">
        <f t="shared" si="19"/>
        <v>2351</v>
      </c>
      <c r="D101" s="78">
        <f t="shared" si="19"/>
        <v>3098</v>
      </c>
      <c r="E101" s="78">
        <f t="shared" si="19"/>
        <v>2783</v>
      </c>
      <c r="F101" s="78">
        <f t="shared" si="19"/>
        <v>3193</v>
      </c>
      <c r="G101" s="78">
        <f t="shared" si="19"/>
        <v>3076</v>
      </c>
      <c r="H101" s="78">
        <f t="shared" si="19"/>
        <v>3749</v>
      </c>
      <c r="I101" s="78">
        <f>I102+I103</f>
        <v>3476</v>
      </c>
      <c r="J101" s="78">
        <f>J102+J103</f>
        <v>4123</v>
      </c>
      <c r="K101" s="78">
        <f>K102+K103</f>
        <v>4055</v>
      </c>
      <c r="L101" s="78">
        <f>L102+L103</f>
        <v>3997</v>
      </c>
      <c r="M101" s="78">
        <f>M102+M103</f>
        <v>4652</v>
      </c>
    </row>
    <row r="102" spans="1:13" ht="14.25" x14ac:dyDescent="0.2">
      <c r="A102" s="64" t="s">
        <v>54</v>
      </c>
      <c r="B102" s="73">
        <v>2596</v>
      </c>
      <c r="C102" s="73">
        <v>1716</v>
      </c>
      <c r="D102" s="73">
        <v>2320</v>
      </c>
      <c r="E102" s="73">
        <v>2153</v>
      </c>
      <c r="F102" s="73">
        <v>2819</v>
      </c>
      <c r="G102" s="73">
        <v>2598</v>
      </c>
      <c r="H102" s="73">
        <v>3020</v>
      </c>
      <c r="I102" s="73">
        <v>3022</v>
      </c>
      <c r="J102" s="73">
        <v>3425</v>
      </c>
      <c r="K102" s="73">
        <v>3549</v>
      </c>
      <c r="L102" s="73">
        <v>3491</v>
      </c>
      <c r="M102" s="73">
        <v>4012</v>
      </c>
    </row>
    <row r="103" spans="1:13" ht="14.25" x14ac:dyDescent="0.2">
      <c r="A103" s="64" t="s">
        <v>55</v>
      </c>
      <c r="B103" s="79">
        <v>939</v>
      </c>
      <c r="C103" s="79">
        <v>635</v>
      </c>
      <c r="D103" s="79">
        <v>778</v>
      </c>
      <c r="E103" s="79">
        <v>630</v>
      </c>
      <c r="F103" s="79">
        <v>374</v>
      </c>
      <c r="G103" s="79">
        <v>478</v>
      </c>
      <c r="H103" s="79">
        <v>729</v>
      </c>
      <c r="I103" s="79">
        <v>454</v>
      </c>
      <c r="J103" s="79">
        <v>698</v>
      </c>
      <c r="K103" s="79">
        <v>506</v>
      </c>
      <c r="L103" s="79">
        <v>506</v>
      </c>
      <c r="M103" s="79">
        <v>640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428599.17</v>
      </c>
      <c r="C106" s="69">
        <v>400224.95</v>
      </c>
      <c r="D106" s="69">
        <v>496803.14999999997</v>
      </c>
      <c r="E106" s="69">
        <v>469907.01</v>
      </c>
      <c r="F106" s="69">
        <v>463294.3</v>
      </c>
      <c r="G106" s="69">
        <v>438222.93</v>
      </c>
      <c r="H106" s="69">
        <v>445826.72</v>
      </c>
      <c r="I106" s="69">
        <v>424883.86</v>
      </c>
      <c r="J106" s="69">
        <v>466333.02</v>
      </c>
      <c r="K106" s="69">
        <v>487536.34</v>
      </c>
      <c r="L106" s="69">
        <v>433101.63</v>
      </c>
      <c r="M106" s="69">
        <v>476937.93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</row>
    <row r="112" spans="1:13" s="84" customFormat="1" ht="14.25" x14ac:dyDescent="0.2">
      <c r="A112" s="83" t="s">
        <v>60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</row>
    <row r="113" spans="1:13" s="84" customFormat="1" ht="14.25" x14ac:dyDescent="0.2">
      <c r="A113" s="83" t="s">
        <v>61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</row>
    <row r="114" spans="1:13" s="84" customFormat="1" ht="14.25" x14ac:dyDescent="0.2">
      <c r="A114" s="83" t="s">
        <v>62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</row>
    <row r="115" spans="1:13" s="84" customFormat="1" ht="14.25" x14ac:dyDescent="0.2">
      <c r="A115" s="83" t="s">
        <v>63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</row>
    <row r="116" spans="1:13" s="84" customFormat="1" ht="14.25" x14ac:dyDescent="0.2">
      <c r="A116" s="83" t="s">
        <v>64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</row>
    <row r="117" spans="1:13" s="84" customFormat="1" ht="14.25" x14ac:dyDescent="0.2">
      <c r="A117" s="83" t="s">
        <v>65</v>
      </c>
      <c r="D117" s="54"/>
      <c r="E117" s="54"/>
      <c r="F117" s="54"/>
      <c r="G117" s="54"/>
      <c r="H117" s="54"/>
      <c r="I117" s="54"/>
      <c r="J117" s="54"/>
      <c r="K117" s="54"/>
      <c r="L117" s="54"/>
      <c r="M117" s="54"/>
    </row>
    <row r="118" spans="1:13" s="84" customFormat="1" ht="14.25" x14ac:dyDescent="0.2">
      <c r="A118" s="83" t="s">
        <v>66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</row>
    <row r="119" spans="1:13" s="84" customFormat="1" ht="14.25" x14ac:dyDescent="0.2">
      <c r="A119" s="83" t="s">
        <v>67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</row>
    <row r="120" spans="1:13" s="84" customFormat="1" ht="14.25" x14ac:dyDescent="0.2">
      <c r="A120" s="83" t="s">
        <v>68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4"/>
    </row>
    <row r="121" spans="1:13" s="84" customFormat="1" ht="14.25" x14ac:dyDescent="0.2">
      <c r="A121" s="83" t="s">
        <v>69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</row>
    <row r="122" spans="1:13" s="84" customFormat="1" ht="14.25" x14ac:dyDescent="0.2">
      <c r="A122" s="83" t="s">
        <v>70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</row>
    <row r="123" spans="1:13" s="84" customFormat="1" ht="14.25" x14ac:dyDescent="0.2">
      <c r="A123" s="83" t="s">
        <v>71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</row>
    <row r="124" spans="1:13" s="84" customFormat="1" ht="14.25" x14ac:dyDescent="0.2">
      <c r="A124" s="83" t="s">
        <v>72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</row>
    <row r="125" spans="1:13" s="84" customFormat="1" ht="14.25" x14ac:dyDescent="0.2">
      <c r="A125" s="83" t="s">
        <v>73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</row>
    <row r="126" spans="1:13" s="84" customFormat="1" x14ac:dyDescent="0.2">
      <c r="A126" s="85"/>
      <c r="D126" s="54"/>
      <c r="E126" s="54"/>
      <c r="F126" s="54"/>
      <c r="G126" s="54"/>
      <c r="H126" s="54"/>
      <c r="I126" s="54"/>
      <c r="J126" s="54"/>
      <c r="K126" s="54"/>
      <c r="L126" s="54"/>
      <c r="M126" s="54"/>
    </row>
    <row r="127" spans="1:13" s="84" customFormat="1" x14ac:dyDescent="0.2">
      <c r="A127" s="86" t="s">
        <v>74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</row>
    <row r="129" spans="1:13" s="84" customFormat="1" x14ac:dyDescent="0.2">
      <c r="A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</row>
    <row r="130" spans="1:13" s="84" customFormat="1" x14ac:dyDescent="0.2">
      <c r="A130" s="87"/>
      <c r="D130" s="54"/>
      <c r="E130" s="54"/>
      <c r="F130" s="54"/>
      <c r="G130" s="54"/>
      <c r="H130" s="54"/>
      <c r="I130" s="54"/>
      <c r="J130" s="54"/>
      <c r="K130" s="54"/>
      <c r="L130" s="54"/>
      <c r="M130" s="54"/>
    </row>
    <row r="131" spans="1:13" s="84" customFormat="1" x14ac:dyDescent="0.2">
      <c r="A131" s="87"/>
      <c r="D131" s="54"/>
      <c r="E131" s="54"/>
      <c r="F131" s="54"/>
      <c r="G131" s="54"/>
      <c r="H131" s="54"/>
      <c r="I131" s="54"/>
      <c r="J131" s="54"/>
      <c r="K131" s="54"/>
      <c r="L131" s="54"/>
      <c r="M131" s="54"/>
    </row>
    <row r="132" spans="1:13" s="84" customFormat="1" ht="14.25" x14ac:dyDescent="0.2">
      <c r="A132" s="83"/>
      <c r="D132" s="54"/>
      <c r="E132" s="54"/>
      <c r="F132" s="54"/>
      <c r="G132" s="54"/>
      <c r="H132" s="54"/>
      <c r="I132" s="54"/>
      <c r="J132" s="54"/>
      <c r="K132" s="54"/>
      <c r="L132" s="54"/>
      <c r="M132" s="54"/>
    </row>
    <row r="133" spans="1:13" s="84" customFormat="1" ht="14.25" x14ac:dyDescent="0.2">
      <c r="A133" s="83"/>
      <c r="D133" s="54"/>
      <c r="E133" s="54"/>
      <c r="F133" s="54"/>
      <c r="G133" s="54"/>
      <c r="H133" s="54"/>
      <c r="I133" s="54"/>
      <c r="J133" s="54"/>
      <c r="K133" s="54"/>
      <c r="L133" s="54"/>
      <c r="M133" s="54"/>
    </row>
    <row r="134" spans="1:13" s="84" customFormat="1" ht="14.25" x14ac:dyDescent="0.2">
      <c r="A134" s="83"/>
      <c r="D134" s="54"/>
      <c r="E134" s="54"/>
      <c r="F134" s="54"/>
      <c r="G134" s="54"/>
      <c r="H134" s="54"/>
      <c r="I134" s="54"/>
      <c r="J134" s="54"/>
      <c r="K134" s="54"/>
      <c r="L134" s="54"/>
      <c r="M134" s="54"/>
    </row>
    <row r="135" spans="1:13" s="84" customFormat="1" ht="14.25" x14ac:dyDescent="0.2">
      <c r="A135" s="83"/>
      <c r="D135" s="54"/>
      <c r="E135" s="54"/>
      <c r="F135" s="54"/>
      <c r="G135" s="54"/>
      <c r="H135" s="54"/>
      <c r="I135" s="54"/>
      <c r="J135" s="54"/>
      <c r="K135" s="54"/>
      <c r="L135" s="54"/>
      <c r="M135" s="54"/>
    </row>
    <row r="136" spans="1:13" s="84" customFormat="1" ht="14.25" x14ac:dyDescent="0.2">
      <c r="A136" s="83"/>
      <c r="D136" s="54"/>
      <c r="E136" s="54"/>
      <c r="F136" s="54"/>
      <c r="G136" s="54"/>
      <c r="H136" s="54"/>
      <c r="I136" s="54"/>
      <c r="J136" s="54"/>
      <c r="K136" s="54"/>
      <c r="L136" s="54"/>
      <c r="M136" s="54"/>
    </row>
    <row r="137" spans="1:13" s="84" customFormat="1" ht="14.25" x14ac:dyDescent="0.2">
      <c r="A137" s="83"/>
      <c r="D137" s="54"/>
      <c r="E137" s="54"/>
      <c r="F137" s="54"/>
      <c r="G137" s="54"/>
      <c r="H137" s="54"/>
      <c r="I137" s="54"/>
      <c r="J137" s="54"/>
      <c r="K137" s="54"/>
      <c r="L137" s="54"/>
      <c r="M137" s="54"/>
    </row>
    <row r="138" spans="1:13" s="84" customFormat="1" ht="14.25" x14ac:dyDescent="0.2">
      <c r="A138" s="83"/>
      <c r="D138" s="54"/>
      <c r="E138" s="54"/>
      <c r="F138" s="54"/>
      <c r="G138" s="54"/>
      <c r="H138" s="54"/>
      <c r="I138" s="54"/>
      <c r="J138" s="54"/>
      <c r="K138" s="54"/>
      <c r="L138" s="54"/>
      <c r="M138" s="54"/>
    </row>
    <row r="139" spans="1:13" s="84" customFormat="1" ht="14.25" x14ac:dyDescent="0.2">
      <c r="A139" s="83"/>
      <c r="D139" s="54"/>
      <c r="E139" s="54"/>
      <c r="F139" s="54"/>
      <c r="G139" s="54"/>
      <c r="H139" s="54"/>
      <c r="I139" s="54"/>
      <c r="J139" s="54"/>
      <c r="K139" s="54"/>
      <c r="L139" s="54"/>
      <c r="M139" s="54"/>
    </row>
    <row r="140" spans="1:13" s="84" customFormat="1" ht="14.25" x14ac:dyDescent="0.2">
      <c r="A140" s="83"/>
      <c r="D140" s="54"/>
      <c r="E140" s="54"/>
      <c r="F140" s="54"/>
      <c r="G140" s="54"/>
      <c r="H140" s="54"/>
      <c r="I140" s="54"/>
      <c r="J140" s="54"/>
      <c r="K140" s="54"/>
      <c r="L140" s="54"/>
      <c r="M140" s="54"/>
    </row>
    <row r="141" spans="1:13" s="84" customFormat="1" ht="14.25" x14ac:dyDescent="0.2">
      <c r="A141" s="83"/>
      <c r="D141" s="54"/>
      <c r="E141" s="54"/>
      <c r="F141" s="54"/>
      <c r="G141" s="54"/>
      <c r="H141" s="54"/>
      <c r="I141" s="54"/>
      <c r="J141" s="54"/>
      <c r="K141" s="54"/>
      <c r="L141" s="54"/>
      <c r="M141" s="54"/>
    </row>
    <row r="142" spans="1:13" s="84" customFormat="1" ht="14.25" x14ac:dyDescent="0.2">
      <c r="A142" s="83"/>
      <c r="D142" s="54"/>
      <c r="E142" s="54"/>
      <c r="F142" s="54"/>
      <c r="G142" s="54"/>
      <c r="H142" s="54"/>
      <c r="I142" s="54"/>
      <c r="J142" s="54"/>
      <c r="K142" s="54"/>
      <c r="L142" s="54"/>
      <c r="M142" s="54"/>
    </row>
    <row r="143" spans="1:13" s="84" customFormat="1" ht="14.25" x14ac:dyDescent="0.2">
      <c r="A143" s="83"/>
      <c r="D143" s="54"/>
      <c r="E143" s="54"/>
      <c r="F143" s="54"/>
      <c r="G143" s="54"/>
      <c r="H143" s="54"/>
      <c r="I143" s="54"/>
      <c r="J143" s="54"/>
      <c r="K143" s="54"/>
      <c r="L143" s="54"/>
      <c r="M143" s="54"/>
    </row>
    <row r="144" spans="1:13" s="84" customFormat="1" ht="14.25" x14ac:dyDescent="0.2">
      <c r="A144" s="83"/>
      <c r="D144" s="54"/>
      <c r="E144" s="54"/>
      <c r="F144" s="54"/>
      <c r="G144" s="54"/>
      <c r="H144" s="54"/>
      <c r="I144" s="54"/>
      <c r="J144" s="54"/>
      <c r="K144" s="54"/>
      <c r="L144" s="54"/>
      <c r="M144" s="54"/>
    </row>
  </sheetData>
  <mergeCells count="2">
    <mergeCell ref="A2:M2"/>
    <mergeCell ref="A1:M1"/>
  </mergeCells>
  <printOptions horizontalCentered="1"/>
  <pageMargins left="0.23622047244094491" right="0.23622047244094491" top="0.74803149606299213" bottom="0.55118110236220474" header="0.31496062992125984" footer="0.31496062992125984"/>
  <pageSetup paperSize="9" scale="44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4"/>
  <sheetViews>
    <sheetView zoomScaleNormal="100" workbookViewId="0">
      <selection sqref="A1:M1"/>
    </sheetView>
  </sheetViews>
  <sheetFormatPr defaultRowHeight="12.75" x14ac:dyDescent="0.2"/>
  <cols>
    <col min="1" max="1" width="69.42578125" style="88" customWidth="1"/>
    <col min="2" max="13" width="12.5703125" style="84" customWidth="1"/>
    <col min="14" max="224" width="9.140625" style="54"/>
    <col min="225" max="225" width="69.42578125" style="54" customWidth="1"/>
    <col min="226" max="235" width="12.5703125" style="54" customWidth="1"/>
    <col min="236" max="480" width="9.140625" style="54"/>
    <col min="481" max="481" width="69.42578125" style="54" customWidth="1"/>
    <col min="482" max="491" width="12.5703125" style="54" customWidth="1"/>
    <col min="492" max="736" width="9.140625" style="54"/>
    <col min="737" max="737" width="69.42578125" style="54" customWidth="1"/>
    <col min="738" max="747" width="12.5703125" style="54" customWidth="1"/>
    <col min="748" max="992" width="9.140625" style="54"/>
    <col min="993" max="993" width="69.42578125" style="54" customWidth="1"/>
    <col min="994" max="1003" width="12.5703125" style="54" customWidth="1"/>
    <col min="1004" max="1248" width="9.140625" style="54"/>
    <col min="1249" max="1249" width="69.42578125" style="54" customWidth="1"/>
    <col min="1250" max="1259" width="12.5703125" style="54" customWidth="1"/>
    <col min="1260" max="1504" width="9.140625" style="54"/>
    <col min="1505" max="1505" width="69.42578125" style="54" customWidth="1"/>
    <col min="1506" max="1515" width="12.5703125" style="54" customWidth="1"/>
    <col min="1516" max="1760" width="9.140625" style="54"/>
    <col min="1761" max="1761" width="69.42578125" style="54" customWidth="1"/>
    <col min="1762" max="1771" width="12.5703125" style="54" customWidth="1"/>
    <col min="1772" max="2016" width="9.140625" style="54"/>
    <col min="2017" max="2017" width="69.42578125" style="54" customWidth="1"/>
    <col min="2018" max="2027" width="12.5703125" style="54" customWidth="1"/>
    <col min="2028" max="2272" width="9.140625" style="54"/>
    <col min="2273" max="2273" width="69.42578125" style="54" customWidth="1"/>
    <col min="2274" max="2283" width="12.5703125" style="54" customWidth="1"/>
    <col min="2284" max="2528" width="9.140625" style="54"/>
    <col min="2529" max="2529" width="69.42578125" style="54" customWidth="1"/>
    <col min="2530" max="2539" width="12.5703125" style="54" customWidth="1"/>
    <col min="2540" max="2784" width="9.140625" style="54"/>
    <col min="2785" max="2785" width="69.42578125" style="54" customWidth="1"/>
    <col min="2786" max="2795" width="12.5703125" style="54" customWidth="1"/>
    <col min="2796" max="3040" width="9.140625" style="54"/>
    <col min="3041" max="3041" width="69.42578125" style="54" customWidth="1"/>
    <col min="3042" max="3051" width="12.5703125" style="54" customWidth="1"/>
    <col min="3052" max="3296" width="9.140625" style="54"/>
    <col min="3297" max="3297" width="69.42578125" style="54" customWidth="1"/>
    <col min="3298" max="3307" width="12.5703125" style="54" customWidth="1"/>
    <col min="3308" max="3552" width="9.140625" style="54"/>
    <col min="3553" max="3553" width="69.42578125" style="54" customWidth="1"/>
    <col min="3554" max="3563" width="12.5703125" style="54" customWidth="1"/>
    <col min="3564" max="3808" width="9.140625" style="54"/>
    <col min="3809" max="3809" width="69.42578125" style="54" customWidth="1"/>
    <col min="3810" max="3819" width="12.5703125" style="54" customWidth="1"/>
    <col min="3820" max="4064" width="9.140625" style="54"/>
    <col min="4065" max="4065" width="69.42578125" style="54" customWidth="1"/>
    <col min="4066" max="4075" width="12.5703125" style="54" customWidth="1"/>
    <col min="4076" max="4320" width="9.140625" style="54"/>
    <col min="4321" max="4321" width="69.42578125" style="54" customWidth="1"/>
    <col min="4322" max="4331" width="12.5703125" style="54" customWidth="1"/>
    <col min="4332" max="4576" width="9.140625" style="54"/>
    <col min="4577" max="4577" width="69.42578125" style="54" customWidth="1"/>
    <col min="4578" max="4587" width="12.5703125" style="54" customWidth="1"/>
    <col min="4588" max="4832" width="9.140625" style="54"/>
    <col min="4833" max="4833" width="69.42578125" style="54" customWidth="1"/>
    <col min="4834" max="4843" width="12.5703125" style="54" customWidth="1"/>
    <col min="4844" max="5088" width="9.140625" style="54"/>
    <col min="5089" max="5089" width="69.42578125" style="54" customWidth="1"/>
    <col min="5090" max="5099" width="12.5703125" style="54" customWidth="1"/>
    <col min="5100" max="5344" width="9.140625" style="54"/>
    <col min="5345" max="5345" width="69.42578125" style="54" customWidth="1"/>
    <col min="5346" max="5355" width="12.5703125" style="54" customWidth="1"/>
    <col min="5356" max="5600" width="9.140625" style="54"/>
    <col min="5601" max="5601" width="69.42578125" style="54" customWidth="1"/>
    <col min="5602" max="5611" width="12.5703125" style="54" customWidth="1"/>
    <col min="5612" max="5856" width="9.140625" style="54"/>
    <col min="5857" max="5857" width="69.42578125" style="54" customWidth="1"/>
    <col min="5858" max="5867" width="12.5703125" style="54" customWidth="1"/>
    <col min="5868" max="6112" width="9.140625" style="54"/>
    <col min="6113" max="6113" width="69.42578125" style="54" customWidth="1"/>
    <col min="6114" max="6123" width="12.5703125" style="54" customWidth="1"/>
    <col min="6124" max="6368" width="9.140625" style="54"/>
    <col min="6369" max="6369" width="69.42578125" style="54" customWidth="1"/>
    <col min="6370" max="6379" width="12.5703125" style="54" customWidth="1"/>
    <col min="6380" max="6624" width="9.140625" style="54"/>
    <col min="6625" max="6625" width="69.42578125" style="54" customWidth="1"/>
    <col min="6626" max="6635" width="12.5703125" style="54" customWidth="1"/>
    <col min="6636" max="6880" width="9.140625" style="54"/>
    <col min="6881" max="6881" width="69.42578125" style="54" customWidth="1"/>
    <col min="6882" max="6891" width="12.5703125" style="54" customWidth="1"/>
    <col min="6892" max="7136" width="9.140625" style="54"/>
    <col min="7137" max="7137" width="69.42578125" style="54" customWidth="1"/>
    <col min="7138" max="7147" width="12.5703125" style="54" customWidth="1"/>
    <col min="7148" max="7392" width="9.140625" style="54"/>
    <col min="7393" max="7393" width="69.42578125" style="54" customWidth="1"/>
    <col min="7394" max="7403" width="12.5703125" style="54" customWidth="1"/>
    <col min="7404" max="7648" width="9.140625" style="54"/>
    <col min="7649" max="7649" width="69.42578125" style="54" customWidth="1"/>
    <col min="7650" max="7659" width="12.5703125" style="54" customWidth="1"/>
    <col min="7660" max="7904" width="9.140625" style="54"/>
    <col min="7905" max="7905" width="69.42578125" style="54" customWidth="1"/>
    <col min="7906" max="7915" width="12.5703125" style="54" customWidth="1"/>
    <col min="7916" max="8160" width="9.140625" style="54"/>
    <col min="8161" max="8161" width="69.42578125" style="54" customWidth="1"/>
    <col min="8162" max="8171" width="12.5703125" style="54" customWidth="1"/>
    <col min="8172" max="8416" width="9.140625" style="54"/>
    <col min="8417" max="8417" width="69.42578125" style="54" customWidth="1"/>
    <col min="8418" max="8427" width="12.5703125" style="54" customWidth="1"/>
    <col min="8428" max="8672" width="9.140625" style="54"/>
    <col min="8673" max="8673" width="69.42578125" style="54" customWidth="1"/>
    <col min="8674" max="8683" width="12.5703125" style="54" customWidth="1"/>
    <col min="8684" max="8928" width="9.140625" style="54"/>
    <col min="8929" max="8929" width="69.42578125" style="54" customWidth="1"/>
    <col min="8930" max="8939" width="12.5703125" style="54" customWidth="1"/>
    <col min="8940" max="9184" width="9.140625" style="54"/>
    <col min="9185" max="9185" width="69.42578125" style="54" customWidth="1"/>
    <col min="9186" max="9195" width="12.5703125" style="54" customWidth="1"/>
    <col min="9196" max="9440" width="9.140625" style="54"/>
    <col min="9441" max="9441" width="69.42578125" style="54" customWidth="1"/>
    <col min="9442" max="9451" width="12.5703125" style="54" customWidth="1"/>
    <col min="9452" max="9696" width="9.140625" style="54"/>
    <col min="9697" max="9697" width="69.42578125" style="54" customWidth="1"/>
    <col min="9698" max="9707" width="12.5703125" style="54" customWidth="1"/>
    <col min="9708" max="9952" width="9.140625" style="54"/>
    <col min="9953" max="9953" width="69.42578125" style="54" customWidth="1"/>
    <col min="9954" max="9963" width="12.5703125" style="54" customWidth="1"/>
    <col min="9964" max="10208" width="9.140625" style="54"/>
    <col min="10209" max="10209" width="69.42578125" style="54" customWidth="1"/>
    <col min="10210" max="10219" width="12.5703125" style="54" customWidth="1"/>
    <col min="10220" max="10464" width="9.140625" style="54"/>
    <col min="10465" max="10465" width="69.42578125" style="54" customWidth="1"/>
    <col min="10466" max="10475" width="12.5703125" style="54" customWidth="1"/>
    <col min="10476" max="10720" width="9.140625" style="54"/>
    <col min="10721" max="10721" width="69.42578125" style="54" customWidth="1"/>
    <col min="10722" max="10731" width="12.5703125" style="54" customWidth="1"/>
    <col min="10732" max="10976" width="9.140625" style="54"/>
    <col min="10977" max="10977" width="69.42578125" style="54" customWidth="1"/>
    <col min="10978" max="10987" width="12.5703125" style="54" customWidth="1"/>
    <col min="10988" max="11232" width="9.140625" style="54"/>
    <col min="11233" max="11233" width="69.42578125" style="54" customWidth="1"/>
    <col min="11234" max="11243" width="12.5703125" style="54" customWidth="1"/>
    <col min="11244" max="11488" width="9.140625" style="54"/>
    <col min="11489" max="11489" width="69.42578125" style="54" customWidth="1"/>
    <col min="11490" max="11499" width="12.5703125" style="54" customWidth="1"/>
    <col min="11500" max="11744" width="9.140625" style="54"/>
    <col min="11745" max="11745" width="69.42578125" style="54" customWidth="1"/>
    <col min="11746" max="11755" width="12.5703125" style="54" customWidth="1"/>
    <col min="11756" max="12000" width="9.140625" style="54"/>
    <col min="12001" max="12001" width="69.42578125" style="54" customWidth="1"/>
    <col min="12002" max="12011" width="12.5703125" style="54" customWidth="1"/>
    <col min="12012" max="12256" width="9.140625" style="54"/>
    <col min="12257" max="12257" width="69.42578125" style="54" customWidth="1"/>
    <col min="12258" max="12267" width="12.5703125" style="54" customWidth="1"/>
    <col min="12268" max="12512" width="9.140625" style="54"/>
    <col min="12513" max="12513" width="69.42578125" style="54" customWidth="1"/>
    <col min="12514" max="12523" width="12.5703125" style="54" customWidth="1"/>
    <col min="12524" max="12768" width="9.140625" style="54"/>
    <col min="12769" max="12769" width="69.42578125" style="54" customWidth="1"/>
    <col min="12770" max="12779" width="12.5703125" style="54" customWidth="1"/>
    <col min="12780" max="13024" width="9.140625" style="54"/>
    <col min="13025" max="13025" width="69.42578125" style="54" customWidth="1"/>
    <col min="13026" max="13035" width="12.5703125" style="54" customWidth="1"/>
    <col min="13036" max="13280" width="9.140625" style="54"/>
    <col min="13281" max="13281" width="69.42578125" style="54" customWidth="1"/>
    <col min="13282" max="13291" width="12.5703125" style="54" customWidth="1"/>
    <col min="13292" max="13536" width="9.140625" style="54"/>
    <col min="13537" max="13537" width="69.42578125" style="54" customWidth="1"/>
    <col min="13538" max="13547" width="12.5703125" style="54" customWidth="1"/>
    <col min="13548" max="13792" width="9.140625" style="54"/>
    <col min="13793" max="13793" width="69.42578125" style="54" customWidth="1"/>
    <col min="13794" max="13803" width="12.5703125" style="54" customWidth="1"/>
    <col min="13804" max="14048" width="9.140625" style="54"/>
    <col min="14049" max="14049" width="69.42578125" style="54" customWidth="1"/>
    <col min="14050" max="14059" width="12.5703125" style="54" customWidth="1"/>
    <col min="14060" max="14304" width="9.140625" style="54"/>
    <col min="14305" max="14305" width="69.42578125" style="54" customWidth="1"/>
    <col min="14306" max="14315" width="12.5703125" style="54" customWidth="1"/>
    <col min="14316" max="14560" width="9.140625" style="54"/>
    <col min="14561" max="14561" width="69.42578125" style="54" customWidth="1"/>
    <col min="14562" max="14571" width="12.5703125" style="54" customWidth="1"/>
    <col min="14572" max="14816" width="9.140625" style="54"/>
    <col min="14817" max="14817" width="69.42578125" style="54" customWidth="1"/>
    <col min="14818" max="14827" width="12.5703125" style="54" customWidth="1"/>
    <col min="14828" max="15072" width="9.140625" style="54"/>
    <col min="15073" max="15073" width="69.42578125" style="54" customWidth="1"/>
    <col min="15074" max="15083" width="12.5703125" style="54" customWidth="1"/>
    <col min="15084" max="15328" width="9.140625" style="54"/>
    <col min="15329" max="15329" width="69.42578125" style="54" customWidth="1"/>
    <col min="15330" max="15339" width="12.5703125" style="54" customWidth="1"/>
    <col min="15340" max="15584" width="9.140625" style="54"/>
    <col min="15585" max="15585" width="69.42578125" style="54" customWidth="1"/>
    <col min="15586" max="15595" width="12.5703125" style="54" customWidth="1"/>
    <col min="15596" max="15840" width="9.140625" style="54"/>
    <col min="15841" max="15841" width="69.42578125" style="54" customWidth="1"/>
    <col min="15842" max="15851" width="12.5703125" style="54" customWidth="1"/>
    <col min="15852" max="16096" width="9.140625" style="54"/>
    <col min="16097" max="16097" width="69.42578125" style="54" customWidth="1"/>
    <col min="16098" max="16107" width="12.5703125" style="54" customWidth="1"/>
    <col min="16108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42005</v>
      </c>
      <c r="C5" s="56">
        <v>42036</v>
      </c>
      <c r="D5" s="56">
        <v>42064</v>
      </c>
      <c r="E5" s="56">
        <v>42095</v>
      </c>
      <c r="F5" s="56">
        <v>42125</v>
      </c>
      <c r="G5" s="56">
        <v>42156</v>
      </c>
      <c r="H5" s="56">
        <v>42186</v>
      </c>
      <c r="I5" s="56">
        <v>42217</v>
      </c>
      <c r="J5" s="56">
        <v>42248</v>
      </c>
      <c r="K5" s="56">
        <v>42278</v>
      </c>
      <c r="L5" s="56">
        <v>42309</v>
      </c>
      <c r="M5" s="56">
        <v>42339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289917556.77000004</v>
      </c>
      <c r="C8" s="63">
        <f t="shared" si="0"/>
        <v>325576543.36000001</v>
      </c>
      <c r="D8" s="63">
        <f t="shared" ref="D8:E8" si="1">SUM(D9:D13)</f>
        <v>118085372.22999997</v>
      </c>
      <c r="E8" s="63">
        <f t="shared" si="1"/>
        <v>146197165.99000001</v>
      </c>
      <c r="F8" s="63">
        <f t="shared" ref="F8:G8" si="2">SUM(F9:F13)</f>
        <v>184941669.80000001</v>
      </c>
      <c r="G8" s="63">
        <f t="shared" si="2"/>
        <v>213616383.71000001</v>
      </c>
      <c r="H8" s="63">
        <f t="shared" ref="H8:I8" si="3">SUM(H9:H13)</f>
        <v>214486965.10000002</v>
      </c>
      <c r="I8" s="63">
        <f t="shared" si="3"/>
        <v>219187012.47999999</v>
      </c>
      <c r="J8" s="63">
        <f t="shared" ref="J8:K8" si="4">SUM(J9:J13)</f>
        <v>231040509.71000001</v>
      </c>
      <c r="K8" s="63">
        <f t="shared" si="4"/>
        <v>232031725.34</v>
      </c>
      <c r="L8" s="63">
        <f t="shared" ref="L8:M8" si="5">SUM(L9:L13)</f>
        <v>235949481.52000001</v>
      </c>
      <c r="M8" s="63">
        <f t="shared" si="5"/>
        <v>257257132.33000001</v>
      </c>
    </row>
    <row r="9" spans="1:13" x14ac:dyDescent="0.2">
      <c r="A9" s="64" t="s">
        <v>3</v>
      </c>
      <c r="B9" s="65">
        <f t="shared" ref="B9:C9" si="6">B20</f>
        <v>57343280.380000018</v>
      </c>
      <c r="C9" s="65">
        <f t="shared" si="6"/>
        <v>63828047.940000013</v>
      </c>
      <c r="D9" s="65">
        <f t="shared" ref="D9:E9" si="7">D20</f>
        <v>43955533.18</v>
      </c>
      <c r="E9" s="65">
        <f t="shared" si="7"/>
        <v>45343157.440000005</v>
      </c>
      <c r="F9" s="65">
        <f t="shared" ref="F9:G9" si="8">F20</f>
        <v>48581291.819999993</v>
      </c>
      <c r="G9" s="65">
        <f t="shared" si="8"/>
        <v>46345137.609999999</v>
      </c>
      <c r="H9" s="65">
        <f t="shared" ref="H9:I9" si="9">H20</f>
        <v>51028326.49000001</v>
      </c>
      <c r="I9" s="65">
        <f t="shared" si="9"/>
        <v>48779506.909999996</v>
      </c>
      <c r="J9" s="65">
        <f t="shared" ref="J9:K9" si="10">J20</f>
        <v>57266265.000000007</v>
      </c>
      <c r="K9" s="65">
        <f t="shared" si="10"/>
        <v>53917498.580000013</v>
      </c>
      <c r="L9" s="65">
        <f t="shared" ref="L9:M9" si="11">L20</f>
        <v>55083635.129999995</v>
      </c>
      <c r="M9" s="65">
        <f t="shared" si="11"/>
        <v>63853101.469999999</v>
      </c>
    </row>
    <row r="10" spans="1:13" x14ac:dyDescent="0.2">
      <c r="A10" s="64" t="s">
        <v>4</v>
      </c>
      <c r="B10" s="65">
        <f t="shared" ref="B10:C10" si="12">B65</f>
        <v>175725618.84999999</v>
      </c>
      <c r="C10" s="65">
        <f t="shared" si="12"/>
        <v>207097423.53</v>
      </c>
      <c r="D10" s="65">
        <f t="shared" ref="D10:E10" si="13">D65</f>
        <v>10836606.65</v>
      </c>
      <c r="E10" s="65">
        <f t="shared" si="13"/>
        <v>24405192.560000002</v>
      </c>
      <c r="F10" s="65">
        <f t="shared" ref="F10:G10" si="14">F65</f>
        <v>58599214.039999999</v>
      </c>
      <c r="G10" s="65">
        <f t="shared" si="14"/>
        <v>87664714.959999993</v>
      </c>
      <c r="H10" s="65">
        <f t="shared" ref="H10:I10" si="15">H65</f>
        <v>90192555.189999998</v>
      </c>
      <c r="I10" s="65">
        <f t="shared" si="15"/>
        <v>87098130.549999982</v>
      </c>
      <c r="J10" s="65">
        <f t="shared" ref="J10:K10" si="16">J65</f>
        <v>93260045.209999993</v>
      </c>
      <c r="K10" s="65">
        <f t="shared" si="16"/>
        <v>95624136.730000004</v>
      </c>
      <c r="L10" s="65">
        <f t="shared" ref="L10:M10" si="17">L65</f>
        <v>88518560.560000017</v>
      </c>
      <c r="M10" s="65">
        <f t="shared" si="17"/>
        <v>103340547.63</v>
      </c>
    </row>
    <row r="11" spans="1:13" x14ac:dyDescent="0.2">
      <c r="A11" s="64" t="s">
        <v>5</v>
      </c>
      <c r="B11" s="65">
        <f t="shared" ref="B11:C11" si="18">B88</f>
        <v>33631772.589999996</v>
      </c>
      <c r="C11" s="65">
        <f t="shared" si="18"/>
        <v>36132833.129999995</v>
      </c>
      <c r="D11" s="65">
        <f t="shared" ref="D11:E11" si="19">D88</f>
        <v>35568688.529999994</v>
      </c>
      <c r="E11" s="65">
        <f t="shared" si="19"/>
        <v>50342882.659999996</v>
      </c>
      <c r="F11" s="65">
        <f t="shared" ref="F11:G11" si="20">F88</f>
        <v>48668078.899999999</v>
      </c>
      <c r="G11" s="65">
        <f t="shared" si="20"/>
        <v>49811755.679999992</v>
      </c>
      <c r="H11" s="65">
        <f t="shared" ref="H11:I11" si="21">H88</f>
        <v>46302071.710000001</v>
      </c>
      <c r="I11" s="65">
        <f t="shared" si="21"/>
        <v>51390085.049999997</v>
      </c>
      <c r="J11" s="65">
        <f t="shared" ref="J11:K11" si="22">J88</f>
        <v>50619869.130000003</v>
      </c>
      <c r="K11" s="65">
        <f t="shared" si="22"/>
        <v>47769262.009999998</v>
      </c>
      <c r="L11" s="65">
        <f t="shared" ref="L11:M11" si="23">L88</f>
        <v>49981062.089999996</v>
      </c>
      <c r="M11" s="65">
        <f t="shared" si="23"/>
        <v>47268014.950000003</v>
      </c>
    </row>
    <row r="12" spans="1:13" x14ac:dyDescent="0.2">
      <c r="A12" s="64" t="s">
        <v>6</v>
      </c>
      <c r="B12" s="65">
        <f t="shared" ref="B12:C12" si="24">B97</f>
        <v>22765069.969999999</v>
      </c>
      <c r="C12" s="65">
        <f t="shared" si="24"/>
        <v>18102693.43</v>
      </c>
      <c r="D12" s="65">
        <f t="shared" ref="D12:E12" si="25">D97</f>
        <v>27230813.910000004</v>
      </c>
      <c r="E12" s="65">
        <f t="shared" si="25"/>
        <v>25702123.559999999</v>
      </c>
      <c r="F12" s="65">
        <f t="shared" ref="F12:G12" si="26">F97</f>
        <v>28648817.920000002</v>
      </c>
      <c r="G12" s="65">
        <f t="shared" si="26"/>
        <v>29336275.689999998</v>
      </c>
      <c r="H12" s="65">
        <f t="shared" ref="H12:I12" si="27">H97</f>
        <v>26504273.879999999</v>
      </c>
      <c r="I12" s="65">
        <f t="shared" si="27"/>
        <v>31489409.239999998</v>
      </c>
      <c r="J12" s="65">
        <f t="shared" ref="J12:K12" si="28">J97</f>
        <v>29468387.759999998</v>
      </c>
      <c r="K12" s="65">
        <f t="shared" si="28"/>
        <v>34278909.609999999</v>
      </c>
      <c r="L12" s="65">
        <f t="shared" ref="L12:M12" si="29">L97</f>
        <v>41994724.120000005</v>
      </c>
      <c r="M12" s="65">
        <f t="shared" si="29"/>
        <v>42271693.539999999</v>
      </c>
    </row>
    <row r="13" spans="1:13" x14ac:dyDescent="0.2">
      <c r="A13" s="64" t="s">
        <v>7</v>
      </c>
      <c r="B13" s="66">
        <f t="shared" ref="B13:C13" si="30">B106</f>
        <v>451814.98</v>
      </c>
      <c r="C13" s="66">
        <f t="shared" si="30"/>
        <v>415545.33</v>
      </c>
      <c r="D13" s="66">
        <f t="shared" ref="D13:E13" si="31">D106</f>
        <v>493729.96</v>
      </c>
      <c r="E13" s="66">
        <f t="shared" si="31"/>
        <v>403809.77</v>
      </c>
      <c r="F13" s="66">
        <f t="shared" ref="F13:G13" si="32">F106</f>
        <v>444267.12</v>
      </c>
      <c r="G13" s="66">
        <f t="shared" si="32"/>
        <v>458499.77</v>
      </c>
      <c r="H13" s="66">
        <f t="shared" ref="H13:I13" si="33">H106</f>
        <v>459737.83</v>
      </c>
      <c r="I13" s="66">
        <f t="shared" si="33"/>
        <v>429880.73</v>
      </c>
      <c r="J13" s="66">
        <f t="shared" ref="J13:K13" si="34">J106</f>
        <v>425942.61</v>
      </c>
      <c r="K13" s="66">
        <f t="shared" si="34"/>
        <v>441918.41</v>
      </c>
      <c r="L13" s="66">
        <f t="shared" ref="L13:M13" si="35">L106</f>
        <v>371499.62</v>
      </c>
      <c r="M13" s="66">
        <f t="shared" si="35"/>
        <v>523774.74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460391358.65999997</v>
      </c>
      <c r="C15" s="63">
        <f t="shared" si="36"/>
        <v>410554442.85000008</v>
      </c>
      <c r="D15" s="63">
        <f t="shared" ref="D15:E15" si="37">SUM(D16:D17)</f>
        <v>460580629.00999999</v>
      </c>
      <c r="E15" s="63">
        <f t="shared" si="37"/>
        <v>467072874.26999986</v>
      </c>
      <c r="F15" s="63">
        <f t="shared" ref="F15:G15" si="38">SUM(F16:F17)</f>
        <v>428259244.97999978</v>
      </c>
      <c r="G15" s="63">
        <f t="shared" si="38"/>
        <v>468301381.11000001</v>
      </c>
      <c r="H15" s="63">
        <f t="shared" ref="H15:I15" si="39">SUM(H16:H17)</f>
        <v>468615151.37000006</v>
      </c>
      <c r="I15" s="63">
        <f t="shared" si="39"/>
        <v>436918898.13999999</v>
      </c>
      <c r="J15" s="63">
        <f t="shared" ref="J15:K15" si="40">SUM(J16:J17)</f>
        <v>469553772.47000003</v>
      </c>
      <c r="K15" s="63">
        <f t="shared" si="40"/>
        <v>476736424.2100001</v>
      </c>
      <c r="L15" s="63">
        <f t="shared" ref="L15:M15" si="41">SUM(L16:L17)</f>
        <v>452299763.07000005</v>
      </c>
      <c r="M15" s="63">
        <f t="shared" si="41"/>
        <v>511244002.95999992</v>
      </c>
    </row>
    <row r="16" spans="1:13" x14ac:dyDescent="0.2">
      <c r="A16" s="64" t="s">
        <v>9</v>
      </c>
      <c r="B16" s="67">
        <v>458238462.25999999</v>
      </c>
      <c r="C16" s="67">
        <v>408523783.07000011</v>
      </c>
      <c r="D16" s="67">
        <v>458395796.30000001</v>
      </c>
      <c r="E16" s="67">
        <v>464613978.93999988</v>
      </c>
      <c r="F16" s="67">
        <v>425544916.05999976</v>
      </c>
      <c r="G16" s="67">
        <v>465815030.23000002</v>
      </c>
      <c r="H16" s="67">
        <v>466286197.37000006</v>
      </c>
      <c r="I16" s="67">
        <v>434988059.95999998</v>
      </c>
      <c r="J16" s="67">
        <v>466887184.48000002</v>
      </c>
      <c r="K16" s="67">
        <v>474400088.9600001</v>
      </c>
      <c r="L16" s="67">
        <v>450175462.18000007</v>
      </c>
      <c r="M16" s="67">
        <v>508470389.46999991</v>
      </c>
    </row>
    <row r="17" spans="1:13" x14ac:dyDescent="0.2">
      <c r="A17" s="64" t="s">
        <v>10</v>
      </c>
      <c r="B17" s="67">
        <v>2152896.4</v>
      </c>
      <c r="C17" s="67">
        <v>2030659.7799999998</v>
      </c>
      <c r="D17" s="67">
        <v>2184832.71</v>
      </c>
      <c r="E17" s="67">
        <v>2458895.33</v>
      </c>
      <c r="F17" s="67">
        <v>2714328.92</v>
      </c>
      <c r="G17" s="67">
        <v>2486350.88</v>
      </c>
      <c r="H17" s="67">
        <v>2328954</v>
      </c>
      <c r="I17" s="67">
        <v>1930838.18</v>
      </c>
      <c r="J17" s="67">
        <v>2666587.9899999998</v>
      </c>
      <c r="K17" s="67">
        <v>2336335.25</v>
      </c>
      <c r="L17" s="67">
        <v>2124300.89</v>
      </c>
      <c r="M17" s="67">
        <v>2773613.49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57343280.380000018</v>
      </c>
      <c r="C20" s="69">
        <f t="shared" si="42"/>
        <v>63828047.940000013</v>
      </c>
      <c r="D20" s="69">
        <f t="shared" ref="D20:E20" si="43">SUM(D21:D40)</f>
        <v>43955533.18</v>
      </c>
      <c r="E20" s="69">
        <f t="shared" si="43"/>
        <v>45343157.440000005</v>
      </c>
      <c r="F20" s="69">
        <f t="shared" ref="F20:G20" si="44">SUM(F21:F40)</f>
        <v>48581291.819999993</v>
      </c>
      <c r="G20" s="69">
        <f t="shared" si="44"/>
        <v>46345137.609999999</v>
      </c>
      <c r="H20" s="69">
        <f t="shared" ref="H20:I20" si="45">SUM(H21:H40)</f>
        <v>51028326.49000001</v>
      </c>
      <c r="I20" s="69">
        <f t="shared" si="45"/>
        <v>48779506.909999996</v>
      </c>
      <c r="J20" s="69">
        <f t="shared" ref="J20:K20" si="46">SUM(J21:J40)</f>
        <v>57266265.000000007</v>
      </c>
      <c r="K20" s="69">
        <f t="shared" si="46"/>
        <v>53917498.580000013</v>
      </c>
      <c r="L20" s="69">
        <f t="shared" ref="L20:M20" si="47">SUM(L21:L40)</f>
        <v>55083635.129999995</v>
      </c>
      <c r="M20" s="69">
        <f t="shared" si="47"/>
        <v>63853101.469999999</v>
      </c>
    </row>
    <row r="21" spans="1:13" x14ac:dyDescent="0.2">
      <c r="A21" s="64" t="s">
        <v>12</v>
      </c>
      <c r="B21" s="70">
        <v>34755387.630000003</v>
      </c>
      <c r="C21" s="70">
        <v>32983543.160000004</v>
      </c>
      <c r="D21" s="70">
        <v>26365219.149999999</v>
      </c>
      <c r="E21" s="70">
        <v>25912181.539999999</v>
      </c>
      <c r="F21" s="70">
        <v>28059562.560000002</v>
      </c>
      <c r="G21" s="70">
        <v>26044085.449999999</v>
      </c>
      <c r="H21" s="70">
        <v>29437029.140000001</v>
      </c>
      <c r="I21" s="70">
        <v>28845903.219999999</v>
      </c>
      <c r="J21" s="70">
        <v>30834724.060000002</v>
      </c>
      <c r="K21" s="70">
        <v>31349923.890000001</v>
      </c>
      <c r="L21" s="70">
        <v>30443802.66</v>
      </c>
      <c r="M21" s="70">
        <v>33133609.73</v>
      </c>
    </row>
    <row r="22" spans="1:13" x14ac:dyDescent="0.2">
      <c r="A22" s="64" t="s">
        <v>13</v>
      </c>
      <c r="B22" s="70">
        <v>14473.87</v>
      </c>
      <c r="C22" s="70">
        <v>14434.5</v>
      </c>
      <c r="D22" s="70">
        <v>7758.82</v>
      </c>
      <c r="E22" s="70">
        <v>15290.82</v>
      </c>
      <c r="F22" s="70">
        <v>17355.560000000001</v>
      </c>
      <c r="G22" s="70">
        <v>21190.84</v>
      </c>
      <c r="H22" s="70">
        <v>28275.18</v>
      </c>
      <c r="I22" s="70">
        <v>15322.03</v>
      </c>
      <c r="J22" s="70">
        <v>29634.41</v>
      </c>
      <c r="K22" s="70">
        <v>37572.85</v>
      </c>
      <c r="L22" s="70">
        <v>24946.73</v>
      </c>
      <c r="M22" s="70">
        <v>25291.85</v>
      </c>
    </row>
    <row r="23" spans="1:13" x14ac:dyDescent="0.2">
      <c r="A23" s="64" t="s">
        <v>14</v>
      </c>
      <c r="B23" s="70">
        <v>3135476.52</v>
      </c>
      <c r="C23" s="70">
        <v>4218397.0599999996</v>
      </c>
      <c r="D23" s="70">
        <v>1003890.0800000001</v>
      </c>
      <c r="E23" s="70">
        <v>1512224.62</v>
      </c>
      <c r="F23" s="70">
        <v>2335746.87</v>
      </c>
      <c r="G23" s="70">
        <v>2010082</v>
      </c>
      <c r="H23" s="70">
        <v>2514820.94</v>
      </c>
      <c r="I23" s="70">
        <v>2364084.42</v>
      </c>
      <c r="J23" s="70">
        <v>3813647.12</v>
      </c>
      <c r="K23" s="70">
        <v>2357175.23</v>
      </c>
      <c r="L23" s="70">
        <v>3075888.68</v>
      </c>
      <c r="M23" s="70">
        <v>4269853.17</v>
      </c>
    </row>
    <row r="24" spans="1:13" x14ac:dyDescent="0.2">
      <c r="A24" s="64" t="s">
        <v>15</v>
      </c>
      <c r="B24" s="70">
        <v>214874.92</v>
      </c>
      <c r="C24" s="70">
        <v>244275.59</v>
      </c>
      <c r="D24" s="70">
        <v>288075.18</v>
      </c>
      <c r="E24" s="70">
        <v>177030.14</v>
      </c>
      <c r="F24" s="70">
        <v>226387.9</v>
      </c>
      <c r="G24" s="70">
        <v>267924.43</v>
      </c>
      <c r="H24" s="70">
        <v>227566.77</v>
      </c>
      <c r="I24" s="70">
        <v>259533.74</v>
      </c>
      <c r="J24" s="70">
        <v>307394.68</v>
      </c>
      <c r="K24" s="70">
        <v>349415.52</v>
      </c>
      <c r="L24" s="70">
        <v>233150.76</v>
      </c>
      <c r="M24" s="70">
        <v>264796.09000000003</v>
      </c>
    </row>
    <row r="25" spans="1:13" x14ac:dyDescent="0.2">
      <c r="A25" s="64" t="s">
        <v>16</v>
      </c>
      <c r="B25" s="70">
        <v>402692.31</v>
      </c>
      <c r="C25" s="70">
        <v>695588.58</v>
      </c>
      <c r="D25" s="70">
        <v>478094.92</v>
      </c>
      <c r="E25" s="70">
        <v>774987.61</v>
      </c>
      <c r="F25" s="70">
        <v>494243.49</v>
      </c>
      <c r="G25" s="70">
        <v>715148.29</v>
      </c>
      <c r="H25" s="70">
        <v>434055.34</v>
      </c>
      <c r="I25" s="70">
        <v>409904.51</v>
      </c>
      <c r="J25" s="70">
        <v>856325.57</v>
      </c>
      <c r="K25" s="70">
        <v>657583.84</v>
      </c>
      <c r="L25" s="70">
        <v>536830.01</v>
      </c>
      <c r="M25" s="70">
        <v>702696.79</v>
      </c>
    </row>
    <row r="26" spans="1:13" x14ac:dyDescent="0.2">
      <c r="A26" s="64" t="s">
        <v>17</v>
      </c>
      <c r="B26" s="70">
        <v>449996.57</v>
      </c>
      <c r="C26" s="70">
        <v>730732.73</v>
      </c>
      <c r="D26" s="70">
        <v>413683.71</v>
      </c>
      <c r="E26" s="70">
        <v>376119.83</v>
      </c>
      <c r="F26" s="70">
        <v>458006.38</v>
      </c>
      <c r="G26" s="70">
        <v>367981.89</v>
      </c>
      <c r="H26" s="70">
        <v>443384.04</v>
      </c>
      <c r="I26" s="70">
        <v>400426.23</v>
      </c>
      <c r="J26" s="70">
        <v>508832.61</v>
      </c>
      <c r="K26" s="70">
        <v>391569.9</v>
      </c>
      <c r="L26" s="70">
        <v>536011.09</v>
      </c>
      <c r="M26" s="70">
        <v>609411.01</v>
      </c>
    </row>
    <row r="27" spans="1:13" ht="14.25" x14ac:dyDescent="0.2">
      <c r="A27" s="64" t="s">
        <v>18</v>
      </c>
      <c r="B27" s="70">
        <v>355145.42000000004</v>
      </c>
      <c r="C27" s="70">
        <v>282470.75000000006</v>
      </c>
      <c r="D27" s="70">
        <v>229626.54000000004</v>
      </c>
      <c r="E27" s="70">
        <v>241969.3</v>
      </c>
      <c r="F27" s="70">
        <v>272098.11</v>
      </c>
      <c r="G27" s="70">
        <v>166023.26</v>
      </c>
      <c r="H27" s="70">
        <v>264026.46000000002</v>
      </c>
      <c r="I27" s="70">
        <v>310070.38</v>
      </c>
      <c r="J27" s="70">
        <v>236478.05</v>
      </c>
      <c r="K27" s="70">
        <v>237259.35</v>
      </c>
      <c r="L27" s="70">
        <v>242527.28000000003</v>
      </c>
      <c r="M27" s="70">
        <v>264498.12</v>
      </c>
    </row>
    <row r="28" spans="1:13" ht="14.25" x14ac:dyDescent="0.2">
      <c r="A28" s="64" t="s">
        <v>19</v>
      </c>
      <c r="B28" s="70">
        <v>862080.41</v>
      </c>
      <c r="C28" s="70">
        <v>1043479.4</v>
      </c>
      <c r="D28" s="70">
        <v>892411.26</v>
      </c>
      <c r="E28" s="70">
        <v>848565.66</v>
      </c>
      <c r="F28" s="70">
        <v>1040916.3300000001</v>
      </c>
      <c r="G28" s="70">
        <v>820922.85</v>
      </c>
      <c r="H28" s="70">
        <v>902660.11</v>
      </c>
      <c r="I28" s="70">
        <v>914912.65</v>
      </c>
      <c r="J28" s="70">
        <v>1129350.9100000001</v>
      </c>
      <c r="K28" s="70">
        <v>874428.6</v>
      </c>
      <c r="L28" s="70">
        <v>847964.75</v>
      </c>
      <c r="M28" s="70">
        <v>1194430.8299999998</v>
      </c>
    </row>
    <row r="29" spans="1:13" ht="14.25" x14ac:dyDescent="0.2">
      <c r="A29" s="64" t="s">
        <v>20</v>
      </c>
      <c r="B29" s="70">
        <v>32139.37</v>
      </c>
      <c r="C29" s="70">
        <v>72514.819999999992</v>
      </c>
      <c r="D29" s="70">
        <v>95102.080000000002</v>
      </c>
      <c r="E29" s="70">
        <v>122488.29999999999</v>
      </c>
      <c r="F29" s="70">
        <v>61270.45</v>
      </c>
      <c r="G29" s="70">
        <v>72133.490000000005</v>
      </c>
      <c r="H29" s="70">
        <v>110027.31999999999</v>
      </c>
      <c r="I29" s="70">
        <v>148010.26</v>
      </c>
      <c r="J29" s="70">
        <v>110208.77</v>
      </c>
      <c r="K29" s="70">
        <v>122501.61</v>
      </c>
      <c r="L29" s="70">
        <v>76624.63</v>
      </c>
      <c r="M29" s="70">
        <v>100689.29999999999</v>
      </c>
    </row>
    <row r="30" spans="1:13" x14ac:dyDescent="0.2">
      <c r="A30" s="64" t="s">
        <v>21</v>
      </c>
      <c r="B30" s="70">
        <v>550080.19999999995</v>
      </c>
      <c r="C30" s="70">
        <v>1148620.58</v>
      </c>
      <c r="D30" s="70">
        <v>340692.04</v>
      </c>
      <c r="E30" s="70">
        <v>427994.31</v>
      </c>
      <c r="F30" s="70">
        <v>488645.21</v>
      </c>
      <c r="G30" s="70">
        <v>548652.24</v>
      </c>
      <c r="H30" s="70">
        <v>573009.79</v>
      </c>
      <c r="I30" s="70">
        <v>592856.27</v>
      </c>
      <c r="J30" s="70">
        <v>821840.02</v>
      </c>
      <c r="K30" s="70">
        <v>618692.03</v>
      </c>
      <c r="L30" s="70">
        <v>726776.01</v>
      </c>
      <c r="M30" s="70">
        <v>940857.25</v>
      </c>
    </row>
    <row r="31" spans="1:13" x14ac:dyDescent="0.2">
      <c r="A31" s="64" t="s">
        <v>22</v>
      </c>
      <c r="B31" s="70">
        <v>434573.26</v>
      </c>
      <c r="C31" s="70">
        <v>426924.88</v>
      </c>
      <c r="D31" s="70">
        <v>477932.56</v>
      </c>
      <c r="E31" s="70">
        <v>432219.72</v>
      </c>
      <c r="F31" s="70">
        <v>423290.52</v>
      </c>
      <c r="G31" s="70">
        <v>404447.86</v>
      </c>
      <c r="H31" s="70">
        <v>506326.5</v>
      </c>
      <c r="I31" s="70">
        <v>456307.37</v>
      </c>
      <c r="J31" s="70">
        <v>486437.52</v>
      </c>
      <c r="K31" s="70">
        <v>466884.53</v>
      </c>
      <c r="L31" s="70">
        <v>359784.39</v>
      </c>
      <c r="M31" s="70">
        <v>673978.15</v>
      </c>
    </row>
    <row r="32" spans="1:13" x14ac:dyDescent="0.2">
      <c r="A32" s="64" t="s">
        <v>23</v>
      </c>
      <c r="B32" s="70">
        <v>569719.6</v>
      </c>
      <c r="C32" s="70">
        <v>853609.94</v>
      </c>
      <c r="D32" s="70">
        <v>360221.94</v>
      </c>
      <c r="E32" s="70">
        <v>275634.23000000004</v>
      </c>
      <c r="F32" s="70">
        <v>337405.99</v>
      </c>
      <c r="G32" s="70">
        <v>355406.05</v>
      </c>
      <c r="H32" s="70">
        <v>497538.32</v>
      </c>
      <c r="I32" s="70">
        <v>371800.15</v>
      </c>
      <c r="J32" s="70">
        <v>488512.64</v>
      </c>
      <c r="K32" s="70">
        <v>346088.85</v>
      </c>
      <c r="L32" s="70">
        <v>483458.83</v>
      </c>
      <c r="M32" s="70">
        <v>408694.02</v>
      </c>
    </row>
    <row r="33" spans="1:13" x14ac:dyDescent="0.2">
      <c r="A33" s="64" t="s">
        <v>24</v>
      </c>
      <c r="B33" s="70">
        <v>544.32000000000005</v>
      </c>
      <c r="C33" s="70">
        <v>3790.52</v>
      </c>
      <c r="D33" s="70">
        <v>1604.46</v>
      </c>
      <c r="E33" s="70">
        <v>4816.9799999999996</v>
      </c>
      <c r="F33" s="70">
        <v>0</v>
      </c>
      <c r="G33" s="70">
        <v>2994.48</v>
      </c>
      <c r="H33" s="70">
        <v>529.20000000000005</v>
      </c>
      <c r="I33" s="70">
        <v>1814.4</v>
      </c>
      <c r="J33" s="70">
        <v>6245.21</v>
      </c>
      <c r="K33" s="70">
        <v>10.08</v>
      </c>
      <c r="L33" s="70">
        <v>2642.92</v>
      </c>
      <c r="M33" s="70">
        <v>5429.09</v>
      </c>
    </row>
    <row r="34" spans="1:13" ht="14.25" x14ac:dyDescent="0.2">
      <c r="A34" s="64" t="s">
        <v>25</v>
      </c>
      <c r="B34" s="70">
        <v>808076.49</v>
      </c>
      <c r="C34" s="70">
        <v>791923.34</v>
      </c>
      <c r="D34" s="70">
        <v>560619.93999999994</v>
      </c>
      <c r="E34" s="70">
        <v>650245.76</v>
      </c>
      <c r="F34" s="70">
        <v>760652.44</v>
      </c>
      <c r="G34" s="70">
        <v>722174.44</v>
      </c>
      <c r="H34" s="70">
        <v>700457.08</v>
      </c>
      <c r="I34" s="70">
        <v>677469.91</v>
      </c>
      <c r="J34" s="70">
        <v>1033525.82</v>
      </c>
      <c r="K34" s="70">
        <v>869620.58</v>
      </c>
      <c r="L34" s="70">
        <v>1044302.5700000001</v>
      </c>
      <c r="M34" s="70">
        <v>1412095.99</v>
      </c>
    </row>
    <row r="35" spans="1:13" ht="14.25" x14ac:dyDescent="0.2">
      <c r="A35" s="64" t="s">
        <v>26</v>
      </c>
      <c r="B35" s="70">
        <v>8765356.3000000007</v>
      </c>
      <c r="C35" s="70">
        <v>9356659.5199999996</v>
      </c>
      <c r="D35" s="70">
        <v>8066423.2600000007</v>
      </c>
      <c r="E35" s="70">
        <v>8861446.0999999996</v>
      </c>
      <c r="F35" s="70">
        <v>8342138.8900000006</v>
      </c>
      <c r="G35" s="70">
        <v>8050968.7599999998</v>
      </c>
      <c r="H35" s="70">
        <v>8379062.6599999992</v>
      </c>
      <c r="I35" s="70">
        <v>8155301.0300000003</v>
      </c>
      <c r="J35" s="70">
        <v>8989787.7199999988</v>
      </c>
      <c r="K35" s="70">
        <v>8997453.0100000016</v>
      </c>
      <c r="L35" s="70">
        <v>10059143.079999998</v>
      </c>
      <c r="M35" s="70">
        <v>12119463.93</v>
      </c>
    </row>
    <row r="36" spans="1:13" x14ac:dyDescent="0.2">
      <c r="A36" s="64" t="s">
        <v>27</v>
      </c>
      <c r="B36" s="70">
        <v>1900101.54</v>
      </c>
      <c r="C36" s="70">
        <v>1840795.18</v>
      </c>
      <c r="D36" s="70">
        <v>1975947.9300000002</v>
      </c>
      <c r="E36" s="70">
        <v>1338980.5999999999</v>
      </c>
      <c r="F36" s="70">
        <v>1234911.33</v>
      </c>
      <c r="G36" s="70">
        <v>1448677.87</v>
      </c>
      <c r="H36" s="70">
        <v>1515913.74</v>
      </c>
      <c r="I36" s="70">
        <v>1534983.78</v>
      </c>
      <c r="J36" s="70">
        <v>1688561.5</v>
      </c>
      <c r="K36" s="70">
        <v>1703833.56</v>
      </c>
      <c r="L36" s="70">
        <v>1303650.29</v>
      </c>
      <c r="M36" s="70">
        <v>1449378.18</v>
      </c>
    </row>
    <row r="37" spans="1:13" x14ac:dyDescent="0.2">
      <c r="A37" s="64" t="s">
        <v>28</v>
      </c>
      <c r="B37" s="70">
        <v>138.6</v>
      </c>
      <c r="C37" s="70">
        <v>0</v>
      </c>
      <c r="D37" s="70">
        <v>237.6</v>
      </c>
      <c r="E37" s="70">
        <v>198</v>
      </c>
      <c r="F37" s="70">
        <v>0</v>
      </c>
      <c r="G37" s="70">
        <v>0</v>
      </c>
      <c r="H37" s="70">
        <v>3703.82</v>
      </c>
      <c r="I37" s="70">
        <v>0</v>
      </c>
      <c r="J37" s="70">
        <v>0</v>
      </c>
      <c r="K37" s="70">
        <v>0</v>
      </c>
      <c r="L37" s="70">
        <v>0</v>
      </c>
      <c r="M37" s="70">
        <v>9.9</v>
      </c>
    </row>
    <row r="38" spans="1:13" ht="14.25" x14ac:dyDescent="0.2">
      <c r="A38" s="64" t="s">
        <v>29</v>
      </c>
      <c r="B38" s="70">
        <v>24167.81</v>
      </c>
      <c r="C38" s="70">
        <v>18934.78</v>
      </c>
      <c r="D38" s="70">
        <v>16971.099999999999</v>
      </c>
      <c r="E38" s="70">
        <v>28808.67</v>
      </c>
      <c r="F38" s="70">
        <v>17927.78</v>
      </c>
      <c r="G38" s="70">
        <v>18422.45</v>
      </c>
      <c r="H38" s="70">
        <v>19626.7</v>
      </c>
      <c r="I38" s="70">
        <v>25812.59</v>
      </c>
      <c r="J38" s="70">
        <v>25738.54</v>
      </c>
      <c r="K38" s="70">
        <v>60000.59</v>
      </c>
      <c r="L38" s="70">
        <v>34575.93</v>
      </c>
      <c r="M38" s="70">
        <v>30346.42</v>
      </c>
    </row>
    <row r="39" spans="1:13" x14ac:dyDescent="0.2">
      <c r="A39" s="64" t="s">
        <v>30</v>
      </c>
      <c r="B39" s="70">
        <v>885179.59</v>
      </c>
      <c r="C39" s="70">
        <v>1510756.7</v>
      </c>
      <c r="D39" s="70">
        <v>522194.6</v>
      </c>
      <c r="E39" s="70">
        <v>1037574.72</v>
      </c>
      <c r="F39" s="70">
        <v>1171750.3899999999</v>
      </c>
      <c r="G39" s="70">
        <v>996069.63</v>
      </c>
      <c r="H39" s="70">
        <v>1064666.3400000001</v>
      </c>
      <c r="I39" s="70">
        <v>887247.14</v>
      </c>
      <c r="J39" s="70">
        <v>1248545.45</v>
      </c>
      <c r="K39" s="70">
        <v>969816.17</v>
      </c>
      <c r="L39" s="70">
        <v>940920.87</v>
      </c>
      <c r="M39" s="70">
        <v>1249765.49</v>
      </c>
    </row>
    <row r="40" spans="1:13" x14ac:dyDescent="0.2">
      <c r="A40" s="64" t="s">
        <v>31</v>
      </c>
      <c r="B40" s="70">
        <v>3183075.65</v>
      </c>
      <c r="C40" s="70">
        <v>7590595.9100000001</v>
      </c>
      <c r="D40" s="70">
        <v>1858826.01</v>
      </c>
      <c r="E40" s="70">
        <v>2304380.5299999998</v>
      </c>
      <c r="F40" s="70">
        <v>2838981.6199999996</v>
      </c>
      <c r="G40" s="70">
        <v>3311831.33</v>
      </c>
      <c r="H40" s="70">
        <v>3405647.04</v>
      </c>
      <c r="I40" s="70">
        <v>2407746.83</v>
      </c>
      <c r="J40" s="70">
        <v>4650474.4000000004</v>
      </c>
      <c r="K40" s="70">
        <v>3507668.3899999997</v>
      </c>
      <c r="L40" s="70">
        <v>4110633.65</v>
      </c>
      <c r="M40" s="70">
        <v>4997806.1599999992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12944268.638999999</v>
      </c>
      <c r="C42" s="72">
        <f t="shared" si="48"/>
        <v>12426882.452</v>
      </c>
      <c r="D42" s="72">
        <f t="shared" ref="D42:E42" si="49">SUM(D43:D62)</f>
        <v>10076127.406000001</v>
      </c>
      <c r="E42" s="72">
        <f t="shared" si="49"/>
        <v>9754424.6689999998</v>
      </c>
      <c r="F42" s="72">
        <f t="shared" ref="F42:G42" si="50">SUM(F43:F62)</f>
        <v>10464904.060999999</v>
      </c>
      <c r="G42" s="72">
        <f t="shared" si="50"/>
        <v>9859634.0230000019</v>
      </c>
      <c r="H42" s="72">
        <f t="shared" ref="H42:I42" si="51">SUM(H43:H62)</f>
        <v>11092335.044999998</v>
      </c>
      <c r="I42" s="72">
        <f t="shared" si="51"/>
        <v>10816309.022000004</v>
      </c>
      <c r="J42" s="72">
        <f t="shared" ref="J42:K42" si="52">SUM(J43:J62)</f>
        <v>11666879.031000001</v>
      </c>
      <c r="K42" s="72">
        <f t="shared" si="52"/>
        <v>11803825.561999999</v>
      </c>
      <c r="L42" s="72">
        <f t="shared" ref="L42:M42" si="53">SUM(L43:L62)</f>
        <v>11489492.217000002</v>
      </c>
      <c r="M42" s="72">
        <f t="shared" si="53"/>
        <v>12700693.457000002</v>
      </c>
    </row>
    <row r="43" spans="1:13" x14ac:dyDescent="0.2">
      <c r="A43" s="64" t="s">
        <v>12</v>
      </c>
      <c r="B43" s="73">
        <v>11043886.346999999</v>
      </c>
      <c r="C43" s="73">
        <v>10272170.852</v>
      </c>
      <c r="D43" s="73">
        <v>8352048.8540000003</v>
      </c>
      <c r="E43" s="73">
        <v>8127553.2920000004</v>
      </c>
      <c r="F43" s="73">
        <v>8828248.8839999996</v>
      </c>
      <c r="G43" s="73">
        <v>8195542.8490000004</v>
      </c>
      <c r="H43" s="73">
        <v>9350741.4739999995</v>
      </c>
      <c r="I43" s="73">
        <v>9150083.5779999997</v>
      </c>
      <c r="J43" s="73">
        <v>9654114.7550000008</v>
      </c>
      <c r="K43" s="73">
        <v>9901726.8039999995</v>
      </c>
      <c r="L43" s="73">
        <v>9601364.7219999991</v>
      </c>
      <c r="M43" s="73">
        <v>10408914.107000001</v>
      </c>
    </row>
    <row r="44" spans="1:13" x14ac:dyDescent="0.2">
      <c r="A44" s="64" t="s">
        <v>13</v>
      </c>
      <c r="B44" s="73">
        <v>675.07600000000002</v>
      </c>
      <c r="C44" s="73">
        <v>826.65200000000004</v>
      </c>
      <c r="D44" s="73">
        <v>458.42599999999999</v>
      </c>
      <c r="E44" s="73">
        <v>558.55999999999995</v>
      </c>
      <c r="F44" s="73">
        <v>724.00800000000004</v>
      </c>
      <c r="G44" s="73">
        <v>872.75800000000004</v>
      </c>
      <c r="H44" s="73">
        <v>1332.212</v>
      </c>
      <c r="I44" s="73">
        <v>600.05999999999995</v>
      </c>
      <c r="J44" s="73">
        <v>1216.44</v>
      </c>
      <c r="K44" s="73">
        <v>1661.75</v>
      </c>
      <c r="L44" s="73">
        <v>876.75</v>
      </c>
      <c r="M44" s="73">
        <v>1328.64</v>
      </c>
    </row>
    <row r="45" spans="1:13" x14ac:dyDescent="0.2">
      <c r="A45" s="64" t="s">
        <v>33</v>
      </c>
      <c r="B45" s="73">
        <v>87399.929000000004</v>
      </c>
      <c r="C45" s="73">
        <v>116654.409</v>
      </c>
      <c r="D45" s="73">
        <v>27604.467000000001</v>
      </c>
      <c r="E45" s="73">
        <v>42124.79</v>
      </c>
      <c r="F45" s="73">
        <v>65325.328000000001</v>
      </c>
      <c r="G45" s="73">
        <v>55888.62</v>
      </c>
      <c r="H45" s="73">
        <v>70242.930999999997</v>
      </c>
      <c r="I45" s="73">
        <v>65073.775999999998</v>
      </c>
      <c r="J45" s="73">
        <v>106725.921</v>
      </c>
      <c r="K45" s="73">
        <v>65933.763999999996</v>
      </c>
      <c r="L45" s="73">
        <v>85741.64</v>
      </c>
      <c r="M45" s="73">
        <v>120080.069</v>
      </c>
    </row>
    <row r="46" spans="1:13" x14ac:dyDescent="0.2">
      <c r="A46" s="64" t="s">
        <v>34</v>
      </c>
      <c r="B46" s="73">
        <v>77821.61</v>
      </c>
      <c r="C46" s="73">
        <v>92805.630999999994</v>
      </c>
      <c r="D46" s="73">
        <v>103585.93799999999</v>
      </c>
      <c r="E46" s="73">
        <v>63596.142999999996</v>
      </c>
      <c r="F46" s="73">
        <v>81923.983999999997</v>
      </c>
      <c r="G46" s="73">
        <v>95619.366999999998</v>
      </c>
      <c r="H46" s="73">
        <v>82241.933999999994</v>
      </c>
      <c r="I46" s="73">
        <v>94409.668000000005</v>
      </c>
      <c r="J46" s="73">
        <v>110532.568</v>
      </c>
      <c r="K46" s="73">
        <v>125974.584</v>
      </c>
      <c r="L46" s="73">
        <v>84370.400999999998</v>
      </c>
      <c r="M46" s="73">
        <v>96662.608999999997</v>
      </c>
    </row>
    <row r="47" spans="1:13" x14ac:dyDescent="0.2">
      <c r="A47" s="64" t="s">
        <v>16</v>
      </c>
      <c r="B47" s="73">
        <v>10861.45</v>
      </c>
      <c r="C47" s="73">
        <v>18671.699000000001</v>
      </c>
      <c r="D47" s="73">
        <v>12948.237999999999</v>
      </c>
      <c r="E47" s="73">
        <v>21546.915000000001</v>
      </c>
      <c r="F47" s="73">
        <v>13477.038</v>
      </c>
      <c r="G47" s="73">
        <v>19814.400000000001</v>
      </c>
      <c r="H47" s="73">
        <v>11946.72</v>
      </c>
      <c r="I47" s="73">
        <v>11463.74</v>
      </c>
      <c r="J47" s="73">
        <v>24467.378000000001</v>
      </c>
      <c r="K47" s="73">
        <v>18509.205000000002</v>
      </c>
      <c r="L47" s="73">
        <v>14702.985000000001</v>
      </c>
      <c r="M47" s="73">
        <v>19867.595000000001</v>
      </c>
    </row>
    <row r="48" spans="1:13" x14ac:dyDescent="0.2">
      <c r="A48" s="64" t="s">
        <v>35</v>
      </c>
      <c r="B48" s="73">
        <v>17355.703000000001</v>
      </c>
      <c r="C48" s="73">
        <v>25962.812000000002</v>
      </c>
      <c r="D48" s="73">
        <v>17186.411</v>
      </c>
      <c r="E48" s="73">
        <v>15491.615</v>
      </c>
      <c r="F48" s="73">
        <v>16956.245999999999</v>
      </c>
      <c r="G48" s="73">
        <v>14657.105</v>
      </c>
      <c r="H48" s="73">
        <v>17461.264999999999</v>
      </c>
      <c r="I48" s="73">
        <v>15361.83</v>
      </c>
      <c r="J48" s="73">
        <v>20814.066999999999</v>
      </c>
      <c r="K48" s="73">
        <v>15804.549000000001</v>
      </c>
      <c r="L48" s="73">
        <v>26901.51</v>
      </c>
      <c r="M48" s="73">
        <v>24284.09</v>
      </c>
    </row>
    <row r="49" spans="1:13" ht="14.25" x14ac:dyDescent="0.2">
      <c r="A49" s="64" t="s">
        <v>18</v>
      </c>
      <c r="B49" s="73">
        <v>28075.276999999998</v>
      </c>
      <c r="C49" s="73">
        <v>21494.526999999998</v>
      </c>
      <c r="D49" s="73">
        <v>18799.169999999998</v>
      </c>
      <c r="E49" s="73">
        <v>20841.18</v>
      </c>
      <c r="F49" s="73">
        <v>32433.01</v>
      </c>
      <c r="G49" s="73">
        <v>15237.618</v>
      </c>
      <c r="H49" s="73">
        <v>30536.993999999999</v>
      </c>
      <c r="I49" s="73">
        <v>24931.105</v>
      </c>
      <c r="J49" s="73">
        <v>22703.036</v>
      </c>
      <c r="K49" s="73">
        <v>29125.02</v>
      </c>
      <c r="L49" s="73">
        <v>22484.505000000001</v>
      </c>
      <c r="M49" s="73">
        <v>21191.435000000001</v>
      </c>
    </row>
    <row r="50" spans="1:13" ht="14.25" x14ac:dyDescent="0.2">
      <c r="A50" s="64" t="s">
        <v>19</v>
      </c>
      <c r="B50" s="73">
        <v>66153.404999999999</v>
      </c>
      <c r="C50" s="73">
        <v>71370.823999999993</v>
      </c>
      <c r="D50" s="73">
        <v>50336.983</v>
      </c>
      <c r="E50" s="73">
        <v>49938.089</v>
      </c>
      <c r="F50" s="73">
        <v>60631.716</v>
      </c>
      <c r="G50" s="73">
        <v>48527.976999999999</v>
      </c>
      <c r="H50" s="73">
        <v>56635.171000000002</v>
      </c>
      <c r="I50" s="73">
        <v>61191.258000000002</v>
      </c>
      <c r="J50" s="73">
        <v>68314.998999999996</v>
      </c>
      <c r="K50" s="73">
        <v>59029.987000000001</v>
      </c>
      <c r="L50" s="73">
        <v>53683.767</v>
      </c>
      <c r="M50" s="73">
        <v>71867.442999999999</v>
      </c>
    </row>
    <row r="51" spans="1:13" ht="14.25" x14ac:dyDescent="0.2">
      <c r="A51" s="64" t="s">
        <v>20</v>
      </c>
      <c r="B51" s="73">
        <v>371.01</v>
      </c>
      <c r="C51" s="73">
        <v>830.55</v>
      </c>
      <c r="D51" s="73">
        <v>1103.75</v>
      </c>
      <c r="E51" s="73">
        <v>1412.09</v>
      </c>
      <c r="F51" s="73">
        <v>710.25</v>
      </c>
      <c r="G51" s="73">
        <v>844.53599999999994</v>
      </c>
      <c r="H51" s="73">
        <v>1266.42</v>
      </c>
      <c r="I51" s="73">
        <v>1720.8309999999999</v>
      </c>
      <c r="J51" s="73">
        <v>1302.6500000000001</v>
      </c>
      <c r="K51" s="73">
        <v>1416.5</v>
      </c>
      <c r="L51" s="73">
        <v>900.15</v>
      </c>
      <c r="M51" s="73">
        <v>1166.876</v>
      </c>
    </row>
    <row r="52" spans="1:13" x14ac:dyDescent="0.2">
      <c r="A52" s="64" t="s">
        <v>21</v>
      </c>
      <c r="B52" s="73">
        <v>15541.267</v>
      </c>
      <c r="C52" s="73">
        <v>32390.822</v>
      </c>
      <c r="D52" s="73">
        <v>10090.832</v>
      </c>
      <c r="E52" s="73">
        <v>12305.61</v>
      </c>
      <c r="F52" s="73">
        <v>14104.072</v>
      </c>
      <c r="G52" s="73">
        <v>16208.093999999999</v>
      </c>
      <c r="H52" s="73">
        <v>16338.179</v>
      </c>
      <c r="I52" s="73">
        <v>16977.172999999999</v>
      </c>
      <c r="J52" s="73">
        <v>23768.09</v>
      </c>
      <c r="K52" s="73">
        <v>17956.294000000002</v>
      </c>
      <c r="L52" s="73">
        <v>20969.741000000002</v>
      </c>
      <c r="M52" s="73">
        <v>30496.157999999999</v>
      </c>
    </row>
    <row r="53" spans="1:13" x14ac:dyDescent="0.2">
      <c r="A53" s="64" t="s">
        <v>22</v>
      </c>
      <c r="B53" s="73">
        <v>35223.85</v>
      </c>
      <c r="C53" s="73">
        <v>35996.519999999997</v>
      </c>
      <c r="D53" s="73">
        <v>38311.46</v>
      </c>
      <c r="E53" s="73">
        <v>37049.67</v>
      </c>
      <c r="F53" s="73">
        <v>38603.184999999998</v>
      </c>
      <c r="G53" s="73">
        <v>32503.65</v>
      </c>
      <c r="H53" s="73">
        <v>40417.54</v>
      </c>
      <c r="I53" s="73">
        <v>36325.15</v>
      </c>
      <c r="J53" s="73">
        <v>38031.105000000003</v>
      </c>
      <c r="K53" s="73">
        <v>37276</v>
      </c>
      <c r="L53" s="73">
        <v>27513.055</v>
      </c>
      <c r="M53" s="73">
        <v>54826.41</v>
      </c>
    </row>
    <row r="54" spans="1:13" x14ac:dyDescent="0.2">
      <c r="A54" s="64" t="s">
        <v>23</v>
      </c>
      <c r="B54" s="73">
        <v>28571.624</v>
      </c>
      <c r="C54" s="73">
        <v>39247.18</v>
      </c>
      <c r="D54" s="73">
        <v>21750.58</v>
      </c>
      <c r="E54" s="73">
        <v>15418.83</v>
      </c>
      <c r="F54" s="73">
        <v>19397.740000000002</v>
      </c>
      <c r="G54" s="73">
        <v>18444.48</v>
      </c>
      <c r="H54" s="73">
        <v>27613.57</v>
      </c>
      <c r="I54" s="73">
        <v>19306.240000000002</v>
      </c>
      <c r="J54" s="73">
        <v>25786.51</v>
      </c>
      <c r="K54" s="73">
        <v>18852.82</v>
      </c>
      <c r="L54" s="73">
        <v>24806.14</v>
      </c>
      <c r="M54" s="73">
        <v>19838.73</v>
      </c>
    </row>
    <row r="55" spans="1:13" x14ac:dyDescent="0.2">
      <c r="A55" s="64" t="s">
        <v>24</v>
      </c>
      <c r="B55" s="73">
        <v>302.39999999999998</v>
      </c>
      <c r="C55" s="73">
        <v>1244.9100000000001</v>
      </c>
      <c r="D55" s="73">
        <v>390.96</v>
      </c>
      <c r="E55" s="73">
        <v>1970.7</v>
      </c>
      <c r="F55" s="73">
        <v>0</v>
      </c>
      <c r="G55" s="73">
        <v>708.6</v>
      </c>
      <c r="H55" s="73">
        <v>294</v>
      </c>
      <c r="I55" s="73">
        <v>1008</v>
      </c>
      <c r="J55" s="73">
        <v>1369.53</v>
      </c>
      <c r="K55" s="73">
        <v>4.2</v>
      </c>
      <c r="L55" s="73">
        <v>373.2</v>
      </c>
      <c r="M55" s="73">
        <v>1548.18</v>
      </c>
    </row>
    <row r="56" spans="1:13" ht="14.25" x14ac:dyDescent="0.2">
      <c r="A56" s="64" t="s">
        <v>25</v>
      </c>
      <c r="B56" s="73">
        <v>83575.144</v>
      </c>
      <c r="C56" s="73">
        <v>81938.453999999998</v>
      </c>
      <c r="D56" s="73">
        <v>59123.6</v>
      </c>
      <c r="E56" s="73">
        <v>65739.010999999999</v>
      </c>
      <c r="F56" s="73">
        <v>76181.123000000007</v>
      </c>
      <c r="G56" s="73">
        <v>73188.774999999994</v>
      </c>
      <c r="H56" s="73">
        <v>71108.164999999994</v>
      </c>
      <c r="I56" s="73">
        <v>68278.532000000007</v>
      </c>
      <c r="J56" s="73">
        <v>102630.734</v>
      </c>
      <c r="K56" s="73">
        <v>88919.582999999999</v>
      </c>
      <c r="L56" s="73">
        <v>107936.69</v>
      </c>
      <c r="M56" s="73">
        <v>145374.375</v>
      </c>
    </row>
    <row r="57" spans="1:13" ht="14.25" x14ac:dyDescent="0.2">
      <c r="A57" s="64" t="s">
        <v>26</v>
      </c>
      <c r="B57" s="73">
        <v>775075.78799999994</v>
      </c>
      <c r="C57" s="73">
        <v>825298.48300000001</v>
      </c>
      <c r="D57" s="73">
        <v>712388.13199999998</v>
      </c>
      <c r="E57" s="73">
        <v>786755.88800000004</v>
      </c>
      <c r="F57" s="73">
        <v>735281.97900000005</v>
      </c>
      <c r="G57" s="73">
        <v>711580.81799999997</v>
      </c>
      <c r="H57" s="73">
        <v>739496.89800000004</v>
      </c>
      <c r="I57" s="73">
        <v>716668.20700000005</v>
      </c>
      <c r="J57" s="73">
        <v>796674.56000000006</v>
      </c>
      <c r="K57" s="73">
        <v>793727.11499999999</v>
      </c>
      <c r="L57" s="73">
        <v>893026.02399999998</v>
      </c>
      <c r="M57" s="73">
        <v>1081095.013</v>
      </c>
    </row>
    <row r="58" spans="1:13" x14ac:dyDescent="0.2">
      <c r="A58" s="64" t="s">
        <v>27</v>
      </c>
      <c r="B58" s="73">
        <v>557938.27599999995</v>
      </c>
      <c r="C58" s="73">
        <v>533037.53599999996</v>
      </c>
      <c r="D58" s="73">
        <v>581311.93900000001</v>
      </c>
      <c r="E58" s="73">
        <v>389741.076</v>
      </c>
      <c r="F58" s="73">
        <v>364392.72</v>
      </c>
      <c r="G58" s="73">
        <v>436565.21399999998</v>
      </c>
      <c r="H58" s="73">
        <v>446607.636</v>
      </c>
      <c r="I58" s="73">
        <v>439412.06099999999</v>
      </c>
      <c r="J58" s="73">
        <v>493299.56</v>
      </c>
      <c r="K58" s="73">
        <v>492881.973</v>
      </c>
      <c r="L58" s="73">
        <v>379205.54599999997</v>
      </c>
      <c r="M58" s="73">
        <v>421094.55699999997</v>
      </c>
    </row>
    <row r="59" spans="1:13" x14ac:dyDescent="0.2">
      <c r="A59" s="64" t="s">
        <v>28</v>
      </c>
      <c r="B59" s="73">
        <v>45</v>
      </c>
      <c r="C59" s="73">
        <v>0</v>
      </c>
      <c r="D59" s="73">
        <v>72</v>
      </c>
      <c r="E59" s="73">
        <v>72</v>
      </c>
      <c r="F59" s="73">
        <v>0</v>
      </c>
      <c r="G59" s="73">
        <v>0</v>
      </c>
      <c r="H59" s="73">
        <v>978</v>
      </c>
      <c r="I59" s="73">
        <v>0</v>
      </c>
      <c r="J59" s="73">
        <v>0</v>
      </c>
      <c r="K59" s="73">
        <v>0</v>
      </c>
      <c r="L59" s="73">
        <v>0</v>
      </c>
      <c r="M59" s="73">
        <v>1.5</v>
      </c>
    </row>
    <row r="60" spans="1:13" ht="14.25" x14ac:dyDescent="0.2">
      <c r="A60" s="64" t="s">
        <v>29</v>
      </c>
      <c r="B60" s="73">
        <v>1829.75</v>
      </c>
      <c r="C60" s="73">
        <v>1501.1</v>
      </c>
      <c r="D60" s="73">
        <v>1212.55</v>
      </c>
      <c r="E60" s="73">
        <v>2140.0250000000001</v>
      </c>
      <c r="F60" s="73">
        <v>1303</v>
      </c>
      <c r="G60" s="73">
        <v>1617</v>
      </c>
      <c r="H60" s="73">
        <v>1673.6</v>
      </c>
      <c r="I60" s="73">
        <v>1990.15</v>
      </c>
      <c r="J60" s="73">
        <v>1941.57</v>
      </c>
      <c r="K60" s="73">
        <v>5029.2</v>
      </c>
      <c r="L60" s="73">
        <v>2770.8</v>
      </c>
      <c r="M60" s="73">
        <v>2283.41</v>
      </c>
    </row>
    <row r="61" spans="1:13" x14ac:dyDescent="0.2">
      <c r="A61" s="64" t="s">
        <v>30</v>
      </c>
      <c r="B61" s="73">
        <v>25372.468000000001</v>
      </c>
      <c r="C61" s="73">
        <v>44196.377</v>
      </c>
      <c r="D61" s="73">
        <v>15007.375</v>
      </c>
      <c r="E61" s="73">
        <v>36268.334999999999</v>
      </c>
      <c r="F61" s="73">
        <v>33775.040000000001</v>
      </c>
      <c r="G61" s="73">
        <v>28628.19</v>
      </c>
      <c r="H61" s="73">
        <v>30773.133999999998</v>
      </c>
      <c r="I61" s="73">
        <v>25431.308000000001</v>
      </c>
      <c r="J61" s="73">
        <v>42683.523000000001</v>
      </c>
      <c r="K61" s="73">
        <v>31134.491000000002</v>
      </c>
      <c r="L61" s="73">
        <v>27842.855</v>
      </c>
      <c r="M61" s="73">
        <v>39258.120999999999</v>
      </c>
    </row>
    <row r="62" spans="1:13" x14ac:dyDescent="0.2">
      <c r="A62" s="64" t="s">
        <v>31</v>
      </c>
      <c r="B62" s="73">
        <v>88193.264999999999</v>
      </c>
      <c r="C62" s="73">
        <v>211243.114</v>
      </c>
      <c r="D62" s="73">
        <v>52395.741000000002</v>
      </c>
      <c r="E62" s="73">
        <v>63900.85</v>
      </c>
      <c r="F62" s="73">
        <v>81434.737999999998</v>
      </c>
      <c r="G62" s="73">
        <v>93183.971999999994</v>
      </c>
      <c r="H62" s="73">
        <v>94629.202000000005</v>
      </c>
      <c r="I62" s="73">
        <v>66076.354999999996</v>
      </c>
      <c r="J62" s="73">
        <v>130502.035</v>
      </c>
      <c r="K62" s="73">
        <v>98861.722999999998</v>
      </c>
      <c r="L62" s="73">
        <v>114021.736</v>
      </c>
      <c r="M62" s="73">
        <v>139514.139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175725618.84999999</v>
      </c>
      <c r="C65" s="69">
        <f t="shared" si="54"/>
        <v>207097423.53</v>
      </c>
      <c r="D65" s="69">
        <f t="shared" ref="D65:E65" si="55">SUM(D66:D74)</f>
        <v>10836606.65</v>
      </c>
      <c r="E65" s="69">
        <f t="shared" si="55"/>
        <v>24405192.560000002</v>
      </c>
      <c r="F65" s="69">
        <f t="shared" ref="F65:G65" si="56">SUM(F66:F74)</f>
        <v>58599214.039999999</v>
      </c>
      <c r="G65" s="69">
        <f t="shared" si="56"/>
        <v>87664714.959999993</v>
      </c>
      <c r="H65" s="69">
        <f t="shared" ref="H65:I65" si="57">SUM(H66:H74)</f>
        <v>90192555.189999998</v>
      </c>
      <c r="I65" s="69">
        <f t="shared" si="57"/>
        <v>87098130.549999982</v>
      </c>
      <c r="J65" s="69">
        <f t="shared" ref="J65:K65" si="58">SUM(J66:J74)</f>
        <v>93260045.209999993</v>
      </c>
      <c r="K65" s="69">
        <f t="shared" si="58"/>
        <v>95624136.730000004</v>
      </c>
      <c r="L65" s="69">
        <f t="shared" ref="L65:M65" si="59">SUM(L66:L74)</f>
        <v>88518560.560000017</v>
      </c>
      <c r="M65" s="69">
        <f t="shared" si="59"/>
        <v>103340547.63</v>
      </c>
    </row>
    <row r="66" spans="1:13" x14ac:dyDescent="0.2">
      <c r="A66" s="64" t="s">
        <v>37</v>
      </c>
      <c r="B66" s="70">
        <v>3404091.08</v>
      </c>
      <c r="C66" s="70">
        <v>1382336.8</v>
      </c>
      <c r="D66" s="70">
        <v>79534</v>
      </c>
      <c r="E66" s="70">
        <v>27209</v>
      </c>
      <c r="F66" s="70">
        <v>1110713.24</v>
      </c>
      <c r="G66" s="70">
        <v>177905</v>
      </c>
      <c r="H66" s="70">
        <v>240216.6</v>
      </c>
      <c r="I66" s="70">
        <v>2001805</v>
      </c>
      <c r="J66" s="70">
        <v>273644.79999999999</v>
      </c>
      <c r="K66" s="70">
        <v>147407</v>
      </c>
      <c r="L66" s="70">
        <v>787924.8</v>
      </c>
      <c r="M66" s="70">
        <v>171925</v>
      </c>
    </row>
    <row r="67" spans="1:13" x14ac:dyDescent="0.2">
      <c r="A67" s="64" t="s">
        <v>38</v>
      </c>
      <c r="B67" s="70">
        <v>324197.33</v>
      </c>
      <c r="C67" s="70">
        <v>451096.52</v>
      </c>
      <c r="D67" s="70">
        <v>491195.11</v>
      </c>
      <c r="E67" s="70">
        <v>273297.96000000002</v>
      </c>
      <c r="F67" s="70">
        <v>399904.73</v>
      </c>
      <c r="G67" s="70">
        <v>338460.23</v>
      </c>
      <c r="H67" s="70">
        <v>368406.28</v>
      </c>
      <c r="I67" s="70">
        <v>242319.77</v>
      </c>
      <c r="J67" s="70">
        <v>322601.27</v>
      </c>
      <c r="K67" s="70">
        <v>452519.16</v>
      </c>
      <c r="L67" s="70">
        <v>449941.18</v>
      </c>
      <c r="M67" s="70">
        <v>244839.14</v>
      </c>
    </row>
    <row r="68" spans="1:13" ht="14.25" x14ac:dyDescent="0.2">
      <c r="A68" s="64" t="s">
        <v>39</v>
      </c>
      <c r="B68" s="70">
        <v>171239382.62</v>
      </c>
      <c r="C68" s="70">
        <v>203911948.88</v>
      </c>
      <c r="D68" s="70">
        <v>9398142.9800000004</v>
      </c>
      <c r="E68" s="70">
        <v>23229234.859999999</v>
      </c>
      <c r="F68" s="70">
        <v>55887304.219999999</v>
      </c>
      <c r="G68" s="70">
        <v>86211930.439999998</v>
      </c>
      <c r="H68" s="70">
        <v>88578571.36999999</v>
      </c>
      <c r="I68" s="70">
        <v>83702442.530000001</v>
      </c>
      <c r="J68" s="70">
        <v>91659282.810000002</v>
      </c>
      <c r="K68" s="70">
        <v>94061891.900000006</v>
      </c>
      <c r="L68" s="70">
        <v>86258118.090000004</v>
      </c>
      <c r="M68" s="70">
        <v>101918944.5</v>
      </c>
    </row>
    <row r="69" spans="1:13" ht="14.25" x14ac:dyDescent="0.2">
      <c r="A69" s="64" t="s">
        <v>40</v>
      </c>
      <c r="B69" s="70">
        <v>126401.26</v>
      </c>
      <c r="C69" s="70">
        <v>199541.97</v>
      </c>
      <c r="D69" s="70">
        <v>215884.32</v>
      </c>
      <c r="E69" s="70">
        <v>161273.62</v>
      </c>
      <c r="F69" s="70">
        <v>107518.85</v>
      </c>
      <c r="G69" s="70">
        <v>131073.54999999999</v>
      </c>
      <c r="H69" s="70">
        <v>129584.54</v>
      </c>
      <c r="I69" s="70">
        <v>153385.13</v>
      </c>
      <c r="J69" s="70">
        <v>167123.31</v>
      </c>
      <c r="K69" s="70">
        <v>161964.37</v>
      </c>
      <c r="L69" s="70">
        <v>161077.67000000001</v>
      </c>
      <c r="M69" s="70">
        <v>156498.97</v>
      </c>
    </row>
    <row r="70" spans="1:13" ht="14.25" x14ac:dyDescent="0.2">
      <c r="A70" s="64" t="s">
        <v>41</v>
      </c>
      <c r="B70" s="70">
        <v>153387</v>
      </c>
      <c r="C70" s="70">
        <v>313950</v>
      </c>
      <c r="D70" s="70">
        <v>138437</v>
      </c>
      <c r="E70" s="70">
        <v>281658</v>
      </c>
      <c r="F70" s="70">
        <v>371657</v>
      </c>
      <c r="G70" s="70">
        <v>222605.5</v>
      </c>
      <c r="H70" s="70">
        <v>280043.40000000002</v>
      </c>
      <c r="I70" s="70">
        <v>311148.52</v>
      </c>
      <c r="J70" s="70">
        <v>202632.3</v>
      </c>
      <c r="K70" s="70">
        <v>247123.5</v>
      </c>
      <c r="L70" s="70">
        <v>248558.7</v>
      </c>
      <c r="M70" s="70">
        <v>267664.8</v>
      </c>
    </row>
    <row r="71" spans="1:13" ht="14.25" x14ac:dyDescent="0.2">
      <c r="A71" s="64" t="s">
        <v>42</v>
      </c>
      <c r="B71" s="70">
        <v>478159.56</v>
      </c>
      <c r="C71" s="70">
        <v>776949.36</v>
      </c>
      <c r="D71" s="70">
        <v>513413.24</v>
      </c>
      <c r="E71" s="70">
        <v>432519.12</v>
      </c>
      <c r="F71" s="70">
        <v>695978.88</v>
      </c>
      <c r="G71" s="70">
        <v>552116.24</v>
      </c>
      <c r="H71" s="70">
        <v>568206.6</v>
      </c>
      <c r="I71" s="70">
        <v>662389.60000000009</v>
      </c>
      <c r="J71" s="70">
        <v>608360.72</v>
      </c>
      <c r="K71" s="70">
        <v>540910.80000000005</v>
      </c>
      <c r="L71" s="70">
        <v>588980.12</v>
      </c>
      <c r="M71" s="70">
        <v>550403.22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11640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11640</v>
      </c>
      <c r="M73" s="70">
        <v>0</v>
      </c>
    </row>
    <row r="74" spans="1:13" x14ac:dyDescent="0.2">
      <c r="A74" s="64" t="s">
        <v>45</v>
      </c>
      <c r="B74" s="70">
        <v>0</v>
      </c>
      <c r="C74" s="70">
        <v>61600</v>
      </c>
      <c r="D74" s="70">
        <v>0</v>
      </c>
      <c r="E74" s="70">
        <v>0</v>
      </c>
      <c r="F74" s="70">
        <v>14497.12</v>
      </c>
      <c r="G74" s="70">
        <v>30624</v>
      </c>
      <c r="H74" s="70">
        <v>27526.400000000001</v>
      </c>
      <c r="I74" s="70">
        <v>24640</v>
      </c>
      <c r="J74" s="70">
        <v>26400</v>
      </c>
      <c r="K74" s="70">
        <v>12320</v>
      </c>
      <c r="L74" s="70">
        <v>12320</v>
      </c>
      <c r="M74" s="70">
        <v>30272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455877.571</v>
      </c>
      <c r="C76" s="72">
        <f t="shared" si="60"/>
        <v>535419.87400000007</v>
      </c>
      <c r="D76" s="72">
        <f t="shared" ref="D76:E76" si="61">SUM(D77:D85)</f>
        <v>28418.444</v>
      </c>
      <c r="E76" s="72">
        <f t="shared" si="61"/>
        <v>63343.784</v>
      </c>
      <c r="F76" s="72">
        <f t="shared" ref="F76:G76" si="62">SUM(F77:F85)</f>
        <v>152476.75100000002</v>
      </c>
      <c r="G76" s="72">
        <f t="shared" si="62"/>
        <v>226514.913</v>
      </c>
      <c r="H76" s="72">
        <f t="shared" ref="H76:I76" si="63">SUM(H77:H85)</f>
        <v>233062.79300000003</v>
      </c>
      <c r="I76" s="72">
        <f t="shared" si="63"/>
        <v>226013.38200000001</v>
      </c>
      <c r="J76" s="72">
        <f t="shared" ref="J76:K76" si="64">SUM(J77:J85)</f>
        <v>240980.50900000002</v>
      </c>
      <c r="K76" s="72">
        <f t="shared" si="64"/>
        <v>246732.16100000002</v>
      </c>
      <c r="L76" s="72">
        <f t="shared" ref="L76:M76" si="65">SUM(L77:L85)</f>
        <v>229543.84099999999</v>
      </c>
      <c r="M76" s="72">
        <f t="shared" si="65"/>
        <v>266582.935</v>
      </c>
    </row>
    <row r="77" spans="1:13" x14ac:dyDescent="0.2">
      <c r="A77" s="64" t="s">
        <v>37</v>
      </c>
      <c r="B77" s="73">
        <v>11384.92</v>
      </c>
      <c r="C77" s="73">
        <v>4623.2</v>
      </c>
      <c r="D77" s="73">
        <v>266</v>
      </c>
      <c r="E77" s="73">
        <v>91</v>
      </c>
      <c r="F77" s="73">
        <v>3714.76</v>
      </c>
      <c r="G77" s="73">
        <v>595</v>
      </c>
      <c r="H77" s="73">
        <v>803.4</v>
      </c>
      <c r="I77" s="73">
        <v>6695</v>
      </c>
      <c r="J77" s="73">
        <v>915.2</v>
      </c>
      <c r="K77" s="73">
        <v>493</v>
      </c>
      <c r="L77" s="73">
        <v>2635.2</v>
      </c>
      <c r="M77" s="73">
        <v>575</v>
      </c>
    </row>
    <row r="78" spans="1:13" x14ac:dyDescent="0.2">
      <c r="A78" s="64" t="s">
        <v>38</v>
      </c>
      <c r="B78" s="73">
        <v>1084.2719999999999</v>
      </c>
      <c r="C78" s="73">
        <v>1508.684</v>
      </c>
      <c r="D78" s="73">
        <v>1642.7929999999999</v>
      </c>
      <c r="E78" s="73">
        <v>914.04</v>
      </c>
      <c r="F78" s="73">
        <v>1337.4739999999999</v>
      </c>
      <c r="G78" s="73">
        <v>1131.9739999999999</v>
      </c>
      <c r="H78" s="73">
        <v>1232.1279999999999</v>
      </c>
      <c r="I78" s="73">
        <v>810.43399999999997</v>
      </c>
      <c r="J78" s="73">
        <v>1078.934</v>
      </c>
      <c r="K78" s="73">
        <v>1513.442</v>
      </c>
      <c r="L78" s="73">
        <v>1504.82</v>
      </c>
      <c r="M78" s="73">
        <v>818.86</v>
      </c>
    </row>
    <row r="79" spans="1:13" ht="14.25" x14ac:dyDescent="0.2">
      <c r="A79" s="64" t="s">
        <v>39</v>
      </c>
      <c r="B79" s="73">
        <v>441337.23300000001</v>
      </c>
      <c r="C79" s="73">
        <v>525546.26</v>
      </c>
      <c r="D79" s="73">
        <v>24167.018</v>
      </c>
      <c r="E79" s="73">
        <v>59866.35</v>
      </c>
      <c r="F79" s="73">
        <v>144039.46100000001</v>
      </c>
      <c r="G79" s="73">
        <v>222195.64</v>
      </c>
      <c r="H79" s="73">
        <v>228214.03400000001</v>
      </c>
      <c r="I79" s="73">
        <v>215326.02299999999</v>
      </c>
      <c r="J79" s="73">
        <v>236235.005</v>
      </c>
      <c r="K79" s="73">
        <v>242052.685</v>
      </c>
      <c r="L79" s="73">
        <v>222574.38200000001</v>
      </c>
      <c r="M79" s="73">
        <v>262385.962</v>
      </c>
    </row>
    <row r="80" spans="1:13" ht="14.25" x14ac:dyDescent="0.2">
      <c r="A80" s="64" t="s">
        <v>40</v>
      </c>
      <c r="B80" s="73">
        <v>325.77600000000001</v>
      </c>
      <c r="C80" s="73">
        <v>514.28300000000002</v>
      </c>
      <c r="D80" s="73">
        <v>556.40300000000002</v>
      </c>
      <c r="E80" s="73">
        <v>415.654</v>
      </c>
      <c r="F80" s="73">
        <v>277.11099999999999</v>
      </c>
      <c r="G80" s="73">
        <v>337.81900000000002</v>
      </c>
      <c r="H80" s="73">
        <v>333.98099999999999</v>
      </c>
      <c r="I80" s="73">
        <v>378.154</v>
      </c>
      <c r="J80" s="73">
        <v>430.73</v>
      </c>
      <c r="K80" s="73">
        <v>417.43400000000003</v>
      </c>
      <c r="L80" s="73">
        <v>415.149</v>
      </c>
      <c r="M80" s="73">
        <v>403.34800000000001</v>
      </c>
    </row>
    <row r="81" spans="1:13" ht="14.25" x14ac:dyDescent="0.2">
      <c r="A81" s="64" t="s">
        <v>41</v>
      </c>
      <c r="B81" s="73">
        <v>513</v>
      </c>
      <c r="C81" s="73">
        <v>1050</v>
      </c>
      <c r="D81" s="73">
        <v>463</v>
      </c>
      <c r="E81" s="73">
        <v>942</v>
      </c>
      <c r="F81" s="73">
        <v>1243</v>
      </c>
      <c r="G81" s="73">
        <v>744.5</v>
      </c>
      <c r="H81" s="73">
        <v>936.6</v>
      </c>
      <c r="I81" s="73">
        <v>1040.6310000000001</v>
      </c>
      <c r="J81" s="73">
        <v>677.7</v>
      </c>
      <c r="K81" s="73">
        <v>826.5</v>
      </c>
      <c r="L81" s="73">
        <v>831.3</v>
      </c>
      <c r="M81" s="73">
        <v>895.2</v>
      </c>
    </row>
    <row r="82" spans="1:13" ht="14.25" x14ac:dyDescent="0.2">
      <c r="A82" s="64" t="s">
        <v>42</v>
      </c>
      <c r="B82" s="73">
        <v>1232.3699999999999</v>
      </c>
      <c r="C82" s="73">
        <v>2002.4469999999999</v>
      </c>
      <c r="D82" s="73">
        <v>1323.23</v>
      </c>
      <c r="E82" s="73">
        <v>1114.74</v>
      </c>
      <c r="F82" s="73">
        <v>1793.76</v>
      </c>
      <c r="G82" s="73">
        <v>1422.98</v>
      </c>
      <c r="H82" s="73">
        <v>1464.45</v>
      </c>
      <c r="I82" s="73">
        <v>1693.14</v>
      </c>
      <c r="J82" s="73">
        <v>1567.94</v>
      </c>
      <c r="K82" s="73">
        <v>1394.1</v>
      </c>
      <c r="L82" s="73">
        <v>1517.99</v>
      </c>
      <c r="M82" s="73">
        <v>1418.5650000000001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30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30</v>
      </c>
      <c r="M84" s="73">
        <v>0</v>
      </c>
    </row>
    <row r="85" spans="1:13" x14ac:dyDescent="0.2">
      <c r="A85" s="64" t="s">
        <v>45</v>
      </c>
      <c r="B85" s="73">
        <v>0</v>
      </c>
      <c r="C85" s="73">
        <v>175</v>
      </c>
      <c r="D85" s="73">
        <v>0</v>
      </c>
      <c r="E85" s="73">
        <v>0</v>
      </c>
      <c r="F85" s="73">
        <v>41.185000000000002</v>
      </c>
      <c r="G85" s="73">
        <v>87</v>
      </c>
      <c r="H85" s="73">
        <v>78.2</v>
      </c>
      <c r="I85" s="73">
        <v>70</v>
      </c>
      <c r="J85" s="73">
        <v>75</v>
      </c>
      <c r="K85" s="73">
        <v>35</v>
      </c>
      <c r="L85" s="73">
        <v>35</v>
      </c>
      <c r="M85" s="73">
        <v>86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47</v>
      </c>
      <c r="B88" s="69">
        <f t="shared" ref="B88:C88" si="66">SUM(B89:B90)</f>
        <v>33631772.589999996</v>
      </c>
      <c r="C88" s="69">
        <f t="shared" si="66"/>
        <v>36132833.129999995</v>
      </c>
      <c r="D88" s="69">
        <f t="shared" ref="D88:E88" si="67">SUM(D89:D90)</f>
        <v>35568688.529999994</v>
      </c>
      <c r="E88" s="69">
        <f t="shared" si="67"/>
        <v>50342882.659999996</v>
      </c>
      <c r="F88" s="69">
        <f t="shared" ref="F88:G88" si="68">SUM(F89:F90)</f>
        <v>48668078.899999999</v>
      </c>
      <c r="G88" s="69">
        <f t="shared" si="68"/>
        <v>49811755.679999992</v>
      </c>
      <c r="H88" s="69">
        <f t="shared" ref="H88:I88" si="69">SUM(H89:H90)</f>
        <v>46302071.710000001</v>
      </c>
      <c r="I88" s="69">
        <f t="shared" si="69"/>
        <v>51390085.049999997</v>
      </c>
      <c r="J88" s="69">
        <f t="shared" ref="J88:K88" si="70">SUM(J89:J90)</f>
        <v>50619869.130000003</v>
      </c>
      <c r="K88" s="69">
        <f t="shared" si="70"/>
        <v>47769262.009999998</v>
      </c>
      <c r="L88" s="69">
        <f t="shared" ref="L88:M88" si="71">SUM(L89:L90)</f>
        <v>49981062.089999996</v>
      </c>
      <c r="M88" s="69">
        <f t="shared" si="71"/>
        <v>47268014.950000003</v>
      </c>
    </row>
    <row r="89" spans="1:13" ht="14.25" x14ac:dyDescent="0.2">
      <c r="A89" s="64" t="s">
        <v>48</v>
      </c>
      <c r="B89" s="70">
        <v>33434098.279999997</v>
      </c>
      <c r="C89" s="70">
        <v>35942602.979999997</v>
      </c>
      <c r="D89" s="70">
        <v>35406721.479999997</v>
      </c>
      <c r="E89" s="70">
        <v>50155672.739999995</v>
      </c>
      <c r="F89" s="70">
        <v>48487752.159999996</v>
      </c>
      <c r="G89" s="70">
        <v>49625871.519999996</v>
      </c>
      <c r="H89" s="70">
        <v>46123394.640000001</v>
      </c>
      <c r="I89" s="70">
        <v>51181343.229999997</v>
      </c>
      <c r="J89" s="70">
        <v>50441857.600000001</v>
      </c>
      <c r="K89" s="70">
        <v>47595451.100000001</v>
      </c>
      <c r="L89" s="70">
        <v>49797416.019999996</v>
      </c>
      <c r="M89" s="70">
        <v>47097599.970000006</v>
      </c>
    </row>
    <row r="90" spans="1:13" x14ac:dyDescent="0.2">
      <c r="A90" s="64" t="s">
        <v>49</v>
      </c>
      <c r="B90" s="70">
        <v>197674.31</v>
      </c>
      <c r="C90" s="70">
        <v>190230.15</v>
      </c>
      <c r="D90" s="70">
        <v>161967.04999999999</v>
      </c>
      <c r="E90" s="70">
        <v>187209.92</v>
      </c>
      <c r="F90" s="70">
        <v>180326.74</v>
      </c>
      <c r="G90" s="70">
        <v>185884.16</v>
      </c>
      <c r="H90" s="70">
        <v>178677.07</v>
      </c>
      <c r="I90" s="70">
        <v>208741.82</v>
      </c>
      <c r="J90" s="70">
        <v>178011.53</v>
      </c>
      <c r="K90" s="70">
        <v>173810.91</v>
      </c>
      <c r="L90" s="70">
        <v>183646.07</v>
      </c>
      <c r="M90" s="70">
        <v>170414.98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C92" si="72">SUM(B93:B94)</f>
        <v>8942755.2300000004</v>
      </c>
      <c r="C92" s="69">
        <f t="shared" si="72"/>
        <v>9498120.5250000004</v>
      </c>
      <c r="D92" s="69">
        <f t="shared" ref="D92:E92" si="73">SUM(D93:D94)</f>
        <v>8709527.4360000007</v>
      </c>
      <c r="E92" s="69">
        <f t="shared" si="73"/>
        <v>9485922.943</v>
      </c>
      <c r="F92" s="69">
        <f t="shared" ref="F92:G92" si="74">SUM(F93:F94)</f>
        <v>9171379.6899999995</v>
      </c>
      <c r="G92" s="69">
        <f t="shared" si="74"/>
        <v>9397230.4000000004</v>
      </c>
      <c r="H92" s="69">
        <f t="shared" ref="H92:I92" si="75">SUM(H93:H94)</f>
        <v>8773568.9470000006</v>
      </c>
      <c r="I92" s="69">
        <f t="shared" si="75"/>
        <v>9790141.4299999997</v>
      </c>
      <c r="J92" s="69">
        <f t="shared" ref="J92:K92" si="76">SUM(J93:J94)</f>
        <v>9508085.148</v>
      </c>
      <c r="K92" s="69">
        <f t="shared" si="76"/>
        <v>9007196.7929999996</v>
      </c>
      <c r="L92" s="69">
        <f t="shared" ref="L92:M92" si="77">SUM(L93:L94)</f>
        <v>9436823.5850000009</v>
      </c>
      <c r="M92" s="69">
        <f t="shared" si="77"/>
        <v>8909570.9330000002</v>
      </c>
    </row>
    <row r="93" spans="1:13" ht="14.25" x14ac:dyDescent="0.2">
      <c r="A93" s="64" t="s">
        <v>51</v>
      </c>
      <c r="B93" s="70">
        <v>7954383.7000000002</v>
      </c>
      <c r="C93" s="70">
        <v>8546969.7750000004</v>
      </c>
      <c r="D93" s="70">
        <v>7899692.1859999998</v>
      </c>
      <c r="E93" s="70">
        <v>8549873.3479999993</v>
      </c>
      <c r="F93" s="70">
        <v>8269746</v>
      </c>
      <c r="G93" s="70">
        <v>8467809.5999999996</v>
      </c>
      <c r="H93" s="70">
        <v>7880183.5870000003</v>
      </c>
      <c r="I93" s="70">
        <v>8746432.3300000001</v>
      </c>
      <c r="J93" s="70">
        <v>8618027.5</v>
      </c>
      <c r="K93" s="70">
        <v>8138142.21</v>
      </c>
      <c r="L93" s="70">
        <v>8518593.2400000002</v>
      </c>
      <c r="M93" s="70">
        <v>8057496.0099999998</v>
      </c>
    </row>
    <row r="94" spans="1:13" ht="14.25" x14ac:dyDescent="0.2">
      <c r="A94" s="64" t="s">
        <v>52</v>
      </c>
      <c r="B94" s="70">
        <v>988371.53</v>
      </c>
      <c r="C94" s="70">
        <v>951150.75</v>
      </c>
      <c r="D94" s="70">
        <v>809835.25</v>
      </c>
      <c r="E94" s="70">
        <v>936049.59499999997</v>
      </c>
      <c r="F94" s="70">
        <v>901633.69</v>
      </c>
      <c r="G94" s="70">
        <v>929420.80000000005</v>
      </c>
      <c r="H94" s="70">
        <v>893385.36</v>
      </c>
      <c r="I94" s="70">
        <v>1043709.1</v>
      </c>
      <c r="J94" s="70">
        <v>890057.64800000004</v>
      </c>
      <c r="K94" s="70">
        <v>869054.58299999998</v>
      </c>
      <c r="L94" s="70">
        <v>918230.34499999997</v>
      </c>
      <c r="M94" s="70">
        <v>852074.92299999995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C97" si="78">B98+B99</f>
        <v>22765069.969999999</v>
      </c>
      <c r="C97" s="76">
        <f t="shared" si="78"/>
        <v>18102693.43</v>
      </c>
      <c r="D97" s="76">
        <f t="shared" ref="D97:E97" si="79">D98+D99</f>
        <v>27230813.910000004</v>
      </c>
      <c r="E97" s="76">
        <f t="shared" si="79"/>
        <v>25702123.559999999</v>
      </c>
      <c r="F97" s="76">
        <f t="shared" ref="F97:G97" si="80">F98+F99</f>
        <v>28648817.920000002</v>
      </c>
      <c r="G97" s="76">
        <f t="shared" si="80"/>
        <v>29336275.689999998</v>
      </c>
      <c r="H97" s="76">
        <f t="shared" ref="H97:I97" si="81">H98+H99</f>
        <v>26504273.879999999</v>
      </c>
      <c r="I97" s="76">
        <f t="shared" si="81"/>
        <v>31489409.239999998</v>
      </c>
      <c r="J97" s="76">
        <f t="shared" ref="J97:K97" si="82">J98+J99</f>
        <v>29468387.759999998</v>
      </c>
      <c r="K97" s="76">
        <f t="shared" si="82"/>
        <v>34278909.609999999</v>
      </c>
      <c r="L97" s="76">
        <f t="shared" ref="L97:M97" si="83">L98+L99</f>
        <v>41994724.120000005</v>
      </c>
      <c r="M97" s="76">
        <f t="shared" si="83"/>
        <v>42271693.539999999</v>
      </c>
    </row>
    <row r="98" spans="1:13" ht="14.25" x14ac:dyDescent="0.2">
      <c r="A98" s="64" t="s">
        <v>54</v>
      </c>
      <c r="B98" s="70">
        <v>22268339.75</v>
      </c>
      <c r="C98" s="70">
        <v>17722670.919999998</v>
      </c>
      <c r="D98" s="70">
        <v>26750108.450000003</v>
      </c>
      <c r="E98" s="70">
        <v>24975476.949999999</v>
      </c>
      <c r="F98" s="70">
        <v>28164273.710000001</v>
      </c>
      <c r="G98" s="70">
        <v>28764560.979999997</v>
      </c>
      <c r="H98" s="70">
        <v>25942276.939999998</v>
      </c>
      <c r="I98" s="70">
        <v>30983963.109999999</v>
      </c>
      <c r="J98" s="70">
        <v>29016581.439999998</v>
      </c>
      <c r="K98" s="70">
        <v>33710933.439999998</v>
      </c>
      <c r="L98" s="70">
        <v>41554205.970000006</v>
      </c>
      <c r="M98" s="70">
        <v>41738419.409999996</v>
      </c>
    </row>
    <row r="99" spans="1:13" ht="14.25" x14ac:dyDescent="0.2">
      <c r="A99" s="64" t="s">
        <v>55</v>
      </c>
      <c r="B99" s="77">
        <v>496730.22</v>
      </c>
      <c r="C99" s="77">
        <v>380022.51</v>
      </c>
      <c r="D99" s="77">
        <v>480705.46</v>
      </c>
      <c r="E99" s="77">
        <v>726646.61</v>
      </c>
      <c r="F99" s="77">
        <v>484544.21</v>
      </c>
      <c r="G99" s="77">
        <v>571714.71</v>
      </c>
      <c r="H99" s="77">
        <v>561996.93999999994</v>
      </c>
      <c r="I99" s="77">
        <v>505446.13</v>
      </c>
      <c r="J99" s="77">
        <v>451806.32</v>
      </c>
      <c r="K99" s="77">
        <v>567976.17000000004</v>
      </c>
      <c r="L99" s="77">
        <v>440518.15</v>
      </c>
      <c r="M99" s="77">
        <v>533274.13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C101" si="84">B102+B103</f>
        <v>4434</v>
      </c>
      <c r="C101" s="78">
        <f t="shared" si="84"/>
        <v>3538</v>
      </c>
      <c r="D101" s="78">
        <f t="shared" ref="D101:E101" si="85">D102+D103</f>
        <v>5878</v>
      </c>
      <c r="E101" s="78">
        <f t="shared" si="85"/>
        <v>5322</v>
      </c>
      <c r="F101" s="78">
        <f t="shared" ref="F101:G101" si="86">F102+F103</f>
        <v>5692</v>
      </c>
      <c r="G101" s="78">
        <f t="shared" si="86"/>
        <v>6094</v>
      </c>
      <c r="H101" s="78">
        <f t="shared" ref="H101:I101" si="87">H102+H103</f>
        <v>5884</v>
      </c>
      <c r="I101" s="78">
        <f t="shared" si="87"/>
        <v>6384</v>
      </c>
      <c r="J101" s="78">
        <f t="shared" ref="J101:K101" si="88">J102+J103</f>
        <v>6105</v>
      </c>
      <c r="K101" s="78">
        <f t="shared" si="88"/>
        <v>7603</v>
      </c>
      <c r="L101" s="78">
        <f t="shared" ref="L101:M101" si="89">L102+L103</f>
        <v>8455</v>
      </c>
      <c r="M101" s="78">
        <f t="shared" si="89"/>
        <v>9690</v>
      </c>
    </row>
    <row r="102" spans="1:13" ht="14.25" x14ac:dyDescent="0.2">
      <c r="A102" s="64" t="s">
        <v>54</v>
      </c>
      <c r="B102" s="73">
        <v>3788</v>
      </c>
      <c r="C102" s="73">
        <v>3117</v>
      </c>
      <c r="D102" s="73">
        <v>5139</v>
      </c>
      <c r="E102" s="73">
        <v>4426</v>
      </c>
      <c r="F102" s="73">
        <v>5170</v>
      </c>
      <c r="G102" s="73">
        <v>5398</v>
      </c>
      <c r="H102" s="73">
        <v>5191</v>
      </c>
      <c r="I102" s="73">
        <v>5797</v>
      </c>
      <c r="J102" s="73">
        <v>5659</v>
      </c>
      <c r="K102" s="73">
        <v>6957</v>
      </c>
      <c r="L102" s="73">
        <v>7826</v>
      </c>
      <c r="M102" s="73">
        <v>8832</v>
      </c>
    </row>
    <row r="103" spans="1:13" ht="14.25" x14ac:dyDescent="0.2">
      <c r="A103" s="64" t="s">
        <v>55</v>
      </c>
      <c r="B103" s="79">
        <v>646</v>
      </c>
      <c r="C103" s="79">
        <v>421</v>
      </c>
      <c r="D103" s="79">
        <v>739</v>
      </c>
      <c r="E103" s="79">
        <v>896</v>
      </c>
      <c r="F103" s="79">
        <v>522</v>
      </c>
      <c r="G103" s="79">
        <v>696</v>
      </c>
      <c r="H103" s="79">
        <v>693</v>
      </c>
      <c r="I103" s="79">
        <v>587</v>
      </c>
      <c r="J103" s="79">
        <v>446</v>
      </c>
      <c r="K103" s="79">
        <v>646</v>
      </c>
      <c r="L103" s="79">
        <v>629</v>
      </c>
      <c r="M103" s="79">
        <v>858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451814.98</v>
      </c>
      <c r="C106" s="69">
        <v>415545.33</v>
      </c>
      <c r="D106" s="69">
        <v>493729.96</v>
      </c>
      <c r="E106" s="69">
        <v>403809.77</v>
      </c>
      <c r="F106" s="69">
        <v>444267.12</v>
      </c>
      <c r="G106" s="69">
        <v>458499.77</v>
      </c>
      <c r="H106" s="69">
        <v>459737.83</v>
      </c>
      <c r="I106" s="69">
        <v>429880.73</v>
      </c>
      <c r="J106" s="69">
        <v>425942.61</v>
      </c>
      <c r="K106" s="69">
        <v>441918.41</v>
      </c>
      <c r="L106" s="69">
        <v>371499.62</v>
      </c>
      <c r="M106" s="69">
        <v>523774.74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</row>
    <row r="112" spans="1:13" s="84" customFormat="1" ht="14.25" x14ac:dyDescent="0.2">
      <c r="A112" s="83" t="s">
        <v>60</v>
      </c>
    </row>
    <row r="113" spans="1:1" s="84" customFormat="1" ht="14.25" x14ac:dyDescent="0.2">
      <c r="A113" s="83" t="s">
        <v>61</v>
      </c>
    </row>
    <row r="114" spans="1:1" s="84" customFormat="1" ht="14.25" x14ac:dyDescent="0.2">
      <c r="A114" s="83" t="s">
        <v>62</v>
      </c>
    </row>
    <row r="115" spans="1:1" s="84" customFormat="1" ht="14.25" x14ac:dyDescent="0.2">
      <c r="A115" s="83" t="s">
        <v>63</v>
      </c>
    </row>
    <row r="116" spans="1:1" s="84" customFormat="1" ht="14.25" x14ac:dyDescent="0.2">
      <c r="A116" s="83" t="s">
        <v>64</v>
      </c>
    </row>
    <row r="117" spans="1:1" s="84" customFormat="1" ht="14.25" x14ac:dyDescent="0.2">
      <c r="A117" s="83" t="s">
        <v>65</v>
      </c>
    </row>
    <row r="118" spans="1:1" s="84" customFormat="1" ht="14.25" x14ac:dyDescent="0.2">
      <c r="A118" s="83" t="s">
        <v>66</v>
      </c>
    </row>
    <row r="119" spans="1:1" s="84" customFormat="1" ht="14.25" x14ac:dyDescent="0.2">
      <c r="A119" s="83" t="s">
        <v>67</v>
      </c>
    </row>
    <row r="120" spans="1:1" s="84" customFormat="1" ht="14.25" x14ac:dyDescent="0.2">
      <c r="A120" s="83" t="s">
        <v>68</v>
      </c>
    </row>
    <row r="121" spans="1:1" s="84" customFormat="1" ht="14.25" x14ac:dyDescent="0.2">
      <c r="A121" s="83" t="s">
        <v>69</v>
      </c>
    </row>
    <row r="122" spans="1:1" s="84" customFormat="1" ht="14.25" x14ac:dyDescent="0.2">
      <c r="A122" s="83" t="s">
        <v>70</v>
      </c>
    </row>
    <row r="123" spans="1:1" s="84" customFormat="1" ht="14.25" x14ac:dyDescent="0.2">
      <c r="A123" s="83" t="s">
        <v>71</v>
      </c>
    </row>
    <row r="124" spans="1:1" s="84" customFormat="1" ht="14.25" x14ac:dyDescent="0.2">
      <c r="A124" s="83" t="s">
        <v>72</v>
      </c>
    </row>
    <row r="125" spans="1:1" s="84" customFormat="1" ht="14.25" x14ac:dyDescent="0.2">
      <c r="A125" s="83" t="s">
        <v>73</v>
      </c>
    </row>
    <row r="126" spans="1:1" s="84" customFormat="1" x14ac:dyDescent="0.2">
      <c r="A126" s="85"/>
    </row>
    <row r="127" spans="1:1" s="84" customFormat="1" x14ac:dyDescent="0.2">
      <c r="A127" s="86" t="s">
        <v>74</v>
      </c>
    </row>
    <row r="129" spans="1:1" s="84" customFormat="1" x14ac:dyDescent="0.2">
      <c r="A129" s="54"/>
    </row>
    <row r="130" spans="1:1" s="84" customFormat="1" x14ac:dyDescent="0.2">
      <c r="A130" s="87"/>
    </row>
    <row r="131" spans="1:1" s="84" customFormat="1" x14ac:dyDescent="0.2">
      <c r="A131" s="87"/>
    </row>
    <row r="132" spans="1:1" s="84" customFormat="1" ht="14.25" x14ac:dyDescent="0.2">
      <c r="A132" s="83"/>
    </row>
    <row r="133" spans="1:1" s="84" customFormat="1" ht="14.25" x14ac:dyDescent="0.2">
      <c r="A133" s="83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44"/>
  <sheetViews>
    <sheetView zoomScaleNormal="100" workbookViewId="0">
      <selection sqref="A1:M1"/>
    </sheetView>
  </sheetViews>
  <sheetFormatPr defaultRowHeight="12.75" x14ac:dyDescent="0.2"/>
  <cols>
    <col min="1" max="1" width="75.42578125" style="88" customWidth="1"/>
    <col min="2" max="13" width="12.5703125" style="84" customWidth="1"/>
    <col min="14" max="183" width="9.140625" style="54"/>
    <col min="184" max="184" width="69.42578125" style="54" customWidth="1"/>
    <col min="185" max="194" width="12.5703125" style="54" customWidth="1"/>
    <col min="195" max="439" width="9.140625" style="54"/>
    <col min="440" max="440" width="69.42578125" style="54" customWidth="1"/>
    <col min="441" max="450" width="12.5703125" style="54" customWidth="1"/>
    <col min="451" max="695" width="9.140625" style="54"/>
    <col min="696" max="696" width="69.42578125" style="54" customWidth="1"/>
    <col min="697" max="706" width="12.5703125" style="54" customWidth="1"/>
    <col min="707" max="951" width="9.140625" style="54"/>
    <col min="952" max="952" width="69.42578125" style="54" customWidth="1"/>
    <col min="953" max="962" width="12.5703125" style="54" customWidth="1"/>
    <col min="963" max="1207" width="9.140625" style="54"/>
    <col min="1208" max="1208" width="69.42578125" style="54" customWidth="1"/>
    <col min="1209" max="1218" width="12.5703125" style="54" customWidth="1"/>
    <col min="1219" max="1463" width="9.140625" style="54"/>
    <col min="1464" max="1464" width="69.42578125" style="54" customWidth="1"/>
    <col min="1465" max="1474" width="12.5703125" style="54" customWidth="1"/>
    <col min="1475" max="1719" width="9.140625" style="54"/>
    <col min="1720" max="1720" width="69.42578125" style="54" customWidth="1"/>
    <col min="1721" max="1730" width="12.5703125" style="54" customWidth="1"/>
    <col min="1731" max="1975" width="9.140625" style="54"/>
    <col min="1976" max="1976" width="69.42578125" style="54" customWidth="1"/>
    <col min="1977" max="1986" width="12.5703125" style="54" customWidth="1"/>
    <col min="1987" max="2231" width="9.140625" style="54"/>
    <col min="2232" max="2232" width="69.42578125" style="54" customWidth="1"/>
    <col min="2233" max="2242" width="12.5703125" style="54" customWidth="1"/>
    <col min="2243" max="2487" width="9.140625" style="54"/>
    <col min="2488" max="2488" width="69.42578125" style="54" customWidth="1"/>
    <col min="2489" max="2498" width="12.5703125" style="54" customWidth="1"/>
    <col min="2499" max="2743" width="9.140625" style="54"/>
    <col min="2744" max="2744" width="69.42578125" style="54" customWidth="1"/>
    <col min="2745" max="2754" width="12.5703125" style="54" customWidth="1"/>
    <col min="2755" max="2999" width="9.140625" style="54"/>
    <col min="3000" max="3000" width="69.42578125" style="54" customWidth="1"/>
    <col min="3001" max="3010" width="12.5703125" style="54" customWidth="1"/>
    <col min="3011" max="3255" width="9.140625" style="54"/>
    <col min="3256" max="3256" width="69.42578125" style="54" customWidth="1"/>
    <col min="3257" max="3266" width="12.5703125" style="54" customWidth="1"/>
    <col min="3267" max="3511" width="9.140625" style="54"/>
    <col min="3512" max="3512" width="69.42578125" style="54" customWidth="1"/>
    <col min="3513" max="3522" width="12.5703125" style="54" customWidth="1"/>
    <col min="3523" max="3767" width="9.140625" style="54"/>
    <col min="3768" max="3768" width="69.42578125" style="54" customWidth="1"/>
    <col min="3769" max="3778" width="12.5703125" style="54" customWidth="1"/>
    <col min="3779" max="4023" width="9.140625" style="54"/>
    <col min="4024" max="4024" width="69.42578125" style="54" customWidth="1"/>
    <col min="4025" max="4034" width="12.5703125" style="54" customWidth="1"/>
    <col min="4035" max="4279" width="9.140625" style="54"/>
    <col min="4280" max="4280" width="69.42578125" style="54" customWidth="1"/>
    <col min="4281" max="4290" width="12.5703125" style="54" customWidth="1"/>
    <col min="4291" max="4535" width="9.140625" style="54"/>
    <col min="4536" max="4536" width="69.42578125" style="54" customWidth="1"/>
    <col min="4537" max="4546" width="12.5703125" style="54" customWidth="1"/>
    <col min="4547" max="4791" width="9.140625" style="54"/>
    <col min="4792" max="4792" width="69.42578125" style="54" customWidth="1"/>
    <col min="4793" max="4802" width="12.5703125" style="54" customWidth="1"/>
    <col min="4803" max="5047" width="9.140625" style="54"/>
    <col min="5048" max="5048" width="69.42578125" style="54" customWidth="1"/>
    <col min="5049" max="5058" width="12.5703125" style="54" customWidth="1"/>
    <col min="5059" max="5303" width="9.140625" style="54"/>
    <col min="5304" max="5304" width="69.42578125" style="54" customWidth="1"/>
    <col min="5305" max="5314" width="12.5703125" style="54" customWidth="1"/>
    <col min="5315" max="5559" width="9.140625" style="54"/>
    <col min="5560" max="5560" width="69.42578125" style="54" customWidth="1"/>
    <col min="5561" max="5570" width="12.5703125" style="54" customWidth="1"/>
    <col min="5571" max="5815" width="9.140625" style="54"/>
    <col min="5816" max="5816" width="69.42578125" style="54" customWidth="1"/>
    <col min="5817" max="5826" width="12.5703125" style="54" customWidth="1"/>
    <col min="5827" max="6071" width="9.140625" style="54"/>
    <col min="6072" max="6072" width="69.42578125" style="54" customWidth="1"/>
    <col min="6073" max="6082" width="12.5703125" style="54" customWidth="1"/>
    <col min="6083" max="6327" width="9.140625" style="54"/>
    <col min="6328" max="6328" width="69.42578125" style="54" customWidth="1"/>
    <col min="6329" max="6338" width="12.5703125" style="54" customWidth="1"/>
    <col min="6339" max="6583" width="9.140625" style="54"/>
    <col min="6584" max="6584" width="69.42578125" style="54" customWidth="1"/>
    <col min="6585" max="6594" width="12.5703125" style="54" customWidth="1"/>
    <col min="6595" max="6839" width="9.140625" style="54"/>
    <col min="6840" max="6840" width="69.42578125" style="54" customWidth="1"/>
    <col min="6841" max="6850" width="12.5703125" style="54" customWidth="1"/>
    <col min="6851" max="7095" width="9.140625" style="54"/>
    <col min="7096" max="7096" width="69.42578125" style="54" customWidth="1"/>
    <col min="7097" max="7106" width="12.5703125" style="54" customWidth="1"/>
    <col min="7107" max="7351" width="9.140625" style="54"/>
    <col min="7352" max="7352" width="69.42578125" style="54" customWidth="1"/>
    <col min="7353" max="7362" width="12.5703125" style="54" customWidth="1"/>
    <col min="7363" max="7607" width="9.140625" style="54"/>
    <col min="7608" max="7608" width="69.42578125" style="54" customWidth="1"/>
    <col min="7609" max="7618" width="12.5703125" style="54" customWidth="1"/>
    <col min="7619" max="7863" width="9.140625" style="54"/>
    <col min="7864" max="7864" width="69.42578125" style="54" customWidth="1"/>
    <col min="7865" max="7874" width="12.5703125" style="54" customWidth="1"/>
    <col min="7875" max="8119" width="9.140625" style="54"/>
    <col min="8120" max="8120" width="69.42578125" style="54" customWidth="1"/>
    <col min="8121" max="8130" width="12.5703125" style="54" customWidth="1"/>
    <col min="8131" max="8375" width="9.140625" style="54"/>
    <col min="8376" max="8376" width="69.42578125" style="54" customWidth="1"/>
    <col min="8377" max="8386" width="12.5703125" style="54" customWidth="1"/>
    <col min="8387" max="8631" width="9.140625" style="54"/>
    <col min="8632" max="8632" width="69.42578125" style="54" customWidth="1"/>
    <col min="8633" max="8642" width="12.5703125" style="54" customWidth="1"/>
    <col min="8643" max="8887" width="9.140625" style="54"/>
    <col min="8888" max="8888" width="69.42578125" style="54" customWidth="1"/>
    <col min="8889" max="8898" width="12.5703125" style="54" customWidth="1"/>
    <col min="8899" max="9143" width="9.140625" style="54"/>
    <col min="9144" max="9144" width="69.42578125" style="54" customWidth="1"/>
    <col min="9145" max="9154" width="12.5703125" style="54" customWidth="1"/>
    <col min="9155" max="9399" width="9.140625" style="54"/>
    <col min="9400" max="9400" width="69.42578125" style="54" customWidth="1"/>
    <col min="9401" max="9410" width="12.5703125" style="54" customWidth="1"/>
    <col min="9411" max="9655" width="9.140625" style="54"/>
    <col min="9656" max="9656" width="69.42578125" style="54" customWidth="1"/>
    <col min="9657" max="9666" width="12.5703125" style="54" customWidth="1"/>
    <col min="9667" max="9911" width="9.140625" style="54"/>
    <col min="9912" max="9912" width="69.42578125" style="54" customWidth="1"/>
    <col min="9913" max="9922" width="12.5703125" style="54" customWidth="1"/>
    <col min="9923" max="10167" width="9.140625" style="54"/>
    <col min="10168" max="10168" width="69.42578125" style="54" customWidth="1"/>
    <col min="10169" max="10178" width="12.5703125" style="54" customWidth="1"/>
    <col min="10179" max="10423" width="9.140625" style="54"/>
    <col min="10424" max="10424" width="69.42578125" style="54" customWidth="1"/>
    <col min="10425" max="10434" width="12.5703125" style="54" customWidth="1"/>
    <col min="10435" max="10679" width="9.140625" style="54"/>
    <col min="10680" max="10680" width="69.42578125" style="54" customWidth="1"/>
    <col min="10681" max="10690" width="12.5703125" style="54" customWidth="1"/>
    <col min="10691" max="10935" width="9.140625" style="54"/>
    <col min="10936" max="10936" width="69.42578125" style="54" customWidth="1"/>
    <col min="10937" max="10946" width="12.5703125" style="54" customWidth="1"/>
    <col min="10947" max="11191" width="9.140625" style="54"/>
    <col min="11192" max="11192" width="69.42578125" style="54" customWidth="1"/>
    <col min="11193" max="11202" width="12.5703125" style="54" customWidth="1"/>
    <col min="11203" max="11447" width="9.140625" style="54"/>
    <col min="11448" max="11448" width="69.42578125" style="54" customWidth="1"/>
    <col min="11449" max="11458" width="12.5703125" style="54" customWidth="1"/>
    <col min="11459" max="11703" width="9.140625" style="54"/>
    <col min="11704" max="11704" width="69.42578125" style="54" customWidth="1"/>
    <col min="11705" max="11714" width="12.5703125" style="54" customWidth="1"/>
    <col min="11715" max="11959" width="9.140625" style="54"/>
    <col min="11960" max="11960" width="69.42578125" style="54" customWidth="1"/>
    <col min="11961" max="11970" width="12.5703125" style="54" customWidth="1"/>
    <col min="11971" max="12215" width="9.140625" style="54"/>
    <col min="12216" max="12216" width="69.42578125" style="54" customWidth="1"/>
    <col min="12217" max="12226" width="12.5703125" style="54" customWidth="1"/>
    <col min="12227" max="12471" width="9.140625" style="54"/>
    <col min="12472" max="12472" width="69.42578125" style="54" customWidth="1"/>
    <col min="12473" max="12482" width="12.5703125" style="54" customWidth="1"/>
    <col min="12483" max="12727" width="9.140625" style="54"/>
    <col min="12728" max="12728" width="69.42578125" style="54" customWidth="1"/>
    <col min="12729" max="12738" width="12.5703125" style="54" customWidth="1"/>
    <col min="12739" max="12983" width="9.140625" style="54"/>
    <col min="12984" max="12984" width="69.42578125" style="54" customWidth="1"/>
    <col min="12985" max="12994" width="12.5703125" style="54" customWidth="1"/>
    <col min="12995" max="13239" width="9.140625" style="54"/>
    <col min="13240" max="13240" width="69.42578125" style="54" customWidth="1"/>
    <col min="13241" max="13250" width="12.5703125" style="54" customWidth="1"/>
    <col min="13251" max="13495" width="9.140625" style="54"/>
    <col min="13496" max="13496" width="69.42578125" style="54" customWidth="1"/>
    <col min="13497" max="13506" width="12.5703125" style="54" customWidth="1"/>
    <col min="13507" max="13751" width="9.140625" style="54"/>
    <col min="13752" max="13752" width="69.42578125" style="54" customWidth="1"/>
    <col min="13753" max="13762" width="12.5703125" style="54" customWidth="1"/>
    <col min="13763" max="14007" width="9.140625" style="54"/>
    <col min="14008" max="14008" width="69.42578125" style="54" customWidth="1"/>
    <col min="14009" max="14018" width="12.5703125" style="54" customWidth="1"/>
    <col min="14019" max="14263" width="9.140625" style="54"/>
    <col min="14264" max="14264" width="69.42578125" style="54" customWidth="1"/>
    <col min="14265" max="14274" width="12.5703125" style="54" customWidth="1"/>
    <col min="14275" max="14519" width="9.140625" style="54"/>
    <col min="14520" max="14520" width="69.42578125" style="54" customWidth="1"/>
    <col min="14521" max="14530" width="12.5703125" style="54" customWidth="1"/>
    <col min="14531" max="14775" width="9.140625" style="54"/>
    <col min="14776" max="14776" width="69.42578125" style="54" customWidth="1"/>
    <col min="14777" max="14786" width="12.5703125" style="54" customWidth="1"/>
    <col min="14787" max="15031" width="9.140625" style="54"/>
    <col min="15032" max="15032" width="69.42578125" style="54" customWidth="1"/>
    <col min="15033" max="15042" width="12.5703125" style="54" customWidth="1"/>
    <col min="15043" max="15287" width="9.140625" style="54"/>
    <col min="15288" max="15288" width="69.42578125" style="54" customWidth="1"/>
    <col min="15289" max="15298" width="12.5703125" style="54" customWidth="1"/>
    <col min="15299" max="15543" width="9.140625" style="54"/>
    <col min="15544" max="15544" width="69.42578125" style="54" customWidth="1"/>
    <col min="15545" max="15554" width="12.5703125" style="54" customWidth="1"/>
    <col min="15555" max="15799" width="9.140625" style="54"/>
    <col min="15800" max="15800" width="69.42578125" style="54" customWidth="1"/>
    <col min="15801" max="15810" width="12.5703125" style="54" customWidth="1"/>
    <col min="15811" max="16055" width="9.140625" style="54"/>
    <col min="16056" max="16056" width="69.42578125" style="54" customWidth="1"/>
    <col min="16057" max="16066" width="12.5703125" style="54" customWidth="1"/>
    <col min="16067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83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42400</v>
      </c>
      <c r="C5" s="56">
        <v>42401</v>
      </c>
      <c r="D5" s="56">
        <v>42430</v>
      </c>
      <c r="E5" s="56">
        <v>42461</v>
      </c>
      <c r="F5" s="56">
        <v>42491</v>
      </c>
      <c r="G5" s="56">
        <v>42522</v>
      </c>
      <c r="H5" s="56">
        <v>42552</v>
      </c>
      <c r="I5" s="56">
        <v>42583</v>
      </c>
      <c r="J5" s="56">
        <v>42614</v>
      </c>
      <c r="K5" s="56">
        <v>42644</v>
      </c>
      <c r="L5" s="56">
        <v>42675</v>
      </c>
      <c r="M5" s="56">
        <v>42705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227575789.34999996</v>
      </c>
      <c r="C8" s="63">
        <f t="shared" si="0"/>
        <v>227846110.54999995</v>
      </c>
      <c r="D8" s="63">
        <f t="shared" ref="D8:E8" si="1">SUM(D9:D13)</f>
        <v>444966840.82999998</v>
      </c>
      <c r="E8" s="63">
        <f t="shared" si="1"/>
        <v>158039285.78999999</v>
      </c>
      <c r="F8" s="63">
        <f t="shared" ref="F8:G8" si="2">SUM(F9:F13)</f>
        <v>169572987.93000001</v>
      </c>
      <c r="G8" s="63">
        <f t="shared" si="2"/>
        <v>201284055.71999997</v>
      </c>
      <c r="H8" s="63">
        <f t="shared" ref="H8:I8" si="3">SUM(H9:H13)</f>
        <v>198687225.10999998</v>
      </c>
      <c r="I8" s="63">
        <f t="shared" si="3"/>
        <v>249508241.21000001</v>
      </c>
      <c r="J8" s="63">
        <f t="shared" ref="J8:K8" si="4">SUM(J9:J13)</f>
        <v>249437985.88</v>
      </c>
      <c r="K8" s="63">
        <f t="shared" si="4"/>
        <v>246786482.77000001</v>
      </c>
      <c r="L8" s="63">
        <f t="shared" ref="L8:M8" si="5">SUM(L9:L13)</f>
        <v>240303148.28999996</v>
      </c>
      <c r="M8" s="63">
        <f t="shared" si="5"/>
        <v>231284669.94</v>
      </c>
    </row>
    <row r="9" spans="1:13" x14ac:dyDescent="0.2">
      <c r="A9" s="64" t="s">
        <v>3</v>
      </c>
      <c r="B9" s="65">
        <f t="shared" ref="B9:C9" si="6">B20</f>
        <v>55922012.030000001</v>
      </c>
      <c r="C9" s="65">
        <f t="shared" si="6"/>
        <v>53363968.609999992</v>
      </c>
      <c r="D9" s="65">
        <f t="shared" ref="D9:E9" si="7">D20</f>
        <v>58688340.000000007</v>
      </c>
      <c r="E9" s="65">
        <f t="shared" si="7"/>
        <v>45363090.549999997</v>
      </c>
      <c r="F9" s="65">
        <f t="shared" ref="F9:G9" si="8">F20</f>
        <v>48078838.270000011</v>
      </c>
      <c r="G9" s="65">
        <f t="shared" si="8"/>
        <v>50538479.710000001</v>
      </c>
      <c r="H9" s="65">
        <f t="shared" ref="H9:I9" si="9">H20</f>
        <v>49148189.769999996</v>
      </c>
      <c r="I9" s="65">
        <f t="shared" si="9"/>
        <v>54089013.130000003</v>
      </c>
      <c r="J9" s="65">
        <f t="shared" ref="J9:K9" si="10">J20</f>
        <v>56998816.230000019</v>
      </c>
      <c r="K9" s="65">
        <f t="shared" si="10"/>
        <v>57500397.359999999</v>
      </c>
      <c r="L9" s="65">
        <f t="shared" ref="L9:M9" si="11">L20</f>
        <v>57561847.889999986</v>
      </c>
      <c r="M9" s="65">
        <f t="shared" si="11"/>
        <v>61591463.080000006</v>
      </c>
    </row>
    <row r="10" spans="1:13" x14ac:dyDescent="0.2">
      <c r="A10" s="64" t="s">
        <v>4</v>
      </c>
      <c r="B10" s="65">
        <f t="shared" ref="B10:C10" si="12">B65</f>
        <v>84779498.25</v>
      </c>
      <c r="C10" s="65">
        <f t="shared" si="12"/>
        <v>90689491.669999972</v>
      </c>
      <c r="D10" s="65">
        <f t="shared" ref="D10:E10" si="13">D65</f>
        <v>301030909.75</v>
      </c>
      <c r="E10" s="65">
        <f t="shared" si="13"/>
        <v>19565522.300000001</v>
      </c>
      <c r="F10" s="65">
        <f t="shared" ref="F10:G10" si="14">F65</f>
        <v>30937907.729999997</v>
      </c>
      <c r="G10" s="65">
        <f t="shared" si="14"/>
        <v>52904946.140000001</v>
      </c>
      <c r="H10" s="65">
        <f t="shared" ref="H10:I10" si="15">H65</f>
        <v>67724483.61999999</v>
      </c>
      <c r="I10" s="65">
        <f t="shared" si="15"/>
        <v>87146297.329999998</v>
      </c>
      <c r="J10" s="65">
        <f t="shared" ref="J10:K10" si="16">J65</f>
        <v>91770318.650000006</v>
      </c>
      <c r="K10" s="65">
        <f t="shared" si="16"/>
        <v>89842695.540000007</v>
      </c>
      <c r="L10" s="65">
        <f t="shared" ref="L10:M10" si="17">L65</f>
        <v>91419203.799999997</v>
      </c>
      <c r="M10" s="65">
        <f t="shared" si="17"/>
        <v>86753994.989999995</v>
      </c>
    </row>
    <row r="11" spans="1:13" x14ac:dyDescent="0.2">
      <c r="A11" s="64" t="s">
        <v>5</v>
      </c>
      <c r="B11" s="65">
        <f t="shared" ref="B11:C11" si="18">B88</f>
        <v>46779309.979999997</v>
      </c>
      <c r="C11" s="65">
        <f t="shared" si="18"/>
        <v>50290380.829999998</v>
      </c>
      <c r="D11" s="65">
        <f t="shared" ref="D11:E11" si="19">D88</f>
        <v>47276057.570000008</v>
      </c>
      <c r="E11" s="65">
        <f t="shared" si="19"/>
        <v>49630199.859999999</v>
      </c>
      <c r="F11" s="65">
        <f t="shared" ref="F11:G11" si="20">F88</f>
        <v>49271123.960000001</v>
      </c>
      <c r="G11" s="65">
        <f t="shared" si="20"/>
        <v>49730383.290000007</v>
      </c>
      <c r="H11" s="65">
        <f t="shared" ref="H11:I11" si="21">H88</f>
        <v>45890471.119999997</v>
      </c>
      <c r="I11" s="65">
        <f t="shared" si="21"/>
        <v>51255423.479999997</v>
      </c>
      <c r="J11" s="65">
        <f t="shared" ref="J11:K11" si="22">J88</f>
        <v>51905931.420000002</v>
      </c>
      <c r="K11" s="65">
        <f t="shared" si="22"/>
        <v>49463202.880000003</v>
      </c>
      <c r="L11" s="65">
        <f t="shared" ref="L11:M11" si="23">L88</f>
        <v>50603175.519999996</v>
      </c>
      <c r="M11" s="65">
        <f t="shared" si="23"/>
        <v>48523016.049999997</v>
      </c>
    </row>
    <row r="12" spans="1:13" x14ac:dyDescent="0.2">
      <c r="A12" s="64" t="s">
        <v>6</v>
      </c>
      <c r="B12" s="65">
        <f t="shared" ref="B12:C12" si="24">B97</f>
        <v>39682326.959999993</v>
      </c>
      <c r="C12" s="65">
        <f t="shared" si="24"/>
        <v>33071618.449999999</v>
      </c>
      <c r="D12" s="65">
        <f t="shared" ref="D12:E12" si="25">D97</f>
        <v>37468329.759999998</v>
      </c>
      <c r="E12" s="65">
        <f t="shared" si="25"/>
        <v>43067677.07</v>
      </c>
      <c r="F12" s="65">
        <f t="shared" ref="F12:G12" si="26">F97</f>
        <v>40839542.970000006</v>
      </c>
      <c r="G12" s="65">
        <f t="shared" si="26"/>
        <v>47690729.130000003</v>
      </c>
      <c r="H12" s="65">
        <f t="shared" ref="H12:I12" si="27">H97</f>
        <v>35521631.120000005</v>
      </c>
      <c r="I12" s="65">
        <f t="shared" si="27"/>
        <v>56575458.220000006</v>
      </c>
      <c r="J12" s="65">
        <f t="shared" ref="J12:K12" si="28">J97</f>
        <v>48369004.820000008</v>
      </c>
      <c r="K12" s="65">
        <f t="shared" si="28"/>
        <v>49607613.829999998</v>
      </c>
      <c r="L12" s="65">
        <f t="shared" ref="L12:M12" si="29">L97</f>
        <v>40273875.269999996</v>
      </c>
      <c r="M12" s="65">
        <f t="shared" si="29"/>
        <v>34044241.07</v>
      </c>
    </row>
    <row r="13" spans="1:13" x14ac:dyDescent="0.2">
      <c r="A13" s="64" t="s">
        <v>7</v>
      </c>
      <c r="B13" s="66">
        <f t="shared" ref="B13:C13" si="30">B106</f>
        <v>412642.13</v>
      </c>
      <c r="C13" s="66">
        <f t="shared" si="30"/>
        <v>430650.99</v>
      </c>
      <c r="D13" s="66">
        <f t="shared" ref="D13:E13" si="31">D106</f>
        <v>503203.75</v>
      </c>
      <c r="E13" s="66">
        <f t="shared" si="31"/>
        <v>412796.01</v>
      </c>
      <c r="F13" s="66">
        <f t="shared" ref="F13:G13" si="32">F106</f>
        <v>445575</v>
      </c>
      <c r="G13" s="66">
        <f t="shared" si="32"/>
        <v>419517.45</v>
      </c>
      <c r="H13" s="66">
        <f t="shared" ref="H13:I13" si="33">H106</f>
        <v>402449.48</v>
      </c>
      <c r="I13" s="66">
        <f t="shared" si="33"/>
        <v>442049.05</v>
      </c>
      <c r="J13" s="66">
        <f t="shared" ref="J13:K13" si="34">J106</f>
        <v>393914.76</v>
      </c>
      <c r="K13" s="66">
        <f t="shared" si="34"/>
        <v>372573.16</v>
      </c>
      <c r="L13" s="66">
        <f t="shared" ref="L13:M13" si="35">L106</f>
        <v>445045.81</v>
      </c>
      <c r="M13" s="66">
        <f t="shared" si="35"/>
        <v>371954.75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422985487.13999999</v>
      </c>
      <c r="C15" s="63">
        <f t="shared" si="36"/>
        <v>366743155.80000007</v>
      </c>
      <c r="D15" s="63">
        <f t="shared" ref="D15:E15" si="37">SUM(D16:D17)</f>
        <v>479836390.57000005</v>
      </c>
      <c r="E15" s="63">
        <f t="shared" si="37"/>
        <v>414918485.18999994</v>
      </c>
      <c r="F15" s="63">
        <f t="shared" ref="F15:G15" si="38">SUM(F16:F17)</f>
        <v>436428178.51999992</v>
      </c>
      <c r="G15" s="63">
        <f t="shared" si="38"/>
        <v>444547349.14999998</v>
      </c>
      <c r="H15" s="63">
        <f t="shared" ref="H15:I15" si="39">SUM(H16:H17)</f>
        <v>409441013.82000005</v>
      </c>
      <c r="I15" s="63">
        <f t="shared" si="39"/>
        <v>453605636.95000017</v>
      </c>
      <c r="J15" s="63">
        <f t="shared" ref="J15:K15" si="40">SUM(J16:J17)</f>
        <v>422236970.94000018</v>
      </c>
      <c r="K15" s="63">
        <f t="shared" si="40"/>
        <v>431560664.92999995</v>
      </c>
      <c r="L15" s="63">
        <f t="shared" ref="L15:M15" si="41">SUM(L16:L17)</f>
        <v>464212539.80999988</v>
      </c>
      <c r="M15" s="63">
        <f t="shared" si="41"/>
        <v>488757666.01000023</v>
      </c>
    </row>
    <row r="16" spans="1:13" x14ac:dyDescent="0.2">
      <c r="A16" s="64" t="s">
        <v>9</v>
      </c>
      <c r="B16" s="67">
        <v>420948268.96999997</v>
      </c>
      <c r="C16" s="67">
        <v>363790834.44000006</v>
      </c>
      <c r="D16" s="67">
        <v>477059239.66000003</v>
      </c>
      <c r="E16" s="67">
        <v>412518976.65999997</v>
      </c>
      <c r="F16" s="67">
        <v>434092010.70999992</v>
      </c>
      <c r="G16" s="67">
        <v>441901897.32999998</v>
      </c>
      <c r="H16" s="67">
        <v>407608498.67000008</v>
      </c>
      <c r="I16" s="67">
        <v>451250166.68000019</v>
      </c>
      <c r="J16" s="67">
        <v>420050354.6700002</v>
      </c>
      <c r="K16" s="67">
        <v>430030913.09999996</v>
      </c>
      <c r="L16" s="67">
        <v>462107511.13999987</v>
      </c>
      <c r="M16" s="67">
        <v>486342624.55000025</v>
      </c>
    </row>
    <row r="17" spans="1:13" x14ac:dyDescent="0.2">
      <c r="A17" s="64" t="s">
        <v>10</v>
      </c>
      <c r="B17" s="67">
        <v>2037218.17</v>
      </c>
      <c r="C17" s="67">
        <v>2952321.36</v>
      </c>
      <c r="D17" s="67">
        <v>2777150.91</v>
      </c>
      <c r="E17" s="67">
        <v>2399508.5299999993</v>
      </c>
      <c r="F17" s="67">
        <v>2336167.81</v>
      </c>
      <c r="G17" s="67">
        <v>2645451.8200000003</v>
      </c>
      <c r="H17" s="67">
        <v>1832515.15</v>
      </c>
      <c r="I17" s="67">
        <v>2355470.27</v>
      </c>
      <c r="J17" s="67">
        <v>2186616.2699999996</v>
      </c>
      <c r="K17" s="67">
        <v>1529751.83</v>
      </c>
      <c r="L17" s="67">
        <v>2105028.67</v>
      </c>
      <c r="M17" s="67">
        <v>2415041.46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55922012.030000001</v>
      </c>
      <c r="C20" s="69">
        <f t="shared" si="42"/>
        <v>53363968.609999992</v>
      </c>
      <c r="D20" s="69">
        <f t="shared" ref="D20:E20" si="43">SUM(D21:D40)</f>
        <v>58688340.000000007</v>
      </c>
      <c r="E20" s="69">
        <f t="shared" si="43"/>
        <v>45363090.549999997</v>
      </c>
      <c r="F20" s="69">
        <f t="shared" ref="F20:G20" si="44">SUM(F21:F40)</f>
        <v>48078838.270000011</v>
      </c>
      <c r="G20" s="69">
        <f t="shared" si="44"/>
        <v>50538479.710000001</v>
      </c>
      <c r="H20" s="69">
        <f t="shared" ref="H20:I20" si="45">SUM(H21:H40)</f>
        <v>49148189.769999996</v>
      </c>
      <c r="I20" s="69">
        <f t="shared" si="45"/>
        <v>54089013.130000003</v>
      </c>
      <c r="J20" s="69">
        <f t="shared" ref="J20:K20" si="46">SUM(J21:J40)</f>
        <v>56998816.230000019</v>
      </c>
      <c r="K20" s="69">
        <f t="shared" si="46"/>
        <v>57500397.359999999</v>
      </c>
      <c r="L20" s="69">
        <f t="shared" ref="L20:M20" si="47">SUM(L21:L40)</f>
        <v>57561847.889999986</v>
      </c>
      <c r="M20" s="69">
        <f t="shared" si="47"/>
        <v>61591463.080000006</v>
      </c>
    </row>
    <row r="21" spans="1:13" x14ac:dyDescent="0.2">
      <c r="A21" s="64" t="s">
        <v>12</v>
      </c>
      <c r="B21" s="70">
        <v>34030574.960000001</v>
      </c>
      <c r="C21" s="70">
        <v>33710342.439999998</v>
      </c>
      <c r="D21" s="70">
        <v>30409002.460000001</v>
      </c>
      <c r="E21" s="70">
        <v>26792704.240000002</v>
      </c>
      <c r="F21" s="70">
        <v>27882965.710000001</v>
      </c>
      <c r="G21" s="70">
        <v>29253172.109999999</v>
      </c>
      <c r="H21" s="70">
        <v>28820980.479999997</v>
      </c>
      <c r="I21" s="70">
        <v>31686052.510000002</v>
      </c>
      <c r="J21" s="70">
        <v>31536167.48</v>
      </c>
      <c r="K21" s="70">
        <v>32802965.800000001</v>
      </c>
      <c r="L21" s="70">
        <v>30586863.52</v>
      </c>
      <c r="M21" s="70">
        <v>32683545.859999999</v>
      </c>
    </row>
    <row r="22" spans="1:13" x14ac:dyDescent="0.2">
      <c r="A22" s="64" t="s">
        <v>13</v>
      </c>
      <c r="B22" s="70">
        <v>16741.09</v>
      </c>
      <c r="C22" s="70">
        <v>13815.47</v>
      </c>
      <c r="D22" s="70">
        <v>24429.65</v>
      </c>
      <c r="E22" s="70">
        <v>12135.48</v>
      </c>
      <c r="F22" s="70">
        <v>19951.27</v>
      </c>
      <c r="G22" s="70">
        <v>34045.14</v>
      </c>
      <c r="H22" s="70">
        <v>11040.65</v>
      </c>
      <c r="I22" s="70">
        <v>22191.119999999999</v>
      </c>
      <c r="J22" s="70">
        <v>23113.17</v>
      </c>
      <c r="K22" s="70">
        <v>21730.78</v>
      </c>
      <c r="L22" s="70">
        <v>20294.64</v>
      </c>
      <c r="M22" s="70">
        <v>25351.99</v>
      </c>
    </row>
    <row r="23" spans="1:13" x14ac:dyDescent="0.2">
      <c r="A23" s="64" t="s">
        <v>14</v>
      </c>
      <c r="B23" s="70">
        <v>3042856.54</v>
      </c>
      <c r="C23" s="70">
        <v>2297401.25</v>
      </c>
      <c r="D23" s="70">
        <v>4165262.46</v>
      </c>
      <c r="E23" s="70">
        <v>1719763.42</v>
      </c>
      <c r="F23" s="70">
        <v>2161362.79</v>
      </c>
      <c r="G23" s="70">
        <v>2708308.77</v>
      </c>
      <c r="H23" s="70">
        <v>2549440.2000000002</v>
      </c>
      <c r="I23" s="70">
        <v>2081606.07</v>
      </c>
      <c r="J23" s="70">
        <v>3362890.55</v>
      </c>
      <c r="K23" s="70">
        <v>4074565.78</v>
      </c>
      <c r="L23" s="70">
        <v>2309678.9299999997</v>
      </c>
      <c r="M23" s="70">
        <v>3693291.85</v>
      </c>
    </row>
    <row r="24" spans="1:13" x14ac:dyDescent="0.2">
      <c r="A24" s="64" t="s">
        <v>15</v>
      </c>
      <c r="B24" s="70">
        <v>206748.16</v>
      </c>
      <c r="C24" s="70">
        <v>217061.27</v>
      </c>
      <c r="D24" s="70">
        <v>277812.05</v>
      </c>
      <c r="E24" s="70">
        <v>194568.3</v>
      </c>
      <c r="F24" s="70">
        <v>216471.52000000002</v>
      </c>
      <c r="G24" s="70">
        <v>320965.41000000003</v>
      </c>
      <c r="H24" s="70">
        <v>279344.43</v>
      </c>
      <c r="I24" s="70">
        <v>349456.61</v>
      </c>
      <c r="J24" s="70">
        <v>446791.13</v>
      </c>
      <c r="K24" s="70">
        <v>477830.98</v>
      </c>
      <c r="L24" s="70">
        <v>291075.06</v>
      </c>
      <c r="M24" s="70">
        <v>246267.06</v>
      </c>
    </row>
    <row r="25" spans="1:13" x14ac:dyDescent="0.2">
      <c r="A25" s="64" t="s">
        <v>16</v>
      </c>
      <c r="B25" s="70">
        <v>488958.78</v>
      </c>
      <c r="C25" s="70">
        <v>517760.76</v>
      </c>
      <c r="D25" s="70">
        <v>649868.65</v>
      </c>
      <c r="E25" s="70">
        <v>648279.92000000004</v>
      </c>
      <c r="F25" s="70">
        <v>600983.61</v>
      </c>
      <c r="G25" s="70">
        <v>496654.38</v>
      </c>
      <c r="H25" s="70">
        <v>575432.89</v>
      </c>
      <c r="I25" s="70">
        <v>571133.18000000005</v>
      </c>
      <c r="J25" s="70">
        <v>890367.86</v>
      </c>
      <c r="K25" s="70">
        <v>663413.17000000004</v>
      </c>
      <c r="L25" s="70">
        <v>798697.47</v>
      </c>
      <c r="M25" s="70">
        <v>771151.71</v>
      </c>
    </row>
    <row r="26" spans="1:13" x14ac:dyDescent="0.2">
      <c r="A26" s="64" t="s">
        <v>17</v>
      </c>
      <c r="B26" s="70">
        <v>496871.64</v>
      </c>
      <c r="C26" s="70">
        <v>405764.9</v>
      </c>
      <c r="D26" s="70">
        <v>754150.72</v>
      </c>
      <c r="E26" s="70">
        <v>370237.79000000004</v>
      </c>
      <c r="F26" s="70">
        <v>350004.03</v>
      </c>
      <c r="G26" s="70">
        <v>489452.69</v>
      </c>
      <c r="H26" s="70">
        <v>524118.44</v>
      </c>
      <c r="I26" s="70">
        <v>414826.85</v>
      </c>
      <c r="J26" s="70">
        <v>605461.96</v>
      </c>
      <c r="K26" s="70">
        <v>396638.23</v>
      </c>
      <c r="L26" s="70">
        <v>547427.54</v>
      </c>
      <c r="M26" s="70">
        <v>582150.43000000005</v>
      </c>
    </row>
    <row r="27" spans="1:13" ht="14.25" x14ac:dyDescent="0.2">
      <c r="A27" s="64" t="s">
        <v>18</v>
      </c>
      <c r="B27" s="70">
        <v>337235.14</v>
      </c>
      <c r="C27" s="70">
        <v>253822.69</v>
      </c>
      <c r="D27" s="70">
        <v>322347.02</v>
      </c>
      <c r="E27" s="70">
        <v>210939.86</v>
      </c>
      <c r="F27" s="70">
        <v>282272.81</v>
      </c>
      <c r="G27" s="70">
        <v>187740.69999999998</v>
      </c>
      <c r="H27" s="70">
        <v>328003.26</v>
      </c>
      <c r="I27" s="70">
        <v>241020.74</v>
      </c>
      <c r="J27" s="70">
        <v>261315.66000000003</v>
      </c>
      <c r="K27" s="70">
        <v>251409.9</v>
      </c>
      <c r="L27" s="70">
        <v>315829.21000000002</v>
      </c>
      <c r="M27" s="70">
        <v>315681.46000000002</v>
      </c>
    </row>
    <row r="28" spans="1:13" ht="14.25" x14ac:dyDescent="0.2">
      <c r="A28" s="64" t="s">
        <v>19</v>
      </c>
      <c r="B28" s="70">
        <v>846957.53</v>
      </c>
      <c r="C28" s="70">
        <v>738096.29</v>
      </c>
      <c r="D28" s="70">
        <v>1163558.75</v>
      </c>
      <c r="E28" s="70">
        <v>743669.25</v>
      </c>
      <c r="F28" s="70">
        <v>985100.07000000007</v>
      </c>
      <c r="G28" s="70">
        <v>968745.71000000008</v>
      </c>
      <c r="H28" s="70">
        <v>778207.64</v>
      </c>
      <c r="I28" s="70">
        <v>936183.05999999994</v>
      </c>
      <c r="J28" s="70">
        <v>999372.70000000007</v>
      </c>
      <c r="K28" s="70">
        <v>1037285.29</v>
      </c>
      <c r="L28" s="70">
        <v>1003347.2300000001</v>
      </c>
      <c r="M28" s="70">
        <v>1067772</v>
      </c>
    </row>
    <row r="29" spans="1:13" ht="14.25" x14ac:dyDescent="0.2">
      <c r="A29" s="64" t="s">
        <v>20</v>
      </c>
      <c r="B29" s="70">
        <v>41637.14</v>
      </c>
      <c r="C29" s="70">
        <v>64351.090000000004</v>
      </c>
      <c r="D29" s="70">
        <v>154315.32999999999</v>
      </c>
      <c r="E29" s="70">
        <v>182824.68</v>
      </c>
      <c r="F29" s="70">
        <v>56160.59</v>
      </c>
      <c r="G29" s="70">
        <v>144865.09</v>
      </c>
      <c r="H29" s="70">
        <v>77604.459999999992</v>
      </c>
      <c r="I29" s="70">
        <v>340074.66000000003</v>
      </c>
      <c r="J29" s="70">
        <v>50500.09</v>
      </c>
      <c r="K29" s="70">
        <v>111264.89</v>
      </c>
      <c r="L29" s="70">
        <v>104603.16</v>
      </c>
      <c r="M29" s="70">
        <v>187307.84999999998</v>
      </c>
    </row>
    <row r="30" spans="1:13" x14ac:dyDescent="0.2">
      <c r="A30" s="64" t="s">
        <v>21</v>
      </c>
      <c r="B30" s="70">
        <v>454269.69</v>
      </c>
      <c r="C30" s="70">
        <v>544001.24</v>
      </c>
      <c r="D30" s="70">
        <v>1523893.45</v>
      </c>
      <c r="E30" s="70">
        <v>379804.31</v>
      </c>
      <c r="F30" s="70">
        <v>487198.61</v>
      </c>
      <c r="G30" s="70">
        <v>523777.01</v>
      </c>
      <c r="H30" s="70">
        <v>602040.22</v>
      </c>
      <c r="I30" s="70">
        <v>691579.84</v>
      </c>
      <c r="J30" s="70">
        <v>746094</v>
      </c>
      <c r="K30" s="70">
        <v>918609.31</v>
      </c>
      <c r="L30" s="70">
        <v>748185.98</v>
      </c>
      <c r="M30" s="70">
        <v>863348.01</v>
      </c>
    </row>
    <row r="31" spans="1:13" x14ac:dyDescent="0.2">
      <c r="A31" s="64" t="s">
        <v>22</v>
      </c>
      <c r="B31" s="70">
        <v>467625.25</v>
      </c>
      <c r="C31" s="70">
        <v>392722.23</v>
      </c>
      <c r="D31" s="70">
        <v>467635.27</v>
      </c>
      <c r="E31" s="70">
        <v>446447.38</v>
      </c>
      <c r="F31" s="70">
        <v>397305.43</v>
      </c>
      <c r="G31" s="70">
        <v>546570.57999999996</v>
      </c>
      <c r="H31" s="70">
        <v>518790.7</v>
      </c>
      <c r="I31" s="70">
        <v>513202.76</v>
      </c>
      <c r="J31" s="70">
        <v>494584.2</v>
      </c>
      <c r="K31" s="70">
        <v>553350.15</v>
      </c>
      <c r="L31" s="70">
        <v>482051.19</v>
      </c>
      <c r="M31" s="70">
        <v>580378.06000000006</v>
      </c>
    </row>
    <row r="32" spans="1:13" x14ac:dyDescent="0.2">
      <c r="A32" s="64" t="s">
        <v>23</v>
      </c>
      <c r="B32" s="70">
        <v>647940.39999999991</v>
      </c>
      <c r="C32" s="70">
        <v>614082.76</v>
      </c>
      <c r="D32" s="70">
        <v>639922.96</v>
      </c>
      <c r="E32" s="70">
        <v>197673.65</v>
      </c>
      <c r="F32" s="70">
        <v>315275.90000000002</v>
      </c>
      <c r="G32" s="70">
        <v>396296.83999999997</v>
      </c>
      <c r="H32" s="70">
        <v>439973.75</v>
      </c>
      <c r="I32" s="70">
        <v>777216.95</v>
      </c>
      <c r="J32" s="70">
        <v>491542.95</v>
      </c>
      <c r="K32" s="70">
        <v>289478.02999999997</v>
      </c>
      <c r="L32" s="70">
        <v>537147.59000000008</v>
      </c>
      <c r="M32" s="70">
        <v>438754.81000000006</v>
      </c>
    </row>
    <row r="33" spans="1:13" x14ac:dyDescent="0.2">
      <c r="A33" s="64" t="s">
        <v>24</v>
      </c>
      <c r="B33" s="70">
        <v>4520.6000000000004</v>
      </c>
      <c r="C33" s="70">
        <v>1171.51</v>
      </c>
      <c r="D33" s="70">
        <v>16.2</v>
      </c>
      <c r="E33" s="70">
        <v>47.52</v>
      </c>
      <c r="F33" s="70">
        <v>70.02</v>
      </c>
      <c r="G33" s="70">
        <v>0</v>
      </c>
      <c r="H33" s="70">
        <v>0</v>
      </c>
      <c r="I33" s="70">
        <v>766.08</v>
      </c>
      <c r="J33" s="70">
        <v>957.15</v>
      </c>
      <c r="K33" s="70">
        <v>0</v>
      </c>
      <c r="L33" s="70">
        <v>208.15</v>
      </c>
      <c r="M33" s="70">
        <v>1518.34</v>
      </c>
    </row>
    <row r="34" spans="1:13" ht="14.25" x14ac:dyDescent="0.2">
      <c r="A34" s="64" t="s">
        <v>25</v>
      </c>
      <c r="B34" s="70">
        <v>755160.91</v>
      </c>
      <c r="C34" s="70">
        <v>692248.26</v>
      </c>
      <c r="D34" s="70">
        <v>882207.14</v>
      </c>
      <c r="E34" s="70">
        <v>654428.28</v>
      </c>
      <c r="F34" s="70">
        <v>802636.92</v>
      </c>
      <c r="G34" s="70">
        <v>799640.93</v>
      </c>
      <c r="H34" s="70">
        <v>701708.69</v>
      </c>
      <c r="I34" s="70">
        <v>868802.64</v>
      </c>
      <c r="J34" s="70">
        <v>945190.77</v>
      </c>
      <c r="K34" s="70">
        <v>1052818.43</v>
      </c>
      <c r="L34" s="70">
        <v>1065979.42</v>
      </c>
      <c r="M34" s="70">
        <v>1513467.69</v>
      </c>
    </row>
    <row r="35" spans="1:13" ht="14.25" x14ac:dyDescent="0.2">
      <c r="A35" s="64" t="s">
        <v>26</v>
      </c>
      <c r="B35" s="70">
        <v>8534694.8099999987</v>
      </c>
      <c r="C35" s="70">
        <v>7506031.2400000002</v>
      </c>
      <c r="D35" s="70">
        <v>9097427.1400000006</v>
      </c>
      <c r="E35" s="70">
        <v>7755885.0699999994</v>
      </c>
      <c r="F35" s="70">
        <v>8453700.9800000004</v>
      </c>
      <c r="G35" s="70">
        <v>7693275.2799999993</v>
      </c>
      <c r="H35" s="70">
        <v>7642835.5200000005</v>
      </c>
      <c r="I35" s="70">
        <v>8906243.8599999994</v>
      </c>
      <c r="J35" s="70">
        <v>8735742.1300000008</v>
      </c>
      <c r="K35" s="70">
        <v>9322913.2300000004</v>
      </c>
      <c r="L35" s="70">
        <v>12180656.6</v>
      </c>
      <c r="M35" s="70">
        <v>11755832.830000002</v>
      </c>
    </row>
    <row r="36" spans="1:13" x14ac:dyDescent="0.2">
      <c r="A36" s="64" t="s">
        <v>27</v>
      </c>
      <c r="B36" s="70">
        <v>1979674.9</v>
      </c>
      <c r="C36" s="70">
        <v>1603421.0499999998</v>
      </c>
      <c r="D36" s="70">
        <v>1684481.51</v>
      </c>
      <c r="E36" s="70">
        <v>1483787.82</v>
      </c>
      <c r="F36" s="70">
        <v>1292620.8799999999</v>
      </c>
      <c r="G36" s="70">
        <v>1523264.25</v>
      </c>
      <c r="H36" s="70">
        <v>1486225.0699999998</v>
      </c>
      <c r="I36" s="70">
        <v>1505470.47</v>
      </c>
      <c r="J36" s="70">
        <v>1688358.43</v>
      </c>
      <c r="K36" s="70">
        <v>1353210.46</v>
      </c>
      <c r="L36" s="70">
        <v>1501634.17</v>
      </c>
      <c r="M36" s="70">
        <v>1576816.99</v>
      </c>
    </row>
    <row r="37" spans="1:13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477.56</v>
      </c>
      <c r="F37" s="70">
        <v>0</v>
      </c>
      <c r="G37" s="70">
        <v>0</v>
      </c>
      <c r="H37" s="70">
        <v>0</v>
      </c>
      <c r="I37" s="70">
        <v>5.28</v>
      </c>
      <c r="J37" s="70">
        <v>0</v>
      </c>
      <c r="K37" s="70">
        <v>0</v>
      </c>
      <c r="L37" s="70">
        <v>0</v>
      </c>
      <c r="M37" s="70">
        <v>58.08</v>
      </c>
    </row>
    <row r="38" spans="1:13" ht="14.25" x14ac:dyDescent="0.2">
      <c r="A38" s="64" t="s">
        <v>29</v>
      </c>
      <c r="B38" s="70">
        <v>25469.21</v>
      </c>
      <c r="C38" s="70">
        <v>15313.180000000002</v>
      </c>
      <c r="D38" s="70">
        <v>27856.36</v>
      </c>
      <c r="E38" s="70">
        <v>21033.81</v>
      </c>
      <c r="F38" s="70">
        <v>18957.180000000004</v>
      </c>
      <c r="G38" s="70">
        <v>27229.67</v>
      </c>
      <c r="H38" s="70">
        <v>28904.079999999998</v>
      </c>
      <c r="I38" s="70">
        <v>51934.180000000008</v>
      </c>
      <c r="J38" s="70">
        <v>55597.390000000007</v>
      </c>
      <c r="K38" s="70">
        <v>42502.36</v>
      </c>
      <c r="L38" s="70">
        <v>33195.800000000003</v>
      </c>
      <c r="M38" s="70">
        <v>41753.019999999997</v>
      </c>
    </row>
    <row r="39" spans="1:13" x14ac:dyDescent="0.2">
      <c r="A39" s="64" t="s">
        <v>30</v>
      </c>
      <c r="B39" s="70">
        <v>730818.47</v>
      </c>
      <c r="C39" s="70">
        <v>736248.88</v>
      </c>
      <c r="D39" s="70">
        <v>1108656.5900000001</v>
      </c>
      <c r="E39" s="70">
        <v>995878.66</v>
      </c>
      <c r="F39" s="70">
        <v>1008465.7</v>
      </c>
      <c r="G39" s="70">
        <v>877728.19</v>
      </c>
      <c r="H39" s="70">
        <v>820783.01</v>
      </c>
      <c r="I39" s="70">
        <v>968591.73</v>
      </c>
      <c r="J39" s="70">
        <v>1186309</v>
      </c>
      <c r="K39" s="70">
        <v>854136.43</v>
      </c>
      <c r="L39" s="70">
        <v>1199026.6499999999</v>
      </c>
      <c r="M39" s="70">
        <v>1260758.49</v>
      </c>
    </row>
    <row r="40" spans="1:13" x14ac:dyDescent="0.2">
      <c r="A40" s="64" t="s">
        <v>31</v>
      </c>
      <c r="B40" s="70">
        <v>2813256.81</v>
      </c>
      <c r="C40" s="70">
        <v>3040312.1</v>
      </c>
      <c r="D40" s="70">
        <v>5335496.29</v>
      </c>
      <c r="E40" s="70">
        <v>2552503.5499999998</v>
      </c>
      <c r="F40" s="70">
        <v>2747334.25</v>
      </c>
      <c r="G40" s="70">
        <v>3546746.96</v>
      </c>
      <c r="H40" s="70">
        <v>2962756.2800000003</v>
      </c>
      <c r="I40" s="70">
        <v>3162654.54</v>
      </c>
      <c r="J40" s="70">
        <v>4478459.6100000003</v>
      </c>
      <c r="K40" s="70">
        <v>3276274.14</v>
      </c>
      <c r="L40" s="70">
        <v>3835945.5799999996</v>
      </c>
      <c r="M40" s="70">
        <v>3986256.55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12767982.631999999</v>
      </c>
      <c r="C42" s="72">
        <f t="shared" si="48"/>
        <v>12303742.076000003</v>
      </c>
      <c r="D42" s="72">
        <f t="shared" ref="D42:E42" si="49">SUM(D43:D62)</f>
        <v>11583553.359999998</v>
      </c>
      <c r="E42" s="72">
        <f t="shared" si="49"/>
        <v>9957291.6960000005</v>
      </c>
      <c r="F42" s="72">
        <f t="shared" ref="F42:G42" si="50">SUM(F43:F62)</f>
        <v>10449606.458000001</v>
      </c>
      <c r="G42" s="72">
        <f t="shared" si="50"/>
        <v>10932746.873</v>
      </c>
      <c r="H42" s="72">
        <f t="shared" ref="H42:I42" si="51">SUM(H43:H62)</f>
        <v>10724957.639999999</v>
      </c>
      <c r="I42" s="72">
        <f t="shared" si="51"/>
        <v>11784475.464000002</v>
      </c>
      <c r="J42" s="72">
        <f t="shared" ref="J42:K42" si="52">SUM(J43:J62)</f>
        <v>11961651.571999999</v>
      </c>
      <c r="K42" s="72">
        <f t="shared" si="52"/>
        <v>12212735.016000003</v>
      </c>
      <c r="L42" s="72">
        <f t="shared" ref="L42:M42" si="53">SUM(L43:L62)</f>
        <v>11926815.907000003</v>
      </c>
      <c r="M42" s="72">
        <f t="shared" si="53"/>
        <v>12657062.967999998</v>
      </c>
    </row>
    <row r="43" spans="1:13" x14ac:dyDescent="0.2">
      <c r="A43" s="64" t="s">
        <v>12</v>
      </c>
      <c r="B43" s="73">
        <v>10871521.528999999</v>
      </c>
      <c r="C43" s="73">
        <v>10666531.515000001</v>
      </c>
      <c r="D43" s="73">
        <v>9542550.1539999992</v>
      </c>
      <c r="E43" s="73">
        <v>8391966.2100000009</v>
      </c>
      <c r="F43" s="73">
        <v>8812785.9120000005</v>
      </c>
      <c r="G43" s="73">
        <v>9220415.0840000007</v>
      </c>
      <c r="H43" s="73">
        <v>9042267.2129999995</v>
      </c>
      <c r="I43" s="73">
        <v>9938149.7819999997</v>
      </c>
      <c r="J43" s="73">
        <v>9953383.6500000004</v>
      </c>
      <c r="K43" s="73">
        <v>10269317.647</v>
      </c>
      <c r="L43" s="73">
        <v>9735540.3460000008</v>
      </c>
      <c r="M43" s="73">
        <v>10394365.113</v>
      </c>
    </row>
    <row r="44" spans="1:13" x14ac:dyDescent="0.2">
      <c r="A44" s="64" t="s">
        <v>13</v>
      </c>
      <c r="B44" s="73">
        <v>858.05</v>
      </c>
      <c r="C44" s="73">
        <v>714.38</v>
      </c>
      <c r="D44" s="73">
        <v>1388.8</v>
      </c>
      <c r="E44" s="73">
        <v>416.88</v>
      </c>
      <c r="F44" s="73">
        <v>1063.914</v>
      </c>
      <c r="G44" s="73">
        <v>1663.5440000000001</v>
      </c>
      <c r="H44" s="73">
        <v>387.36399999999998</v>
      </c>
      <c r="I44" s="73">
        <v>1289.424</v>
      </c>
      <c r="J44" s="73">
        <v>1222.1500000000001</v>
      </c>
      <c r="K44" s="73">
        <v>870.27599999999995</v>
      </c>
      <c r="L44" s="73">
        <v>923.05600000000004</v>
      </c>
      <c r="M44" s="73">
        <v>1295.1420000000001</v>
      </c>
    </row>
    <row r="45" spans="1:13" x14ac:dyDescent="0.2">
      <c r="A45" s="64" t="s">
        <v>33</v>
      </c>
      <c r="B45" s="73">
        <v>85901.37</v>
      </c>
      <c r="C45" s="73">
        <v>62863.964</v>
      </c>
      <c r="D45" s="73">
        <v>116018.416</v>
      </c>
      <c r="E45" s="73">
        <v>48321.18</v>
      </c>
      <c r="F45" s="73">
        <v>60576.578999999998</v>
      </c>
      <c r="G45" s="73">
        <v>76124.979000000007</v>
      </c>
      <c r="H45" s="73">
        <v>71421.777000000002</v>
      </c>
      <c r="I45" s="73">
        <v>57976.987999999998</v>
      </c>
      <c r="J45" s="73">
        <v>93654.06</v>
      </c>
      <c r="K45" s="73">
        <v>114430.787</v>
      </c>
      <c r="L45" s="73">
        <v>65673.673999999999</v>
      </c>
      <c r="M45" s="73">
        <v>104859.524</v>
      </c>
    </row>
    <row r="46" spans="1:13" x14ac:dyDescent="0.2">
      <c r="A46" s="64" t="s">
        <v>34</v>
      </c>
      <c r="B46" s="73">
        <v>73345.895999999993</v>
      </c>
      <c r="C46" s="73">
        <v>78280.123999999996</v>
      </c>
      <c r="D46" s="73">
        <v>101848.78</v>
      </c>
      <c r="E46" s="73">
        <v>70235.87</v>
      </c>
      <c r="F46" s="73">
        <v>79004.894</v>
      </c>
      <c r="G46" s="73">
        <v>117936.409</v>
      </c>
      <c r="H46" s="73">
        <v>101936.27</v>
      </c>
      <c r="I46" s="73">
        <v>124147.64599999999</v>
      </c>
      <c r="J46" s="73">
        <v>165975.77799999999</v>
      </c>
      <c r="K46" s="73">
        <v>161394.11300000001</v>
      </c>
      <c r="L46" s="73">
        <v>104331.663</v>
      </c>
      <c r="M46" s="73">
        <v>90668.043999999994</v>
      </c>
    </row>
    <row r="47" spans="1:13" x14ac:dyDescent="0.2">
      <c r="A47" s="64" t="s">
        <v>16</v>
      </c>
      <c r="B47" s="73">
        <v>13592.25</v>
      </c>
      <c r="C47" s="73">
        <v>14368.45</v>
      </c>
      <c r="D47" s="73">
        <v>18337.509999999998</v>
      </c>
      <c r="E47" s="73">
        <v>18094.196</v>
      </c>
      <c r="F47" s="73">
        <v>16729.688999999998</v>
      </c>
      <c r="G47" s="73">
        <v>13838.601000000001</v>
      </c>
      <c r="H47" s="73">
        <v>16222.53</v>
      </c>
      <c r="I47" s="73">
        <v>15951.4</v>
      </c>
      <c r="J47" s="73">
        <v>24869.844000000001</v>
      </c>
      <c r="K47" s="73">
        <v>18498.546999999999</v>
      </c>
      <c r="L47" s="73">
        <v>22107.028999999999</v>
      </c>
      <c r="M47" s="73">
        <v>21680.238000000001</v>
      </c>
    </row>
    <row r="48" spans="1:13" x14ac:dyDescent="0.2">
      <c r="A48" s="64" t="s">
        <v>35</v>
      </c>
      <c r="B48" s="73">
        <v>25675.093000000001</v>
      </c>
      <c r="C48" s="73">
        <v>15692.723</v>
      </c>
      <c r="D48" s="73">
        <v>28837.672999999999</v>
      </c>
      <c r="E48" s="73">
        <v>15809.489</v>
      </c>
      <c r="F48" s="73">
        <v>15038.638000000001</v>
      </c>
      <c r="G48" s="73">
        <v>21179.708999999999</v>
      </c>
      <c r="H48" s="73">
        <v>28269.625</v>
      </c>
      <c r="I48" s="73">
        <v>20247.587</v>
      </c>
      <c r="J48" s="73">
        <v>30997.764999999999</v>
      </c>
      <c r="K48" s="73">
        <v>17741.205999999998</v>
      </c>
      <c r="L48" s="73">
        <v>35798.457999999999</v>
      </c>
      <c r="M48" s="73">
        <v>29698.234</v>
      </c>
    </row>
    <row r="49" spans="1:13" ht="14.25" x14ac:dyDescent="0.2">
      <c r="A49" s="64" t="s">
        <v>18</v>
      </c>
      <c r="B49" s="73">
        <v>32537.38</v>
      </c>
      <c r="C49" s="73">
        <v>21597.386999999999</v>
      </c>
      <c r="D49" s="73">
        <v>26526.112000000001</v>
      </c>
      <c r="E49" s="73">
        <v>26090.637999999999</v>
      </c>
      <c r="F49" s="73">
        <v>31270.39</v>
      </c>
      <c r="G49" s="73">
        <v>15981.242</v>
      </c>
      <c r="H49" s="73">
        <v>44880.67</v>
      </c>
      <c r="I49" s="73">
        <v>20992.147000000001</v>
      </c>
      <c r="J49" s="73">
        <v>22558.735000000001</v>
      </c>
      <c r="K49" s="73">
        <v>32289.288</v>
      </c>
      <c r="L49" s="73">
        <v>34924.385999999999</v>
      </c>
      <c r="M49" s="73">
        <v>30120.643</v>
      </c>
    </row>
    <row r="50" spans="1:13" ht="14.25" x14ac:dyDescent="0.2">
      <c r="A50" s="64" t="s">
        <v>19</v>
      </c>
      <c r="B50" s="73">
        <v>59765.841</v>
      </c>
      <c r="C50" s="73">
        <v>44685.067999999999</v>
      </c>
      <c r="D50" s="73">
        <v>69134.843999999997</v>
      </c>
      <c r="E50" s="73">
        <v>44495.303999999996</v>
      </c>
      <c r="F50" s="73">
        <v>57946.09</v>
      </c>
      <c r="G50" s="73">
        <v>60491.49</v>
      </c>
      <c r="H50" s="73">
        <v>46944.273000000001</v>
      </c>
      <c r="I50" s="73">
        <v>60089.487999999998</v>
      </c>
      <c r="J50" s="73">
        <v>54648.440999999999</v>
      </c>
      <c r="K50" s="73">
        <v>60178.572</v>
      </c>
      <c r="L50" s="73">
        <v>62281.57</v>
      </c>
      <c r="M50" s="73">
        <v>66418.668999999994</v>
      </c>
    </row>
    <row r="51" spans="1:13" ht="14.25" x14ac:dyDescent="0.2">
      <c r="A51" s="64" t="s">
        <v>20</v>
      </c>
      <c r="B51" s="73">
        <v>479.64499999999998</v>
      </c>
      <c r="C51" s="73">
        <v>754.25</v>
      </c>
      <c r="D51" s="73">
        <v>1774.8630000000001</v>
      </c>
      <c r="E51" s="73">
        <v>2151.6999999999998</v>
      </c>
      <c r="F51" s="73">
        <v>654</v>
      </c>
      <c r="G51" s="73">
        <v>1699.7460000000001</v>
      </c>
      <c r="H51" s="73">
        <v>900.19</v>
      </c>
      <c r="I51" s="73">
        <v>4010.7820000000002</v>
      </c>
      <c r="J51" s="73">
        <v>580.45000000000005</v>
      </c>
      <c r="K51" s="73">
        <v>1310.434</v>
      </c>
      <c r="L51" s="73">
        <v>1222.1300000000001</v>
      </c>
      <c r="M51" s="73">
        <v>2188.31</v>
      </c>
    </row>
    <row r="52" spans="1:13" x14ac:dyDescent="0.2">
      <c r="A52" s="64" t="s">
        <v>21</v>
      </c>
      <c r="B52" s="73">
        <v>13341.514999999999</v>
      </c>
      <c r="C52" s="73">
        <v>15858.698</v>
      </c>
      <c r="D52" s="73">
        <v>43610.286999999997</v>
      </c>
      <c r="E52" s="73">
        <v>11219.353999999999</v>
      </c>
      <c r="F52" s="73">
        <v>14121.379000000001</v>
      </c>
      <c r="G52" s="73">
        <v>15590.950999999999</v>
      </c>
      <c r="H52" s="73">
        <v>17773.36</v>
      </c>
      <c r="I52" s="73">
        <v>20372.516</v>
      </c>
      <c r="J52" s="73">
        <v>21810.313999999998</v>
      </c>
      <c r="K52" s="73">
        <v>26930.592000000001</v>
      </c>
      <c r="L52" s="73">
        <v>21789.35</v>
      </c>
      <c r="M52" s="73">
        <v>25362.592000000001</v>
      </c>
    </row>
    <row r="53" spans="1:13" x14ac:dyDescent="0.2">
      <c r="A53" s="64" t="s">
        <v>22</v>
      </c>
      <c r="B53" s="73">
        <v>36218.25</v>
      </c>
      <c r="C53" s="73">
        <v>30527.61</v>
      </c>
      <c r="D53" s="73">
        <v>39321.35</v>
      </c>
      <c r="E53" s="73">
        <v>35786.614000000001</v>
      </c>
      <c r="F53" s="73">
        <v>34083.449999999997</v>
      </c>
      <c r="G53" s="73">
        <v>44841.19</v>
      </c>
      <c r="H53" s="73">
        <v>39959.78</v>
      </c>
      <c r="I53" s="73">
        <v>40668.356</v>
      </c>
      <c r="J53" s="73">
        <v>39436.19</v>
      </c>
      <c r="K53" s="73">
        <v>41875.550999999999</v>
      </c>
      <c r="L53" s="73">
        <v>37934.455000000002</v>
      </c>
      <c r="M53" s="73">
        <v>45278.091</v>
      </c>
    </row>
    <row r="54" spans="1:13" x14ac:dyDescent="0.2">
      <c r="A54" s="64" t="s">
        <v>23</v>
      </c>
      <c r="B54" s="73">
        <v>30463.599999999999</v>
      </c>
      <c r="C54" s="73">
        <v>32914.89</v>
      </c>
      <c r="D54" s="73">
        <v>26840.43</v>
      </c>
      <c r="E54" s="73">
        <v>12107.62</v>
      </c>
      <c r="F54" s="73">
        <v>17195.759999999998</v>
      </c>
      <c r="G54" s="73">
        <v>19116</v>
      </c>
      <c r="H54" s="73">
        <v>23287.360000000001</v>
      </c>
      <c r="I54" s="73">
        <v>33244.031999999999</v>
      </c>
      <c r="J54" s="73">
        <v>24275.86</v>
      </c>
      <c r="K54" s="73">
        <v>13618.2</v>
      </c>
      <c r="L54" s="73">
        <v>27177.01</v>
      </c>
      <c r="M54" s="73">
        <v>21428.694</v>
      </c>
    </row>
    <row r="55" spans="1:13" x14ac:dyDescent="0.2">
      <c r="A55" s="64" t="s">
        <v>24</v>
      </c>
      <c r="B55" s="73">
        <v>554.59</v>
      </c>
      <c r="C55" s="73">
        <v>224.64</v>
      </c>
      <c r="D55" s="73">
        <v>30</v>
      </c>
      <c r="E55" s="73">
        <v>39.6</v>
      </c>
      <c r="F55" s="73">
        <v>47.1</v>
      </c>
      <c r="G55" s="73">
        <v>0</v>
      </c>
      <c r="H55" s="73">
        <v>0</v>
      </c>
      <c r="I55" s="73">
        <v>638.4</v>
      </c>
      <c r="J55" s="73">
        <v>800.1</v>
      </c>
      <c r="K55" s="73">
        <v>0</v>
      </c>
      <c r="L55" s="73">
        <v>143.76</v>
      </c>
      <c r="M55" s="73">
        <v>1265.28</v>
      </c>
    </row>
    <row r="56" spans="1:13" ht="14.25" x14ac:dyDescent="0.2">
      <c r="A56" s="64" t="s">
        <v>25</v>
      </c>
      <c r="B56" s="73">
        <v>79657.103000000003</v>
      </c>
      <c r="C56" s="73">
        <v>72286.649999999994</v>
      </c>
      <c r="D56" s="73">
        <v>90700.600999999995</v>
      </c>
      <c r="E56" s="73">
        <v>66692.517000000007</v>
      </c>
      <c r="F56" s="73">
        <v>81441.33</v>
      </c>
      <c r="G56" s="73">
        <v>79910.648000000001</v>
      </c>
      <c r="H56" s="73">
        <v>71816.626999999993</v>
      </c>
      <c r="I56" s="73">
        <v>88445.688999999998</v>
      </c>
      <c r="J56" s="73">
        <v>94698.231</v>
      </c>
      <c r="K56" s="73">
        <v>105713.16899999999</v>
      </c>
      <c r="L56" s="73">
        <v>106538.849</v>
      </c>
      <c r="M56" s="73">
        <v>151242.49</v>
      </c>
    </row>
    <row r="57" spans="1:13" ht="14.25" x14ac:dyDescent="0.2">
      <c r="A57" s="64" t="s">
        <v>26</v>
      </c>
      <c r="B57" s="73">
        <v>762197.42</v>
      </c>
      <c r="C57" s="73">
        <v>661550.18299999996</v>
      </c>
      <c r="D57" s="73">
        <v>800121.01399999997</v>
      </c>
      <c r="E57" s="73">
        <v>681285.34299999999</v>
      </c>
      <c r="F57" s="73">
        <v>745448.29099999997</v>
      </c>
      <c r="G57" s="73">
        <v>674781.88800000004</v>
      </c>
      <c r="H57" s="73">
        <v>670407.31999999995</v>
      </c>
      <c r="I57" s="73">
        <v>788572.924</v>
      </c>
      <c r="J57" s="73">
        <v>765420.83799999999</v>
      </c>
      <c r="K57" s="73">
        <v>824938.147</v>
      </c>
      <c r="L57" s="73">
        <v>1081683.767</v>
      </c>
      <c r="M57" s="73">
        <v>1047176.819</v>
      </c>
    </row>
    <row r="58" spans="1:13" x14ac:dyDescent="0.2">
      <c r="A58" s="64" t="s">
        <v>27</v>
      </c>
      <c r="B58" s="73">
        <v>579468.41599999997</v>
      </c>
      <c r="C58" s="73">
        <v>480268.22</v>
      </c>
      <c r="D58" s="73">
        <v>493556.79399999999</v>
      </c>
      <c r="E58" s="73">
        <v>428916.47600000002</v>
      </c>
      <c r="F58" s="73">
        <v>375103.52799999999</v>
      </c>
      <c r="G58" s="73">
        <v>442908.5</v>
      </c>
      <c r="H58" s="73">
        <v>439391.33399999997</v>
      </c>
      <c r="I58" s="73">
        <v>449884.70600000001</v>
      </c>
      <c r="J58" s="73">
        <v>504548.94400000002</v>
      </c>
      <c r="K58" s="73">
        <v>403353.10499999998</v>
      </c>
      <c r="L58" s="73">
        <v>444054.728</v>
      </c>
      <c r="M58" s="73">
        <v>468948.76199999999</v>
      </c>
    </row>
    <row r="59" spans="1:13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112.98</v>
      </c>
      <c r="F59" s="73">
        <v>0</v>
      </c>
      <c r="G59" s="73">
        <v>0</v>
      </c>
      <c r="H59" s="73">
        <v>0</v>
      </c>
      <c r="I59" s="73">
        <v>1.5</v>
      </c>
      <c r="J59" s="73">
        <v>0</v>
      </c>
      <c r="K59" s="73">
        <v>0</v>
      </c>
      <c r="L59" s="73">
        <v>0</v>
      </c>
      <c r="M59" s="73">
        <v>16.5</v>
      </c>
    </row>
    <row r="60" spans="1:13" ht="14.25" x14ac:dyDescent="0.2">
      <c r="A60" s="64" t="s">
        <v>29</v>
      </c>
      <c r="B60" s="73">
        <v>1832.75</v>
      </c>
      <c r="C60" s="73">
        <v>1076.55</v>
      </c>
      <c r="D60" s="73">
        <v>2069.625</v>
      </c>
      <c r="E60" s="73">
        <v>1632.94</v>
      </c>
      <c r="F60" s="73">
        <v>1435</v>
      </c>
      <c r="G60" s="73">
        <v>2239.1</v>
      </c>
      <c r="H60" s="73">
        <v>2237.15</v>
      </c>
      <c r="I60" s="73">
        <v>4189.5</v>
      </c>
      <c r="J60" s="73">
        <v>4627.3999999999996</v>
      </c>
      <c r="K60" s="73">
        <v>3147</v>
      </c>
      <c r="L60" s="73">
        <v>3548.5</v>
      </c>
      <c r="M60" s="73">
        <v>4067.45</v>
      </c>
    </row>
    <row r="61" spans="1:13" x14ac:dyDescent="0.2">
      <c r="A61" s="64" t="s">
        <v>30</v>
      </c>
      <c r="B61" s="73">
        <v>21174.989000000001</v>
      </c>
      <c r="C61" s="73">
        <v>21294.080000000002</v>
      </c>
      <c r="D61" s="73">
        <v>32074.187999999998</v>
      </c>
      <c r="E61" s="73">
        <v>28882.243999999999</v>
      </c>
      <c r="F61" s="73">
        <v>28999.441999999999</v>
      </c>
      <c r="G61" s="73">
        <v>25428.796999999999</v>
      </c>
      <c r="H61" s="73">
        <v>23693.275000000001</v>
      </c>
      <c r="I61" s="73">
        <v>27950.152999999998</v>
      </c>
      <c r="J61" s="73">
        <v>34046.449999999997</v>
      </c>
      <c r="K61" s="73">
        <v>25911.035</v>
      </c>
      <c r="L61" s="73">
        <v>34487.103999999999</v>
      </c>
      <c r="M61" s="73">
        <v>39317.563000000002</v>
      </c>
    </row>
    <row r="62" spans="1:13" x14ac:dyDescent="0.2">
      <c r="A62" s="64" t="s">
        <v>31</v>
      </c>
      <c r="B62" s="73">
        <v>79396.945000000007</v>
      </c>
      <c r="C62" s="73">
        <v>82252.694000000003</v>
      </c>
      <c r="D62" s="73">
        <v>148811.91899999999</v>
      </c>
      <c r="E62" s="73">
        <v>73034.540999999997</v>
      </c>
      <c r="F62" s="73">
        <v>76661.072</v>
      </c>
      <c r="G62" s="73">
        <v>98598.994999999995</v>
      </c>
      <c r="H62" s="73">
        <v>83161.521999999997</v>
      </c>
      <c r="I62" s="73">
        <v>87652.444000000003</v>
      </c>
      <c r="J62" s="73">
        <v>124096.372</v>
      </c>
      <c r="K62" s="73">
        <v>91217.346999999994</v>
      </c>
      <c r="L62" s="73">
        <v>106656.072</v>
      </c>
      <c r="M62" s="73">
        <v>111664.81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84779498.25</v>
      </c>
      <c r="C65" s="69">
        <f t="shared" si="54"/>
        <v>90689491.669999972</v>
      </c>
      <c r="D65" s="69">
        <f t="shared" ref="D65:E65" si="55">SUM(D66:D74)</f>
        <v>301030909.75</v>
      </c>
      <c r="E65" s="69">
        <f t="shared" si="55"/>
        <v>19565522.300000001</v>
      </c>
      <c r="F65" s="69">
        <f t="shared" ref="F65:G65" si="56">SUM(F66:F74)</f>
        <v>30937907.729999997</v>
      </c>
      <c r="G65" s="69">
        <f t="shared" si="56"/>
        <v>52904946.140000001</v>
      </c>
      <c r="H65" s="69">
        <f t="shared" ref="H65:I65" si="57">SUM(H66:H74)</f>
        <v>67724483.61999999</v>
      </c>
      <c r="I65" s="69">
        <f t="shared" si="57"/>
        <v>87146297.329999998</v>
      </c>
      <c r="J65" s="69">
        <f t="shared" ref="J65:K65" si="58">SUM(J66:J74)</f>
        <v>91770318.650000006</v>
      </c>
      <c r="K65" s="69">
        <f t="shared" si="58"/>
        <v>89842695.540000007</v>
      </c>
      <c r="L65" s="69">
        <f t="shared" ref="L65:M65" si="59">SUM(L66:L74)</f>
        <v>91419203.799999997</v>
      </c>
      <c r="M65" s="69">
        <f t="shared" si="59"/>
        <v>86753994.989999995</v>
      </c>
    </row>
    <row r="66" spans="1:13" x14ac:dyDescent="0.2">
      <c r="A66" s="64" t="s">
        <v>37</v>
      </c>
      <c r="B66" s="70">
        <v>367172</v>
      </c>
      <c r="C66" s="70">
        <v>3227214.64</v>
      </c>
      <c r="D66" s="70">
        <v>232622</v>
      </c>
      <c r="E66" s="70">
        <v>212589</v>
      </c>
      <c r="F66" s="70">
        <v>236210</v>
      </c>
      <c r="G66" s="70">
        <v>222755</v>
      </c>
      <c r="H66" s="70">
        <v>316940</v>
      </c>
      <c r="I66" s="70">
        <v>888113.72</v>
      </c>
      <c r="J66" s="70">
        <v>2126189</v>
      </c>
      <c r="K66" s="70">
        <v>211692</v>
      </c>
      <c r="L66" s="70">
        <v>862069.62</v>
      </c>
      <c r="M66" s="70">
        <v>104650</v>
      </c>
    </row>
    <row r="67" spans="1:13" x14ac:dyDescent="0.2">
      <c r="A67" s="64" t="s">
        <v>38</v>
      </c>
      <c r="B67" s="70">
        <v>214705.92000000001</v>
      </c>
      <c r="C67" s="70">
        <v>228746.96</v>
      </c>
      <c r="D67" s="70">
        <v>458534.44</v>
      </c>
      <c r="E67" s="70">
        <v>217169.68</v>
      </c>
      <c r="F67" s="70">
        <v>315468.92</v>
      </c>
      <c r="G67" s="70">
        <v>217857.38</v>
      </c>
      <c r="H67" s="70">
        <v>310248.38</v>
      </c>
      <c r="I67" s="70">
        <v>218380.63</v>
      </c>
      <c r="J67" s="70">
        <v>358673.52</v>
      </c>
      <c r="K67" s="70">
        <v>444937.12</v>
      </c>
      <c r="L67" s="70">
        <v>305688.63</v>
      </c>
      <c r="M67" s="70">
        <v>207828.92</v>
      </c>
    </row>
    <row r="68" spans="1:13" ht="14.25" x14ac:dyDescent="0.2">
      <c r="A68" s="64" t="s">
        <v>39</v>
      </c>
      <c r="B68" s="70">
        <v>83045174.549999997</v>
      </c>
      <c r="C68" s="70">
        <v>86414290.679999992</v>
      </c>
      <c r="D68" s="70">
        <v>298981038.56</v>
      </c>
      <c r="E68" s="70">
        <v>18469200.420000002</v>
      </c>
      <c r="F68" s="70">
        <v>29328117.619999997</v>
      </c>
      <c r="G68" s="70">
        <v>51552244.289999999</v>
      </c>
      <c r="H68" s="70">
        <v>66171336.619999997</v>
      </c>
      <c r="I68" s="70">
        <v>85310240.170000002</v>
      </c>
      <c r="J68" s="70">
        <v>88683976.900000006</v>
      </c>
      <c r="K68" s="70">
        <v>88402596.679999992</v>
      </c>
      <c r="L68" s="70">
        <v>89550280.890000001</v>
      </c>
      <c r="M68" s="70">
        <v>85823087.319999993</v>
      </c>
    </row>
    <row r="69" spans="1:13" ht="14.25" x14ac:dyDescent="0.2">
      <c r="A69" s="64" t="s">
        <v>40</v>
      </c>
      <c r="B69" s="70">
        <v>260784.94</v>
      </c>
      <c r="C69" s="70">
        <v>142538.07</v>
      </c>
      <c r="D69" s="70">
        <v>229668.11</v>
      </c>
      <c r="E69" s="70">
        <v>124360.2</v>
      </c>
      <c r="F69" s="70">
        <v>250922.29</v>
      </c>
      <c r="G69" s="70">
        <v>151375.71000000002</v>
      </c>
      <c r="H69" s="70">
        <v>228176.01</v>
      </c>
      <c r="I69" s="70">
        <v>167582.81</v>
      </c>
      <c r="J69" s="70">
        <v>136783.98000000001</v>
      </c>
      <c r="K69" s="70">
        <v>155611.28</v>
      </c>
      <c r="L69" s="70">
        <v>76769.86</v>
      </c>
      <c r="M69" s="70">
        <v>132553.19</v>
      </c>
    </row>
    <row r="70" spans="1:13" ht="14.25" x14ac:dyDescent="0.2">
      <c r="A70" s="64" t="s">
        <v>41</v>
      </c>
      <c r="B70" s="70">
        <v>240396</v>
      </c>
      <c r="C70" s="70">
        <v>213934.5</v>
      </c>
      <c r="D70" s="70">
        <v>275329.96000000002</v>
      </c>
      <c r="E70" s="70">
        <v>193154</v>
      </c>
      <c r="F70" s="70">
        <v>227389.5</v>
      </c>
      <c r="G70" s="70">
        <v>200629</v>
      </c>
      <c r="H70" s="70">
        <v>136194.5</v>
      </c>
      <c r="I70" s="70">
        <v>0</v>
      </c>
      <c r="J70" s="70">
        <v>0</v>
      </c>
      <c r="K70" s="70">
        <v>71.760000000000005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638698.43999999994</v>
      </c>
      <c r="C71" s="70">
        <v>437986.01999999996</v>
      </c>
      <c r="D71" s="70">
        <v>804172.68</v>
      </c>
      <c r="E71" s="70">
        <v>331061</v>
      </c>
      <c r="F71" s="70">
        <v>553540.19999999995</v>
      </c>
      <c r="G71" s="70">
        <v>515725.72</v>
      </c>
      <c r="H71" s="70">
        <v>536807.30999999994</v>
      </c>
      <c r="I71" s="70">
        <v>558952.80000000005</v>
      </c>
      <c r="J71" s="70">
        <v>437908.05</v>
      </c>
      <c r="K71" s="70">
        <v>603058.69999999995</v>
      </c>
      <c r="L71" s="70">
        <v>612074.80000000005</v>
      </c>
      <c r="M71" s="70">
        <v>461165.16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140.80000000000001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17460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12566.4</v>
      </c>
      <c r="C74" s="70">
        <v>24780.799999999999</v>
      </c>
      <c r="D74" s="70">
        <v>49544</v>
      </c>
      <c r="E74" s="70">
        <v>528</v>
      </c>
      <c r="F74" s="70">
        <v>26259.200000000001</v>
      </c>
      <c r="G74" s="70">
        <v>44359.040000000001</v>
      </c>
      <c r="H74" s="70">
        <v>24640</v>
      </c>
      <c r="I74" s="70">
        <v>3027.2</v>
      </c>
      <c r="J74" s="70">
        <v>26787.200000000001</v>
      </c>
      <c r="K74" s="70">
        <v>24728</v>
      </c>
      <c r="L74" s="70">
        <v>12320</v>
      </c>
      <c r="M74" s="70">
        <v>24710.400000000001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218637.99099999998</v>
      </c>
      <c r="C76" s="72">
        <f t="shared" si="60"/>
        <v>236281.90099999995</v>
      </c>
      <c r="D76" s="72">
        <f t="shared" ref="D76:E76" si="61">SUM(D77:D85)</f>
        <v>776607.31099999999</v>
      </c>
      <c r="E76" s="72">
        <f t="shared" si="61"/>
        <v>50901.518000000004</v>
      </c>
      <c r="F76" s="72">
        <f t="shared" ref="F76:G76" si="62">SUM(F77:F85)</f>
        <v>80341.269</v>
      </c>
      <c r="G76" s="72">
        <f t="shared" si="62"/>
        <v>136863.742</v>
      </c>
      <c r="H76" s="72">
        <f t="shared" ref="H76:I76" si="63">SUM(H77:H85)</f>
        <v>175139.80900000001</v>
      </c>
      <c r="I76" s="72">
        <f t="shared" si="63"/>
        <v>225453.51800000001</v>
      </c>
      <c r="J76" s="72">
        <f t="shared" ref="J76:K76" si="64">SUM(J77:J85)</f>
        <v>238055.96100000001</v>
      </c>
      <c r="K76" s="72">
        <f t="shared" si="64"/>
        <v>232865.253</v>
      </c>
      <c r="L76" s="72">
        <f t="shared" ref="L76:M76" si="65">SUM(L77:L85)</f>
        <v>236515.739</v>
      </c>
      <c r="M76" s="72">
        <f t="shared" si="65"/>
        <v>223839.00600000002</v>
      </c>
    </row>
    <row r="77" spans="1:13" x14ac:dyDescent="0.2">
      <c r="A77" s="64" t="s">
        <v>37</v>
      </c>
      <c r="B77" s="73">
        <v>1228</v>
      </c>
      <c r="C77" s="73">
        <v>10793.36</v>
      </c>
      <c r="D77" s="73">
        <v>778</v>
      </c>
      <c r="E77" s="73">
        <v>711</v>
      </c>
      <c r="F77" s="73">
        <v>790</v>
      </c>
      <c r="G77" s="73">
        <v>745</v>
      </c>
      <c r="H77" s="73">
        <v>1060</v>
      </c>
      <c r="I77" s="73">
        <v>2970.28</v>
      </c>
      <c r="J77" s="73">
        <v>7111</v>
      </c>
      <c r="K77" s="73">
        <v>708</v>
      </c>
      <c r="L77" s="73">
        <v>2883.1759999999999</v>
      </c>
      <c r="M77" s="73">
        <v>350</v>
      </c>
    </row>
    <row r="78" spans="1:13" x14ac:dyDescent="0.2">
      <c r="A78" s="64" t="s">
        <v>38</v>
      </c>
      <c r="B78" s="73">
        <v>718.08</v>
      </c>
      <c r="C78" s="73">
        <v>765.04</v>
      </c>
      <c r="D78" s="73">
        <v>1533.56</v>
      </c>
      <c r="E78" s="73">
        <v>726.32</v>
      </c>
      <c r="F78" s="73">
        <v>1055.08</v>
      </c>
      <c r="G78" s="73">
        <v>728.62</v>
      </c>
      <c r="H78" s="73">
        <v>1037.6199999999999</v>
      </c>
      <c r="I78" s="73">
        <v>730.37</v>
      </c>
      <c r="J78" s="73">
        <v>1199.577</v>
      </c>
      <c r="K78" s="73">
        <v>2289.6840000000002</v>
      </c>
      <c r="L78" s="73">
        <v>1022.37</v>
      </c>
      <c r="M78" s="73">
        <v>695.08</v>
      </c>
    </row>
    <row r="79" spans="1:13" ht="14.25" x14ac:dyDescent="0.2">
      <c r="A79" s="64" t="s">
        <v>39</v>
      </c>
      <c r="B79" s="73">
        <v>213533.95499999999</v>
      </c>
      <c r="C79" s="73">
        <v>222458.44399999999</v>
      </c>
      <c r="D79" s="73">
        <v>770569.62699999998</v>
      </c>
      <c r="E79" s="73">
        <v>47597.232000000004</v>
      </c>
      <c r="F79" s="73">
        <v>75587.732000000004</v>
      </c>
      <c r="G79" s="73">
        <v>132866.609</v>
      </c>
      <c r="H79" s="73">
        <v>170544.682</v>
      </c>
      <c r="I79" s="73">
        <v>219871.753</v>
      </c>
      <c r="J79" s="73">
        <v>228206.98</v>
      </c>
      <c r="K79" s="73">
        <v>227841.74400000001</v>
      </c>
      <c r="L79" s="73">
        <v>230799.693</v>
      </c>
      <c r="M79" s="73">
        <v>221193.524</v>
      </c>
    </row>
    <row r="80" spans="1:13" ht="14.25" x14ac:dyDescent="0.2">
      <c r="A80" s="64" t="s">
        <v>40</v>
      </c>
      <c r="B80" s="73">
        <v>672.12599999999998</v>
      </c>
      <c r="C80" s="73">
        <v>353.327</v>
      </c>
      <c r="D80" s="73">
        <v>591.928</v>
      </c>
      <c r="E80" s="73">
        <v>321.21600000000001</v>
      </c>
      <c r="F80" s="73">
        <v>646.70699999999999</v>
      </c>
      <c r="G80" s="73">
        <v>390.14299999999997</v>
      </c>
      <c r="H80" s="73">
        <v>588.08299999999997</v>
      </c>
      <c r="I80" s="73">
        <v>431.91500000000002</v>
      </c>
      <c r="J80" s="73">
        <v>337.82499999999999</v>
      </c>
      <c r="K80" s="73">
        <v>401.06</v>
      </c>
      <c r="L80" s="73">
        <v>197.86</v>
      </c>
      <c r="M80" s="73">
        <v>341.63200000000001</v>
      </c>
    </row>
    <row r="81" spans="1:13" ht="14.25" x14ac:dyDescent="0.2">
      <c r="A81" s="64" t="s">
        <v>41</v>
      </c>
      <c r="B81" s="73">
        <v>804</v>
      </c>
      <c r="C81" s="73">
        <v>715.5</v>
      </c>
      <c r="D81" s="73">
        <v>920.83600000000001</v>
      </c>
      <c r="E81" s="73">
        <v>646</v>
      </c>
      <c r="F81" s="73">
        <v>760.5</v>
      </c>
      <c r="G81" s="73">
        <v>671</v>
      </c>
      <c r="H81" s="73">
        <v>455.5</v>
      </c>
      <c r="I81" s="73">
        <v>0</v>
      </c>
      <c r="J81" s="73">
        <v>0</v>
      </c>
      <c r="K81" s="73">
        <v>0.24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1646.13</v>
      </c>
      <c r="C82" s="73">
        <v>1125.83</v>
      </c>
      <c r="D82" s="73">
        <v>2072.61</v>
      </c>
      <c r="E82" s="73">
        <v>853.25</v>
      </c>
      <c r="F82" s="73">
        <v>1426.65</v>
      </c>
      <c r="G82" s="73">
        <v>1329.19</v>
      </c>
      <c r="H82" s="73">
        <v>1383.5239999999999</v>
      </c>
      <c r="I82" s="73">
        <v>1440.6</v>
      </c>
      <c r="J82" s="73">
        <v>1124.479</v>
      </c>
      <c r="K82" s="73">
        <v>1554.2750000000001</v>
      </c>
      <c r="L82" s="73">
        <v>1577.64</v>
      </c>
      <c r="M82" s="73">
        <v>1188.57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0</v>
      </c>
      <c r="G83" s="73">
        <v>0</v>
      </c>
      <c r="H83" s="73">
        <v>0.4</v>
      </c>
      <c r="I83" s="73">
        <v>0</v>
      </c>
      <c r="J83" s="73">
        <v>0</v>
      </c>
      <c r="K83" s="73">
        <v>0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45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35.700000000000003</v>
      </c>
      <c r="C85" s="73">
        <v>70.400000000000006</v>
      </c>
      <c r="D85" s="73">
        <v>140.75</v>
      </c>
      <c r="E85" s="73">
        <v>1.5</v>
      </c>
      <c r="F85" s="73">
        <v>74.599999999999994</v>
      </c>
      <c r="G85" s="73">
        <v>133.18</v>
      </c>
      <c r="H85" s="73">
        <v>70</v>
      </c>
      <c r="I85" s="73">
        <v>8.6</v>
      </c>
      <c r="J85" s="73">
        <v>76.099999999999994</v>
      </c>
      <c r="K85" s="73">
        <v>70.25</v>
      </c>
      <c r="L85" s="73">
        <v>35</v>
      </c>
      <c r="M85" s="73">
        <v>70.2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SUM(B89:B90)</f>
        <v>46779309.979999997</v>
      </c>
      <c r="C88" s="69">
        <f t="shared" si="66"/>
        <v>50290380.829999998</v>
      </c>
      <c r="D88" s="69">
        <f t="shared" ref="D88:E88" si="67">SUM(D89:D90)</f>
        <v>47276057.570000008</v>
      </c>
      <c r="E88" s="69">
        <f t="shared" si="67"/>
        <v>49630199.859999999</v>
      </c>
      <c r="F88" s="69">
        <f t="shared" ref="F88:G88" si="68">SUM(F89:F90)</f>
        <v>49271123.960000001</v>
      </c>
      <c r="G88" s="69">
        <f t="shared" si="68"/>
        <v>49730383.290000007</v>
      </c>
      <c r="H88" s="69">
        <f t="shared" ref="H88:I88" si="69">SUM(H89:H90)</f>
        <v>45890471.119999997</v>
      </c>
      <c r="I88" s="69">
        <f t="shared" si="69"/>
        <v>51255423.479999997</v>
      </c>
      <c r="J88" s="69">
        <f t="shared" ref="J88:K88" si="70">SUM(J89:J90)</f>
        <v>51905931.420000002</v>
      </c>
      <c r="K88" s="69">
        <f t="shared" si="70"/>
        <v>49463202.880000003</v>
      </c>
      <c r="L88" s="69">
        <f t="shared" ref="L88:M88" si="71">SUM(L89:L90)</f>
        <v>50603175.519999996</v>
      </c>
      <c r="M88" s="69">
        <f t="shared" si="71"/>
        <v>48523016.049999997</v>
      </c>
    </row>
    <row r="89" spans="1:13" ht="14.25" x14ac:dyDescent="0.2">
      <c r="A89" s="64" t="s">
        <v>48</v>
      </c>
      <c r="B89" s="70">
        <v>46611590.93</v>
      </c>
      <c r="C89" s="70">
        <v>50123876.649999999</v>
      </c>
      <c r="D89" s="70">
        <v>47130443.150000006</v>
      </c>
      <c r="E89" s="70">
        <v>49472557.539999999</v>
      </c>
      <c r="F89" s="70">
        <v>49124368.539999999</v>
      </c>
      <c r="G89" s="70">
        <v>49586153.510000005</v>
      </c>
      <c r="H89" s="70">
        <v>45751587.539999999</v>
      </c>
      <c r="I89" s="70">
        <v>51126808.309999995</v>
      </c>
      <c r="J89" s="70">
        <v>51783246.340000004</v>
      </c>
      <c r="K89" s="70">
        <v>49349628.859999999</v>
      </c>
      <c r="L89" s="70">
        <v>50491104.379999995</v>
      </c>
      <c r="M89" s="70">
        <v>48415717.390000001</v>
      </c>
    </row>
    <row r="90" spans="1:13" x14ac:dyDescent="0.2">
      <c r="A90" s="64" t="s">
        <v>49</v>
      </c>
      <c r="B90" s="70">
        <v>167719.04999999999</v>
      </c>
      <c r="C90" s="70">
        <v>166504.18</v>
      </c>
      <c r="D90" s="70">
        <v>145614.42000000001</v>
      </c>
      <c r="E90" s="70">
        <v>157642.32</v>
      </c>
      <c r="F90" s="70">
        <v>146755.42000000001</v>
      </c>
      <c r="G90" s="70">
        <v>144229.78</v>
      </c>
      <c r="H90" s="70">
        <v>138883.57999999999</v>
      </c>
      <c r="I90" s="70">
        <v>128615.17</v>
      </c>
      <c r="J90" s="70">
        <v>122685.08</v>
      </c>
      <c r="K90" s="70">
        <v>113574.02</v>
      </c>
      <c r="L90" s="70">
        <v>112071.14</v>
      </c>
      <c r="M90" s="70">
        <v>107298.66</v>
      </c>
    </row>
    <row r="91" spans="1:13" x14ac:dyDescent="0.2">
      <c r="A91" s="64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</row>
    <row r="92" spans="1:13" ht="14.25" x14ac:dyDescent="0.2">
      <c r="A92" s="62" t="s">
        <v>50</v>
      </c>
      <c r="B92" s="69">
        <f t="shared" ref="B92:C92" si="72">SUM(B93:B94)</f>
        <v>8814022.6989999991</v>
      </c>
      <c r="C92" s="69">
        <f t="shared" si="72"/>
        <v>9408890.5800000001</v>
      </c>
      <c r="D92" s="69">
        <f t="shared" ref="D92:E92" si="73">SUM(D93:D94)</f>
        <v>8788965.1079999991</v>
      </c>
      <c r="E92" s="69">
        <f t="shared" si="73"/>
        <v>9255339.040000001</v>
      </c>
      <c r="F92" s="69">
        <f t="shared" ref="F92:G92" si="74">SUM(F93:F94)</f>
        <v>9145977.6900000013</v>
      </c>
      <c r="G92" s="69">
        <f t="shared" si="74"/>
        <v>9211519.2410000004</v>
      </c>
      <c r="H92" s="69">
        <f t="shared" ref="H92:I92" si="75">SUM(H93:H94)</f>
        <v>8531366.0449999999</v>
      </c>
      <c r="I92" s="69">
        <f t="shared" si="75"/>
        <v>9406030.7819999997</v>
      </c>
      <c r="J92" s="69">
        <f t="shared" ref="J92:K92" si="76">SUM(J93:J94)</f>
        <v>9487302.3900000006</v>
      </c>
      <c r="K92" s="69">
        <f t="shared" si="76"/>
        <v>9019845.2200000007</v>
      </c>
      <c r="L92" s="69">
        <f t="shared" ref="L92:M92" si="77">SUM(L93:L94)</f>
        <v>9213123.5800000001</v>
      </c>
      <c r="M92" s="69">
        <f t="shared" si="77"/>
        <v>8840270.6400000006</v>
      </c>
    </row>
    <row r="93" spans="1:13" ht="14.25" x14ac:dyDescent="0.2">
      <c r="A93" s="64" t="s">
        <v>51</v>
      </c>
      <c r="B93" s="70">
        <v>7975427.4589999998</v>
      </c>
      <c r="C93" s="70">
        <v>8576369.6999999993</v>
      </c>
      <c r="D93" s="70">
        <v>8061347.6299999999</v>
      </c>
      <c r="E93" s="70">
        <v>8467127.4600000009</v>
      </c>
      <c r="F93" s="70">
        <v>8412200.6400000006</v>
      </c>
      <c r="G93" s="70">
        <v>8490370.3230000008</v>
      </c>
      <c r="H93" s="70">
        <v>7836948.1699999999</v>
      </c>
      <c r="I93" s="70">
        <v>8762954.9519999996</v>
      </c>
      <c r="J93" s="70">
        <v>8873876.9900000002</v>
      </c>
      <c r="K93" s="70">
        <v>8451975.1300000008</v>
      </c>
      <c r="L93" s="70">
        <v>8652767.8599999994</v>
      </c>
      <c r="M93" s="70">
        <v>8303777.3300000001</v>
      </c>
    </row>
    <row r="94" spans="1:13" ht="14.25" x14ac:dyDescent="0.2">
      <c r="A94" s="64" t="s">
        <v>52</v>
      </c>
      <c r="B94" s="70">
        <v>838595.24</v>
      </c>
      <c r="C94" s="70">
        <v>832520.88</v>
      </c>
      <c r="D94" s="70">
        <v>727617.478</v>
      </c>
      <c r="E94" s="70">
        <v>788211.58</v>
      </c>
      <c r="F94" s="70">
        <v>733777.05</v>
      </c>
      <c r="G94" s="70">
        <v>721148.91799999995</v>
      </c>
      <c r="H94" s="70">
        <v>694417.875</v>
      </c>
      <c r="I94" s="70">
        <v>643075.82999999996</v>
      </c>
      <c r="J94" s="70">
        <v>613425.4</v>
      </c>
      <c r="K94" s="70">
        <v>567870.09</v>
      </c>
      <c r="L94" s="70">
        <v>560355.72</v>
      </c>
      <c r="M94" s="70">
        <v>536493.31000000006</v>
      </c>
    </row>
    <row r="95" spans="1:13" x14ac:dyDescent="0.2">
      <c r="A95" s="64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</row>
    <row r="96" spans="1:13" x14ac:dyDescent="0.2">
      <c r="A96" s="64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</row>
    <row r="97" spans="1:13" ht="14.25" x14ac:dyDescent="0.2">
      <c r="A97" s="62" t="s">
        <v>53</v>
      </c>
      <c r="B97" s="76">
        <f t="shared" ref="B97:C97" si="78">B98+B99</f>
        <v>39682326.959999993</v>
      </c>
      <c r="C97" s="76">
        <f t="shared" si="78"/>
        <v>33071618.449999999</v>
      </c>
      <c r="D97" s="76">
        <f t="shared" ref="D97:E97" si="79">D98+D99</f>
        <v>37468329.759999998</v>
      </c>
      <c r="E97" s="76">
        <f t="shared" si="79"/>
        <v>43067677.07</v>
      </c>
      <c r="F97" s="76">
        <f t="shared" ref="F97:G97" si="80">F98+F99</f>
        <v>40839542.970000006</v>
      </c>
      <c r="G97" s="76">
        <f t="shared" si="80"/>
        <v>47690729.130000003</v>
      </c>
      <c r="H97" s="76">
        <f t="shared" ref="H97:I97" si="81">H98+H99</f>
        <v>35521631.120000005</v>
      </c>
      <c r="I97" s="76">
        <f t="shared" si="81"/>
        <v>56575458.220000006</v>
      </c>
      <c r="J97" s="76">
        <f t="shared" ref="J97:K97" si="82">J98+J99</f>
        <v>48369004.820000008</v>
      </c>
      <c r="K97" s="76">
        <f t="shared" si="82"/>
        <v>49607613.829999998</v>
      </c>
      <c r="L97" s="76">
        <f t="shared" ref="L97:M97" si="83">L98+L99</f>
        <v>40273875.269999996</v>
      </c>
      <c r="M97" s="76">
        <f t="shared" si="83"/>
        <v>34044241.07</v>
      </c>
    </row>
    <row r="98" spans="1:13" ht="14.25" x14ac:dyDescent="0.2">
      <c r="A98" s="64" t="s">
        <v>54</v>
      </c>
      <c r="B98" s="70">
        <v>39317567.769999996</v>
      </c>
      <c r="C98" s="70">
        <v>32669946.5</v>
      </c>
      <c r="D98" s="70">
        <v>36983975.890000001</v>
      </c>
      <c r="E98" s="70">
        <v>42411448.990000002</v>
      </c>
      <c r="F98" s="70">
        <v>40338275.880000003</v>
      </c>
      <c r="G98" s="70">
        <v>47033066.670000002</v>
      </c>
      <c r="H98" s="70">
        <v>34920670.880000003</v>
      </c>
      <c r="I98" s="70">
        <v>55968870.200000003</v>
      </c>
      <c r="J98" s="70">
        <v>47886856.230000004</v>
      </c>
      <c r="K98" s="70">
        <v>49198457.259999998</v>
      </c>
      <c r="L98" s="70">
        <v>39693386.339999996</v>
      </c>
      <c r="M98" s="70">
        <v>33495832.190000001</v>
      </c>
    </row>
    <row r="99" spans="1:13" ht="14.25" x14ac:dyDescent="0.2">
      <c r="A99" s="64" t="s">
        <v>55</v>
      </c>
      <c r="B99" s="77">
        <v>364759.19</v>
      </c>
      <c r="C99" s="77">
        <v>401671.95</v>
      </c>
      <c r="D99" s="77">
        <v>484353.87</v>
      </c>
      <c r="E99" s="77">
        <v>656228.07999999996</v>
      </c>
      <c r="F99" s="77">
        <v>501267.09</v>
      </c>
      <c r="G99" s="77">
        <v>657662.46</v>
      </c>
      <c r="H99" s="77">
        <v>600960.24</v>
      </c>
      <c r="I99" s="77">
        <v>606588.02</v>
      </c>
      <c r="J99" s="77">
        <v>482148.59</v>
      </c>
      <c r="K99" s="77">
        <v>409156.57</v>
      </c>
      <c r="L99" s="77">
        <v>580488.93000000005</v>
      </c>
      <c r="M99" s="77">
        <v>548408.88</v>
      </c>
    </row>
    <row r="100" spans="1:13" x14ac:dyDescent="0.2">
      <c r="A100" s="64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</row>
    <row r="101" spans="1:13" ht="14.25" x14ac:dyDescent="0.2">
      <c r="A101" s="62" t="s">
        <v>56</v>
      </c>
      <c r="B101" s="78">
        <f t="shared" ref="B101:C101" si="84">B102+B103</f>
        <v>8262</v>
      </c>
      <c r="C101" s="78">
        <f t="shared" si="84"/>
        <v>7093</v>
      </c>
      <c r="D101" s="78">
        <f t="shared" ref="D101:E101" si="85">D102+D103</f>
        <v>7944</v>
      </c>
      <c r="E101" s="78">
        <f t="shared" si="85"/>
        <v>9775</v>
      </c>
      <c r="F101" s="78">
        <f t="shared" ref="F101:G101" si="86">F102+F103</f>
        <v>8862</v>
      </c>
      <c r="G101" s="78">
        <f t="shared" si="86"/>
        <v>10431</v>
      </c>
      <c r="H101" s="78">
        <f t="shared" ref="H101:I101" si="87">H102+H103</f>
        <v>7519</v>
      </c>
      <c r="I101" s="78">
        <f t="shared" si="87"/>
        <v>12237</v>
      </c>
      <c r="J101" s="78">
        <f t="shared" ref="J101:K101" si="88">J102+J103</f>
        <v>10240</v>
      </c>
      <c r="K101" s="78">
        <f t="shared" si="88"/>
        <v>10092</v>
      </c>
      <c r="L101" s="78">
        <f t="shared" ref="L101:M101" si="89">L102+L103</f>
        <v>7971</v>
      </c>
      <c r="M101" s="78">
        <f t="shared" si="89"/>
        <v>6819</v>
      </c>
    </row>
    <row r="102" spans="1:13" ht="14.25" x14ac:dyDescent="0.2">
      <c r="A102" s="64" t="s">
        <v>54</v>
      </c>
      <c r="B102" s="73">
        <v>7737</v>
      </c>
      <c r="C102" s="73">
        <v>6658</v>
      </c>
      <c r="D102" s="73">
        <v>7426</v>
      </c>
      <c r="E102" s="73">
        <v>8817</v>
      </c>
      <c r="F102" s="73">
        <v>8159</v>
      </c>
      <c r="G102" s="73">
        <v>9615</v>
      </c>
      <c r="H102" s="73">
        <v>6803</v>
      </c>
      <c r="I102" s="73">
        <v>11159</v>
      </c>
      <c r="J102" s="73">
        <v>9432</v>
      </c>
      <c r="K102" s="73">
        <v>9439</v>
      </c>
      <c r="L102" s="73">
        <v>7197</v>
      </c>
      <c r="M102" s="73">
        <v>6046</v>
      </c>
    </row>
    <row r="103" spans="1:13" ht="14.25" x14ac:dyDescent="0.2">
      <c r="A103" s="64" t="s">
        <v>55</v>
      </c>
      <c r="B103" s="79">
        <v>525</v>
      </c>
      <c r="C103" s="79">
        <v>435</v>
      </c>
      <c r="D103" s="79">
        <v>518</v>
      </c>
      <c r="E103" s="79">
        <v>958</v>
      </c>
      <c r="F103" s="79">
        <v>703</v>
      </c>
      <c r="G103" s="79">
        <v>816</v>
      </c>
      <c r="H103" s="79">
        <v>716</v>
      </c>
      <c r="I103" s="79">
        <v>1078</v>
      </c>
      <c r="J103" s="79">
        <v>808</v>
      </c>
      <c r="K103" s="79">
        <v>653</v>
      </c>
      <c r="L103" s="79">
        <v>774</v>
      </c>
      <c r="M103" s="79">
        <v>773</v>
      </c>
    </row>
    <row r="104" spans="1:13" x14ac:dyDescent="0.2">
      <c r="A104" s="64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</row>
    <row r="105" spans="1:13" x14ac:dyDescent="0.2">
      <c r="A105" s="64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</row>
    <row r="106" spans="1:13" ht="14.25" x14ac:dyDescent="0.2">
      <c r="A106" s="62" t="s">
        <v>57</v>
      </c>
      <c r="B106" s="69">
        <v>412642.13</v>
      </c>
      <c r="C106" s="69">
        <v>430650.99</v>
      </c>
      <c r="D106" s="69">
        <v>503203.75</v>
      </c>
      <c r="E106" s="69">
        <v>412796.01</v>
      </c>
      <c r="F106" s="69">
        <v>445575</v>
      </c>
      <c r="G106" s="69">
        <v>419517.45</v>
      </c>
      <c r="H106" s="69">
        <v>402449.48</v>
      </c>
      <c r="I106" s="69">
        <v>442049.05</v>
      </c>
      <c r="J106" s="69">
        <v>393914.76</v>
      </c>
      <c r="K106" s="69">
        <v>372573.16</v>
      </c>
      <c r="L106" s="69">
        <v>445045.81</v>
      </c>
      <c r="M106" s="69">
        <v>371954.75</v>
      </c>
    </row>
    <row r="107" spans="1:13" x14ac:dyDescent="0.2">
      <c r="A107" s="62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1:13" x14ac:dyDescent="0.2">
      <c r="A108" s="81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10" spans="1:13" ht="14.25" x14ac:dyDescent="0.2">
      <c r="A110" s="83" t="s">
        <v>58</v>
      </c>
    </row>
    <row r="111" spans="1:13" s="84" customFormat="1" ht="14.25" x14ac:dyDescent="0.2">
      <c r="A111" s="83" t="s">
        <v>59</v>
      </c>
    </row>
    <row r="112" spans="1:13" s="84" customFormat="1" ht="14.25" x14ac:dyDescent="0.2">
      <c r="A112" s="83" t="s">
        <v>60</v>
      </c>
    </row>
    <row r="113" spans="1:1" s="84" customFormat="1" ht="14.25" x14ac:dyDescent="0.2">
      <c r="A113" s="83" t="s">
        <v>61</v>
      </c>
    </row>
    <row r="114" spans="1:1" s="84" customFormat="1" ht="14.25" x14ac:dyDescent="0.2">
      <c r="A114" s="83" t="s">
        <v>62</v>
      </c>
    </row>
    <row r="115" spans="1:1" s="84" customFormat="1" ht="14.25" x14ac:dyDescent="0.2">
      <c r="A115" s="83" t="s">
        <v>63</v>
      </c>
    </row>
    <row r="116" spans="1:1" s="84" customFormat="1" ht="14.25" x14ac:dyDescent="0.2">
      <c r="A116" s="83" t="s">
        <v>64</v>
      </c>
    </row>
    <row r="117" spans="1:1" s="84" customFormat="1" ht="14.25" x14ac:dyDescent="0.2">
      <c r="A117" s="83" t="s">
        <v>65</v>
      </c>
    </row>
    <row r="118" spans="1:1" s="84" customFormat="1" ht="14.25" x14ac:dyDescent="0.2">
      <c r="A118" s="83" t="s">
        <v>66</v>
      </c>
    </row>
    <row r="119" spans="1:1" s="84" customFormat="1" ht="14.25" x14ac:dyDescent="0.2">
      <c r="A119" s="83" t="s">
        <v>67</v>
      </c>
    </row>
    <row r="120" spans="1:1" s="84" customFormat="1" ht="14.25" x14ac:dyDescent="0.2">
      <c r="A120" s="83" t="s">
        <v>68</v>
      </c>
    </row>
    <row r="121" spans="1:1" s="84" customFormat="1" ht="14.25" x14ac:dyDescent="0.2">
      <c r="A121" s="83" t="s">
        <v>69</v>
      </c>
    </row>
    <row r="122" spans="1:1" s="84" customFormat="1" ht="14.25" x14ac:dyDescent="0.2">
      <c r="A122" s="83" t="s">
        <v>70</v>
      </c>
    </row>
    <row r="123" spans="1:1" s="84" customFormat="1" ht="14.25" x14ac:dyDescent="0.2">
      <c r="A123" s="83" t="s">
        <v>71</v>
      </c>
    </row>
    <row r="124" spans="1:1" s="84" customFormat="1" ht="14.25" x14ac:dyDescent="0.2">
      <c r="A124" s="83" t="s">
        <v>72</v>
      </c>
    </row>
    <row r="125" spans="1:1" s="84" customFormat="1" ht="14.25" x14ac:dyDescent="0.2">
      <c r="A125" s="83" t="s">
        <v>73</v>
      </c>
    </row>
    <row r="126" spans="1:1" s="84" customFormat="1" x14ac:dyDescent="0.2">
      <c r="A126" s="85"/>
    </row>
    <row r="127" spans="1:1" s="84" customFormat="1" x14ac:dyDescent="0.2">
      <c r="A127" s="86" t="s">
        <v>74</v>
      </c>
    </row>
    <row r="129" spans="1:1" s="84" customFormat="1" x14ac:dyDescent="0.2">
      <c r="A129" s="54"/>
    </row>
    <row r="130" spans="1:1" s="84" customFormat="1" x14ac:dyDescent="0.2">
      <c r="A130" s="87"/>
    </row>
    <row r="131" spans="1:1" s="84" customFormat="1" x14ac:dyDescent="0.2">
      <c r="A131" s="87"/>
    </row>
    <row r="132" spans="1:1" s="84" customFormat="1" ht="14.25" x14ac:dyDescent="0.2">
      <c r="A132" s="83"/>
    </row>
    <row r="133" spans="1:1" s="84" customFormat="1" ht="14.25" x14ac:dyDescent="0.2">
      <c r="A133" s="83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</sheetData>
  <mergeCells count="2">
    <mergeCell ref="A2:M2"/>
    <mergeCell ref="A1:M1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46"/>
  <sheetViews>
    <sheetView zoomScaleNormal="100" workbookViewId="0">
      <selection sqref="A1:M1"/>
    </sheetView>
  </sheetViews>
  <sheetFormatPr defaultRowHeight="12.75" x14ac:dyDescent="0.2"/>
  <cols>
    <col min="1" max="1" width="75.5703125" style="88" customWidth="1"/>
    <col min="2" max="13" width="12.5703125" style="84" customWidth="1"/>
    <col min="14" max="150" width="9.140625" style="54"/>
    <col min="151" max="151" width="69.42578125" style="54" customWidth="1"/>
    <col min="152" max="161" width="12.5703125" style="54" customWidth="1"/>
    <col min="162" max="406" width="9.140625" style="54"/>
    <col min="407" max="407" width="69.42578125" style="54" customWidth="1"/>
    <col min="408" max="417" width="12.5703125" style="54" customWidth="1"/>
    <col min="418" max="662" width="9.140625" style="54"/>
    <col min="663" max="663" width="69.42578125" style="54" customWidth="1"/>
    <col min="664" max="673" width="12.5703125" style="54" customWidth="1"/>
    <col min="674" max="918" width="9.140625" style="54"/>
    <col min="919" max="919" width="69.42578125" style="54" customWidth="1"/>
    <col min="920" max="929" width="12.5703125" style="54" customWidth="1"/>
    <col min="930" max="1174" width="9.140625" style="54"/>
    <col min="1175" max="1175" width="69.42578125" style="54" customWidth="1"/>
    <col min="1176" max="1185" width="12.5703125" style="54" customWidth="1"/>
    <col min="1186" max="1430" width="9.140625" style="54"/>
    <col min="1431" max="1431" width="69.42578125" style="54" customWidth="1"/>
    <col min="1432" max="1441" width="12.5703125" style="54" customWidth="1"/>
    <col min="1442" max="1686" width="9.140625" style="54"/>
    <col min="1687" max="1687" width="69.42578125" style="54" customWidth="1"/>
    <col min="1688" max="1697" width="12.5703125" style="54" customWidth="1"/>
    <col min="1698" max="1942" width="9.140625" style="54"/>
    <col min="1943" max="1943" width="69.42578125" style="54" customWidth="1"/>
    <col min="1944" max="1953" width="12.5703125" style="54" customWidth="1"/>
    <col min="1954" max="2198" width="9.140625" style="54"/>
    <col min="2199" max="2199" width="69.42578125" style="54" customWidth="1"/>
    <col min="2200" max="2209" width="12.5703125" style="54" customWidth="1"/>
    <col min="2210" max="2454" width="9.140625" style="54"/>
    <col min="2455" max="2455" width="69.42578125" style="54" customWidth="1"/>
    <col min="2456" max="2465" width="12.5703125" style="54" customWidth="1"/>
    <col min="2466" max="2710" width="9.140625" style="54"/>
    <col min="2711" max="2711" width="69.42578125" style="54" customWidth="1"/>
    <col min="2712" max="2721" width="12.5703125" style="54" customWidth="1"/>
    <col min="2722" max="2966" width="9.140625" style="54"/>
    <col min="2967" max="2967" width="69.42578125" style="54" customWidth="1"/>
    <col min="2968" max="2977" width="12.5703125" style="54" customWidth="1"/>
    <col min="2978" max="3222" width="9.140625" style="54"/>
    <col min="3223" max="3223" width="69.42578125" style="54" customWidth="1"/>
    <col min="3224" max="3233" width="12.5703125" style="54" customWidth="1"/>
    <col min="3234" max="3478" width="9.140625" style="54"/>
    <col min="3479" max="3479" width="69.42578125" style="54" customWidth="1"/>
    <col min="3480" max="3489" width="12.5703125" style="54" customWidth="1"/>
    <col min="3490" max="3734" width="9.140625" style="54"/>
    <col min="3735" max="3735" width="69.42578125" style="54" customWidth="1"/>
    <col min="3736" max="3745" width="12.5703125" style="54" customWidth="1"/>
    <col min="3746" max="3990" width="9.140625" style="54"/>
    <col min="3991" max="3991" width="69.42578125" style="54" customWidth="1"/>
    <col min="3992" max="4001" width="12.5703125" style="54" customWidth="1"/>
    <col min="4002" max="4246" width="9.140625" style="54"/>
    <col min="4247" max="4247" width="69.42578125" style="54" customWidth="1"/>
    <col min="4248" max="4257" width="12.5703125" style="54" customWidth="1"/>
    <col min="4258" max="4502" width="9.140625" style="54"/>
    <col min="4503" max="4503" width="69.42578125" style="54" customWidth="1"/>
    <col min="4504" max="4513" width="12.5703125" style="54" customWidth="1"/>
    <col min="4514" max="4758" width="9.140625" style="54"/>
    <col min="4759" max="4759" width="69.42578125" style="54" customWidth="1"/>
    <col min="4760" max="4769" width="12.5703125" style="54" customWidth="1"/>
    <col min="4770" max="5014" width="9.140625" style="54"/>
    <col min="5015" max="5015" width="69.42578125" style="54" customWidth="1"/>
    <col min="5016" max="5025" width="12.5703125" style="54" customWidth="1"/>
    <col min="5026" max="5270" width="9.140625" style="54"/>
    <col min="5271" max="5271" width="69.42578125" style="54" customWidth="1"/>
    <col min="5272" max="5281" width="12.5703125" style="54" customWidth="1"/>
    <col min="5282" max="5526" width="9.140625" style="54"/>
    <col min="5527" max="5527" width="69.42578125" style="54" customWidth="1"/>
    <col min="5528" max="5537" width="12.5703125" style="54" customWidth="1"/>
    <col min="5538" max="5782" width="9.140625" style="54"/>
    <col min="5783" max="5783" width="69.42578125" style="54" customWidth="1"/>
    <col min="5784" max="5793" width="12.5703125" style="54" customWidth="1"/>
    <col min="5794" max="6038" width="9.140625" style="54"/>
    <col min="6039" max="6039" width="69.42578125" style="54" customWidth="1"/>
    <col min="6040" max="6049" width="12.5703125" style="54" customWidth="1"/>
    <col min="6050" max="6294" width="9.140625" style="54"/>
    <col min="6295" max="6295" width="69.42578125" style="54" customWidth="1"/>
    <col min="6296" max="6305" width="12.5703125" style="54" customWidth="1"/>
    <col min="6306" max="6550" width="9.140625" style="54"/>
    <col min="6551" max="6551" width="69.42578125" style="54" customWidth="1"/>
    <col min="6552" max="6561" width="12.5703125" style="54" customWidth="1"/>
    <col min="6562" max="6806" width="9.140625" style="54"/>
    <col min="6807" max="6807" width="69.42578125" style="54" customWidth="1"/>
    <col min="6808" max="6817" width="12.5703125" style="54" customWidth="1"/>
    <col min="6818" max="7062" width="9.140625" style="54"/>
    <col min="7063" max="7063" width="69.42578125" style="54" customWidth="1"/>
    <col min="7064" max="7073" width="12.5703125" style="54" customWidth="1"/>
    <col min="7074" max="7318" width="9.140625" style="54"/>
    <col min="7319" max="7319" width="69.42578125" style="54" customWidth="1"/>
    <col min="7320" max="7329" width="12.5703125" style="54" customWidth="1"/>
    <col min="7330" max="7574" width="9.140625" style="54"/>
    <col min="7575" max="7575" width="69.42578125" style="54" customWidth="1"/>
    <col min="7576" max="7585" width="12.5703125" style="54" customWidth="1"/>
    <col min="7586" max="7830" width="9.140625" style="54"/>
    <col min="7831" max="7831" width="69.42578125" style="54" customWidth="1"/>
    <col min="7832" max="7841" width="12.5703125" style="54" customWidth="1"/>
    <col min="7842" max="8086" width="9.140625" style="54"/>
    <col min="8087" max="8087" width="69.42578125" style="54" customWidth="1"/>
    <col min="8088" max="8097" width="12.5703125" style="54" customWidth="1"/>
    <col min="8098" max="8342" width="9.140625" style="54"/>
    <col min="8343" max="8343" width="69.42578125" style="54" customWidth="1"/>
    <col min="8344" max="8353" width="12.5703125" style="54" customWidth="1"/>
    <col min="8354" max="8598" width="9.140625" style="54"/>
    <col min="8599" max="8599" width="69.42578125" style="54" customWidth="1"/>
    <col min="8600" max="8609" width="12.5703125" style="54" customWidth="1"/>
    <col min="8610" max="8854" width="9.140625" style="54"/>
    <col min="8855" max="8855" width="69.42578125" style="54" customWidth="1"/>
    <col min="8856" max="8865" width="12.5703125" style="54" customWidth="1"/>
    <col min="8866" max="9110" width="9.140625" style="54"/>
    <col min="9111" max="9111" width="69.42578125" style="54" customWidth="1"/>
    <col min="9112" max="9121" width="12.5703125" style="54" customWidth="1"/>
    <col min="9122" max="9366" width="9.140625" style="54"/>
    <col min="9367" max="9367" width="69.42578125" style="54" customWidth="1"/>
    <col min="9368" max="9377" width="12.5703125" style="54" customWidth="1"/>
    <col min="9378" max="9622" width="9.140625" style="54"/>
    <col min="9623" max="9623" width="69.42578125" style="54" customWidth="1"/>
    <col min="9624" max="9633" width="12.5703125" style="54" customWidth="1"/>
    <col min="9634" max="9878" width="9.140625" style="54"/>
    <col min="9879" max="9879" width="69.42578125" style="54" customWidth="1"/>
    <col min="9880" max="9889" width="12.5703125" style="54" customWidth="1"/>
    <col min="9890" max="10134" width="9.140625" style="54"/>
    <col min="10135" max="10135" width="69.42578125" style="54" customWidth="1"/>
    <col min="10136" max="10145" width="12.5703125" style="54" customWidth="1"/>
    <col min="10146" max="10390" width="9.140625" style="54"/>
    <col min="10391" max="10391" width="69.42578125" style="54" customWidth="1"/>
    <col min="10392" max="10401" width="12.5703125" style="54" customWidth="1"/>
    <col min="10402" max="10646" width="9.140625" style="54"/>
    <col min="10647" max="10647" width="69.42578125" style="54" customWidth="1"/>
    <col min="10648" max="10657" width="12.5703125" style="54" customWidth="1"/>
    <col min="10658" max="10902" width="9.140625" style="54"/>
    <col min="10903" max="10903" width="69.42578125" style="54" customWidth="1"/>
    <col min="10904" max="10913" width="12.5703125" style="54" customWidth="1"/>
    <col min="10914" max="11158" width="9.140625" style="54"/>
    <col min="11159" max="11159" width="69.42578125" style="54" customWidth="1"/>
    <col min="11160" max="11169" width="12.5703125" style="54" customWidth="1"/>
    <col min="11170" max="11414" width="9.140625" style="54"/>
    <col min="11415" max="11415" width="69.42578125" style="54" customWidth="1"/>
    <col min="11416" max="11425" width="12.5703125" style="54" customWidth="1"/>
    <col min="11426" max="11670" width="9.140625" style="54"/>
    <col min="11671" max="11671" width="69.42578125" style="54" customWidth="1"/>
    <col min="11672" max="11681" width="12.5703125" style="54" customWidth="1"/>
    <col min="11682" max="11926" width="9.140625" style="54"/>
    <col min="11927" max="11927" width="69.42578125" style="54" customWidth="1"/>
    <col min="11928" max="11937" width="12.5703125" style="54" customWidth="1"/>
    <col min="11938" max="12182" width="9.140625" style="54"/>
    <col min="12183" max="12183" width="69.42578125" style="54" customWidth="1"/>
    <col min="12184" max="12193" width="12.5703125" style="54" customWidth="1"/>
    <col min="12194" max="12438" width="9.140625" style="54"/>
    <col min="12439" max="12439" width="69.42578125" style="54" customWidth="1"/>
    <col min="12440" max="12449" width="12.5703125" style="54" customWidth="1"/>
    <col min="12450" max="12694" width="9.140625" style="54"/>
    <col min="12695" max="12695" width="69.42578125" style="54" customWidth="1"/>
    <col min="12696" max="12705" width="12.5703125" style="54" customWidth="1"/>
    <col min="12706" max="12950" width="9.140625" style="54"/>
    <col min="12951" max="12951" width="69.42578125" style="54" customWidth="1"/>
    <col min="12952" max="12961" width="12.5703125" style="54" customWidth="1"/>
    <col min="12962" max="13206" width="9.140625" style="54"/>
    <col min="13207" max="13207" width="69.42578125" style="54" customWidth="1"/>
    <col min="13208" max="13217" width="12.5703125" style="54" customWidth="1"/>
    <col min="13218" max="13462" width="9.140625" style="54"/>
    <col min="13463" max="13463" width="69.42578125" style="54" customWidth="1"/>
    <col min="13464" max="13473" width="12.5703125" style="54" customWidth="1"/>
    <col min="13474" max="13718" width="9.140625" style="54"/>
    <col min="13719" max="13719" width="69.42578125" style="54" customWidth="1"/>
    <col min="13720" max="13729" width="12.5703125" style="54" customWidth="1"/>
    <col min="13730" max="13974" width="9.140625" style="54"/>
    <col min="13975" max="13975" width="69.42578125" style="54" customWidth="1"/>
    <col min="13976" max="13985" width="12.5703125" style="54" customWidth="1"/>
    <col min="13986" max="14230" width="9.140625" style="54"/>
    <col min="14231" max="14231" width="69.42578125" style="54" customWidth="1"/>
    <col min="14232" max="14241" width="12.5703125" style="54" customWidth="1"/>
    <col min="14242" max="14486" width="9.140625" style="54"/>
    <col min="14487" max="14487" width="69.42578125" style="54" customWidth="1"/>
    <col min="14488" max="14497" width="12.5703125" style="54" customWidth="1"/>
    <col min="14498" max="14742" width="9.140625" style="54"/>
    <col min="14743" max="14743" width="69.42578125" style="54" customWidth="1"/>
    <col min="14744" max="14753" width="12.5703125" style="54" customWidth="1"/>
    <col min="14754" max="14998" width="9.140625" style="54"/>
    <col min="14999" max="14999" width="69.42578125" style="54" customWidth="1"/>
    <col min="15000" max="15009" width="12.5703125" style="54" customWidth="1"/>
    <col min="15010" max="15254" width="9.140625" style="54"/>
    <col min="15255" max="15255" width="69.42578125" style="54" customWidth="1"/>
    <col min="15256" max="15265" width="12.5703125" style="54" customWidth="1"/>
    <col min="15266" max="15510" width="9.140625" style="54"/>
    <col min="15511" max="15511" width="69.42578125" style="54" customWidth="1"/>
    <col min="15512" max="15521" width="12.5703125" style="54" customWidth="1"/>
    <col min="15522" max="15766" width="9.140625" style="54"/>
    <col min="15767" max="15767" width="69.42578125" style="54" customWidth="1"/>
    <col min="15768" max="15777" width="12.5703125" style="54" customWidth="1"/>
    <col min="15778" max="16022" width="9.140625" style="54"/>
    <col min="16023" max="16023" width="69.42578125" style="54" customWidth="1"/>
    <col min="16024" max="16033" width="12.5703125" style="54" customWidth="1"/>
    <col min="16034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85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42766</v>
      </c>
      <c r="C5" s="56">
        <v>42794</v>
      </c>
      <c r="D5" s="56">
        <v>42825</v>
      </c>
      <c r="E5" s="56">
        <v>42855</v>
      </c>
      <c r="F5" s="56">
        <v>42856</v>
      </c>
      <c r="G5" s="56">
        <v>42887</v>
      </c>
      <c r="H5" s="56">
        <v>42917</v>
      </c>
      <c r="I5" s="56">
        <v>42948</v>
      </c>
      <c r="J5" s="56">
        <v>42979</v>
      </c>
      <c r="K5" s="56">
        <v>43009</v>
      </c>
      <c r="L5" s="56">
        <v>43040</v>
      </c>
      <c r="M5" s="56">
        <v>43070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255359209.38999999</v>
      </c>
      <c r="C8" s="63">
        <f t="shared" si="0"/>
        <v>370733980.91000009</v>
      </c>
      <c r="D8" s="63">
        <f t="shared" ref="D8:E8" si="1">SUM(D9:D13)</f>
        <v>161770106.35999998</v>
      </c>
      <c r="E8" s="63">
        <f t="shared" si="1"/>
        <v>195213637.50999999</v>
      </c>
      <c r="F8" s="63">
        <f t="shared" ref="F8:G8" si="2">SUM(F9:F13)</f>
        <v>219978315.41999999</v>
      </c>
      <c r="G8" s="63">
        <f t="shared" si="2"/>
        <v>244801480.22999999</v>
      </c>
      <c r="H8" s="63">
        <f t="shared" ref="H8:I8" si="3">SUM(H9:H13)</f>
        <v>259681294.29999998</v>
      </c>
      <c r="I8" s="63">
        <f t="shared" si="3"/>
        <v>269668897.26999998</v>
      </c>
      <c r="J8" s="63">
        <f t="shared" ref="J8:K8" si="4">SUM(J9:J13)</f>
        <v>253655960.28</v>
      </c>
      <c r="K8" s="63">
        <f t="shared" si="4"/>
        <v>262988228.01000002</v>
      </c>
      <c r="L8" s="63">
        <f t="shared" ref="L8:M8" si="5">SUM(L9:L13)</f>
        <v>270913087.92000002</v>
      </c>
      <c r="M8" s="63">
        <f t="shared" si="5"/>
        <v>256927495.35999998</v>
      </c>
    </row>
    <row r="9" spans="1:13" x14ac:dyDescent="0.2">
      <c r="A9" s="64" t="s">
        <v>3</v>
      </c>
      <c r="B9" s="65">
        <f t="shared" ref="B9:C9" si="6">B20</f>
        <v>61724048.100000009</v>
      </c>
      <c r="C9" s="65">
        <f t="shared" si="6"/>
        <v>56089559.820000008</v>
      </c>
      <c r="D9" s="65">
        <f t="shared" ref="D9:E9" si="7">D20</f>
        <v>41649090.439999998</v>
      </c>
      <c r="E9" s="65">
        <f t="shared" si="7"/>
        <v>47559381.099999987</v>
      </c>
      <c r="F9" s="65">
        <f t="shared" ref="F9:G9" si="8">F20</f>
        <v>52799695.269999996</v>
      </c>
      <c r="G9" s="65">
        <f t="shared" si="8"/>
        <v>53155921.640000015</v>
      </c>
      <c r="H9" s="65">
        <f t="shared" ref="H9:I9" si="9">H20</f>
        <v>52272924.559999987</v>
      </c>
      <c r="I9" s="65">
        <f t="shared" si="9"/>
        <v>54994313.309999995</v>
      </c>
      <c r="J9" s="65">
        <f t="shared" ref="J9:K9" si="10">J20</f>
        <v>59923304.479999982</v>
      </c>
      <c r="K9" s="65">
        <f t="shared" si="10"/>
        <v>57097413.289999999</v>
      </c>
      <c r="L9" s="65">
        <f t="shared" ref="L9:M9" si="11">L20</f>
        <v>56611506.539999999</v>
      </c>
      <c r="M9" s="65">
        <f t="shared" si="11"/>
        <v>56348634.169999987</v>
      </c>
    </row>
    <row r="10" spans="1:13" x14ac:dyDescent="0.2">
      <c r="A10" s="64" t="s">
        <v>4</v>
      </c>
      <c r="B10" s="65">
        <f t="shared" ref="B10:C10" si="12">B65</f>
        <v>108774110.95000002</v>
      </c>
      <c r="C10" s="65">
        <f t="shared" si="12"/>
        <v>233298786.93000004</v>
      </c>
      <c r="D10" s="65">
        <f t="shared" ref="D10:E10" si="13">D65</f>
        <v>25769979.919999998</v>
      </c>
      <c r="E10" s="65">
        <f t="shared" si="13"/>
        <v>38440341.699999996</v>
      </c>
      <c r="F10" s="65">
        <f t="shared" ref="F10:G10" si="14">F65</f>
        <v>57397032.100000001</v>
      </c>
      <c r="G10" s="65">
        <f t="shared" si="14"/>
        <v>88314315.280000016</v>
      </c>
      <c r="H10" s="65">
        <f t="shared" ref="H10:I10" si="15">H65</f>
        <v>87899710.609999999</v>
      </c>
      <c r="I10" s="65">
        <f t="shared" si="15"/>
        <v>104900416.5</v>
      </c>
      <c r="J10" s="65">
        <f t="shared" ref="J10:K10" si="16">J65</f>
        <v>88877415.179999992</v>
      </c>
      <c r="K10" s="65">
        <f t="shared" si="16"/>
        <v>96186513.170000002</v>
      </c>
      <c r="L10" s="65">
        <f t="shared" ref="L10:M10" si="17">L65</f>
        <v>96380656.540000021</v>
      </c>
      <c r="M10" s="65">
        <f t="shared" si="17"/>
        <v>92373643.320000008</v>
      </c>
    </row>
    <row r="11" spans="1:13" x14ac:dyDescent="0.2">
      <c r="A11" s="64" t="s">
        <v>5</v>
      </c>
      <c r="B11" s="65">
        <f t="shared" ref="B11:C11" si="18">B88</f>
        <v>48132587.819999993</v>
      </c>
      <c r="C11" s="65">
        <f t="shared" si="18"/>
        <v>51871660.249999993</v>
      </c>
      <c r="D11" s="65">
        <f t="shared" ref="D11:E11" si="19">D88</f>
        <v>51603082.589999996</v>
      </c>
      <c r="E11" s="65">
        <f t="shared" si="19"/>
        <v>71483562.629999995</v>
      </c>
      <c r="F11" s="65">
        <f t="shared" ref="F11:G11" si="20">F88</f>
        <v>67168614.060000002</v>
      </c>
      <c r="G11" s="65">
        <f t="shared" si="20"/>
        <v>69289929.249999985</v>
      </c>
      <c r="H11" s="65">
        <f t="shared" ref="H11:I11" si="21">H88</f>
        <v>79804724.900000006</v>
      </c>
      <c r="I11" s="65">
        <f t="shared" si="21"/>
        <v>70659162.979999989</v>
      </c>
      <c r="J11" s="65">
        <f t="shared" ref="J11:K11" si="22">J88</f>
        <v>70631496.100000009</v>
      </c>
      <c r="K11" s="65">
        <f t="shared" si="22"/>
        <v>67028934.090000004</v>
      </c>
      <c r="L11" s="65">
        <f t="shared" ref="L11:M11" si="23">L88</f>
        <v>68805708.980000004</v>
      </c>
      <c r="M11" s="65">
        <f t="shared" si="23"/>
        <v>66730620.419999994</v>
      </c>
    </row>
    <row r="12" spans="1:13" x14ac:dyDescent="0.2">
      <c r="A12" s="64" t="s">
        <v>6</v>
      </c>
      <c r="B12" s="65">
        <f t="shared" ref="B12:C12" si="24">B99</f>
        <v>36275799.669999994</v>
      </c>
      <c r="C12" s="65">
        <f t="shared" si="24"/>
        <v>29087454.609999999</v>
      </c>
      <c r="D12" s="65">
        <f t="shared" ref="D12:E12" si="25">D99</f>
        <v>42326183.189999998</v>
      </c>
      <c r="E12" s="65">
        <f t="shared" si="25"/>
        <v>37379156.219999999</v>
      </c>
      <c r="F12" s="65">
        <f t="shared" ref="F12:G12" si="26">F99</f>
        <v>42158021.849999994</v>
      </c>
      <c r="G12" s="65">
        <f t="shared" si="26"/>
        <v>33652645.579999998</v>
      </c>
      <c r="H12" s="65">
        <f t="shared" ref="H12:I12" si="27">H99</f>
        <v>39338855.810000002</v>
      </c>
      <c r="I12" s="65">
        <f t="shared" si="27"/>
        <v>38701361.149999999</v>
      </c>
      <c r="J12" s="65">
        <f t="shared" ref="J12:K12" si="28">J99</f>
        <v>33873883.219999999</v>
      </c>
      <c r="K12" s="65">
        <f t="shared" si="28"/>
        <v>42242927.670000002</v>
      </c>
      <c r="L12" s="65">
        <f t="shared" ref="L12:M12" si="29">L99</f>
        <v>48711211.259999998</v>
      </c>
      <c r="M12" s="65">
        <f t="shared" si="29"/>
        <v>41086020.159999996</v>
      </c>
    </row>
    <row r="13" spans="1:13" x14ac:dyDescent="0.2">
      <c r="A13" s="64" t="s">
        <v>7</v>
      </c>
      <c r="B13" s="66">
        <f t="shared" ref="B13:C13" si="30">B108</f>
        <v>452662.85</v>
      </c>
      <c r="C13" s="66">
        <f t="shared" si="30"/>
        <v>386519.3</v>
      </c>
      <c r="D13" s="66">
        <f t="shared" ref="D13:E13" si="31">D108</f>
        <v>421770.22</v>
      </c>
      <c r="E13" s="66">
        <f t="shared" si="31"/>
        <v>351195.86</v>
      </c>
      <c r="F13" s="66">
        <f t="shared" ref="F13:G13" si="32">F108</f>
        <v>454952.14</v>
      </c>
      <c r="G13" s="66">
        <f t="shared" si="32"/>
        <v>388668.48</v>
      </c>
      <c r="H13" s="66">
        <f t="shared" ref="H13:I13" si="33">H108</f>
        <v>365078.42</v>
      </c>
      <c r="I13" s="66">
        <f t="shared" si="33"/>
        <v>413643.33</v>
      </c>
      <c r="J13" s="66">
        <f t="shared" ref="J13:K13" si="34">J108</f>
        <v>349861.3</v>
      </c>
      <c r="K13" s="66">
        <f t="shared" si="34"/>
        <v>432439.79</v>
      </c>
      <c r="L13" s="66">
        <f t="shared" ref="L13:M13" si="35">L108</f>
        <v>404004.6</v>
      </c>
      <c r="M13" s="66">
        <f t="shared" si="35"/>
        <v>388577.29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444097448.78000003</v>
      </c>
      <c r="C15" s="63">
        <f t="shared" si="36"/>
        <v>388653320.3299998</v>
      </c>
      <c r="D15" s="63">
        <f t="shared" ref="D15:E15" si="37">SUM(D16:D17)</f>
        <v>482239230.44999993</v>
      </c>
      <c r="E15" s="63">
        <f t="shared" si="37"/>
        <v>418131091.01999998</v>
      </c>
      <c r="F15" s="63">
        <f t="shared" ref="F15:G15" si="38">SUM(F16:F17)</f>
        <v>489423482.08999991</v>
      </c>
      <c r="G15" s="63">
        <f t="shared" si="38"/>
        <v>452282915.91000003</v>
      </c>
      <c r="H15" s="63">
        <f t="shared" ref="H15:I15" si="39">SUM(H16:H17)</f>
        <v>445969708.15000004</v>
      </c>
      <c r="I15" s="63">
        <f t="shared" si="39"/>
        <v>469951902.06999999</v>
      </c>
      <c r="J15" s="63">
        <f t="shared" ref="J15:K15" si="40">SUM(J16:J17)</f>
        <v>424065301.98999983</v>
      </c>
      <c r="K15" s="63">
        <f t="shared" si="40"/>
        <v>483491148.44999999</v>
      </c>
      <c r="L15" s="63">
        <f t="shared" ref="L15:M15" si="41">SUM(L16:L17)</f>
        <v>504997617.25999993</v>
      </c>
      <c r="M15" s="63">
        <f t="shared" si="41"/>
        <v>501623451.81000018</v>
      </c>
    </row>
    <row r="16" spans="1:13" x14ac:dyDescent="0.2">
      <c r="A16" s="64" t="s">
        <v>9</v>
      </c>
      <c r="B16" s="67">
        <v>442251661.45000005</v>
      </c>
      <c r="C16" s="67">
        <v>386564773.7699998</v>
      </c>
      <c r="D16" s="67">
        <v>479798551.0399999</v>
      </c>
      <c r="E16" s="67">
        <v>416106034.10999995</v>
      </c>
      <c r="F16" s="67">
        <v>486611626.40999991</v>
      </c>
      <c r="G16" s="67">
        <v>449901857.92000002</v>
      </c>
      <c r="H16" s="67">
        <v>443824872.74000001</v>
      </c>
      <c r="I16" s="67">
        <v>467858558.42000002</v>
      </c>
      <c r="J16" s="67">
        <v>421432091.93999982</v>
      </c>
      <c r="K16" s="67">
        <v>481379288.63</v>
      </c>
      <c r="L16" s="67">
        <v>502367539.25999993</v>
      </c>
      <c r="M16" s="67">
        <v>499617057.82000017</v>
      </c>
    </row>
    <row r="17" spans="1:13" x14ac:dyDescent="0.2">
      <c r="A17" s="64" t="s">
        <v>10</v>
      </c>
      <c r="B17" s="67">
        <v>1845787.33</v>
      </c>
      <c r="C17" s="67">
        <v>2088546.56</v>
      </c>
      <c r="D17" s="67">
        <v>2440679.41</v>
      </c>
      <c r="E17" s="67">
        <v>2025056.9100000001</v>
      </c>
      <c r="F17" s="67">
        <v>2811855.68</v>
      </c>
      <c r="G17" s="67">
        <v>2381057.9900000002</v>
      </c>
      <c r="H17" s="67">
        <v>2144835.41</v>
      </c>
      <c r="I17" s="67">
        <v>2093343.65</v>
      </c>
      <c r="J17" s="67">
        <v>2633210.0499999998</v>
      </c>
      <c r="K17" s="67">
        <v>2111859.8199999998</v>
      </c>
      <c r="L17" s="67">
        <v>2630078</v>
      </c>
      <c r="M17" s="67">
        <v>2006393.99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61724048.100000009</v>
      </c>
      <c r="C20" s="69">
        <f t="shared" si="42"/>
        <v>56089559.820000008</v>
      </c>
      <c r="D20" s="69">
        <f t="shared" ref="D20:E20" si="43">SUM(D21:D40)</f>
        <v>41649090.439999998</v>
      </c>
      <c r="E20" s="69">
        <f t="shared" si="43"/>
        <v>47559381.099999987</v>
      </c>
      <c r="F20" s="69">
        <f t="shared" ref="F20:G20" si="44">SUM(F21:F40)</f>
        <v>52799695.269999996</v>
      </c>
      <c r="G20" s="69">
        <f t="shared" si="44"/>
        <v>53155921.640000015</v>
      </c>
      <c r="H20" s="69">
        <f t="shared" ref="H20:I20" si="45">SUM(H21:H40)</f>
        <v>52272924.559999987</v>
      </c>
      <c r="I20" s="69">
        <f t="shared" si="45"/>
        <v>54994313.309999995</v>
      </c>
      <c r="J20" s="69">
        <f t="shared" ref="J20:K20" si="46">SUM(J21:J40)</f>
        <v>59923304.479999982</v>
      </c>
      <c r="K20" s="69">
        <f t="shared" si="46"/>
        <v>57097413.289999999</v>
      </c>
      <c r="L20" s="69">
        <f t="shared" ref="L20:M20" si="47">SUM(L21:L40)</f>
        <v>56611506.539999999</v>
      </c>
      <c r="M20" s="69">
        <f t="shared" si="47"/>
        <v>56348634.169999987</v>
      </c>
    </row>
    <row r="21" spans="1:13" x14ac:dyDescent="0.2">
      <c r="A21" s="64" t="s">
        <v>12</v>
      </c>
      <c r="B21" s="70">
        <v>37151955.109999999</v>
      </c>
      <c r="C21" s="70">
        <v>32646266.239999998</v>
      </c>
      <c r="D21" s="70">
        <v>21527834.030000001</v>
      </c>
      <c r="E21" s="70">
        <v>27434074.079999998</v>
      </c>
      <c r="F21" s="70">
        <v>30580834.43</v>
      </c>
      <c r="G21" s="70">
        <v>31443034.600000001</v>
      </c>
      <c r="H21" s="70">
        <v>29218596.57</v>
      </c>
      <c r="I21" s="70">
        <v>31011209.969999999</v>
      </c>
      <c r="J21" s="70">
        <v>33042114.619999997</v>
      </c>
      <c r="K21" s="70">
        <v>34173054.379999995</v>
      </c>
      <c r="L21" s="70">
        <v>29462081.539999999</v>
      </c>
      <c r="M21" s="70">
        <v>28690275.359999999</v>
      </c>
    </row>
    <row r="22" spans="1:13" x14ac:dyDescent="0.2">
      <c r="A22" s="64" t="s">
        <v>13</v>
      </c>
      <c r="B22" s="70">
        <v>15115.6</v>
      </c>
      <c r="C22" s="70">
        <v>22347.919999999998</v>
      </c>
      <c r="D22" s="70">
        <v>15573.59</v>
      </c>
      <c r="E22" s="70">
        <v>26892.22</v>
      </c>
      <c r="F22" s="70">
        <v>19767.75</v>
      </c>
      <c r="G22" s="70">
        <v>20089.12</v>
      </c>
      <c r="H22" s="70">
        <v>24112.400000000001</v>
      </c>
      <c r="I22" s="70">
        <v>12628.89</v>
      </c>
      <c r="J22" s="70">
        <v>72713.399999999994</v>
      </c>
      <c r="K22" s="70">
        <v>12071.51</v>
      </c>
      <c r="L22" s="70">
        <v>34520.879999999997</v>
      </c>
      <c r="M22" s="70">
        <v>18587.84</v>
      </c>
    </row>
    <row r="23" spans="1:13" x14ac:dyDescent="0.2">
      <c r="A23" s="64" t="s">
        <v>14</v>
      </c>
      <c r="B23" s="70">
        <v>3005314.08</v>
      </c>
      <c r="C23" s="70">
        <v>3957833.4</v>
      </c>
      <c r="D23" s="70">
        <v>1119501.3999999999</v>
      </c>
      <c r="E23" s="70">
        <v>1767967.63</v>
      </c>
      <c r="F23" s="70">
        <v>2393074.3199999998</v>
      </c>
      <c r="G23" s="70">
        <v>2055449.29</v>
      </c>
      <c r="H23" s="70">
        <v>3016781.66</v>
      </c>
      <c r="I23" s="70">
        <v>3157587.8</v>
      </c>
      <c r="J23" s="70">
        <v>4005993.22</v>
      </c>
      <c r="K23" s="70">
        <v>2031454.56</v>
      </c>
      <c r="L23" s="70">
        <v>2653692.25</v>
      </c>
      <c r="M23" s="70">
        <v>2968310.44</v>
      </c>
    </row>
    <row r="24" spans="1:13" x14ac:dyDescent="0.2">
      <c r="A24" s="64" t="s">
        <v>15</v>
      </c>
      <c r="B24" s="70">
        <v>307024.15000000002</v>
      </c>
      <c r="C24" s="70">
        <v>289923.64</v>
      </c>
      <c r="D24" s="70">
        <v>309758.37</v>
      </c>
      <c r="E24" s="70">
        <v>296063.52</v>
      </c>
      <c r="F24" s="70">
        <v>311589.36000000004</v>
      </c>
      <c r="G24" s="70">
        <v>211691.09999999998</v>
      </c>
      <c r="H24" s="70">
        <v>212121.11</v>
      </c>
      <c r="I24" s="70">
        <v>258111.79</v>
      </c>
      <c r="J24" s="70">
        <v>337565.53</v>
      </c>
      <c r="K24" s="70">
        <v>322929.67</v>
      </c>
      <c r="L24" s="70">
        <v>320078.64999999997</v>
      </c>
      <c r="M24" s="70">
        <v>365219</v>
      </c>
    </row>
    <row r="25" spans="1:13" x14ac:dyDescent="0.2">
      <c r="A25" s="64" t="s">
        <v>16</v>
      </c>
      <c r="B25" s="70">
        <v>570916.1</v>
      </c>
      <c r="C25" s="70">
        <v>874803.27</v>
      </c>
      <c r="D25" s="70">
        <v>561192.49</v>
      </c>
      <c r="E25" s="70">
        <v>568482.97</v>
      </c>
      <c r="F25" s="70">
        <v>546976.4</v>
      </c>
      <c r="G25" s="70">
        <v>697308.49</v>
      </c>
      <c r="H25" s="70">
        <v>861781.14</v>
      </c>
      <c r="I25" s="70">
        <v>611171</v>
      </c>
      <c r="J25" s="70">
        <v>1158219.8</v>
      </c>
      <c r="K25" s="70">
        <v>735355.44</v>
      </c>
      <c r="L25" s="70">
        <v>1006945.37</v>
      </c>
      <c r="M25" s="70">
        <v>678536.57</v>
      </c>
    </row>
    <row r="26" spans="1:13" x14ac:dyDescent="0.2">
      <c r="A26" s="64" t="s">
        <v>17</v>
      </c>
      <c r="B26" s="70">
        <v>366261.93</v>
      </c>
      <c r="C26" s="70">
        <v>549770.76</v>
      </c>
      <c r="D26" s="70">
        <v>524991.17000000004</v>
      </c>
      <c r="E26" s="70">
        <v>496259.54</v>
      </c>
      <c r="F26" s="70">
        <v>505812.39</v>
      </c>
      <c r="G26" s="70">
        <v>470377.2</v>
      </c>
      <c r="H26" s="70">
        <v>458995.71</v>
      </c>
      <c r="I26" s="70">
        <v>505563.85</v>
      </c>
      <c r="J26" s="70">
        <v>669954.11</v>
      </c>
      <c r="K26" s="70">
        <v>475837.09</v>
      </c>
      <c r="L26" s="70">
        <v>579366.52</v>
      </c>
      <c r="M26" s="70">
        <v>456589.71</v>
      </c>
    </row>
    <row r="27" spans="1:13" ht="14.25" x14ac:dyDescent="0.2">
      <c r="A27" s="64" t="s">
        <v>18</v>
      </c>
      <c r="B27" s="70">
        <v>385166.75999999995</v>
      </c>
      <c r="C27" s="70">
        <v>274093.13</v>
      </c>
      <c r="D27" s="70">
        <v>183668.62</v>
      </c>
      <c r="E27" s="70">
        <v>309306.8</v>
      </c>
      <c r="F27" s="70">
        <v>308197.75</v>
      </c>
      <c r="G27" s="70">
        <v>217307.11</v>
      </c>
      <c r="H27" s="70">
        <v>288249.78999999998</v>
      </c>
      <c r="I27" s="70">
        <v>302444.95999999996</v>
      </c>
      <c r="J27" s="70">
        <v>286567.39</v>
      </c>
      <c r="K27" s="70">
        <v>181522.01</v>
      </c>
      <c r="L27" s="70">
        <v>358258.13000000006</v>
      </c>
      <c r="M27" s="70">
        <v>254965.34</v>
      </c>
    </row>
    <row r="28" spans="1:13" ht="14.25" x14ac:dyDescent="0.2">
      <c r="A28" s="64" t="s">
        <v>19</v>
      </c>
      <c r="B28" s="70">
        <v>868946.6</v>
      </c>
      <c r="C28" s="70">
        <v>913866.67</v>
      </c>
      <c r="D28" s="70">
        <v>678527.9</v>
      </c>
      <c r="E28" s="70">
        <v>892981.83</v>
      </c>
      <c r="F28" s="70">
        <v>806685.5</v>
      </c>
      <c r="G28" s="70">
        <v>946711.40999999992</v>
      </c>
      <c r="H28" s="70">
        <v>955781.04999999993</v>
      </c>
      <c r="I28" s="70">
        <v>1133451.4600000002</v>
      </c>
      <c r="J28" s="70">
        <v>900627.83</v>
      </c>
      <c r="K28" s="70">
        <v>804680.67999999993</v>
      </c>
      <c r="L28" s="70">
        <v>1035724.64</v>
      </c>
      <c r="M28" s="70">
        <v>901198.39</v>
      </c>
    </row>
    <row r="29" spans="1:13" ht="14.25" x14ac:dyDescent="0.2">
      <c r="A29" s="64" t="s">
        <v>20</v>
      </c>
      <c r="B29" s="70">
        <v>11292.21</v>
      </c>
      <c r="C29" s="70">
        <v>26722.04</v>
      </c>
      <c r="D29" s="70">
        <v>90514.09</v>
      </c>
      <c r="E29" s="70">
        <v>42863.31</v>
      </c>
      <c r="F29" s="70">
        <v>134529.76</v>
      </c>
      <c r="G29" s="70">
        <v>82301.919999999998</v>
      </c>
      <c r="H29" s="70">
        <v>168405.78</v>
      </c>
      <c r="I29" s="70">
        <v>113220.15999999999</v>
      </c>
      <c r="J29" s="70">
        <v>90052.32</v>
      </c>
      <c r="K29" s="70">
        <v>67568.09</v>
      </c>
      <c r="L29" s="70">
        <v>253541.65</v>
      </c>
      <c r="M29" s="70">
        <v>79179.540000000008</v>
      </c>
    </row>
    <row r="30" spans="1:13" x14ac:dyDescent="0.2">
      <c r="A30" s="64" t="s">
        <v>21</v>
      </c>
      <c r="B30" s="70">
        <v>921739.42</v>
      </c>
      <c r="C30" s="70">
        <v>578522.23</v>
      </c>
      <c r="D30" s="70">
        <v>592524.63</v>
      </c>
      <c r="E30" s="70">
        <v>1223875.3799999999</v>
      </c>
      <c r="F30" s="70">
        <v>517505.5</v>
      </c>
      <c r="G30" s="70">
        <v>786419.7699999999</v>
      </c>
      <c r="H30" s="70">
        <v>590457.68999999994</v>
      </c>
      <c r="I30" s="70">
        <v>628469.28</v>
      </c>
      <c r="J30" s="70">
        <v>1235077.67</v>
      </c>
      <c r="K30" s="70">
        <v>652369.4800000001</v>
      </c>
      <c r="L30" s="70">
        <v>544749.63</v>
      </c>
      <c r="M30" s="70">
        <v>1052679.98</v>
      </c>
    </row>
    <row r="31" spans="1:13" x14ac:dyDescent="0.2">
      <c r="A31" s="64" t="s">
        <v>22</v>
      </c>
      <c r="B31" s="70">
        <v>446859.76</v>
      </c>
      <c r="C31" s="70">
        <v>482825.72</v>
      </c>
      <c r="D31" s="70">
        <v>451152.68</v>
      </c>
      <c r="E31" s="70">
        <v>571501.69999999995</v>
      </c>
      <c r="F31" s="70">
        <v>417568.65</v>
      </c>
      <c r="G31" s="70">
        <v>691828.21</v>
      </c>
      <c r="H31" s="70">
        <v>500835.66</v>
      </c>
      <c r="I31" s="70">
        <v>548187.38</v>
      </c>
      <c r="J31" s="70">
        <v>536385.11</v>
      </c>
      <c r="K31" s="70">
        <v>504126.34</v>
      </c>
      <c r="L31" s="70">
        <v>621179.18999999994</v>
      </c>
      <c r="M31" s="70">
        <v>649687.53</v>
      </c>
    </row>
    <row r="32" spans="1:13" x14ac:dyDescent="0.2">
      <c r="A32" s="64" t="s">
        <v>23</v>
      </c>
      <c r="B32" s="70">
        <v>742064.6</v>
      </c>
      <c r="C32" s="70">
        <v>626265.14</v>
      </c>
      <c r="D32" s="70">
        <v>213930.72</v>
      </c>
      <c r="E32" s="70">
        <v>385051.56999999995</v>
      </c>
      <c r="F32" s="70">
        <v>469714.70999999996</v>
      </c>
      <c r="G32" s="70">
        <v>378120.07</v>
      </c>
      <c r="H32" s="70">
        <v>374385.24</v>
      </c>
      <c r="I32" s="70">
        <v>539210.53</v>
      </c>
      <c r="J32" s="70">
        <v>485002.43999999994</v>
      </c>
      <c r="K32" s="70">
        <v>436023.57999999996</v>
      </c>
      <c r="L32" s="70">
        <v>454038.00000000006</v>
      </c>
      <c r="M32" s="70">
        <v>481882.54</v>
      </c>
    </row>
    <row r="33" spans="1:13" x14ac:dyDescent="0.2">
      <c r="A33" s="64" t="s">
        <v>24</v>
      </c>
      <c r="B33" s="70">
        <v>144</v>
      </c>
      <c r="C33" s="70">
        <v>1368.58</v>
      </c>
      <c r="D33" s="70">
        <v>0</v>
      </c>
      <c r="E33" s="70">
        <v>504</v>
      </c>
      <c r="F33" s="70">
        <v>0</v>
      </c>
      <c r="G33" s="70">
        <v>0</v>
      </c>
      <c r="H33" s="70">
        <v>0</v>
      </c>
      <c r="I33" s="70">
        <v>1036.8</v>
      </c>
      <c r="J33" s="70">
        <v>177.8</v>
      </c>
      <c r="K33" s="70">
        <v>0</v>
      </c>
      <c r="L33" s="70">
        <v>0</v>
      </c>
      <c r="M33" s="70">
        <v>0</v>
      </c>
    </row>
    <row r="34" spans="1:13" ht="14.25" x14ac:dyDescent="0.2">
      <c r="A34" s="64" t="s">
        <v>25</v>
      </c>
      <c r="B34" s="70">
        <v>798130.2</v>
      </c>
      <c r="C34" s="70">
        <v>606824.77</v>
      </c>
      <c r="D34" s="70">
        <v>785204.44</v>
      </c>
      <c r="E34" s="70">
        <v>762026.1</v>
      </c>
      <c r="F34" s="70">
        <v>789130.04</v>
      </c>
      <c r="G34" s="70">
        <v>658861.26</v>
      </c>
      <c r="H34" s="70">
        <v>782688.83</v>
      </c>
      <c r="I34" s="70">
        <v>827920.41</v>
      </c>
      <c r="J34" s="70">
        <v>954996.57</v>
      </c>
      <c r="K34" s="70">
        <v>1001141.76</v>
      </c>
      <c r="L34" s="70">
        <v>1075690.6200000001</v>
      </c>
      <c r="M34" s="70">
        <v>1503694.66</v>
      </c>
    </row>
    <row r="35" spans="1:13" ht="14.25" x14ac:dyDescent="0.2">
      <c r="A35" s="64" t="s">
        <v>26</v>
      </c>
      <c r="B35" s="70">
        <v>10076909.439999999</v>
      </c>
      <c r="C35" s="70">
        <v>7890997.0499999998</v>
      </c>
      <c r="D35" s="70">
        <v>8946835.3599999994</v>
      </c>
      <c r="E35" s="70">
        <v>7888475.1800000006</v>
      </c>
      <c r="F35" s="70">
        <v>9429499.339999998</v>
      </c>
      <c r="G35" s="70">
        <v>8248617.290000001</v>
      </c>
      <c r="H35" s="70">
        <v>8952209.589999998</v>
      </c>
      <c r="I35" s="70">
        <v>9610935.6699999999</v>
      </c>
      <c r="J35" s="70">
        <v>9347523.7699999996</v>
      </c>
      <c r="K35" s="70">
        <v>8967340.3800000008</v>
      </c>
      <c r="L35" s="70">
        <v>11604109.1</v>
      </c>
      <c r="M35" s="70">
        <v>11929855.43</v>
      </c>
    </row>
    <row r="36" spans="1:13" x14ac:dyDescent="0.2">
      <c r="A36" s="64" t="s">
        <v>27</v>
      </c>
      <c r="B36" s="70">
        <v>2141051.27</v>
      </c>
      <c r="C36" s="70">
        <v>1631605.85</v>
      </c>
      <c r="D36" s="70">
        <v>1509726.2</v>
      </c>
      <c r="E36" s="70">
        <v>1371315.49</v>
      </c>
      <c r="F36" s="70">
        <v>1400913.3199999998</v>
      </c>
      <c r="G36" s="70">
        <v>1599441.0899999999</v>
      </c>
      <c r="H36" s="70">
        <v>1446490.6800000002</v>
      </c>
      <c r="I36" s="70">
        <v>1403078.08</v>
      </c>
      <c r="J36" s="70">
        <v>1749012.4100000001</v>
      </c>
      <c r="K36" s="70">
        <v>1844368.01</v>
      </c>
      <c r="L36" s="70">
        <v>1749792.1</v>
      </c>
      <c r="M36" s="70">
        <v>1731809.58</v>
      </c>
    </row>
    <row r="37" spans="1:13" x14ac:dyDescent="0.2">
      <c r="A37" s="64" t="s">
        <v>28</v>
      </c>
      <c r="B37" s="70">
        <v>1599.84</v>
      </c>
      <c r="C37" s="70">
        <v>0</v>
      </c>
      <c r="D37" s="70">
        <v>0</v>
      </c>
      <c r="E37" s="70">
        <v>1283.04</v>
      </c>
      <c r="F37" s="70">
        <v>0</v>
      </c>
      <c r="G37" s="70">
        <v>0</v>
      </c>
      <c r="H37" s="70">
        <v>444.84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27703.53</v>
      </c>
      <c r="C38" s="70">
        <v>29157.37</v>
      </c>
      <c r="D38" s="70">
        <v>29809.249999999996</v>
      </c>
      <c r="E38" s="70">
        <v>26911.399999999998</v>
      </c>
      <c r="F38" s="70">
        <v>26444.49</v>
      </c>
      <c r="G38" s="70">
        <v>30152.520000000004</v>
      </c>
      <c r="H38" s="70">
        <v>23714.829999999998</v>
      </c>
      <c r="I38" s="70">
        <v>44289.3</v>
      </c>
      <c r="J38" s="70">
        <v>54661.7</v>
      </c>
      <c r="K38" s="70">
        <v>36638.899999999994</v>
      </c>
      <c r="L38" s="70">
        <v>34123.15</v>
      </c>
      <c r="M38" s="70">
        <v>32663.989999999998</v>
      </c>
    </row>
    <row r="39" spans="1:13" x14ac:dyDescent="0.2">
      <c r="A39" s="64" t="s">
        <v>30</v>
      </c>
      <c r="B39" s="70">
        <v>853909.2</v>
      </c>
      <c r="C39" s="70">
        <v>822453.27</v>
      </c>
      <c r="D39" s="70">
        <v>1130324.32</v>
      </c>
      <c r="E39" s="70">
        <v>765630.04</v>
      </c>
      <c r="F39" s="70">
        <v>966042.61</v>
      </c>
      <c r="G39" s="70">
        <v>1081479.02</v>
      </c>
      <c r="H39" s="70">
        <v>921912.52</v>
      </c>
      <c r="I39" s="70">
        <v>913000.85</v>
      </c>
      <c r="J39" s="70">
        <v>1075025.5</v>
      </c>
      <c r="K39" s="70">
        <v>868229.67</v>
      </c>
      <c r="L39" s="70">
        <v>893773.93</v>
      </c>
      <c r="M39" s="70">
        <v>856395.18</v>
      </c>
    </row>
    <row r="40" spans="1:13" x14ac:dyDescent="0.2">
      <c r="A40" s="64" t="s">
        <v>31</v>
      </c>
      <c r="B40" s="70">
        <v>3031944.3</v>
      </c>
      <c r="C40" s="70">
        <v>3863912.77</v>
      </c>
      <c r="D40" s="70">
        <v>2978021.1799999997</v>
      </c>
      <c r="E40" s="70">
        <v>2727915.3</v>
      </c>
      <c r="F40" s="70">
        <v>3175408.95</v>
      </c>
      <c r="G40" s="70">
        <v>3536732.17</v>
      </c>
      <c r="H40" s="70">
        <v>3474959.47</v>
      </c>
      <c r="I40" s="70">
        <v>3372795.13</v>
      </c>
      <c r="J40" s="70">
        <v>3921633.29</v>
      </c>
      <c r="K40" s="70">
        <v>3982701.74</v>
      </c>
      <c r="L40" s="70">
        <v>3929841.19</v>
      </c>
      <c r="M40" s="70">
        <v>3697103.09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14067900.116000002</v>
      </c>
      <c r="C42" s="72">
        <f t="shared" si="48"/>
        <v>12215629.051999999</v>
      </c>
      <c r="D42" s="72">
        <f t="shared" ref="D42:E42" si="49">SUM(D43:D62)</f>
        <v>8582042.7309999987</v>
      </c>
      <c r="E42" s="72">
        <f t="shared" si="49"/>
        <v>10322609.185999997</v>
      </c>
      <c r="F42" s="72">
        <f t="shared" ref="F42:G42" si="50">SUM(F43:F62)</f>
        <v>11332887.578999994</v>
      </c>
      <c r="G42" s="72">
        <f t="shared" si="50"/>
        <v>11494166.187000001</v>
      </c>
      <c r="H42" s="72">
        <f t="shared" ref="H42:I42" si="51">SUM(H43:H62)</f>
        <v>11021437.869999997</v>
      </c>
      <c r="I42" s="72">
        <f t="shared" si="51"/>
        <v>11684330.234999999</v>
      </c>
      <c r="J42" s="72">
        <f t="shared" ref="J42:K42" si="52">SUM(J43:J62)</f>
        <v>12441152.457</v>
      </c>
      <c r="K42" s="72">
        <f t="shared" si="52"/>
        <v>12547905.255999997</v>
      </c>
      <c r="L42" s="72">
        <f t="shared" ref="L42:M42" si="53">SUM(L43:L62)</f>
        <v>11605250.989999998</v>
      </c>
      <c r="M42" s="72">
        <f t="shared" si="53"/>
        <v>11380758.923</v>
      </c>
    </row>
    <row r="43" spans="1:13" x14ac:dyDescent="0.2">
      <c r="A43" s="64" t="s">
        <v>12</v>
      </c>
      <c r="B43" s="73">
        <v>11930740.012</v>
      </c>
      <c r="C43" s="73">
        <v>10398694.922</v>
      </c>
      <c r="D43" s="73">
        <v>6826308.8150000004</v>
      </c>
      <c r="E43" s="73">
        <v>8648114.6549999993</v>
      </c>
      <c r="F43" s="73">
        <v>9529044.6919999998</v>
      </c>
      <c r="G43" s="73">
        <v>9742870.8499999996</v>
      </c>
      <c r="H43" s="73">
        <v>9223152.4169999994</v>
      </c>
      <c r="I43" s="73">
        <v>9774809.2870000005</v>
      </c>
      <c r="J43" s="73">
        <v>10356672.733999999</v>
      </c>
      <c r="K43" s="73">
        <v>10607557.632999999</v>
      </c>
      <c r="L43" s="73">
        <v>9367077.1520000007</v>
      </c>
      <c r="M43" s="73">
        <v>9065456.6030000001</v>
      </c>
    </row>
    <row r="44" spans="1:13" x14ac:dyDescent="0.2">
      <c r="A44" s="64" t="s">
        <v>13</v>
      </c>
      <c r="B44" s="73">
        <v>549.26400000000001</v>
      </c>
      <c r="C44" s="73">
        <v>1087.9559999999999</v>
      </c>
      <c r="D44" s="73">
        <v>675.05600000000004</v>
      </c>
      <c r="E44" s="73">
        <v>1488.1079999999999</v>
      </c>
      <c r="F44" s="73">
        <v>1020.9640000000001</v>
      </c>
      <c r="G44" s="73">
        <v>918.36400000000003</v>
      </c>
      <c r="H44" s="73">
        <v>1434.0920000000001</v>
      </c>
      <c r="I44" s="73">
        <v>428.48</v>
      </c>
      <c r="J44" s="73">
        <v>3885.82</v>
      </c>
      <c r="K44" s="73">
        <v>423.86399999999998</v>
      </c>
      <c r="L44" s="73">
        <v>1964.6</v>
      </c>
      <c r="M44" s="73">
        <v>596.59699999999998</v>
      </c>
    </row>
    <row r="45" spans="1:13" x14ac:dyDescent="0.2">
      <c r="A45" s="64" t="s">
        <v>33</v>
      </c>
      <c r="B45" s="73">
        <v>85321.077999999994</v>
      </c>
      <c r="C45" s="73">
        <v>111902.77899999999</v>
      </c>
      <c r="D45" s="73">
        <v>31854.723000000002</v>
      </c>
      <c r="E45" s="73">
        <v>49691.76</v>
      </c>
      <c r="F45" s="73">
        <v>67734.221999999994</v>
      </c>
      <c r="G45" s="73">
        <v>58192.89</v>
      </c>
      <c r="H45" s="73">
        <v>85607.307000000001</v>
      </c>
      <c r="I45" s="73">
        <v>89558.126000000004</v>
      </c>
      <c r="J45" s="73">
        <v>113640.65300000001</v>
      </c>
      <c r="K45" s="73">
        <v>57660.601999999999</v>
      </c>
      <c r="L45" s="73">
        <v>75071.017999999996</v>
      </c>
      <c r="M45" s="73">
        <v>84301.546000000002</v>
      </c>
    </row>
    <row r="46" spans="1:13" x14ac:dyDescent="0.2">
      <c r="A46" s="64" t="s">
        <v>34</v>
      </c>
      <c r="B46" s="73">
        <v>114243.114</v>
      </c>
      <c r="C46" s="73">
        <v>103864.751</v>
      </c>
      <c r="D46" s="73">
        <v>114366.63400000001</v>
      </c>
      <c r="E46" s="73">
        <v>109159.29</v>
      </c>
      <c r="F46" s="73">
        <v>111438.077</v>
      </c>
      <c r="G46" s="73">
        <v>76668.039999999994</v>
      </c>
      <c r="H46" s="73">
        <v>76868.907999999996</v>
      </c>
      <c r="I46" s="73">
        <v>94431.108999999997</v>
      </c>
      <c r="J46" s="73">
        <v>123443.22900000001</v>
      </c>
      <c r="K46" s="73">
        <v>118588.829</v>
      </c>
      <c r="L46" s="73">
        <v>115197.226</v>
      </c>
      <c r="M46" s="73">
        <v>130744.03200000001</v>
      </c>
    </row>
    <row r="47" spans="1:13" x14ac:dyDescent="0.2">
      <c r="A47" s="64" t="s">
        <v>16</v>
      </c>
      <c r="B47" s="73">
        <v>16109.662</v>
      </c>
      <c r="C47" s="73">
        <v>24391.623</v>
      </c>
      <c r="D47" s="73">
        <v>15725.777</v>
      </c>
      <c r="E47" s="73">
        <v>15921.065000000001</v>
      </c>
      <c r="F47" s="73">
        <v>15249.334999999999</v>
      </c>
      <c r="G47" s="73">
        <v>19740.525000000001</v>
      </c>
      <c r="H47" s="73">
        <v>23749.488000000001</v>
      </c>
      <c r="I47" s="73">
        <v>17223.439999999999</v>
      </c>
      <c r="J47" s="73">
        <v>32113.39</v>
      </c>
      <c r="K47" s="73">
        <v>20661.269</v>
      </c>
      <c r="L47" s="73">
        <v>27787.077000000001</v>
      </c>
      <c r="M47" s="73">
        <v>18899.78</v>
      </c>
    </row>
    <row r="48" spans="1:13" x14ac:dyDescent="0.2">
      <c r="A48" s="64" t="s">
        <v>35</v>
      </c>
      <c r="B48" s="73">
        <v>15028.21</v>
      </c>
      <c r="C48" s="73">
        <v>35408.794999999998</v>
      </c>
      <c r="D48" s="73">
        <v>34168.815999999999</v>
      </c>
      <c r="E48" s="73">
        <v>22501.917000000001</v>
      </c>
      <c r="F48" s="73">
        <v>20017.53</v>
      </c>
      <c r="G48" s="73">
        <v>20901.067999999999</v>
      </c>
      <c r="H48" s="73">
        <v>17915.608</v>
      </c>
      <c r="I48" s="73">
        <v>21463.793000000001</v>
      </c>
      <c r="J48" s="73">
        <v>28529.887999999999</v>
      </c>
      <c r="K48" s="73">
        <v>21998.444</v>
      </c>
      <c r="L48" s="73">
        <v>25711.898000000001</v>
      </c>
      <c r="M48" s="73">
        <v>21202.056</v>
      </c>
    </row>
    <row r="49" spans="1:13" ht="14.25" x14ac:dyDescent="0.2">
      <c r="A49" s="64" t="s">
        <v>18</v>
      </c>
      <c r="B49" s="73">
        <v>37657.527999999998</v>
      </c>
      <c r="C49" s="73">
        <v>24348.437000000002</v>
      </c>
      <c r="D49" s="73">
        <v>15128.066999999999</v>
      </c>
      <c r="E49" s="73">
        <v>39445.25</v>
      </c>
      <c r="F49" s="73">
        <v>25423.73</v>
      </c>
      <c r="G49" s="73">
        <v>15833.355</v>
      </c>
      <c r="H49" s="73">
        <v>35423.677000000003</v>
      </c>
      <c r="I49" s="73">
        <v>25214.300999999999</v>
      </c>
      <c r="J49" s="73">
        <v>32313.397000000001</v>
      </c>
      <c r="K49" s="73">
        <v>16342.52</v>
      </c>
      <c r="L49" s="73">
        <v>44271.292000000001</v>
      </c>
      <c r="M49" s="73">
        <v>23080.23</v>
      </c>
    </row>
    <row r="50" spans="1:13" ht="14.25" x14ac:dyDescent="0.2">
      <c r="A50" s="64" t="s">
        <v>19</v>
      </c>
      <c r="B50" s="73">
        <v>52378.108</v>
      </c>
      <c r="C50" s="73">
        <v>55144.353000000003</v>
      </c>
      <c r="D50" s="73">
        <v>36052.635000000002</v>
      </c>
      <c r="E50" s="73">
        <v>52847.353000000003</v>
      </c>
      <c r="F50" s="73">
        <v>51197.938000000002</v>
      </c>
      <c r="G50" s="73">
        <v>52490.637000000002</v>
      </c>
      <c r="H50" s="73">
        <v>51793.466</v>
      </c>
      <c r="I50" s="73">
        <v>82966.142000000007</v>
      </c>
      <c r="J50" s="73">
        <v>60884.686000000002</v>
      </c>
      <c r="K50" s="73">
        <v>45980.44</v>
      </c>
      <c r="L50" s="73">
        <v>68866.604000000007</v>
      </c>
      <c r="M50" s="73">
        <v>67126.159</v>
      </c>
    </row>
    <row r="51" spans="1:13" ht="14.25" x14ac:dyDescent="0.2">
      <c r="A51" s="64" t="s">
        <v>20</v>
      </c>
      <c r="B51" s="73">
        <v>136.26</v>
      </c>
      <c r="C51" s="73">
        <v>307.28500000000003</v>
      </c>
      <c r="D51" s="73">
        <v>1061.5</v>
      </c>
      <c r="E51" s="73">
        <v>499.005</v>
      </c>
      <c r="F51" s="73">
        <v>1573.37</v>
      </c>
      <c r="G51" s="73">
        <v>966</v>
      </c>
      <c r="H51" s="73">
        <v>1950.08</v>
      </c>
      <c r="I51" s="73">
        <v>1534.605</v>
      </c>
      <c r="J51" s="73">
        <v>1043.31</v>
      </c>
      <c r="K51" s="73">
        <v>1007.76</v>
      </c>
      <c r="L51" s="73">
        <v>10103.34</v>
      </c>
      <c r="M51" s="73">
        <v>917.35</v>
      </c>
    </row>
    <row r="52" spans="1:13" x14ac:dyDescent="0.2">
      <c r="A52" s="64" t="s">
        <v>21</v>
      </c>
      <c r="B52" s="73">
        <v>27166.918000000001</v>
      </c>
      <c r="C52" s="73">
        <v>16988.62</v>
      </c>
      <c r="D52" s="73">
        <v>17682.060000000001</v>
      </c>
      <c r="E52" s="73">
        <v>35652.781999999999</v>
      </c>
      <c r="F52" s="73">
        <v>15172.772000000001</v>
      </c>
      <c r="G52" s="73">
        <v>23098.007000000001</v>
      </c>
      <c r="H52" s="73">
        <v>17427.761999999999</v>
      </c>
      <c r="I52" s="73">
        <v>18715.685000000001</v>
      </c>
      <c r="J52" s="73">
        <v>35977.442999999999</v>
      </c>
      <c r="K52" s="73">
        <v>19599.328000000001</v>
      </c>
      <c r="L52" s="73">
        <v>15962.136</v>
      </c>
      <c r="M52" s="73">
        <v>31018.424999999999</v>
      </c>
    </row>
    <row r="53" spans="1:13" x14ac:dyDescent="0.2">
      <c r="A53" s="64" t="s">
        <v>22</v>
      </c>
      <c r="B53" s="73">
        <v>37752.964999999997</v>
      </c>
      <c r="C53" s="73">
        <v>38489.42</v>
      </c>
      <c r="D53" s="73">
        <v>36639.966</v>
      </c>
      <c r="E53" s="73">
        <v>45458.87</v>
      </c>
      <c r="F53" s="73">
        <v>33131.949999999997</v>
      </c>
      <c r="G53" s="73">
        <v>54952.548000000003</v>
      </c>
      <c r="H53" s="73">
        <v>42455.482000000004</v>
      </c>
      <c r="I53" s="73">
        <v>44459.12</v>
      </c>
      <c r="J53" s="73">
        <v>41775.695</v>
      </c>
      <c r="K53" s="73">
        <v>39814.815999999999</v>
      </c>
      <c r="L53" s="73">
        <v>51001.851999999999</v>
      </c>
      <c r="M53" s="73">
        <v>52813.72</v>
      </c>
    </row>
    <row r="54" spans="1:13" x14ac:dyDescent="0.2">
      <c r="A54" s="64" t="s">
        <v>23</v>
      </c>
      <c r="B54" s="73">
        <v>35439.18</v>
      </c>
      <c r="C54" s="73">
        <v>28760.195</v>
      </c>
      <c r="D54" s="73">
        <v>12302.088</v>
      </c>
      <c r="E54" s="73">
        <v>19284.060000000001</v>
      </c>
      <c r="F54" s="73">
        <v>19868.240000000002</v>
      </c>
      <c r="G54" s="73">
        <v>18836.73</v>
      </c>
      <c r="H54" s="73">
        <v>18923.12</v>
      </c>
      <c r="I54" s="73">
        <v>25386.37</v>
      </c>
      <c r="J54" s="73">
        <v>25856.11</v>
      </c>
      <c r="K54" s="73">
        <v>22327.198</v>
      </c>
      <c r="L54" s="73">
        <v>18784.86</v>
      </c>
      <c r="M54" s="73">
        <v>24096.18</v>
      </c>
    </row>
    <row r="55" spans="1:13" x14ac:dyDescent="0.2">
      <c r="A55" s="64" t="s">
        <v>24</v>
      </c>
      <c r="B55" s="73">
        <v>120</v>
      </c>
      <c r="C55" s="73">
        <v>1140.48</v>
      </c>
      <c r="D55" s="73">
        <v>0</v>
      </c>
      <c r="E55" s="73">
        <v>420</v>
      </c>
      <c r="F55" s="73">
        <v>0</v>
      </c>
      <c r="G55" s="73">
        <v>0</v>
      </c>
      <c r="H55" s="73">
        <v>0</v>
      </c>
      <c r="I55" s="73">
        <v>864</v>
      </c>
      <c r="J55" s="73">
        <v>329.25</v>
      </c>
      <c r="K55" s="73">
        <v>0</v>
      </c>
      <c r="L55" s="73">
        <v>0</v>
      </c>
      <c r="M55" s="73">
        <v>0</v>
      </c>
    </row>
    <row r="56" spans="1:13" ht="14.25" x14ac:dyDescent="0.2">
      <c r="A56" s="64" t="s">
        <v>25</v>
      </c>
      <c r="B56" s="73">
        <v>82371.520999999993</v>
      </c>
      <c r="C56" s="73">
        <v>62518.879000000001</v>
      </c>
      <c r="D56" s="73">
        <v>80129.574999999997</v>
      </c>
      <c r="E56" s="73">
        <v>77401.626000000004</v>
      </c>
      <c r="F56" s="73">
        <v>78278.505999999994</v>
      </c>
      <c r="G56" s="73">
        <v>66457.627999999997</v>
      </c>
      <c r="H56" s="73">
        <v>80136.115000000005</v>
      </c>
      <c r="I56" s="73">
        <v>84863.070999999996</v>
      </c>
      <c r="J56" s="73">
        <v>95628.062999999995</v>
      </c>
      <c r="K56" s="73">
        <v>104599.639</v>
      </c>
      <c r="L56" s="73">
        <v>111571.89</v>
      </c>
      <c r="M56" s="73">
        <v>156546.33799999999</v>
      </c>
    </row>
    <row r="57" spans="1:13" ht="14.25" x14ac:dyDescent="0.2">
      <c r="A57" s="64" t="s">
        <v>26</v>
      </c>
      <c r="B57" s="73">
        <v>892619.23699999996</v>
      </c>
      <c r="C57" s="73">
        <v>695221.65599999996</v>
      </c>
      <c r="D57" s="73">
        <v>788719.46900000004</v>
      </c>
      <c r="E57" s="73">
        <v>697598.67799999996</v>
      </c>
      <c r="F57" s="73">
        <v>829930.87300000002</v>
      </c>
      <c r="G57" s="73">
        <v>730019.81099999999</v>
      </c>
      <c r="H57" s="73">
        <v>794550.17200000002</v>
      </c>
      <c r="I57" s="73">
        <v>851329.14500000002</v>
      </c>
      <c r="J57" s="73">
        <v>824283.27500000002</v>
      </c>
      <c r="K57" s="73">
        <v>791999.93400000001</v>
      </c>
      <c r="L57" s="73">
        <v>1020211.909</v>
      </c>
      <c r="M57" s="73">
        <v>1061415.5260000001</v>
      </c>
    </row>
    <row r="58" spans="1:13" x14ac:dyDescent="0.2">
      <c r="A58" s="64" t="s">
        <v>27</v>
      </c>
      <c r="B58" s="73">
        <v>628514.14</v>
      </c>
      <c r="C58" s="73">
        <v>484259.462</v>
      </c>
      <c r="D58" s="73">
        <v>453507.37199999997</v>
      </c>
      <c r="E58" s="73">
        <v>406972.29599999997</v>
      </c>
      <c r="F58" s="73">
        <v>415497.40600000002</v>
      </c>
      <c r="G58" s="73">
        <v>479569.24</v>
      </c>
      <c r="H58" s="73">
        <v>424461.484</v>
      </c>
      <c r="I58" s="73">
        <v>424434.71600000001</v>
      </c>
      <c r="J58" s="73">
        <v>518731.67300000001</v>
      </c>
      <c r="K58" s="73">
        <v>540279.35</v>
      </c>
      <c r="L58" s="73">
        <v>515321.08799999999</v>
      </c>
      <c r="M58" s="73">
        <v>512158.16399999999</v>
      </c>
    </row>
    <row r="59" spans="1:13" x14ac:dyDescent="0.2">
      <c r="A59" s="64" t="s">
        <v>28</v>
      </c>
      <c r="B59" s="73">
        <v>396</v>
      </c>
      <c r="C59" s="73">
        <v>0</v>
      </c>
      <c r="D59" s="73">
        <v>0</v>
      </c>
      <c r="E59" s="73">
        <v>324</v>
      </c>
      <c r="F59" s="73">
        <v>0</v>
      </c>
      <c r="G59" s="73">
        <v>0</v>
      </c>
      <c r="H59" s="73">
        <v>93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2169.8000000000002</v>
      </c>
      <c r="C60" s="73">
        <v>2168.6</v>
      </c>
      <c r="D60" s="73">
        <v>2242.4</v>
      </c>
      <c r="E60" s="73">
        <v>2103.75</v>
      </c>
      <c r="F60" s="73">
        <v>1980.8</v>
      </c>
      <c r="G60" s="73">
        <v>2266.1999999999998</v>
      </c>
      <c r="H60" s="73">
        <v>1868.95</v>
      </c>
      <c r="I60" s="73">
        <v>3493.68</v>
      </c>
      <c r="J60" s="73">
        <v>4748.7</v>
      </c>
      <c r="K60" s="73">
        <v>2759.7</v>
      </c>
      <c r="L60" s="73">
        <v>2733.15</v>
      </c>
      <c r="M60" s="73">
        <v>2429</v>
      </c>
    </row>
    <row r="61" spans="1:13" x14ac:dyDescent="0.2">
      <c r="A61" s="64" t="s">
        <v>30</v>
      </c>
      <c r="B61" s="73">
        <v>24631.945</v>
      </c>
      <c r="C61" s="73">
        <v>23842.542000000001</v>
      </c>
      <c r="D61" s="73">
        <v>32593.190999999999</v>
      </c>
      <c r="E61" s="73">
        <v>22135.067999999999</v>
      </c>
      <c r="F61" s="73">
        <v>27871.416000000001</v>
      </c>
      <c r="G61" s="73">
        <v>31403.91</v>
      </c>
      <c r="H61" s="73">
        <v>26540.776000000002</v>
      </c>
      <c r="I61" s="73">
        <v>29411.222000000002</v>
      </c>
      <c r="J61" s="73">
        <v>31058.463</v>
      </c>
      <c r="K61" s="73">
        <v>25023.582999999999</v>
      </c>
      <c r="L61" s="73">
        <v>25565.862000000001</v>
      </c>
      <c r="M61" s="73">
        <v>24737.24</v>
      </c>
    </row>
    <row r="62" spans="1:13" x14ac:dyDescent="0.2">
      <c r="A62" s="64" t="s">
        <v>31</v>
      </c>
      <c r="B62" s="73">
        <v>84555.173999999999</v>
      </c>
      <c r="C62" s="73">
        <v>107088.29700000001</v>
      </c>
      <c r="D62" s="73">
        <v>82884.587</v>
      </c>
      <c r="E62" s="73">
        <v>75589.653000000006</v>
      </c>
      <c r="F62" s="73">
        <v>88455.758000000002</v>
      </c>
      <c r="G62" s="73">
        <v>98980.384000000005</v>
      </c>
      <c r="H62" s="73">
        <v>97085.966</v>
      </c>
      <c r="I62" s="73">
        <v>93743.942999999999</v>
      </c>
      <c r="J62" s="73">
        <v>110236.678</v>
      </c>
      <c r="K62" s="73">
        <v>111280.34699999999</v>
      </c>
      <c r="L62" s="73">
        <v>108048.03599999999</v>
      </c>
      <c r="M62" s="73">
        <v>103219.977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108774110.95000002</v>
      </c>
      <c r="C65" s="69">
        <f t="shared" si="54"/>
        <v>233298786.93000004</v>
      </c>
      <c r="D65" s="69">
        <f t="shared" ref="D65:E65" si="55">SUM(D66:D74)</f>
        <v>25769979.919999998</v>
      </c>
      <c r="E65" s="69">
        <f t="shared" si="55"/>
        <v>38440341.699999996</v>
      </c>
      <c r="F65" s="69">
        <f t="shared" ref="F65:G65" si="56">SUM(F66:F74)</f>
        <v>57397032.100000001</v>
      </c>
      <c r="G65" s="69">
        <f t="shared" si="56"/>
        <v>88314315.280000016</v>
      </c>
      <c r="H65" s="69">
        <f t="shared" ref="H65:I65" si="57">SUM(H66:H74)</f>
        <v>87899710.609999999</v>
      </c>
      <c r="I65" s="69">
        <f t="shared" si="57"/>
        <v>104900416.5</v>
      </c>
      <c r="J65" s="69">
        <f t="shared" ref="J65:K65" si="58">SUM(J66:J74)</f>
        <v>88877415.179999992</v>
      </c>
      <c r="K65" s="69">
        <f t="shared" si="58"/>
        <v>96186513.170000002</v>
      </c>
      <c r="L65" s="69">
        <f t="shared" ref="L65:M65" si="59">SUM(L66:L74)</f>
        <v>96380656.540000021</v>
      </c>
      <c r="M65" s="69">
        <f t="shared" si="59"/>
        <v>92373643.320000008</v>
      </c>
    </row>
    <row r="66" spans="1:13" x14ac:dyDescent="0.2">
      <c r="A66" s="64" t="s">
        <v>37</v>
      </c>
      <c r="B66" s="70">
        <v>2328612</v>
      </c>
      <c r="C66" s="70">
        <v>795387.84</v>
      </c>
      <c r="D66" s="70">
        <v>10166</v>
      </c>
      <c r="E66" s="70">
        <v>712863.84</v>
      </c>
      <c r="F66" s="70">
        <v>116909</v>
      </c>
      <c r="G66" s="70">
        <v>717946.84</v>
      </c>
      <c r="H66" s="70">
        <v>214084</v>
      </c>
      <c r="I66" s="70">
        <v>591410.04</v>
      </c>
      <c r="J66" s="70">
        <v>319930</v>
      </c>
      <c r="K66" s="70">
        <v>2470983.84</v>
      </c>
      <c r="L66" s="70">
        <v>197340</v>
      </c>
      <c r="M66" s="70">
        <v>536740.88</v>
      </c>
    </row>
    <row r="67" spans="1:13" x14ac:dyDescent="0.2">
      <c r="A67" s="64" t="s">
        <v>38</v>
      </c>
      <c r="B67" s="70">
        <v>255996.92</v>
      </c>
      <c r="C67" s="70">
        <v>327928.25</v>
      </c>
      <c r="D67" s="70">
        <v>294993.40000000002</v>
      </c>
      <c r="E67" s="70">
        <v>172164.2</v>
      </c>
      <c r="F67" s="70">
        <v>152490</v>
      </c>
      <c r="G67" s="70">
        <v>326686.2</v>
      </c>
      <c r="H67" s="70">
        <v>170729</v>
      </c>
      <c r="I67" s="70">
        <v>298820.59999999998</v>
      </c>
      <c r="J67" s="70">
        <v>119899</v>
      </c>
      <c r="K67" s="70">
        <v>243923</v>
      </c>
      <c r="L67" s="70">
        <v>205592.4</v>
      </c>
      <c r="M67" s="70">
        <v>242907.6</v>
      </c>
    </row>
    <row r="68" spans="1:13" ht="14.25" x14ac:dyDescent="0.2">
      <c r="A68" s="64" t="s">
        <v>39</v>
      </c>
      <c r="B68" s="70">
        <v>105451832.72</v>
      </c>
      <c r="C68" s="70">
        <v>231228850.5</v>
      </c>
      <c r="D68" s="70">
        <v>24683433.629999999</v>
      </c>
      <c r="E68" s="70">
        <v>36888838.880000003</v>
      </c>
      <c r="F68" s="70">
        <v>56375492.080000006</v>
      </c>
      <c r="G68" s="70">
        <v>86565858.210000008</v>
      </c>
      <c r="H68" s="70">
        <v>86936829.280000001</v>
      </c>
      <c r="I68" s="70">
        <v>103219885.22</v>
      </c>
      <c r="J68" s="70">
        <v>87708328.870000005</v>
      </c>
      <c r="K68" s="70">
        <v>92852885.670000002</v>
      </c>
      <c r="L68" s="70">
        <v>95118511.88000001</v>
      </c>
      <c r="M68" s="70">
        <v>90953595.020000011</v>
      </c>
    </row>
    <row r="69" spans="1:13" ht="14.25" x14ac:dyDescent="0.2">
      <c r="A69" s="64" t="s">
        <v>40</v>
      </c>
      <c r="B69" s="70">
        <v>170078.84</v>
      </c>
      <c r="C69" s="70">
        <v>235385.75</v>
      </c>
      <c r="D69" s="70">
        <v>285385.49</v>
      </c>
      <c r="E69" s="70">
        <v>143830.07999999999</v>
      </c>
      <c r="F69" s="70">
        <v>178597.78</v>
      </c>
      <c r="G69" s="70">
        <v>186163.01</v>
      </c>
      <c r="H69" s="70">
        <v>101470.28</v>
      </c>
      <c r="I69" s="70">
        <v>104294.89</v>
      </c>
      <c r="J69" s="70">
        <v>86667.549999999988</v>
      </c>
      <c r="K69" s="70">
        <v>123614.94</v>
      </c>
      <c r="L69" s="70">
        <v>180633.9</v>
      </c>
      <c r="M69" s="70">
        <v>99069.46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545268.04</v>
      </c>
      <c r="C71" s="70">
        <v>707750.8</v>
      </c>
      <c r="D71" s="70">
        <v>423017</v>
      </c>
      <c r="E71" s="70">
        <v>508758.79</v>
      </c>
      <c r="F71" s="70">
        <v>559544.68999999994</v>
      </c>
      <c r="G71" s="70">
        <v>495995.92</v>
      </c>
      <c r="H71" s="70">
        <v>466038.05</v>
      </c>
      <c r="I71" s="70">
        <v>666595.06000000006</v>
      </c>
      <c r="J71" s="70">
        <v>614436.80000000005</v>
      </c>
      <c r="K71" s="70">
        <v>480964.8</v>
      </c>
      <c r="L71" s="70">
        <v>676978.52</v>
      </c>
      <c r="M71" s="70">
        <v>513071.80000000005</v>
      </c>
    </row>
    <row r="72" spans="1:13" ht="14.25" x14ac:dyDescent="0.2">
      <c r="A72" s="64" t="s">
        <v>43</v>
      </c>
      <c r="B72" s="70">
        <v>0</v>
      </c>
      <c r="C72" s="70">
        <v>174.99</v>
      </c>
      <c r="D72" s="70">
        <v>48150.8</v>
      </c>
      <c r="E72" s="70">
        <v>0</v>
      </c>
      <c r="F72" s="70">
        <v>0</v>
      </c>
      <c r="G72" s="70">
        <v>7786.24</v>
      </c>
      <c r="H72" s="70">
        <v>0</v>
      </c>
      <c r="I72" s="70">
        <v>0</v>
      </c>
      <c r="J72" s="70">
        <v>0</v>
      </c>
      <c r="K72" s="70">
        <v>11.64</v>
      </c>
      <c r="L72" s="70">
        <v>0</v>
      </c>
      <c r="M72" s="70">
        <v>0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22322.43</v>
      </c>
      <c r="C74" s="70">
        <v>3308.8</v>
      </c>
      <c r="D74" s="70">
        <v>24833.599999999999</v>
      </c>
      <c r="E74" s="70">
        <v>13885.910000000002</v>
      </c>
      <c r="F74" s="70">
        <v>13998.550000000001</v>
      </c>
      <c r="G74" s="70">
        <v>13878.86</v>
      </c>
      <c r="H74" s="70">
        <v>10560</v>
      </c>
      <c r="I74" s="70">
        <v>19410.689999999999</v>
      </c>
      <c r="J74" s="70">
        <v>28152.960000000003</v>
      </c>
      <c r="K74" s="70">
        <v>14129.28</v>
      </c>
      <c r="L74" s="70">
        <v>1599.84</v>
      </c>
      <c r="M74" s="70">
        <v>28258.560000000001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282349.31500000006</v>
      </c>
      <c r="C76" s="72">
        <f t="shared" si="60"/>
        <v>601909.36100000015</v>
      </c>
      <c r="D76" s="72">
        <f t="shared" ref="D76:F76" si="61">SUM(D77:D85)</f>
        <v>66416.087000000014</v>
      </c>
      <c r="E76" s="72">
        <f t="shared" si="61"/>
        <v>101906.306</v>
      </c>
      <c r="F76" s="72">
        <f t="shared" si="61"/>
        <v>148120.859</v>
      </c>
      <c r="G76" s="72">
        <f t="shared" ref="G76:H76" si="62">SUM(G77:G85)</f>
        <v>228398.209</v>
      </c>
      <c r="H76" s="72">
        <f t="shared" si="62"/>
        <v>226843.24299999999</v>
      </c>
      <c r="I76" s="72">
        <f t="shared" ref="I76:J76" si="63">SUM(I77:I85)</f>
        <v>271045.08599999989</v>
      </c>
      <c r="J76" s="72">
        <f t="shared" si="63"/>
        <v>229408.95200000002</v>
      </c>
      <c r="K76" s="72">
        <f t="shared" ref="K76:L76" si="64">SUM(K77:K85)</f>
        <v>249989.86200000002</v>
      </c>
      <c r="L76" s="72">
        <f t="shared" si="64"/>
        <v>248031.28400000001</v>
      </c>
      <c r="M76" s="72">
        <f t="shared" ref="M76" si="65">SUM(M77:M85)</f>
        <v>238681.96599999999</v>
      </c>
    </row>
    <row r="77" spans="1:13" x14ac:dyDescent="0.2">
      <c r="A77" s="64" t="s">
        <v>37</v>
      </c>
      <c r="B77" s="73">
        <v>7788</v>
      </c>
      <c r="C77" s="73">
        <v>2660.16</v>
      </c>
      <c r="D77" s="73">
        <v>34</v>
      </c>
      <c r="E77" s="73">
        <v>2384.16</v>
      </c>
      <c r="F77" s="73">
        <v>391</v>
      </c>
      <c r="G77" s="73">
        <v>2401.16</v>
      </c>
      <c r="H77" s="73">
        <v>716</v>
      </c>
      <c r="I77" s="73">
        <v>1977.96</v>
      </c>
      <c r="J77" s="73">
        <v>1070</v>
      </c>
      <c r="K77" s="73">
        <v>8264.16</v>
      </c>
      <c r="L77" s="73">
        <v>660</v>
      </c>
      <c r="M77" s="73">
        <v>1795.12</v>
      </c>
    </row>
    <row r="78" spans="1:13" x14ac:dyDescent="0.2">
      <c r="A78" s="64" t="s">
        <v>38</v>
      </c>
      <c r="B78" s="73">
        <v>856.17700000000002</v>
      </c>
      <c r="C78" s="73">
        <v>1096.75</v>
      </c>
      <c r="D78" s="73">
        <v>986.6</v>
      </c>
      <c r="E78" s="73">
        <v>575.79999999999995</v>
      </c>
      <c r="F78" s="73">
        <v>510</v>
      </c>
      <c r="G78" s="73">
        <v>1092.596</v>
      </c>
      <c r="H78" s="73">
        <v>571</v>
      </c>
      <c r="I78" s="73">
        <v>999.4</v>
      </c>
      <c r="J78" s="73">
        <v>401</v>
      </c>
      <c r="K78" s="73">
        <v>815.79600000000005</v>
      </c>
      <c r="L78" s="73">
        <v>687.6</v>
      </c>
      <c r="M78" s="73">
        <v>812.4</v>
      </c>
    </row>
    <row r="79" spans="1:13" ht="14.25" x14ac:dyDescent="0.2">
      <c r="A79" s="64" t="s">
        <v>39</v>
      </c>
      <c r="B79" s="73">
        <v>271783.07400000002</v>
      </c>
      <c r="C79" s="73">
        <v>595729.95200000005</v>
      </c>
      <c r="D79" s="73">
        <v>63376.057000000001</v>
      </c>
      <c r="E79" s="73">
        <v>97224.967000000004</v>
      </c>
      <c r="F79" s="73">
        <v>145277.66</v>
      </c>
      <c r="G79" s="73">
        <v>223106.88200000001</v>
      </c>
      <c r="H79" s="73">
        <v>224063.59299999999</v>
      </c>
      <c r="I79" s="73">
        <v>266025.75199999998</v>
      </c>
      <c r="J79" s="73">
        <v>226052.36199999999</v>
      </c>
      <c r="K79" s="73">
        <v>239311.56099999999</v>
      </c>
      <c r="L79" s="73">
        <v>244492.10699999999</v>
      </c>
      <c r="M79" s="73">
        <v>234416.48199999999</v>
      </c>
    </row>
    <row r="80" spans="1:13" ht="14.25" x14ac:dyDescent="0.2">
      <c r="A80" s="64" t="s">
        <v>40</v>
      </c>
      <c r="B80" s="73">
        <v>438.34800000000001</v>
      </c>
      <c r="C80" s="73">
        <v>590.49800000000005</v>
      </c>
      <c r="D80" s="73">
        <v>734.53</v>
      </c>
      <c r="E80" s="73">
        <v>370.69600000000003</v>
      </c>
      <c r="F80" s="73">
        <v>460.30399999999997</v>
      </c>
      <c r="G80" s="73">
        <v>479.80200000000002</v>
      </c>
      <c r="H80" s="73">
        <v>261.52100000000002</v>
      </c>
      <c r="I80" s="73">
        <v>268.80099999999999</v>
      </c>
      <c r="J80" s="73">
        <v>222.01</v>
      </c>
      <c r="K80" s="73">
        <v>318.57499999999999</v>
      </c>
      <c r="L80" s="73">
        <v>452.69200000000001</v>
      </c>
      <c r="M80" s="73">
        <v>255.334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1405.33</v>
      </c>
      <c r="C82" s="73">
        <v>1822.15</v>
      </c>
      <c r="D82" s="73">
        <v>1090.25</v>
      </c>
      <c r="E82" s="73">
        <v>1311.2339999999999</v>
      </c>
      <c r="F82" s="73">
        <v>1442.126</v>
      </c>
      <c r="G82" s="73">
        <v>1278.3399999999999</v>
      </c>
      <c r="H82" s="73">
        <v>1201.1289999999999</v>
      </c>
      <c r="I82" s="73">
        <v>1718.029</v>
      </c>
      <c r="J82" s="73">
        <v>1583.6</v>
      </c>
      <c r="K82" s="73">
        <v>1239.5999999999999</v>
      </c>
      <c r="L82" s="73">
        <v>1734.34</v>
      </c>
      <c r="M82" s="73">
        <v>1322.35</v>
      </c>
    </row>
    <row r="83" spans="1:13" ht="14.25" x14ac:dyDescent="0.2">
      <c r="A83" s="64" t="s">
        <v>43</v>
      </c>
      <c r="B83" s="73">
        <v>0</v>
      </c>
      <c r="C83" s="73">
        <v>0.45100000000000001</v>
      </c>
      <c r="D83" s="73">
        <v>124.1</v>
      </c>
      <c r="E83" s="73">
        <v>0</v>
      </c>
      <c r="F83" s="73">
        <v>0</v>
      </c>
      <c r="G83" s="73">
        <v>0</v>
      </c>
      <c r="H83" s="73">
        <v>0</v>
      </c>
      <c r="I83" s="73">
        <v>0</v>
      </c>
      <c r="J83" s="73">
        <v>0</v>
      </c>
      <c r="K83" s="73">
        <v>0.03</v>
      </c>
      <c r="L83" s="73">
        <v>0</v>
      </c>
      <c r="M83" s="73">
        <v>0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78.385999999999996</v>
      </c>
      <c r="C85" s="73">
        <v>9.4</v>
      </c>
      <c r="D85" s="73">
        <v>70.55</v>
      </c>
      <c r="E85" s="73">
        <v>39.448999999999998</v>
      </c>
      <c r="F85" s="73">
        <v>39.768999999999998</v>
      </c>
      <c r="G85" s="73">
        <v>39.429000000000002</v>
      </c>
      <c r="H85" s="73">
        <v>30</v>
      </c>
      <c r="I85" s="73">
        <v>55.143999999999998</v>
      </c>
      <c r="J85" s="73">
        <v>79.98</v>
      </c>
      <c r="K85" s="73">
        <v>40.14</v>
      </c>
      <c r="L85" s="73">
        <v>4.5449999999999999</v>
      </c>
      <c r="M85" s="73">
        <v>80.28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SUM(B89:B91)</f>
        <v>48132587.819999993</v>
      </c>
      <c r="C88" s="69">
        <f t="shared" si="66"/>
        <v>51871660.249999993</v>
      </c>
      <c r="D88" s="69">
        <f t="shared" ref="D88:E88" si="67">SUM(D89:D91)</f>
        <v>51603082.589999996</v>
      </c>
      <c r="E88" s="69">
        <f t="shared" si="67"/>
        <v>71483562.629999995</v>
      </c>
      <c r="F88" s="69">
        <f t="shared" ref="F88:G88" si="68">SUM(F89:F91)</f>
        <v>67168614.060000002</v>
      </c>
      <c r="G88" s="69">
        <f t="shared" si="68"/>
        <v>69289929.249999985</v>
      </c>
      <c r="H88" s="69">
        <f t="shared" ref="H88:I88" si="69">SUM(H89:H91)</f>
        <v>79804724.900000006</v>
      </c>
      <c r="I88" s="69">
        <f t="shared" si="69"/>
        <v>70659162.979999989</v>
      </c>
      <c r="J88" s="69">
        <f t="shared" ref="J88:K88" si="70">SUM(J89:J91)</f>
        <v>70631496.100000009</v>
      </c>
      <c r="K88" s="69">
        <f t="shared" si="70"/>
        <v>67028934.090000004</v>
      </c>
      <c r="L88" s="69">
        <f t="shared" ref="L88:M88" si="71">SUM(L89:L91)</f>
        <v>68805708.980000004</v>
      </c>
      <c r="M88" s="69">
        <f t="shared" si="71"/>
        <v>66730620.419999994</v>
      </c>
    </row>
    <row r="89" spans="1:13" ht="14.25" x14ac:dyDescent="0.2">
      <c r="A89" s="64" t="s">
        <v>48</v>
      </c>
      <c r="B89" s="70">
        <v>48025142.989999995</v>
      </c>
      <c r="C89" s="70">
        <v>51773605.419999994</v>
      </c>
      <c r="D89" s="70">
        <v>45854750.43</v>
      </c>
      <c r="E89" s="70">
        <v>51275641.949999996</v>
      </c>
      <c r="F89" s="70">
        <v>49894685.539999999</v>
      </c>
      <c r="G89" s="70">
        <v>51045729.789999999</v>
      </c>
      <c r="H89" s="70">
        <v>62078755.690000005</v>
      </c>
      <c r="I89" s="70">
        <v>52690870.960000001</v>
      </c>
      <c r="J89" s="70">
        <v>52369846.159999996</v>
      </c>
      <c r="K89" s="70">
        <v>49490838.560000002</v>
      </c>
      <c r="L89" s="70">
        <v>51191151.93</v>
      </c>
      <c r="M89" s="70">
        <v>48884712.539999992</v>
      </c>
    </row>
    <row r="90" spans="1:13" x14ac:dyDescent="0.2">
      <c r="A90" s="64" t="s">
        <v>86</v>
      </c>
      <c r="B90" s="95" t="s">
        <v>78</v>
      </c>
      <c r="C90" s="70">
        <v>0</v>
      </c>
      <c r="D90" s="70">
        <v>5655839.5</v>
      </c>
      <c r="E90" s="70">
        <v>20105456.790000003</v>
      </c>
      <c r="F90" s="70">
        <v>17177498.98</v>
      </c>
      <c r="G90" s="70">
        <v>18151388.25</v>
      </c>
      <c r="H90" s="70">
        <v>17646609.699999999</v>
      </c>
      <c r="I90" s="70">
        <v>17894923.799999997</v>
      </c>
      <c r="J90" s="70">
        <v>18206612.460000001</v>
      </c>
      <c r="K90" s="70">
        <v>17493811.469999999</v>
      </c>
      <c r="L90" s="70">
        <v>17577547.719999999</v>
      </c>
      <c r="M90" s="70">
        <v>17818222.650000002</v>
      </c>
    </row>
    <row r="91" spans="1:13" x14ac:dyDescent="0.2">
      <c r="A91" s="64" t="s">
        <v>49</v>
      </c>
      <c r="B91" s="70">
        <v>107444.83</v>
      </c>
      <c r="C91" s="70">
        <v>98054.83</v>
      </c>
      <c r="D91" s="70">
        <v>92492.66</v>
      </c>
      <c r="E91" s="70">
        <v>102463.89</v>
      </c>
      <c r="F91" s="70">
        <v>96429.54</v>
      </c>
      <c r="G91" s="70">
        <v>92811.21</v>
      </c>
      <c r="H91" s="70">
        <v>79359.509999999995</v>
      </c>
      <c r="I91" s="70">
        <v>73368.22</v>
      </c>
      <c r="J91" s="70">
        <v>55037.48</v>
      </c>
      <c r="K91" s="70">
        <v>44284.06</v>
      </c>
      <c r="L91" s="70">
        <v>37009.33</v>
      </c>
      <c r="M91" s="70">
        <v>27685.23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8786084.5199999996</v>
      </c>
      <c r="C93" s="69">
        <f t="shared" si="72"/>
        <v>9380758.2899999991</v>
      </c>
      <c r="D93" s="69">
        <f t="shared" ref="D93:E93" si="73">SUM(D94:D96)</f>
        <v>14002144.088</v>
      </c>
      <c r="E93" s="69">
        <f t="shared" si="73"/>
        <v>29440222.959999997</v>
      </c>
      <c r="F93" s="69">
        <f t="shared" ref="F93:G93" si="74">SUM(F94:F96)</f>
        <v>26242373.539999999</v>
      </c>
      <c r="G93" s="69">
        <f t="shared" si="74"/>
        <v>27402227.057</v>
      </c>
      <c r="H93" s="69">
        <f t="shared" ref="H93:I93" si="75">SUM(H94:H96)</f>
        <v>28708184.684</v>
      </c>
      <c r="I93" s="69">
        <f t="shared" si="75"/>
        <v>27332954.275999997</v>
      </c>
      <c r="J93" s="69">
        <f t="shared" ref="J93:K93" si="76">SUM(J94:J96)</f>
        <v>27493705.232000005</v>
      </c>
      <c r="K93" s="69">
        <f t="shared" si="76"/>
        <v>26239169.059999999</v>
      </c>
      <c r="L93" s="69">
        <f t="shared" ref="L93:M93" si="77">SUM(L94:L96)</f>
        <v>26584160.546</v>
      </c>
      <c r="M93" s="69">
        <f t="shared" si="77"/>
        <v>26379715.93</v>
      </c>
    </row>
    <row r="94" spans="1:13" ht="14.25" x14ac:dyDescent="0.2">
      <c r="A94" s="64" t="s">
        <v>51</v>
      </c>
      <c r="B94" s="70">
        <v>8248860.3799999999</v>
      </c>
      <c r="C94" s="70">
        <v>8890484.1099999994</v>
      </c>
      <c r="D94" s="70">
        <v>7883841.3080000002</v>
      </c>
      <c r="E94" s="70">
        <v>8822446.6999999993</v>
      </c>
      <c r="F94" s="70">
        <v>8582726.8399999999</v>
      </c>
      <c r="G94" s="70">
        <v>8786782.7670000009</v>
      </c>
      <c r="H94" s="70">
        <v>10664777.43</v>
      </c>
      <c r="I94" s="70">
        <v>9071189.4159999993</v>
      </c>
      <c r="J94" s="70">
        <v>9011905.398</v>
      </c>
      <c r="K94" s="70">
        <v>8523937.2719999999</v>
      </c>
      <c r="L94" s="70">
        <v>8821566.2019999996</v>
      </c>
      <c r="M94" s="70">
        <v>8423067.1099999994</v>
      </c>
    </row>
    <row r="95" spans="1:13" x14ac:dyDescent="0.2">
      <c r="A95" s="64" t="s">
        <v>87</v>
      </c>
      <c r="B95" s="95" t="s">
        <v>78</v>
      </c>
      <c r="C95" s="70">
        <v>0</v>
      </c>
      <c r="D95" s="70">
        <v>5655839.5</v>
      </c>
      <c r="E95" s="70">
        <v>20105456.789999999</v>
      </c>
      <c r="F95" s="70">
        <v>17177498.98</v>
      </c>
      <c r="G95" s="70">
        <v>18151388.25</v>
      </c>
      <c r="H95" s="70">
        <v>17646609.704</v>
      </c>
      <c r="I95" s="70">
        <v>17894923.800000001</v>
      </c>
      <c r="J95" s="70">
        <v>18206612.464000002</v>
      </c>
      <c r="K95" s="70">
        <v>17493811.478</v>
      </c>
      <c r="L95" s="70">
        <v>17577547.723999999</v>
      </c>
      <c r="M95" s="70">
        <v>17818222.649999999</v>
      </c>
    </row>
    <row r="96" spans="1:13" ht="14.25" x14ac:dyDescent="0.2">
      <c r="A96" s="64" t="s">
        <v>52</v>
      </c>
      <c r="B96" s="70">
        <v>537224.14</v>
      </c>
      <c r="C96" s="70">
        <v>490274.18</v>
      </c>
      <c r="D96" s="70">
        <v>462463.28</v>
      </c>
      <c r="E96" s="70">
        <v>512319.47</v>
      </c>
      <c r="F96" s="70">
        <v>482147.72</v>
      </c>
      <c r="G96" s="70">
        <v>464056.04</v>
      </c>
      <c r="H96" s="70">
        <v>396797.55</v>
      </c>
      <c r="I96" s="70">
        <v>366841.06</v>
      </c>
      <c r="J96" s="70">
        <v>275187.37</v>
      </c>
      <c r="K96" s="70">
        <v>221420.31</v>
      </c>
      <c r="L96" s="70">
        <v>185046.62</v>
      </c>
      <c r="M96" s="70">
        <v>138426.17000000001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36275799.669999994</v>
      </c>
      <c r="C99" s="76">
        <f t="shared" si="78"/>
        <v>29087454.609999999</v>
      </c>
      <c r="D99" s="76">
        <f t="shared" ref="D99:E99" si="79">D100+D101</f>
        <v>42326183.189999998</v>
      </c>
      <c r="E99" s="76">
        <f t="shared" si="79"/>
        <v>37379156.219999999</v>
      </c>
      <c r="F99" s="76">
        <f t="shared" ref="F99:G99" si="80">F100+F101</f>
        <v>42158021.849999994</v>
      </c>
      <c r="G99" s="76">
        <f t="shared" si="80"/>
        <v>33652645.579999998</v>
      </c>
      <c r="H99" s="76">
        <f t="shared" ref="H99:I99" si="81">H100+H101</f>
        <v>39338855.810000002</v>
      </c>
      <c r="I99" s="76">
        <f t="shared" si="81"/>
        <v>38701361.149999999</v>
      </c>
      <c r="J99" s="76">
        <f t="shared" ref="J99:K99" si="82">J100+J101</f>
        <v>33873883.219999999</v>
      </c>
      <c r="K99" s="76">
        <f t="shared" si="82"/>
        <v>42242927.670000002</v>
      </c>
      <c r="L99" s="76">
        <f t="shared" ref="L99:M99" si="83">L100+L101</f>
        <v>48711211.259999998</v>
      </c>
      <c r="M99" s="76">
        <f t="shared" si="83"/>
        <v>41086020.159999996</v>
      </c>
    </row>
    <row r="100" spans="1:13" ht="14.25" x14ac:dyDescent="0.2">
      <c r="A100" s="64" t="s">
        <v>54</v>
      </c>
      <c r="B100" s="70">
        <v>35719090.759999998</v>
      </c>
      <c r="C100" s="70">
        <v>28574392.210000001</v>
      </c>
      <c r="D100" s="70">
        <v>41834308.5</v>
      </c>
      <c r="E100" s="70">
        <v>36907760.07</v>
      </c>
      <c r="F100" s="70">
        <v>41640347.409999996</v>
      </c>
      <c r="G100" s="70">
        <v>33169256.969999999</v>
      </c>
      <c r="H100" s="70">
        <v>38812606.859999999</v>
      </c>
      <c r="I100" s="70">
        <v>38281186.030000001</v>
      </c>
      <c r="J100" s="70">
        <v>33344908.439999998</v>
      </c>
      <c r="K100" s="70">
        <v>41779083.25</v>
      </c>
      <c r="L100" s="70">
        <v>48287148.939999998</v>
      </c>
      <c r="M100" s="70">
        <v>40498319.229999997</v>
      </c>
    </row>
    <row r="101" spans="1:13" ht="14.25" x14ac:dyDescent="0.2">
      <c r="A101" s="64" t="s">
        <v>55</v>
      </c>
      <c r="B101" s="77">
        <v>556708.91</v>
      </c>
      <c r="C101" s="77">
        <v>513062.40000000002</v>
      </c>
      <c r="D101" s="77">
        <v>491874.69</v>
      </c>
      <c r="E101" s="77">
        <v>471396.15</v>
      </c>
      <c r="F101" s="77">
        <v>517674.44</v>
      </c>
      <c r="G101" s="77">
        <v>483388.61</v>
      </c>
      <c r="H101" s="77">
        <v>526248.94999999995</v>
      </c>
      <c r="I101" s="77">
        <v>420175.12</v>
      </c>
      <c r="J101" s="77">
        <v>528974.78</v>
      </c>
      <c r="K101" s="77">
        <v>463844.42</v>
      </c>
      <c r="L101" s="77">
        <v>424062.32</v>
      </c>
      <c r="M101" s="77">
        <v>587700.93000000005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7513</v>
      </c>
      <c r="C103" s="78">
        <f t="shared" si="84"/>
        <v>6119</v>
      </c>
      <c r="D103" s="78">
        <f t="shared" ref="D103:E103" si="85">D104+D105</f>
        <v>8646</v>
      </c>
      <c r="E103" s="78">
        <f t="shared" si="85"/>
        <v>7796</v>
      </c>
      <c r="F103" s="78">
        <f t="shared" ref="F103:G103" si="86">F104+F105</f>
        <v>8526</v>
      </c>
      <c r="G103" s="78">
        <f t="shared" si="86"/>
        <v>6631</v>
      </c>
      <c r="H103" s="78">
        <f t="shared" ref="H103:I103" si="87">H104+H105</f>
        <v>8280</v>
      </c>
      <c r="I103" s="78">
        <f t="shared" si="87"/>
        <v>7335</v>
      </c>
      <c r="J103" s="78">
        <f t="shared" ref="J103:K103" si="88">J104+J105</f>
        <v>6694</v>
      </c>
      <c r="K103" s="78">
        <f t="shared" si="88"/>
        <v>8683</v>
      </c>
      <c r="L103" s="78">
        <f t="shared" ref="L103:M103" si="89">L104+L105</f>
        <v>9627</v>
      </c>
      <c r="M103" s="78">
        <f t="shared" si="89"/>
        <v>8249</v>
      </c>
    </row>
    <row r="104" spans="1:13" ht="14.25" x14ac:dyDescent="0.2">
      <c r="A104" s="64" t="s">
        <v>54</v>
      </c>
      <c r="B104" s="73">
        <v>6746</v>
      </c>
      <c r="C104" s="73">
        <v>5422</v>
      </c>
      <c r="D104" s="73">
        <v>7981</v>
      </c>
      <c r="E104" s="73">
        <v>7052</v>
      </c>
      <c r="F104" s="73">
        <v>7748</v>
      </c>
      <c r="G104" s="73">
        <v>5874</v>
      </c>
      <c r="H104" s="73">
        <v>7360</v>
      </c>
      <c r="I104" s="73">
        <v>6769</v>
      </c>
      <c r="J104" s="73">
        <v>5873</v>
      </c>
      <c r="K104" s="73">
        <v>7774</v>
      </c>
      <c r="L104" s="73">
        <v>8766</v>
      </c>
      <c r="M104" s="73">
        <v>7280</v>
      </c>
    </row>
    <row r="105" spans="1:13" ht="14.25" x14ac:dyDescent="0.2">
      <c r="A105" s="64" t="s">
        <v>55</v>
      </c>
      <c r="B105" s="79">
        <v>767</v>
      </c>
      <c r="C105" s="79">
        <v>697</v>
      </c>
      <c r="D105" s="79">
        <v>665</v>
      </c>
      <c r="E105" s="79">
        <v>744</v>
      </c>
      <c r="F105" s="79">
        <v>778</v>
      </c>
      <c r="G105" s="79">
        <v>757</v>
      </c>
      <c r="H105" s="79">
        <v>920</v>
      </c>
      <c r="I105" s="79">
        <v>566</v>
      </c>
      <c r="J105" s="79">
        <v>821</v>
      </c>
      <c r="K105" s="79">
        <v>909</v>
      </c>
      <c r="L105" s="79">
        <v>861</v>
      </c>
      <c r="M105" s="79">
        <v>969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452662.85</v>
      </c>
      <c r="C108" s="69">
        <v>386519.3</v>
      </c>
      <c r="D108" s="69">
        <v>421770.22</v>
      </c>
      <c r="E108" s="69">
        <v>351195.86</v>
      </c>
      <c r="F108" s="69">
        <v>454952.14</v>
      </c>
      <c r="G108" s="69">
        <v>388668.48</v>
      </c>
      <c r="H108" s="69">
        <v>365078.42</v>
      </c>
      <c r="I108" s="69">
        <v>413643.33</v>
      </c>
      <c r="J108" s="69">
        <v>349861.3</v>
      </c>
      <c r="K108" s="69">
        <v>432439.79</v>
      </c>
      <c r="L108" s="69">
        <v>404004.6</v>
      </c>
      <c r="M108" s="69">
        <v>388577.29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74803149606299213" right="0.35433070866141736" top="0.39370078740157483" bottom="0.19685039370078741" header="0.31496062992125984" footer="0.31496062992125984"/>
  <pageSetup paperSize="9" scale="5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46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9" width="12.5703125" style="84" customWidth="1"/>
    <col min="10" max="13" width="11.28515625" style="84" bestFit="1" customWidth="1"/>
    <col min="14" max="134" width="9.140625" style="54"/>
    <col min="135" max="135" width="69.42578125" style="54" customWidth="1"/>
    <col min="136" max="145" width="12.5703125" style="54" customWidth="1"/>
    <col min="146" max="390" width="9.140625" style="54"/>
    <col min="391" max="391" width="69.42578125" style="54" customWidth="1"/>
    <col min="392" max="401" width="12.5703125" style="54" customWidth="1"/>
    <col min="402" max="646" width="9.140625" style="54"/>
    <col min="647" max="647" width="69.42578125" style="54" customWidth="1"/>
    <col min="648" max="657" width="12.5703125" style="54" customWidth="1"/>
    <col min="658" max="902" width="9.140625" style="54"/>
    <col min="903" max="903" width="69.42578125" style="54" customWidth="1"/>
    <col min="904" max="913" width="12.5703125" style="54" customWidth="1"/>
    <col min="914" max="1158" width="9.140625" style="54"/>
    <col min="1159" max="1159" width="69.42578125" style="54" customWidth="1"/>
    <col min="1160" max="1169" width="12.5703125" style="54" customWidth="1"/>
    <col min="1170" max="1414" width="9.140625" style="54"/>
    <col min="1415" max="1415" width="69.42578125" style="54" customWidth="1"/>
    <col min="1416" max="1425" width="12.5703125" style="54" customWidth="1"/>
    <col min="1426" max="1670" width="9.140625" style="54"/>
    <col min="1671" max="1671" width="69.42578125" style="54" customWidth="1"/>
    <col min="1672" max="1681" width="12.5703125" style="54" customWidth="1"/>
    <col min="1682" max="1926" width="9.140625" style="54"/>
    <col min="1927" max="1927" width="69.42578125" style="54" customWidth="1"/>
    <col min="1928" max="1937" width="12.5703125" style="54" customWidth="1"/>
    <col min="1938" max="2182" width="9.140625" style="54"/>
    <col min="2183" max="2183" width="69.42578125" style="54" customWidth="1"/>
    <col min="2184" max="2193" width="12.5703125" style="54" customWidth="1"/>
    <col min="2194" max="2438" width="9.140625" style="54"/>
    <col min="2439" max="2439" width="69.42578125" style="54" customWidth="1"/>
    <col min="2440" max="2449" width="12.5703125" style="54" customWidth="1"/>
    <col min="2450" max="2694" width="9.140625" style="54"/>
    <col min="2695" max="2695" width="69.42578125" style="54" customWidth="1"/>
    <col min="2696" max="2705" width="12.5703125" style="54" customWidth="1"/>
    <col min="2706" max="2950" width="9.140625" style="54"/>
    <col min="2951" max="2951" width="69.42578125" style="54" customWidth="1"/>
    <col min="2952" max="2961" width="12.5703125" style="54" customWidth="1"/>
    <col min="2962" max="3206" width="9.140625" style="54"/>
    <col min="3207" max="3207" width="69.42578125" style="54" customWidth="1"/>
    <col min="3208" max="3217" width="12.5703125" style="54" customWidth="1"/>
    <col min="3218" max="3462" width="9.140625" style="54"/>
    <col min="3463" max="3463" width="69.42578125" style="54" customWidth="1"/>
    <col min="3464" max="3473" width="12.5703125" style="54" customWidth="1"/>
    <col min="3474" max="3718" width="9.140625" style="54"/>
    <col min="3719" max="3719" width="69.42578125" style="54" customWidth="1"/>
    <col min="3720" max="3729" width="12.5703125" style="54" customWidth="1"/>
    <col min="3730" max="3974" width="9.140625" style="54"/>
    <col min="3975" max="3975" width="69.42578125" style="54" customWidth="1"/>
    <col min="3976" max="3985" width="12.5703125" style="54" customWidth="1"/>
    <col min="3986" max="4230" width="9.140625" style="54"/>
    <col min="4231" max="4231" width="69.42578125" style="54" customWidth="1"/>
    <col min="4232" max="4241" width="12.5703125" style="54" customWidth="1"/>
    <col min="4242" max="4486" width="9.140625" style="54"/>
    <col min="4487" max="4487" width="69.42578125" style="54" customWidth="1"/>
    <col min="4488" max="4497" width="12.5703125" style="54" customWidth="1"/>
    <col min="4498" max="4742" width="9.140625" style="54"/>
    <col min="4743" max="4743" width="69.42578125" style="54" customWidth="1"/>
    <col min="4744" max="4753" width="12.5703125" style="54" customWidth="1"/>
    <col min="4754" max="4998" width="9.140625" style="54"/>
    <col min="4999" max="4999" width="69.42578125" style="54" customWidth="1"/>
    <col min="5000" max="5009" width="12.5703125" style="54" customWidth="1"/>
    <col min="5010" max="5254" width="9.140625" style="54"/>
    <col min="5255" max="5255" width="69.42578125" style="54" customWidth="1"/>
    <col min="5256" max="5265" width="12.5703125" style="54" customWidth="1"/>
    <col min="5266" max="5510" width="9.140625" style="54"/>
    <col min="5511" max="5511" width="69.42578125" style="54" customWidth="1"/>
    <col min="5512" max="5521" width="12.5703125" style="54" customWidth="1"/>
    <col min="5522" max="5766" width="9.140625" style="54"/>
    <col min="5767" max="5767" width="69.42578125" style="54" customWidth="1"/>
    <col min="5768" max="5777" width="12.5703125" style="54" customWidth="1"/>
    <col min="5778" max="6022" width="9.140625" style="54"/>
    <col min="6023" max="6023" width="69.42578125" style="54" customWidth="1"/>
    <col min="6024" max="6033" width="12.5703125" style="54" customWidth="1"/>
    <col min="6034" max="6278" width="9.140625" style="54"/>
    <col min="6279" max="6279" width="69.42578125" style="54" customWidth="1"/>
    <col min="6280" max="6289" width="12.5703125" style="54" customWidth="1"/>
    <col min="6290" max="6534" width="9.140625" style="54"/>
    <col min="6535" max="6535" width="69.42578125" style="54" customWidth="1"/>
    <col min="6536" max="6545" width="12.5703125" style="54" customWidth="1"/>
    <col min="6546" max="6790" width="9.140625" style="54"/>
    <col min="6791" max="6791" width="69.42578125" style="54" customWidth="1"/>
    <col min="6792" max="6801" width="12.5703125" style="54" customWidth="1"/>
    <col min="6802" max="7046" width="9.140625" style="54"/>
    <col min="7047" max="7047" width="69.42578125" style="54" customWidth="1"/>
    <col min="7048" max="7057" width="12.5703125" style="54" customWidth="1"/>
    <col min="7058" max="7302" width="9.140625" style="54"/>
    <col min="7303" max="7303" width="69.42578125" style="54" customWidth="1"/>
    <col min="7304" max="7313" width="12.5703125" style="54" customWidth="1"/>
    <col min="7314" max="7558" width="9.140625" style="54"/>
    <col min="7559" max="7559" width="69.42578125" style="54" customWidth="1"/>
    <col min="7560" max="7569" width="12.5703125" style="54" customWidth="1"/>
    <col min="7570" max="7814" width="9.140625" style="54"/>
    <col min="7815" max="7815" width="69.42578125" style="54" customWidth="1"/>
    <col min="7816" max="7825" width="12.5703125" style="54" customWidth="1"/>
    <col min="7826" max="8070" width="9.140625" style="54"/>
    <col min="8071" max="8071" width="69.42578125" style="54" customWidth="1"/>
    <col min="8072" max="8081" width="12.5703125" style="54" customWidth="1"/>
    <col min="8082" max="8326" width="9.140625" style="54"/>
    <col min="8327" max="8327" width="69.42578125" style="54" customWidth="1"/>
    <col min="8328" max="8337" width="12.5703125" style="54" customWidth="1"/>
    <col min="8338" max="8582" width="9.140625" style="54"/>
    <col min="8583" max="8583" width="69.42578125" style="54" customWidth="1"/>
    <col min="8584" max="8593" width="12.5703125" style="54" customWidth="1"/>
    <col min="8594" max="8838" width="9.140625" style="54"/>
    <col min="8839" max="8839" width="69.42578125" style="54" customWidth="1"/>
    <col min="8840" max="8849" width="12.5703125" style="54" customWidth="1"/>
    <col min="8850" max="9094" width="9.140625" style="54"/>
    <col min="9095" max="9095" width="69.42578125" style="54" customWidth="1"/>
    <col min="9096" max="9105" width="12.5703125" style="54" customWidth="1"/>
    <col min="9106" max="9350" width="9.140625" style="54"/>
    <col min="9351" max="9351" width="69.42578125" style="54" customWidth="1"/>
    <col min="9352" max="9361" width="12.5703125" style="54" customWidth="1"/>
    <col min="9362" max="9606" width="9.140625" style="54"/>
    <col min="9607" max="9607" width="69.42578125" style="54" customWidth="1"/>
    <col min="9608" max="9617" width="12.5703125" style="54" customWidth="1"/>
    <col min="9618" max="9862" width="9.140625" style="54"/>
    <col min="9863" max="9863" width="69.42578125" style="54" customWidth="1"/>
    <col min="9864" max="9873" width="12.5703125" style="54" customWidth="1"/>
    <col min="9874" max="10118" width="9.140625" style="54"/>
    <col min="10119" max="10119" width="69.42578125" style="54" customWidth="1"/>
    <col min="10120" max="10129" width="12.5703125" style="54" customWidth="1"/>
    <col min="10130" max="10374" width="9.140625" style="54"/>
    <col min="10375" max="10375" width="69.42578125" style="54" customWidth="1"/>
    <col min="10376" max="10385" width="12.5703125" style="54" customWidth="1"/>
    <col min="10386" max="10630" width="9.140625" style="54"/>
    <col min="10631" max="10631" width="69.42578125" style="54" customWidth="1"/>
    <col min="10632" max="10641" width="12.5703125" style="54" customWidth="1"/>
    <col min="10642" max="10886" width="9.140625" style="54"/>
    <col min="10887" max="10887" width="69.42578125" style="54" customWidth="1"/>
    <col min="10888" max="10897" width="12.5703125" style="54" customWidth="1"/>
    <col min="10898" max="11142" width="9.140625" style="54"/>
    <col min="11143" max="11143" width="69.42578125" style="54" customWidth="1"/>
    <col min="11144" max="11153" width="12.5703125" style="54" customWidth="1"/>
    <col min="11154" max="11398" width="9.140625" style="54"/>
    <col min="11399" max="11399" width="69.42578125" style="54" customWidth="1"/>
    <col min="11400" max="11409" width="12.5703125" style="54" customWidth="1"/>
    <col min="11410" max="11654" width="9.140625" style="54"/>
    <col min="11655" max="11655" width="69.42578125" style="54" customWidth="1"/>
    <col min="11656" max="11665" width="12.5703125" style="54" customWidth="1"/>
    <col min="11666" max="11910" width="9.140625" style="54"/>
    <col min="11911" max="11911" width="69.42578125" style="54" customWidth="1"/>
    <col min="11912" max="11921" width="12.5703125" style="54" customWidth="1"/>
    <col min="11922" max="12166" width="9.140625" style="54"/>
    <col min="12167" max="12167" width="69.42578125" style="54" customWidth="1"/>
    <col min="12168" max="12177" width="12.5703125" style="54" customWidth="1"/>
    <col min="12178" max="12422" width="9.140625" style="54"/>
    <col min="12423" max="12423" width="69.42578125" style="54" customWidth="1"/>
    <col min="12424" max="12433" width="12.5703125" style="54" customWidth="1"/>
    <col min="12434" max="12678" width="9.140625" style="54"/>
    <col min="12679" max="12679" width="69.42578125" style="54" customWidth="1"/>
    <col min="12680" max="12689" width="12.5703125" style="54" customWidth="1"/>
    <col min="12690" max="12934" width="9.140625" style="54"/>
    <col min="12935" max="12935" width="69.42578125" style="54" customWidth="1"/>
    <col min="12936" max="12945" width="12.5703125" style="54" customWidth="1"/>
    <col min="12946" max="13190" width="9.140625" style="54"/>
    <col min="13191" max="13191" width="69.42578125" style="54" customWidth="1"/>
    <col min="13192" max="13201" width="12.5703125" style="54" customWidth="1"/>
    <col min="13202" max="13446" width="9.140625" style="54"/>
    <col min="13447" max="13447" width="69.42578125" style="54" customWidth="1"/>
    <col min="13448" max="13457" width="12.5703125" style="54" customWidth="1"/>
    <col min="13458" max="13702" width="9.140625" style="54"/>
    <col min="13703" max="13703" width="69.42578125" style="54" customWidth="1"/>
    <col min="13704" max="13713" width="12.5703125" style="54" customWidth="1"/>
    <col min="13714" max="13958" width="9.140625" style="54"/>
    <col min="13959" max="13959" width="69.42578125" style="54" customWidth="1"/>
    <col min="13960" max="13969" width="12.5703125" style="54" customWidth="1"/>
    <col min="13970" max="14214" width="9.140625" style="54"/>
    <col min="14215" max="14215" width="69.42578125" style="54" customWidth="1"/>
    <col min="14216" max="14225" width="12.5703125" style="54" customWidth="1"/>
    <col min="14226" max="14470" width="9.140625" style="54"/>
    <col min="14471" max="14471" width="69.42578125" style="54" customWidth="1"/>
    <col min="14472" max="14481" width="12.5703125" style="54" customWidth="1"/>
    <col min="14482" max="14726" width="9.140625" style="54"/>
    <col min="14727" max="14727" width="69.42578125" style="54" customWidth="1"/>
    <col min="14728" max="14737" width="12.5703125" style="54" customWidth="1"/>
    <col min="14738" max="14982" width="9.140625" style="54"/>
    <col min="14983" max="14983" width="69.42578125" style="54" customWidth="1"/>
    <col min="14984" max="14993" width="12.5703125" style="54" customWidth="1"/>
    <col min="14994" max="15238" width="9.140625" style="54"/>
    <col min="15239" max="15239" width="69.42578125" style="54" customWidth="1"/>
    <col min="15240" max="15249" width="12.5703125" style="54" customWidth="1"/>
    <col min="15250" max="15494" width="9.140625" style="54"/>
    <col min="15495" max="15495" width="69.42578125" style="54" customWidth="1"/>
    <col min="15496" max="15505" width="12.5703125" style="54" customWidth="1"/>
    <col min="15506" max="15750" width="9.140625" style="54"/>
    <col min="15751" max="15751" width="69.42578125" style="54" customWidth="1"/>
    <col min="15752" max="15761" width="12.5703125" style="54" customWidth="1"/>
    <col min="15762" max="16006" width="9.140625" style="54"/>
    <col min="16007" max="16007" width="69.42578125" style="54" customWidth="1"/>
    <col min="16008" max="16017" width="12.5703125" style="54" customWidth="1"/>
    <col min="16018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89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43131</v>
      </c>
      <c r="C5" s="56">
        <v>43159</v>
      </c>
      <c r="D5" s="56">
        <v>43190</v>
      </c>
      <c r="E5" s="56">
        <v>43220</v>
      </c>
      <c r="F5" s="56">
        <v>43251</v>
      </c>
      <c r="G5" s="56">
        <v>43281</v>
      </c>
      <c r="H5" s="56">
        <v>43312</v>
      </c>
      <c r="I5" s="56">
        <v>43343</v>
      </c>
      <c r="J5" s="56">
        <v>43373</v>
      </c>
      <c r="K5" s="56">
        <v>43404</v>
      </c>
      <c r="L5" s="56">
        <v>43434</v>
      </c>
      <c r="M5" s="56">
        <v>43465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I8" si="0">SUM(B9:B13)</f>
        <v>272421761.00000006</v>
      </c>
      <c r="C8" s="63">
        <f t="shared" si="0"/>
        <v>461854970.46000004</v>
      </c>
      <c r="D8" s="63">
        <f t="shared" ref="D8:J8" si="1">SUM(D9:D13)</f>
        <v>166858203.37</v>
      </c>
      <c r="E8" s="63">
        <f t="shared" si="0"/>
        <v>190743431.85999998</v>
      </c>
      <c r="F8" s="63">
        <f t="shared" si="0"/>
        <v>215218017.70999998</v>
      </c>
      <c r="G8" s="63">
        <f t="shared" si="0"/>
        <v>245756107.87000003</v>
      </c>
      <c r="H8" s="63">
        <f t="shared" si="0"/>
        <v>236040909.67999998</v>
      </c>
      <c r="I8" s="63">
        <f t="shared" si="0"/>
        <v>253835654.78999993</v>
      </c>
      <c r="J8" s="63">
        <f t="shared" si="1"/>
        <v>246666932.28999999</v>
      </c>
      <c r="K8" s="63">
        <f t="shared" ref="K8:L8" si="2">SUM(K9:K13)</f>
        <v>272038922.63</v>
      </c>
      <c r="L8" s="63">
        <f t="shared" si="2"/>
        <v>266204950.68000004</v>
      </c>
      <c r="M8" s="63">
        <f t="shared" ref="M8" si="3">SUM(M9:M13)</f>
        <v>276671051.25999999</v>
      </c>
    </row>
    <row r="9" spans="1:13" x14ac:dyDescent="0.2">
      <c r="A9" s="64" t="s">
        <v>3</v>
      </c>
      <c r="B9" s="65">
        <f t="shared" ref="B9:C9" si="4">B20</f>
        <v>64362984.979999997</v>
      </c>
      <c r="C9" s="65">
        <f t="shared" si="4"/>
        <v>60724935.910000004</v>
      </c>
      <c r="D9" s="65">
        <f>D20</f>
        <v>48194071.920000002</v>
      </c>
      <c r="E9" s="65">
        <f t="shared" ref="E9:F9" si="5">E20</f>
        <v>52051803.559999987</v>
      </c>
      <c r="F9" s="65">
        <f t="shared" si="5"/>
        <v>52969500.199999988</v>
      </c>
      <c r="G9" s="65">
        <f t="shared" ref="G9:J9" si="6">G20</f>
        <v>57818529.20000001</v>
      </c>
      <c r="H9" s="65">
        <f t="shared" ref="H9:I9" si="7">H20</f>
        <v>52940622.93</v>
      </c>
      <c r="I9" s="65">
        <f t="shared" si="7"/>
        <v>58119510.700000003</v>
      </c>
      <c r="J9" s="65">
        <f t="shared" si="6"/>
        <v>58135944.5</v>
      </c>
      <c r="K9" s="65">
        <f t="shared" ref="K9:L9" si="8">K20</f>
        <v>59506061.579999991</v>
      </c>
      <c r="L9" s="65">
        <f t="shared" si="8"/>
        <v>58421167.610000014</v>
      </c>
      <c r="M9" s="65">
        <f t="shared" ref="M9" si="9">M20</f>
        <v>60365906.409999996</v>
      </c>
    </row>
    <row r="10" spans="1:13" x14ac:dyDescent="0.2">
      <c r="A10" s="64" t="s">
        <v>4</v>
      </c>
      <c r="B10" s="65">
        <f t="shared" ref="B10:C10" si="10">B65</f>
        <v>100259687.42</v>
      </c>
      <c r="C10" s="65">
        <f t="shared" si="10"/>
        <v>306989417.49000001</v>
      </c>
      <c r="D10" s="65">
        <f t="shared" ref="D10:J10" si="11">D65</f>
        <v>16102020.02</v>
      </c>
      <c r="E10" s="65">
        <f t="shared" ref="E10:I10" si="12">E65</f>
        <v>31131721.619999997</v>
      </c>
      <c r="F10" s="65">
        <f t="shared" si="12"/>
        <v>55466024.189999998</v>
      </c>
      <c r="G10" s="65">
        <f t="shared" si="12"/>
        <v>76449575.520000011</v>
      </c>
      <c r="H10" s="65">
        <f t="shared" si="12"/>
        <v>82575798.36999999</v>
      </c>
      <c r="I10" s="65">
        <f t="shared" si="12"/>
        <v>92936280.61999999</v>
      </c>
      <c r="J10" s="65">
        <f t="shared" si="11"/>
        <v>83631623.150000006</v>
      </c>
      <c r="K10" s="65">
        <f t="shared" ref="K10:L10" si="13">K65</f>
        <v>107248952.08</v>
      </c>
      <c r="L10" s="65">
        <f t="shared" si="13"/>
        <v>100528942.15000001</v>
      </c>
      <c r="M10" s="65">
        <f t="shared" ref="M10" si="14">M65</f>
        <v>103201216.83</v>
      </c>
    </row>
    <row r="11" spans="1:13" x14ac:dyDescent="0.2">
      <c r="A11" s="64" t="s">
        <v>5</v>
      </c>
      <c r="B11" s="65">
        <f t="shared" ref="B11:C11" si="15">B88</f>
        <v>66869938.080000006</v>
      </c>
      <c r="C11" s="65">
        <f t="shared" si="15"/>
        <v>67374740.75</v>
      </c>
      <c r="D11" s="65">
        <f t="shared" ref="D11:J11" si="16">D88</f>
        <v>62547856.900000006</v>
      </c>
      <c r="E11" s="65">
        <f t="shared" ref="E11:I11" si="17">E88</f>
        <v>68758179.189999998</v>
      </c>
      <c r="F11" s="65">
        <f t="shared" si="17"/>
        <v>66019347.169999994</v>
      </c>
      <c r="G11" s="65">
        <f t="shared" si="17"/>
        <v>66775317.770000003</v>
      </c>
      <c r="H11" s="65">
        <f t="shared" si="17"/>
        <v>62760241.460000001</v>
      </c>
      <c r="I11" s="65">
        <f t="shared" si="17"/>
        <v>67919713.279999986</v>
      </c>
      <c r="J11" s="65">
        <f t="shared" si="16"/>
        <v>67158717.850000009</v>
      </c>
      <c r="K11" s="65">
        <f t="shared" ref="K11:L11" si="18">K88</f>
        <v>64234159.810000002</v>
      </c>
      <c r="L11" s="65">
        <f t="shared" si="18"/>
        <v>66271255.019999996</v>
      </c>
      <c r="M11" s="65">
        <f t="shared" ref="M11" si="19">M88</f>
        <v>62756578.25</v>
      </c>
    </row>
    <row r="12" spans="1:13" x14ac:dyDescent="0.2">
      <c r="A12" s="64" t="s">
        <v>6</v>
      </c>
      <c r="B12" s="65">
        <f t="shared" ref="B12:C12" si="20">B99</f>
        <v>40548510.849999994</v>
      </c>
      <c r="C12" s="65">
        <f t="shared" si="20"/>
        <v>26293163.099999998</v>
      </c>
      <c r="D12" s="65">
        <f t="shared" ref="D12:J12" si="21">D99</f>
        <v>39542461.519999996</v>
      </c>
      <c r="E12" s="65">
        <f t="shared" ref="E12:I12" si="22">E99</f>
        <v>38351532.530000001</v>
      </c>
      <c r="F12" s="65">
        <f t="shared" si="22"/>
        <v>40297081.5</v>
      </c>
      <c r="G12" s="65">
        <f t="shared" si="22"/>
        <v>44315753.949999996</v>
      </c>
      <c r="H12" s="65">
        <f t="shared" si="22"/>
        <v>37289257.25</v>
      </c>
      <c r="I12" s="65">
        <f t="shared" si="22"/>
        <v>34395999.519999996</v>
      </c>
      <c r="J12" s="65">
        <f t="shared" si="21"/>
        <v>37336148.850000001</v>
      </c>
      <c r="K12" s="65">
        <f t="shared" ref="K12:L12" si="23">K99</f>
        <v>40583765.210000001</v>
      </c>
      <c r="L12" s="65">
        <f t="shared" si="23"/>
        <v>40487739.920000002</v>
      </c>
      <c r="M12" s="65">
        <f t="shared" ref="M12" si="24">M99</f>
        <v>49873683.390000001</v>
      </c>
    </row>
    <row r="13" spans="1:13" x14ac:dyDescent="0.2">
      <c r="A13" s="64" t="s">
        <v>7</v>
      </c>
      <c r="B13" s="66">
        <f t="shared" ref="B13:C13" si="25">B108</f>
        <v>380639.67</v>
      </c>
      <c r="C13" s="66">
        <f t="shared" si="25"/>
        <v>472713.21</v>
      </c>
      <c r="D13" s="66">
        <f t="shared" ref="D13:J13" si="26">D108</f>
        <v>471793.01</v>
      </c>
      <c r="E13" s="66">
        <f t="shared" ref="E13:I13" si="27">E108</f>
        <v>450194.96</v>
      </c>
      <c r="F13" s="66">
        <f t="shared" si="27"/>
        <v>466064.65</v>
      </c>
      <c r="G13" s="66">
        <f t="shared" si="27"/>
        <v>396931.43</v>
      </c>
      <c r="H13" s="66">
        <f t="shared" si="27"/>
        <v>474989.67</v>
      </c>
      <c r="I13" s="66">
        <f t="shared" si="27"/>
        <v>464150.67</v>
      </c>
      <c r="J13" s="66">
        <f t="shared" si="26"/>
        <v>404497.94</v>
      </c>
      <c r="K13" s="66">
        <f t="shared" ref="K13:L13" si="28">K108</f>
        <v>465983.95</v>
      </c>
      <c r="L13" s="66">
        <f t="shared" si="28"/>
        <v>495845.98</v>
      </c>
      <c r="M13" s="66">
        <f t="shared" ref="M13" si="29">M108</f>
        <v>473666.38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I15" si="30">SUM(B16:B17)</f>
        <v>499656828.58000004</v>
      </c>
      <c r="C15" s="63">
        <f t="shared" si="30"/>
        <v>422597474.40999997</v>
      </c>
      <c r="D15" s="63">
        <f t="shared" ref="D15:J15" si="31">SUM(D16:D17)</f>
        <v>451826715.94000006</v>
      </c>
      <c r="E15" s="63">
        <f t="shared" si="30"/>
        <v>485452045.79999989</v>
      </c>
      <c r="F15" s="63">
        <f t="shared" si="30"/>
        <v>492533133.97999978</v>
      </c>
      <c r="G15" s="63">
        <f t="shared" si="30"/>
        <v>473988472.40999991</v>
      </c>
      <c r="H15" s="63">
        <f t="shared" si="30"/>
        <v>516147705.64999992</v>
      </c>
      <c r="I15" s="63">
        <f t="shared" si="30"/>
        <v>501330496.86000019</v>
      </c>
      <c r="J15" s="63">
        <f t="shared" si="31"/>
        <v>478850364.14000005</v>
      </c>
      <c r="K15" s="63">
        <f t="shared" ref="K15:L15" si="32">SUM(K16:K17)</f>
        <v>558135389.95000005</v>
      </c>
      <c r="L15" s="63">
        <f t="shared" si="32"/>
        <v>537700155.54000008</v>
      </c>
      <c r="M15" s="63">
        <f t="shared" ref="M15" si="33">SUM(M16:M17)</f>
        <v>519947699.15999997</v>
      </c>
    </row>
    <row r="16" spans="1:13" x14ac:dyDescent="0.2">
      <c r="A16" s="64" t="s">
        <v>9</v>
      </c>
      <c r="B16" s="67">
        <v>496919498.54000002</v>
      </c>
      <c r="C16" s="67">
        <v>420871557.14999998</v>
      </c>
      <c r="D16" s="67">
        <v>448825577.09000003</v>
      </c>
      <c r="E16" s="67">
        <v>483193279.51999992</v>
      </c>
      <c r="F16" s="67">
        <v>490174730.66999978</v>
      </c>
      <c r="G16" s="67">
        <v>471482679.51999992</v>
      </c>
      <c r="H16" s="67">
        <v>513854289.76999992</v>
      </c>
      <c r="I16" s="67">
        <v>498849113.64000016</v>
      </c>
      <c r="J16" s="67">
        <v>476980143.68000007</v>
      </c>
      <c r="K16" s="67">
        <v>555530551.80000007</v>
      </c>
      <c r="L16" s="67">
        <v>535396056.48000008</v>
      </c>
      <c r="M16" s="67">
        <v>517526213.02999997</v>
      </c>
    </row>
    <row r="17" spans="1:13" x14ac:dyDescent="0.2">
      <c r="A17" s="64" t="s">
        <v>10</v>
      </c>
      <c r="B17" s="67">
        <v>2737330.0399999996</v>
      </c>
      <c r="C17" s="67">
        <v>1725917.26</v>
      </c>
      <c r="D17" s="67">
        <v>3001138.8499999996</v>
      </c>
      <c r="E17" s="67">
        <v>2258766.2800000003</v>
      </c>
      <c r="F17" s="67">
        <v>2358403.31</v>
      </c>
      <c r="G17" s="67">
        <v>2505792.8899999997</v>
      </c>
      <c r="H17" s="67">
        <v>2293415.88</v>
      </c>
      <c r="I17" s="67">
        <v>2481383.2200000002</v>
      </c>
      <c r="J17" s="67">
        <v>1870220.4599999997</v>
      </c>
      <c r="K17" s="67">
        <v>2604838.1499999994</v>
      </c>
      <c r="L17" s="67">
        <v>2304099.0599999996</v>
      </c>
      <c r="M17" s="67">
        <v>2421486.1300000004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I20" si="34">SUM(B21:B40)</f>
        <v>64362984.979999997</v>
      </c>
      <c r="C20" s="69">
        <f t="shared" si="34"/>
        <v>60724935.910000004</v>
      </c>
      <c r="D20" s="69">
        <f t="shared" ref="D20:J20" si="35">SUM(D21:D40)</f>
        <v>48194071.920000002</v>
      </c>
      <c r="E20" s="69">
        <f t="shared" si="34"/>
        <v>52051803.559999987</v>
      </c>
      <c r="F20" s="69">
        <f t="shared" si="34"/>
        <v>52969500.199999988</v>
      </c>
      <c r="G20" s="69">
        <f t="shared" si="34"/>
        <v>57818529.20000001</v>
      </c>
      <c r="H20" s="69">
        <f t="shared" si="34"/>
        <v>52940622.93</v>
      </c>
      <c r="I20" s="69">
        <f t="shared" si="34"/>
        <v>58119510.700000003</v>
      </c>
      <c r="J20" s="69">
        <f t="shared" si="35"/>
        <v>58135944.5</v>
      </c>
      <c r="K20" s="69">
        <f t="shared" ref="K20:L20" si="36">SUM(K21:K40)</f>
        <v>59506061.579999991</v>
      </c>
      <c r="L20" s="69">
        <f t="shared" si="36"/>
        <v>58421167.610000014</v>
      </c>
      <c r="M20" s="69">
        <f t="shared" ref="M20" si="37">SUM(M21:M40)</f>
        <v>60365906.409999996</v>
      </c>
    </row>
    <row r="21" spans="1:13" x14ac:dyDescent="0.2">
      <c r="A21" s="64" t="s">
        <v>12</v>
      </c>
      <c r="B21" s="70">
        <v>35981650.409999996</v>
      </c>
      <c r="C21" s="70">
        <v>32525041.990000002</v>
      </c>
      <c r="D21" s="70">
        <v>27414756.310000002</v>
      </c>
      <c r="E21" s="70">
        <v>29663251.079999998</v>
      </c>
      <c r="F21" s="70">
        <v>28136986.739999998</v>
      </c>
      <c r="G21" s="70">
        <v>31898543.050000001</v>
      </c>
      <c r="H21" s="70">
        <v>26959247.510000002</v>
      </c>
      <c r="I21" s="70">
        <v>32709691.510000002</v>
      </c>
      <c r="J21" s="70">
        <v>32436894.77</v>
      </c>
      <c r="K21" s="70">
        <v>32951628.350000001</v>
      </c>
      <c r="L21" s="70">
        <v>33378951.100000001</v>
      </c>
      <c r="M21" s="70">
        <v>29296548.299999997</v>
      </c>
    </row>
    <row r="22" spans="1:13" x14ac:dyDescent="0.2">
      <c r="A22" s="64" t="s">
        <v>13</v>
      </c>
      <c r="B22" s="70">
        <v>34371.03</v>
      </c>
      <c r="C22" s="70">
        <v>20577.669999999998</v>
      </c>
      <c r="D22" s="70">
        <v>25983.45</v>
      </c>
      <c r="E22" s="70">
        <v>14904.86</v>
      </c>
      <c r="F22" s="70">
        <v>42876.31</v>
      </c>
      <c r="G22" s="70">
        <v>33615.760000000002</v>
      </c>
      <c r="H22" s="70">
        <v>53356.44</v>
      </c>
      <c r="I22" s="70">
        <v>12417.71</v>
      </c>
      <c r="J22" s="70">
        <v>18131.55</v>
      </c>
      <c r="K22" s="70">
        <v>54397.210000000006</v>
      </c>
      <c r="L22" s="70">
        <v>13551.279999999999</v>
      </c>
      <c r="M22" s="70">
        <v>57724.49</v>
      </c>
    </row>
    <row r="23" spans="1:13" x14ac:dyDescent="0.2">
      <c r="A23" s="64" t="s">
        <v>14</v>
      </c>
      <c r="B23" s="70">
        <v>4606485</v>
      </c>
      <c r="C23" s="70">
        <v>4520507.53</v>
      </c>
      <c r="D23" s="70">
        <v>2328430.33</v>
      </c>
      <c r="E23" s="70">
        <v>2357716.39</v>
      </c>
      <c r="F23" s="70">
        <v>2007381.54</v>
      </c>
      <c r="G23" s="70">
        <v>3193673.29</v>
      </c>
      <c r="H23" s="70">
        <v>3813978.58</v>
      </c>
      <c r="I23" s="70">
        <v>2840302.27</v>
      </c>
      <c r="J23" s="70">
        <v>2666746.84</v>
      </c>
      <c r="K23" s="70">
        <v>3366032.63</v>
      </c>
      <c r="L23" s="70">
        <v>1724741.0999999999</v>
      </c>
      <c r="M23" s="70">
        <v>3334941.14</v>
      </c>
    </row>
    <row r="24" spans="1:13" x14ac:dyDescent="0.2">
      <c r="A24" s="64" t="s">
        <v>15</v>
      </c>
      <c r="B24" s="70">
        <v>264879.25</v>
      </c>
      <c r="C24" s="70">
        <v>283370.08</v>
      </c>
      <c r="D24" s="70">
        <v>223341.24</v>
      </c>
      <c r="E24" s="70">
        <v>239707.36</v>
      </c>
      <c r="F24" s="70">
        <v>235327.78</v>
      </c>
      <c r="G24" s="70">
        <v>324422.88</v>
      </c>
      <c r="H24" s="70">
        <v>277490.26</v>
      </c>
      <c r="I24" s="70">
        <v>339789.69</v>
      </c>
      <c r="J24" s="70">
        <v>278394.28000000003</v>
      </c>
      <c r="K24" s="70">
        <v>242950.93</v>
      </c>
      <c r="L24" s="70">
        <v>423040.67000000004</v>
      </c>
      <c r="M24" s="70">
        <v>252983.15</v>
      </c>
    </row>
    <row r="25" spans="1:13" x14ac:dyDescent="0.2">
      <c r="A25" s="64" t="s">
        <v>16</v>
      </c>
      <c r="B25" s="70">
        <v>692258.45</v>
      </c>
      <c r="C25" s="70">
        <v>566579.25</v>
      </c>
      <c r="D25" s="70">
        <v>709720.98</v>
      </c>
      <c r="E25" s="70">
        <v>931582.41</v>
      </c>
      <c r="F25" s="70">
        <v>893053.9</v>
      </c>
      <c r="G25" s="70">
        <v>1027786.86</v>
      </c>
      <c r="H25" s="70">
        <v>793637.58</v>
      </c>
      <c r="I25" s="70">
        <v>862871.56</v>
      </c>
      <c r="J25" s="70">
        <v>925027.56</v>
      </c>
      <c r="K25" s="70">
        <v>976048.19000000006</v>
      </c>
      <c r="L25" s="70">
        <v>1040362.48</v>
      </c>
      <c r="M25" s="70">
        <v>1144938.52</v>
      </c>
    </row>
    <row r="26" spans="1:13" x14ac:dyDescent="0.2">
      <c r="A26" s="64" t="s">
        <v>17</v>
      </c>
      <c r="B26" s="70">
        <v>513191.46</v>
      </c>
      <c r="C26" s="70">
        <v>435852.74</v>
      </c>
      <c r="D26" s="70">
        <v>512054.44</v>
      </c>
      <c r="E26" s="70">
        <v>488171.78</v>
      </c>
      <c r="F26" s="70">
        <v>516888.31</v>
      </c>
      <c r="G26" s="70">
        <v>454870.39</v>
      </c>
      <c r="H26" s="70">
        <v>486672.51</v>
      </c>
      <c r="I26" s="70">
        <v>605638.18999999994</v>
      </c>
      <c r="J26" s="70">
        <v>549311.06999999995</v>
      </c>
      <c r="K26" s="70">
        <v>729411.25</v>
      </c>
      <c r="L26" s="70">
        <v>472336.45999999996</v>
      </c>
      <c r="M26" s="70">
        <v>613850.75</v>
      </c>
    </row>
    <row r="27" spans="1:13" ht="14.25" x14ac:dyDescent="0.2">
      <c r="A27" s="64" t="s">
        <v>18</v>
      </c>
      <c r="B27" s="70">
        <v>389980.42</v>
      </c>
      <c r="C27" s="70">
        <v>330198.60999999993</v>
      </c>
      <c r="D27" s="70">
        <v>237964.31</v>
      </c>
      <c r="E27" s="70">
        <v>236843.33</v>
      </c>
      <c r="F27" s="70">
        <f>95462.29+236.67+213447.63</f>
        <v>309146.58999999997</v>
      </c>
      <c r="G27" s="70">
        <v>130976.94</v>
      </c>
      <c r="H27" s="70">
        <v>112887.9</v>
      </c>
      <c r="I27" s="70">
        <v>269712.09999999998</v>
      </c>
      <c r="J27" s="70">
        <v>279092.88</v>
      </c>
      <c r="K27" s="70">
        <v>314267.44</v>
      </c>
      <c r="L27" s="70">
        <v>317304.70999999996</v>
      </c>
      <c r="M27" s="70">
        <v>311921.78999999998</v>
      </c>
    </row>
    <row r="28" spans="1:13" ht="14.25" x14ac:dyDescent="0.2">
      <c r="A28" s="64" t="s">
        <v>19</v>
      </c>
      <c r="B28" s="70">
        <v>829159.23</v>
      </c>
      <c r="C28" s="70">
        <v>1038656.55</v>
      </c>
      <c r="D28" s="70">
        <v>674015.59000000008</v>
      </c>
      <c r="E28" s="70">
        <v>1011283.15</v>
      </c>
      <c r="F28" s="70">
        <v>982477.87</v>
      </c>
      <c r="G28" s="70">
        <v>950546.78</v>
      </c>
      <c r="H28" s="70">
        <v>838990.83</v>
      </c>
      <c r="I28" s="70">
        <v>897839.65</v>
      </c>
      <c r="J28" s="70">
        <f>919122.47+3080.92</f>
        <v>922203.39</v>
      </c>
      <c r="K28" s="70">
        <v>1081393.8700000001</v>
      </c>
      <c r="L28" s="70">
        <v>1058516.22</v>
      </c>
      <c r="M28" s="70">
        <v>1169578.27</v>
      </c>
    </row>
    <row r="29" spans="1:13" ht="14.25" x14ac:dyDescent="0.2">
      <c r="A29" s="64" t="s">
        <v>20</v>
      </c>
      <c r="B29" s="70">
        <v>181032.5</v>
      </c>
      <c r="C29" s="70">
        <v>75790.06</v>
      </c>
      <c r="D29" s="70">
        <v>87725.73</v>
      </c>
      <c r="E29" s="70">
        <v>51557.62</v>
      </c>
      <c r="F29" s="70">
        <v>142863.09</v>
      </c>
      <c r="G29" s="70">
        <v>207674.33000000002</v>
      </c>
      <c r="H29" s="70">
        <v>413453.38</v>
      </c>
      <c r="I29" s="70">
        <v>83774.899999999994</v>
      </c>
      <c r="J29" s="70">
        <v>85259.79</v>
      </c>
      <c r="K29" s="70">
        <v>78710.100000000006</v>
      </c>
      <c r="L29" s="70">
        <v>43360.36</v>
      </c>
      <c r="M29" s="70">
        <v>76359.060000000012</v>
      </c>
    </row>
    <row r="30" spans="1:13" x14ac:dyDescent="0.2">
      <c r="A30" s="64" t="s">
        <v>21</v>
      </c>
      <c r="B30" s="70">
        <v>920667.72000000009</v>
      </c>
      <c r="C30" s="70">
        <v>1340960.77</v>
      </c>
      <c r="D30" s="70">
        <v>461627.82</v>
      </c>
      <c r="E30" s="70">
        <v>673956.13</v>
      </c>
      <c r="F30" s="70">
        <v>760248.22</v>
      </c>
      <c r="G30" s="70">
        <v>637537.52</v>
      </c>
      <c r="H30" s="70">
        <v>825326.5</v>
      </c>
      <c r="I30" s="70">
        <v>889948.04</v>
      </c>
      <c r="J30" s="70">
        <v>508054.16</v>
      </c>
      <c r="K30" s="70">
        <v>894644.36</v>
      </c>
      <c r="L30" s="70">
        <v>948261.59</v>
      </c>
      <c r="M30" s="70">
        <v>913143.45</v>
      </c>
    </row>
    <row r="31" spans="1:13" x14ac:dyDescent="0.2">
      <c r="A31" s="64" t="s">
        <v>22</v>
      </c>
      <c r="B31" s="70">
        <v>516635.32</v>
      </c>
      <c r="C31" s="70">
        <v>575906.12</v>
      </c>
      <c r="D31" s="70">
        <v>518890.48</v>
      </c>
      <c r="E31" s="70">
        <v>594625.67000000004</v>
      </c>
      <c r="F31" s="70">
        <v>557851.68000000005</v>
      </c>
      <c r="G31" s="70">
        <v>548627.1</v>
      </c>
      <c r="H31" s="70">
        <v>664989.99</v>
      </c>
      <c r="I31" s="70">
        <v>566548.86</v>
      </c>
      <c r="J31" s="70">
        <v>538026.37</v>
      </c>
      <c r="K31" s="70">
        <v>651603.75</v>
      </c>
      <c r="L31" s="70">
        <v>550706.30000000005</v>
      </c>
      <c r="M31" s="70">
        <v>558975.91</v>
      </c>
    </row>
    <row r="32" spans="1:13" x14ac:dyDescent="0.2">
      <c r="A32" s="64" t="s">
        <v>23</v>
      </c>
      <c r="B32" s="70">
        <v>863802.79</v>
      </c>
      <c r="C32" s="70">
        <v>644549.27</v>
      </c>
      <c r="D32" s="70">
        <v>356271.45</v>
      </c>
      <c r="E32" s="70">
        <v>360036.52</v>
      </c>
      <c r="F32" s="70">
        <v>449367.62</v>
      </c>
      <c r="G32" s="70">
        <v>356425.53</v>
      </c>
      <c r="H32" s="70">
        <v>505169.52</v>
      </c>
      <c r="I32" s="70">
        <v>417653.21</v>
      </c>
      <c r="J32" s="70">
        <v>506609.67</v>
      </c>
      <c r="K32" s="70">
        <v>377002.05000000005</v>
      </c>
      <c r="L32" s="70">
        <v>516666.99</v>
      </c>
      <c r="M32" s="70">
        <v>546600.88</v>
      </c>
    </row>
    <row r="33" spans="1:13" x14ac:dyDescent="0.2">
      <c r="A33" s="64" t="s">
        <v>24</v>
      </c>
      <c r="B33" s="70">
        <v>1039.1600000000001</v>
      </c>
      <c r="C33" s="70">
        <v>0</v>
      </c>
      <c r="D33" s="70">
        <v>22.7</v>
      </c>
      <c r="E33" s="70">
        <v>30</v>
      </c>
      <c r="F33" s="70">
        <v>0</v>
      </c>
      <c r="G33" s="70">
        <v>0</v>
      </c>
      <c r="H33" s="70">
        <v>0</v>
      </c>
      <c r="I33" s="70">
        <v>684.29</v>
      </c>
      <c r="J33" s="70">
        <v>0</v>
      </c>
      <c r="K33" s="70">
        <v>950.4</v>
      </c>
      <c r="L33" s="70">
        <v>8.1</v>
      </c>
      <c r="M33" s="70">
        <v>418.18</v>
      </c>
    </row>
    <row r="34" spans="1:13" ht="14.25" x14ac:dyDescent="0.2">
      <c r="A34" s="64" t="s">
        <v>25</v>
      </c>
      <c r="B34" s="70">
        <v>954291.53</v>
      </c>
      <c r="C34" s="70">
        <v>891609.98</v>
      </c>
      <c r="D34" s="70">
        <v>774529.71000000008</v>
      </c>
      <c r="E34" s="70">
        <v>906428.9</v>
      </c>
      <c r="F34" s="70">
        <v>980625.98</v>
      </c>
      <c r="G34" s="70">
        <v>822902.77</v>
      </c>
      <c r="H34" s="70">
        <v>962739.83</v>
      </c>
      <c r="I34" s="70">
        <v>941184.39</v>
      </c>
      <c r="J34" s="70">
        <v>1053386.32</v>
      </c>
      <c r="K34" s="70">
        <v>1092472.28</v>
      </c>
      <c r="L34" s="70">
        <v>1137593.7</v>
      </c>
      <c r="M34" s="70">
        <v>1520106.15</v>
      </c>
    </row>
    <row r="35" spans="1:13" ht="14.25" x14ac:dyDescent="0.2">
      <c r="A35" s="64" t="s">
        <v>26</v>
      </c>
      <c r="B35" s="70">
        <v>9990159.8499999996</v>
      </c>
      <c r="C35" s="70">
        <v>9533976.3300000001</v>
      </c>
      <c r="D35" s="70">
        <v>8772887.5600000005</v>
      </c>
      <c r="E35" s="70">
        <v>9214414.0800000001</v>
      </c>
      <c r="F35" s="70">
        <v>10613255.810000001</v>
      </c>
      <c r="G35" s="70">
        <v>10652164.24</v>
      </c>
      <c r="H35" s="70">
        <v>10638648.48</v>
      </c>
      <c r="I35" s="73">
        <v>10265027.4</v>
      </c>
      <c r="J35" s="73">
        <v>10135934.51</v>
      </c>
      <c r="K35" s="73">
        <v>10636034.189999999</v>
      </c>
      <c r="L35" s="73">
        <v>10934671.430000002</v>
      </c>
      <c r="M35" s="73">
        <v>11693676.309999999</v>
      </c>
    </row>
    <row r="36" spans="1:13" x14ac:dyDescent="0.2">
      <c r="A36" s="64" t="s">
        <v>27</v>
      </c>
      <c r="B36" s="70">
        <v>2222568.65</v>
      </c>
      <c r="C36" s="70">
        <v>1736696.95</v>
      </c>
      <c r="D36" s="70">
        <v>1668599.76</v>
      </c>
      <c r="E36" s="70">
        <v>1418056.04</v>
      </c>
      <c r="F36" s="70">
        <v>1436809.05</v>
      </c>
      <c r="G36" s="70">
        <v>1539824.8</v>
      </c>
      <c r="H36" s="70">
        <v>1196930.71</v>
      </c>
      <c r="I36" s="70">
        <v>1431353.57</v>
      </c>
      <c r="J36" s="70">
        <v>1973900.1</v>
      </c>
      <c r="K36" s="70">
        <v>1572079.29</v>
      </c>
      <c r="L36" s="70">
        <v>1412325.21</v>
      </c>
      <c r="M36" s="70">
        <v>1548182.6099999999</v>
      </c>
    </row>
    <row r="37" spans="1:13" x14ac:dyDescent="0.2">
      <c r="A37" s="64" t="s">
        <v>28</v>
      </c>
      <c r="B37" s="70">
        <v>0</v>
      </c>
      <c r="C37" s="70">
        <v>0</v>
      </c>
      <c r="D37" s="70">
        <v>0</v>
      </c>
      <c r="E37" s="70">
        <v>139.18</v>
      </c>
      <c r="F37" s="70">
        <v>0</v>
      </c>
      <c r="G37" s="70">
        <v>0</v>
      </c>
      <c r="H37" s="70">
        <v>356.4</v>
      </c>
      <c r="I37" s="70">
        <v>0</v>
      </c>
      <c r="J37" s="70">
        <v>0</v>
      </c>
      <c r="K37" s="70">
        <v>0.09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38469.75</v>
      </c>
      <c r="C38" s="70">
        <v>27964.510000000002</v>
      </c>
      <c r="D38" s="70">
        <v>27373.449999999997</v>
      </c>
      <c r="E38" s="70">
        <v>50257.54</v>
      </c>
      <c r="F38" s="70">
        <v>31673.7</v>
      </c>
      <c r="G38" s="70">
        <v>51051.31</v>
      </c>
      <c r="H38" s="70">
        <v>43098.64</v>
      </c>
      <c r="I38" s="70">
        <v>42045.78</v>
      </c>
      <c r="J38" s="70">
        <v>46579.01</v>
      </c>
      <c r="K38" s="70">
        <v>61165.299999999996</v>
      </c>
      <c r="L38" s="70">
        <v>49406.55</v>
      </c>
      <c r="M38" s="70">
        <v>36487.96</v>
      </c>
    </row>
    <row r="39" spans="1:13" x14ac:dyDescent="0.2">
      <c r="A39" s="64" t="s">
        <v>30</v>
      </c>
      <c r="B39" s="70">
        <v>920493.52</v>
      </c>
      <c r="C39" s="70">
        <v>1208652.29</v>
      </c>
      <c r="D39" s="70">
        <v>771667.07</v>
      </c>
      <c r="E39" s="70">
        <v>867957.44</v>
      </c>
      <c r="F39" s="70">
        <v>918618.54</v>
      </c>
      <c r="G39" s="70">
        <v>965749.04</v>
      </c>
      <c r="H39" s="70">
        <v>902617</v>
      </c>
      <c r="I39" s="70">
        <v>869686.7</v>
      </c>
      <c r="J39" s="70">
        <v>1143001.52</v>
      </c>
      <c r="K39" s="70">
        <v>836636.92</v>
      </c>
      <c r="L39" s="70">
        <v>929501.34</v>
      </c>
      <c r="M39" s="70">
        <v>1037902.22</v>
      </c>
    </row>
    <row r="40" spans="1:13" x14ac:dyDescent="0.2">
      <c r="A40" s="64" t="s">
        <v>31</v>
      </c>
      <c r="B40" s="70">
        <v>4441848.9399999995</v>
      </c>
      <c r="C40" s="70">
        <v>4968045.21</v>
      </c>
      <c r="D40" s="70">
        <v>2628209.54</v>
      </c>
      <c r="E40" s="70">
        <v>2970884.08</v>
      </c>
      <c r="F40" s="70">
        <v>3954047.47</v>
      </c>
      <c r="G40" s="70">
        <v>4022136.61</v>
      </c>
      <c r="H40" s="70">
        <v>3451030.87</v>
      </c>
      <c r="I40" s="70">
        <v>4073340.88</v>
      </c>
      <c r="J40" s="70">
        <v>4069390.71</v>
      </c>
      <c r="K40" s="70">
        <v>3588632.98</v>
      </c>
      <c r="L40" s="70">
        <v>3469862.02</v>
      </c>
      <c r="M40" s="70">
        <v>6251567.2699999996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E42" si="38">SUM(B43:B62)</f>
        <v>13766919.709999997</v>
      </c>
      <c r="C42" s="72">
        <f t="shared" si="38"/>
        <v>12380360.314999999</v>
      </c>
      <c r="D42" s="72">
        <f t="shared" ref="D42:J42" si="39">SUM(D43:D62)</f>
        <v>10462540.423999997</v>
      </c>
      <c r="E42" s="72">
        <f t="shared" si="38"/>
        <v>11238769.812999999</v>
      </c>
      <c r="F42" s="72">
        <f t="shared" ref="F42:I42" si="40">SUM(F43:F62)</f>
        <v>10875798.75</v>
      </c>
      <c r="G42" s="72">
        <f t="shared" si="40"/>
        <v>12109677.23</v>
      </c>
      <c r="H42" s="72">
        <f t="shared" si="40"/>
        <v>10518130.270000003</v>
      </c>
      <c r="I42" s="72">
        <f t="shared" si="40"/>
        <v>12182911.510000005</v>
      </c>
      <c r="J42" s="72">
        <f t="shared" si="39"/>
        <v>12328023.369999997</v>
      </c>
      <c r="K42" s="72">
        <f t="shared" ref="K42:L42" si="41">SUM(K43:K62)</f>
        <v>12381330.592999998</v>
      </c>
      <c r="L42" s="72">
        <f t="shared" si="41"/>
        <v>12642315.458000002</v>
      </c>
      <c r="M42" s="72">
        <f t="shared" ref="M42" si="42">SUM(M43:M62)</f>
        <v>11627335.627</v>
      </c>
    </row>
    <row r="43" spans="1:13" x14ac:dyDescent="0.2">
      <c r="A43" s="64" t="s">
        <v>12</v>
      </c>
      <c r="B43" s="73">
        <v>11504764.933</v>
      </c>
      <c r="C43" s="73">
        <v>10246370.723999999</v>
      </c>
      <c r="D43" s="73">
        <v>8689161.1469999999</v>
      </c>
      <c r="E43" s="73">
        <v>9401206.0490000006</v>
      </c>
      <c r="F43" s="73">
        <v>8879634.2599999998</v>
      </c>
      <c r="G43" s="73">
        <v>10051510.18</v>
      </c>
      <c r="H43" s="73">
        <v>8529391.2200000007</v>
      </c>
      <c r="I43" s="73">
        <v>10160593.630000001</v>
      </c>
      <c r="J43" s="73">
        <v>10182019.699999999</v>
      </c>
      <c r="K43" s="73">
        <v>10274959.59</v>
      </c>
      <c r="L43" s="73">
        <v>10539709.733999999</v>
      </c>
      <c r="M43" s="73">
        <v>9286862.8039999995</v>
      </c>
    </row>
    <row r="44" spans="1:13" x14ac:dyDescent="0.2">
      <c r="A44" s="64" t="s">
        <v>13</v>
      </c>
      <c r="B44" s="73">
        <v>1579.096</v>
      </c>
      <c r="C44" s="73">
        <v>1085.492</v>
      </c>
      <c r="D44" s="73">
        <v>1503.9639999999999</v>
      </c>
      <c r="E44" s="73">
        <v>470.03199999999998</v>
      </c>
      <c r="F44" s="73">
        <v>2590.21</v>
      </c>
      <c r="G44" s="73">
        <v>1863.73</v>
      </c>
      <c r="H44" s="73">
        <v>3695.96</v>
      </c>
      <c r="I44" s="73">
        <v>435.05</v>
      </c>
      <c r="J44" s="73">
        <v>1085.82</v>
      </c>
      <c r="K44" s="73">
        <v>3332.096</v>
      </c>
      <c r="L44" s="73">
        <v>664.48199999999997</v>
      </c>
      <c r="M44" s="73">
        <v>3870.6179999999999</v>
      </c>
    </row>
    <row r="45" spans="1:13" x14ac:dyDescent="0.2">
      <c r="A45" s="64" t="s">
        <v>33</v>
      </c>
      <c r="B45" s="73">
        <v>130654.476</v>
      </c>
      <c r="C45" s="73">
        <v>128351.575</v>
      </c>
      <c r="D45" s="73">
        <v>66092.89</v>
      </c>
      <c r="E45" s="73">
        <v>66904.129000000001</v>
      </c>
      <c r="F45" s="73">
        <v>56955.66</v>
      </c>
      <c r="G45" s="73">
        <v>90743.13</v>
      </c>
      <c r="H45" s="73">
        <v>108000.83</v>
      </c>
      <c r="I45" s="73">
        <v>80791.320000000007</v>
      </c>
      <c r="J45" s="73">
        <v>75702.649999999994</v>
      </c>
      <c r="K45" s="73">
        <v>95356.638999999996</v>
      </c>
      <c r="L45" s="73">
        <v>48863.13</v>
      </c>
      <c r="M45" s="73">
        <v>94959.376999999993</v>
      </c>
    </row>
    <row r="46" spans="1:13" x14ac:dyDescent="0.2">
      <c r="A46" s="64" t="s">
        <v>34</v>
      </c>
      <c r="B46" s="73">
        <v>97959.304000000004</v>
      </c>
      <c r="C46" s="73">
        <v>104889.879</v>
      </c>
      <c r="D46" s="73">
        <v>82350.823999999993</v>
      </c>
      <c r="E46" s="73">
        <v>87145.611000000004</v>
      </c>
      <c r="F46" s="73">
        <v>85178.29</v>
      </c>
      <c r="G46" s="73">
        <v>119321.03</v>
      </c>
      <c r="H46" s="73">
        <v>102453.06</v>
      </c>
      <c r="I46" s="73">
        <v>123270.87</v>
      </c>
      <c r="J46" s="73">
        <v>105051.25</v>
      </c>
      <c r="K46" s="73">
        <v>88944.54</v>
      </c>
      <c r="L46" s="73">
        <v>156780.95199999999</v>
      </c>
      <c r="M46" s="73">
        <v>95305.241999999998</v>
      </c>
    </row>
    <row r="47" spans="1:13" x14ac:dyDescent="0.2">
      <c r="A47" s="64" t="s">
        <v>16</v>
      </c>
      <c r="B47" s="73">
        <v>19362.972000000002</v>
      </c>
      <c r="C47" s="73">
        <v>15891.342000000001</v>
      </c>
      <c r="D47" s="73">
        <v>19872.41</v>
      </c>
      <c r="E47" s="73">
        <v>25715.156999999999</v>
      </c>
      <c r="F47" s="73">
        <v>24857.93</v>
      </c>
      <c r="G47" s="73">
        <v>28627.83</v>
      </c>
      <c r="H47" s="73">
        <v>21935.439999999999</v>
      </c>
      <c r="I47" s="73">
        <v>24092.560000000001</v>
      </c>
      <c r="J47" s="73">
        <v>25758.1</v>
      </c>
      <c r="K47" s="73">
        <v>27133.859</v>
      </c>
      <c r="L47" s="73">
        <v>28736.26</v>
      </c>
      <c r="M47" s="73">
        <v>31983.373</v>
      </c>
    </row>
    <row r="48" spans="1:13" x14ac:dyDescent="0.2">
      <c r="A48" s="64" t="s">
        <v>35</v>
      </c>
      <c r="B48" s="73">
        <v>25812.405999999999</v>
      </c>
      <c r="C48" s="73">
        <v>19077.974999999999</v>
      </c>
      <c r="D48" s="73">
        <v>22167.334999999999</v>
      </c>
      <c r="E48" s="73">
        <v>29977.744999999999</v>
      </c>
      <c r="F48" s="73">
        <v>25131.57</v>
      </c>
      <c r="G48" s="73">
        <v>21831.8</v>
      </c>
      <c r="H48" s="73">
        <v>27379.32</v>
      </c>
      <c r="I48" s="73">
        <v>48234.47</v>
      </c>
      <c r="J48" s="73">
        <v>31587.3</v>
      </c>
      <c r="K48" s="73">
        <v>38659.688999999998</v>
      </c>
      <c r="L48" s="73">
        <v>30886.919000000002</v>
      </c>
      <c r="M48" s="73">
        <v>35484.567000000003</v>
      </c>
    </row>
    <row r="49" spans="1:13" ht="14.25" x14ac:dyDescent="0.2">
      <c r="A49" s="64" t="s">
        <v>18</v>
      </c>
      <c r="B49" s="73">
        <v>32243.742999999999</v>
      </c>
      <c r="C49" s="73">
        <v>26969.13</v>
      </c>
      <c r="D49" s="73">
        <v>19952.12</v>
      </c>
      <c r="E49" s="73">
        <v>27425.412</v>
      </c>
      <c r="F49" s="73">
        <v>32620.48</v>
      </c>
      <c r="G49" s="73">
        <v>10066.68</v>
      </c>
      <c r="H49" s="73">
        <v>10114.44</v>
      </c>
      <c r="I49" s="73">
        <v>21583.02</v>
      </c>
      <c r="J49" s="73">
        <v>22296.93</v>
      </c>
      <c r="K49" s="73">
        <v>33621.076000000001</v>
      </c>
      <c r="L49" s="73">
        <v>26266.977999999999</v>
      </c>
      <c r="M49" s="73">
        <v>32376.133000000002</v>
      </c>
    </row>
    <row r="50" spans="1:13" ht="14.25" x14ac:dyDescent="0.2">
      <c r="A50" s="64" t="s">
        <v>19</v>
      </c>
      <c r="B50" s="73">
        <v>52644.256999999998</v>
      </c>
      <c r="C50" s="73">
        <v>79387.59</v>
      </c>
      <c r="D50" s="73">
        <v>35768.794999999998</v>
      </c>
      <c r="E50" s="73">
        <v>69696.487999999998</v>
      </c>
      <c r="F50" s="73">
        <v>72351.600000000006</v>
      </c>
      <c r="G50" s="73">
        <v>57335.659999999996</v>
      </c>
      <c r="H50" s="73">
        <v>59041.21</v>
      </c>
      <c r="I50" s="73">
        <v>59518.34</v>
      </c>
      <c r="J50" s="73">
        <f>55109.66+89.75</f>
        <v>55199.41</v>
      </c>
      <c r="K50" s="73">
        <v>72588.046000000002</v>
      </c>
      <c r="L50" s="73">
        <v>73155.868000000002</v>
      </c>
      <c r="M50" s="73">
        <v>77146.732000000004</v>
      </c>
    </row>
    <row r="51" spans="1:13" ht="14.25" x14ac:dyDescent="0.2">
      <c r="A51" s="64" t="s">
        <v>20</v>
      </c>
      <c r="B51" s="73">
        <v>2075.0329999999999</v>
      </c>
      <c r="C51" s="73">
        <v>872.40099999999995</v>
      </c>
      <c r="D51" s="73">
        <v>1021.295</v>
      </c>
      <c r="E51" s="73">
        <v>592.61599999999999</v>
      </c>
      <c r="F51" s="73">
        <v>2796.51</v>
      </c>
      <c r="G51" s="73">
        <v>12965.44</v>
      </c>
      <c r="H51" s="73">
        <v>37931.11</v>
      </c>
      <c r="I51" s="73">
        <v>970.65</v>
      </c>
      <c r="J51" s="73">
        <v>977.23</v>
      </c>
      <c r="K51" s="73">
        <v>895.99400000000003</v>
      </c>
      <c r="L51" s="73">
        <v>495.16300000000001</v>
      </c>
      <c r="M51" s="73">
        <v>883.73</v>
      </c>
    </row>
    <row r="52" spans="1:13" x14ac:dyDescent="0.2">
      <c r="A52" s="64" t="s">
        <v>21</v>
      </c>
      <c r="B52" s="73">
        <v>27124.776999999998</v>
      </c>
      <c r="C52" s="73">
        <v>39033.519999999997</v>
      </c>
      <c r="D52" s="73">
        <v>13794.764999999999</v>
      </c>
      <c r="E52" s="73">
        <v>20156.27</v>
      </c>
      <c r="F52" s="73">
        <v>22439.45</v>
      </c>
      <c r="G52" s="73">
        <v>19571.62</v>
      </c>
      <c r="H52" s="73">
        <v>24482.89</v>
      </c>
      <c r="I52" s="73">
        <v>26191.58</v>
      </c>
      <c r="J52" s="73">
        <v>14883.04</v>
      </c>
      <c r="K52" s="73">
        <v>25751.972000000002</v>
      </c>
      <c r="L52" s="73">
        <v>27804.896000000001</v>
      </c>
      <c r="M52" s="73">
        <v>26525.044000000002</v>
      </c>
    </row>
    <row r="53" spans="1:13" x14ac:dyDescent="0.2">
      <c r="A53" s="64" t="s">
        <v>22</v>
      </c>
      <c r="B53" s="73">
        <v>43230.09</v>
      </c>
      <c r="C53" s="73">
        <v>48391.95</v>
      </c>
      <c r="D53" s="73">
        <v>39656.370000000003</v>
      </c>
      <c r="E53" s="73">
        <v>47975.75</v>
      </c>
      <c r="F53" s="73">
        <v>45256.49</v>
      </c>
      <c r="G53" s="73">
        <v>44541.47</v>
      </c>
      <c r="H53" s="73">
        <v>50751.74</v>
      </c>
      <c r="I53" s="73">
        <v>45559.06</v>
      </c>
      <c r="J53" s="73">
        <v>42967.24</v>
      </c>
      <c r="K53" s="73">
        <v>49698.031000000003</v>
      </c>
      <c r="L53" s="73">
        <v>44204.92</v>
      </c>
      <c r="M53" s="73">
        <v>45101.114000000001</v>
      </c>
    </row>
    <row r="54" spans="1:13" x14ac:dyDescent="0.2">
      <c r="A54" s="64" t="s">
        <v>23</v>
      </c>
      <c r="B54" s="73">
        <v>41330.28</v>
      </c>
      <c r="C54" s="73">
        <v>27897.35</v>
      </c>
      <c r="D54" s="73">
        <v>17724.54</v>
      </c>
      <c r="E54" s="73">
        <v>14183.268</v>
      </c>
      <c r="F54" s="73">
        <v>20407.740000000002</v>
      </c>
      <c r="G54" s="73">
        <v>17119.84</v>
      </c>
      <c r="H54" s="73">
        <v>22318.61</v>
      </c>
      <c r="I54" s="73">
        <v>19993.560000000001</v>
      </c>
      <c r="J54" s="73">
        <v>26978.7</v>
      </c>
      <c r="K54" s="73">
        <v>17854.418000000001</v>
      </c>
      <c r="L54" s="73">
        <v>23832.84</v>
      </c>
      <c r="M54" s="73">
        <v>23995.7</v>
      </c>
    </row>
    <row r="55" spans="1:13" x14ac:dyDescent="0.2">
      <c r="A55" s="64" t="s">
        <v>24</v>
      </c>
      <c r="B55" s="73">
        <v>863.52</v>
      </c>
      <c r="C55" s="73">
        <v>0</v>
      </c>
      <c r="D55" s="73">
        <v>4.7300000000000004</v>
      </c>
      <c r="E55" s="73">
        <v>6.25</v>
      </c>
      <c r="F55" s="73">
        <v>0</v>
      </c>
      <c r="G55" s="73">
        <v>0</v>
      </c>
      <c r="H55" s="73">
        <v>0</v>
      </c>
      <c r="I55" s="73">
        <v>570.24</v>
      </c>
      <c r="J55" s="73">
        <v>0</v>
      </c>
      <c r="K55" s="73">
        <v>792</v>
      </c>
      <c r="L55" s="73">
        <v>3</v>
      </c>
      <c r="M55" s="73">
        <v>348.48</v>
      </c>
    </row>
    <row r="56" spans="1:13" ht="14.25" x14ac:dyDescent="0.2">
      <c r="A56" s="64" t="s">
        <v>25</v>
      </c>
      <c r="B56" s="73">
        <v>99374.910999999993</v>
      </c>
      <c r="C56" s="73">
        <v>92439.308000000005</v>
      </c>
      <c r="D56" s="73">
        <v>80339.539999999994</v>
      </c>
      <c r="E56" s="73">
        <v>92295.873000000007</v>
      </c>
      <c r="F56" s="73">
        <v>98667.31</v>
      </c>
      <c r="G56" s="73">
        <v>84637.64</v>
      </c>
      <c r="H56" s="73">
        <v>97547.92</v>
      </c>
      <c r="I56" s="73">
        <v>94924.17</v>
      </c>
      <c r="J56" s="73">
        <v>105915.08</v>
      </c>
      <c r="K56" s="73">
        <v>112132.46</v>
      </c>
      <c r="L56" s="73">
        <v>116685.421</v>
      </c>
      <c r="M56" s="73">
        <v>155268.81400000001</v>
      </c>
    </row>
    <row r="57" spans="1:13" ht="14.25" x14ac:dyDescent="0.2">
      <c r="A57" s="64" t="s">
        <v>26</v>
      </c>
      <c r="B57" s="73">
        <v>883578.72699999996</v>
      </c>
      <c r="C57" s="73">
        <v>848680.34699999995</v>
      </c>
      <c r="D57" s="73">
        <v>773780.07</v>
      </c>
      <c r="E57" s="73">
        <v>814753.11600000004</v>
      </c>
      <c r="F57" s="73">
        <v>940809.42</v>
      </c>
      <c r="G57" s="73">
        <v>938404.51</v>
      </c>
      <c r="H57" s="73">
        <v>937872.39</v>
      </c>
      <c r="I57" s="73">
        <v>902708.46</v>
      </c>
      <c r="J57" s="73">
        <v>888010.74</v>
      </c>
      <c r="K57" s="73">
        <v>936834.125</v>
      </c>
      <c r="L57" s="73">
        <v>968251.25600000005</v>
      </c>
      <c r="M57" s="73">
        <v>1036242.116</v>
      </c>
    </row>
    <row r="58" spans="1:13" x14ac:dyDescent="0.2">
      <c r="A58" s="64" t="s">
        <v>27</v>
      </c>
      <c r="B58" s="73">
        <v>649872.01399999997</v>
      </c>
      <c r="C58" s="73">
        <v>520015.36599999998</v>
      </c>
      <c r="D58" s="73">
        <v>501799.84100000001</v>
      </c>
      <c r="E58" s="73">
        <v>429164.01400000002</v>
      </c>
      <c r="F58" s="73">
        <v>423841.48</v>
      </c>
      <c r="G58" s="73">
        <v>467711.42</v>
      </c>
      <c r="H58" s="73">
        <v>361042.2</v>
      </c>
      <c r="I58" s="73">
        <v>430596.02</v>
      </c>
      <c r="J58" s="73">
        <v>599845.18000000005</v>
      </c>
      <c r="K58" s="73">
        <v>475444.30499999999</v>
      </c>
      <c r="L58" s="73">
        <v>430114.84399999998</v>
      </c>
      <c r="M58" s="73">
        <v>473318.95600000001</v>
      </c>
    </row>
    <row r="59" spans="1:13" x14ac:dyDescent="0.2">
      <c r="A59" s="64" t="s">
        <v>28</v>
      </c>
      <c r="B59" s="73">
        <v>0</v>
      </c>
      <c r="C59" s="73">
        <v>0</v>
      </c>
      <c r="D59" s="73">
        <v>0</v>
      </c>
      <c r="E59" s="73">
        <v>48.74</v>
      </c>
      <c r="F59" s="73">
        <v>0</v>
      </c>
      <c r="G59" s="73">
        <v>0</v>
      </c>
      <c r="H59" s="73">
        <v>99</v>
      </c>
      <c r="I59" s="73">
        <v>0</v>
      </c>
      <c r="J59" s="73">
        <v>0</v>
      </c>
      <c r="K59" s="73">
        <v>2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3662.95</v>
      </c>
      <c r="C60" s="73">
        <v>2143.3000000000002</v>
      </c>
      <c r="D60" s="73">
        <v>1948.2</v>
      </c>
      <c r="E60" s="73">
        <v>3721.45</v>
      </c>
      <c r="F60" s="73">
        <v>2251.15</v>
      </c>
      <c r="G60" s="73">
        <v>3645.45</v>
      </c>
      <c r="H60" s="73">
        <v>3192.3</v>
      </c>
      <c r="I60" s="73">
        <v>3121.15</v>
      </c>
      <c r="J60" s="73">
        <v>3558.7</v>
      </c>
      <c r="K60" s="73">
        <v>4463.95</v>
      </c>
      <c r="L60" s="73">
        <v>3624.9</v>
      </c>
      <c r="M60" s="73">
        <v>2668.75</v>
      </c>
    </row>
    <row r="61" spans="1:13" x14ac:dyDescent="0.2">
      <c r="A61" s="64" t="s">
        <v>30</v>
      </c>
      <c r="B61" s="73">
        <v>26652.541000000001</v>
      </c>
      <c r="C61" s="73">
        <v>34756.911</v>
      </c>
      <c r="D61" s="73">
        <v>22467.07</v>
      </c>
      <c r="E61" s="73">
        <v>25066.329000000002</v>
      </c>
      <c r="F61" s="73">
        <v>28999.03</v>
      </c>
      <c r="G61" s="73">
        <v>27890.31</v>
      </c>
      <c r="H61" s="73">
        <v>26034.39</v>
      </c>
      <c r="I61" s="73">
        <v>25520.880000000001</v>
      </c>
      <c r="J61" s="73">
        <v>32890.76</v>
      </c>
      <c r="K61" s="73">
        <v>24069.914000000001</v>
      </c>
      <c r="L61" s="73">
        <v>26747.929</v>
      </c>
      <c r="M61" s="73">
        <v>29975.351999999999</v>
      </c>
    </row>
    <row r="62" spans="1:13" x14ac:dyDescent="0.2">
      <c r="A62" s="64" t="s">
        <v>31</v>
      </c>
      <c r="B62" s="73">
        <v>124133.68</v>
      </c>
      <c r="C62" s="73">
        <v>144106.155</v>
      </c>
      <c r="D62" s="73">
        <v>73134.517999999996</v>
      </c>
      <c r="E62" s="73">
        <v>82265.513999999996</v>
      </c>
      <c r="F62" s="73">
        <v>111010.17</v>
      </c>
      <c r="G62" s="73">
        <v>111889.49</v>
      </c>
      <c r="H62" s="73">
        <v>94846.24</v>
      </c>
      <c r="I62" s="73">
        <v>114236.48</v>
      </c>
      <c r="J62" s="73">
        <v>113295.54</v>
      </c>
      <c r="K62" s="73">
        <v>98795.888999999996</v>
      </c>
      <c r="L62" s="73">
        <v>95485.966</v>
      </c>
      <c r="M62" s="73">
        <v>175018.72500000001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F65" si="43">SUM(B66:B74)</f>
        <v>100259687.42</v>
      </c>
      <c r="C65" s="69">
        <f t="shared" si="43"/>
        <v>306989417.49000001</v>
      </c>
      <c r="D65" s="69">
        <f t="shared" ref="D65:J65" si="44">SUM(D66:D74)</f>
        <v>16102020.02</v>
      </c>
      <c r="E65" s="69">
        <f t="shared" si="43"/>
        <v>31131721.619999997</v>
      </c>
      <c r="F65" s="69">
        <f t="shared" si="43"/>
        <v>55466024.189999998</v>
      </c>
      <c r="G65" s="69">
        <f t="shared" ref="G65:I65" si="45">SUM(G66:G74)</f>
        <v>76449575.520000011</v>
      </c>
      <c r="H65" s="69">
        <f t="shared" si="45"/>
        <v>82575798.36999999</v>
      </c>
      <c r="I65" s="69">
        <f t="shared" si="45"/>
        <v>92936280.61999999</v>
      </c>
      <c r="J65" s="69">
        <f t="shared" si="44"/>
        <v>83631623.150000006</v>
      </c>
      <c r="K65" s="69">
        <f t="shared" ref="K65:L65" si="46">SUM(K66:K74)</f>
        <v>107248952.08</v>
      </c>
      <c r="L65" s="69">
        <f t="shared" si="46"/>
        <v>100528942.15000001</v>
      </c>
      <c r="M65" s="69">
        <f t="shared" ref="M65" si="47">SUM(M66:M74)</f>
        <v>103201216.83</v>
      </c>
    </row>
    <row r="66" spans="1:13" x14ac:dyDescent="0.2">
      <c r="A66" s="64" t="s">
        <v>37</v>
      </c>
      <c r="B66" s="70">
        <v>802121.32</v>
      </c>
      <c r="C66" s="70">
        <v>2167601</v>
      </c>
      <c r="D66" s="70">
        <v>23688</v>
      </c>
      <c r="E66" s="70">
        <v>773860.64</v>
      </c>
      <c r="F66" s="70">
        <v>331632</v>
      </c>
      <c r="G66" s="70">
        <v>91462</v>
      </c>
      <c r="H66" s="70">
        <v>473128.32</v>
      </c>
      <c r="I66" s="70">
        <v>217140</v>
      </c>
      <c r="J66" s="70">
        <v>598122</v>
      </c>
      <c r="K66" s="70">
        <v>2580531.2400000002</v>
      </c>
      <c r="L66" s="70">
        <v>287230.15999999997</v>
      </c>
      <c r="M66" s="70">
        <v>203664.16</v>
      </c>
    </row>
    <row r="67" spans="1:13" x14ac:dyDescent="0.2">
      <c r="A67" s="64" t="s">
        <v>38</v>
      </c>
      <c r="B67" s="70">
        <v>285485.2</v>
      </c>
      <c r="C67" s="70">
        <v>197334.12</v>
      </c>
      <c r="D67" s="70">
        <v>328473.59999999998</v>
      </c>
      <c r="E67" s="70">
        <v>291526.90000000002</v>
      </c>
      <c r="F67" s="70">
        <v>288533</v>
      </c>
      <c r="G67" s="70">
        <v>178976</v>
      </c>
      <c r="H67" s="70">
        <v>403354</v>
      </c>
      <c r="I67" s="70">
        <v>192596.6</v>
      </c>
      <c r="J67" s="70">
        <v>201545.4</v>
      </c>
      <c r="K67" s="70">
        <v>240548.35</v>
      </c>
      <c r="L67" s="70">
        <v>205559.2</v>
      </c>
      <c r="M67" s="70">
        <v>246289.4</v>
      </c>
    </row>
    <row r="68" spans="1:13" ht="14.25" x14ac:dyDescent="0.2">
      <c r="A68" s="64" t="s">
        <v>39</v>
      </c>
      <c r="B68" s="70">
        <v>98128312.149999991</v>
      </c>
      <c r="C68" s="70">
        <v>303743322.62</v>
      </c>
      <c r="D68" s="70">
        <v>15144278.34</v>
      </c>
      <c r="E68" s="70">
        <v>29178005.68</v>
      </c>
      <c r="F68" s="70">
        <v>53923735.969999999</v>
      </c>
      <c r="G68" s="70">
        <v>75368282.329999998</v>
      </c>
      <c r="H68" s="70">
        <v>80765715.400000006</v>
      </c>
      <c r="I68" s="70">
        <f>83948138.51+7769180.46</f>
        <v>91717318.969999999</v>
      </c>
      <c r="J68" s="70">
        <v>82276404.569999993</v>
      </c>
      <c r="K68" s="70">
        <v>103700518.11</v>
      </c>
      <c r="L68" s="70">
        <v>99175494.950000003</v>
      </c>
      <c r="M68" s="70">
        <v>102200994.45999999</v>
      </c>
    </row>
    <row r="69" spans="1:13" ht="14.25" x14ac:dyDescent="0.2">
      <c r="A69" s="64" t="s">
        <v>40</v>
      </c>
      <c r="B69" s="70">
        <v>254303.43</v>
      </c>
      <c r="C69" s="70">
        <v>227438.77</v>
      </c>
      <c r="D69" s="70">
        <v>178762.41999999998</v>
      </c>
      <c r="E69" s="70">
        <v>150308.43000000002</v>
      </c>
      <c r="F69" s="70">
        <v>114851.47</v>
      </c>
      <c r="G69" s="70">
        <v>93509.03</v>
      </c>
      <c r="H69" s="70">
        <f>121791.91+2287.01</f>
        <v>124078.92</v>
      </c>
      <c r="I69" s="70">
        <v>147035.85</v>
      </c>
      <c r="J69" s="70">
        <v>56292.03</v>
      </c>
      <c r="K69" s="70">
        <v>121795</v>
      </c>
      <c r="L69" s="70">
        <v>124736.01</v>
      </c>
      <c r="M69" s="70">
        <v>101517.45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765194.2</v>
      </c>
      <c r="C71" s="70">
        <v>634539.80000000005</v>
      </c>
      <c r="D71" s="70">
        <v>413952.16</v>
      </c>
      <c r="E71" s="70">
        <v>680255.84</v>
      </c>
      <c r="F71" s="70">
        <v>790088.78</v>
      </c>
      <c r="G71" s="70">
        <v>625456.79</v>
      </c>
      <c r="H71" s="70">
        <v>682999.35</v>
      </c>
      <c r="I71" s="70">
        <v>646573.65</v>
      </c>
      <c r="J71" s="70">
        <f>468797.97+8540</f>
        <v>477337.97</v>
      </c>
      <c r="K71" s="70">
        <v>590342.02</v>
      </c>
      <c r="L71" s="70">
        <v>700459.34</v>
      </c>
      <c r="M71" s="70">
        <v>447773.55</v>
      </c>
    </row>
    <row r="72" spans="1:13" ht="14.25" x14ac:dyDescent="0.2">
      <c r="A72" s="64" t="s">
        <v>43</v>
      </c>
      <c r="B72" s="70">
        <v>23567.119999999999</v>
      </c>
      <c r="C72" s="70">
        <v>0</v>
      </c>
      <c r="D72" s="70">
        <v>0</v>
      </c>
      <c r="E72" s="70">
        <v>33655.360000000001</v>
      </c>
      <c r="F72" s="70">
        <v>0</v>
      </c>
      <c r="G72" s="70">
        <v>76433</v>
      </c>
      <c r="H72" s="70">
        <v>108233.61</v>
      </c>
      <c r="I72" s="70">
        <v>213.5</v>
      </c>
      <c r="J72" s="70">
        <v>2731.48</v>
      </c>
      <c r="K72" s="70">
        <v>0</v>
      </c>
      <c r="L72" s="70">
        <v>140.91</v>
      </c>
      <c r="M72" s="70">
        <v>102.48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704</v>
      </c>
      <c r="C74" s="70">
        <v>19181.18</v>
      </c>
      <c r="D74" s="70">
        <v>12865.5</v>
      </c>
      <c r="E74" s="70">
        <v>24108.77</v>
      </c>
      <c r="F74" s="70">
        <v>17182.97</v>
      </c>
      <c r="G74" s="70">
        <v>15456.37</v>
      </c>
      <c r="H74" s="70">
        <v>18288.77</v>
      </c>
      <c r="I74" s="70">
        <v>15402.05</v>
      </c>
      <c r="J74" s="70">
        <v>19189.7</v>
      </c>
      <c r="K74" s="70">
        <v>15217.36</v>
      </c>
      <c r="L74" s="70">
        <v>35321.58</v>
      </c>
      <c r="M74" s="70">
        <v>875.33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G76" si="48">SUM(B77:B85)</f>
        <v>259235.804</v>
      </c>
      <c r="C76" s="72">
        <f t="shared" si="48"/>
        <v>792606.3409999999</v>
      </c>
      <c r="D76" s="72">
        <f t="shared" ref="D76:J76" si="49">SUM(D77:D85)</f>
        <v>37957.418000000005</v>
      </c>
      <c r="E76" s="72">
        <f t="shared" si="48"/>
        <v>73651.660999999993</v>
      </c>
      <c r="F76" s="72">
        <f t="shared" si="48"/>
        <v>130333.65</v>
      </c>
      <c r="G76" s="72">
        <f t="shared" si="48"/>
        <v>179231.08</v>
      </c>
      <c r="H76" s="72">
        <f t="shared" ref="H76:I76" si="50">SUM(H77:H85)</f>
        <v>193747.44999999998</v>
      </c>
      <c r="I76" s="72">
        <f t="shared" si="50"/>
        <v>217938.83</v>
      </c>
      <c r="J76" s="72">
        <f t="shared" si="49"/>
        <v>196340.13999999998</v>
      </c>
      <c r="K76" s="72">
        <f t="shared" ref="K76:L76" si="51">SUM(K77:K85)</f>
        <v>253063.83600000001</v>
      </c>
      <c r="L76" s="72">
        <f t="shared" si="51"/>
        <v>235703.234</v>
      </c>
      <c r="M76" s="72">
        <f t="shared" ref="M76" si="52">SUM(M77:M85)</f>
        <v>240327.91500000001</v>
      </c>
    </row>
    <row r="77" spans="1:13" x14ac:dyDescent="0.2">
      <c r="A77" s="64" t="s">
        <v>37</v>
      </c>
      <c r="B77" s="73">
        <v>2682.68</v>
      </c>
      <c r="C77" s="73">
        <v>7249</v>
      </c>
      <c r="D77" s="73">
        <v>72</v>
      </c>
      <c r="E77" s="73">
        <v>2352.16</v>
      </c>
      <c r="F77" s="73">
        <v>1008</v>
      </c>
      <c r="G77" s="73">
        <v>278</v>
      </c>
      <c r="H77" s="73">
        <v>1438.08</v>
      </c>
      <c r="I77" s="73">
        <v>660</v>
      </c>
      <c r="J77" s="73">
        <v>1818</v>
      </c>
      <c r="K77" s="73">
        <v>7843.56</v>
      </c>
      <c r="L77" s="73">
        <v>873.04</v>
      </c>
      <c r="M77" s="73">
        <v>619.04</v>
      </c>
    </row>
    <row r="78" spans="1:13" x14ac:dyDescent="0.2">
      <c r="A78" s="64" t="s">
        <v>38</v>
      </c>
      <c r="B78" s="73">
        <v>954.8</v>
      </c>
      <c r="C78" s="73">
        <v>656.28</v>
      </c>
      <c r="D78" s="73">
        <v>998.4</v>
      </c>
      <c r="E78" s="73">
        <v>886.1</v>
      </c>
      <c r="F78" s="73">
        <v>877</v>
      </c>
      <c r="G78" s="73">
        <v>544</v>
      </c>
      <c r="H78" s="73">
        <v>1226</v>
      </c>
      <c r="I78" s="73">
        <v>585.4</v>
      </c>
      <c r="J78" s="73">
        <v>612.6</v>
      </c>
      <c r="K78" s="73">
        <v>731.15</v>
      </c>
      <c r="L78" s="73">
        <v>624.79999999999995</v>
      </c>
      <c r="M78" s="73">
        <v>748.6</v>
      </c>
    </row>
    <row r="79" spans="1:13" ht="14.25" x14ac:dyDescent="0.2">
      <c r="A79" s="64" t="s">
        <v>39</v>
      </c>
      <c r="B79" s="73">
        <v>252908.02100000001</v>
      </c>
      <c r="C79" s="73">
        <v>782447.20299999998</v>
      </c>
      <c r="D79" s="73">
        <v>35466.694000000003</v>
      </c>
      <c r="E79" s="73">
        <v>68327.33</v>
      </c>
      <c r="F79" s="73">
        <v>126285.06</v>
      </c>
      <c r="G79" s="73">
        <v>176506.48</v>
      </c>
      <c r="H79" s="73">
        <v>188907.87</v>
      </c>
      <c r="I79" s="73">
        <f>196599.86+18194.8</f>
        <v>214794.65999999997</v>
      </c>
      <c r="J79" s="73">
        <v>192610.36</v>
      </c>
      <c r="K79" s="73">
        <v>242782.17</v>
      </c>
      <c r="L79" s="73">
        <v>232181.48699999999</v>
      </c>
      <c r="M79" s="73">
        <v>237672.16500000001</v>
      </c>
    </row>
    <row r="80" spans="1:13" ht="14.25" x14ac:dyDescent="0.2">
      <c r="A80" s="64" t="s">
        <v>40</v>
      </c>
      <c r="B80" s="73">
        <v>655.41300000000001</v>
      </c>
      <c r="C80" s="73">
        <v>585.76599999999996</v>
      </c>
      <c r="D80" s="73">
        <v>417.72199999999998</v>
      </c>
      <c r="E80" s="73">
        <v>352.01</v>
      </c>
      <c r="F80" s="73">
        <v>268.97000000000003</v>
      </c>
      <c r="G80" s="73">
        <v>218.99</v>
      </c>
      <c r="H80" s="73">
        <f>272.04+5.36</f>
        <v>277.40000000000003</v>
      </c>
      <c r="I80" s="73">
        <v>344.35</v>
      </c>
      <c r="J80" s="73">
        <v>131.83000000000001</v>
      </c>
      <c r="K80" s="73">
        <v>285.202</v>
      </c>
      <c r="L80" s="73">
        <v>292.12200000000001</v>
      </c>
      <c r="M80" s="73">
        <v>236.964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1972.15</v>
      </c>
      <c r="C82" s="73">
        <v>1613.6</v>
      </c>
      <c r="D82" s="73">
        <v>969.44299999999998</v>
      </c>
      <c r="E82" s="73">
        <v>1593.105</v>
      </c>
      <c r="F82" s="73">
        <v>1850.33</v>
      </c>
      <c r="G82" s="73">
        <v>1464.77</v>
      </c>
      <c r="H82" s="73">
        <v>1599.53</v>
      </c>
      <c r="I82" s="73">
        <v>1514.22</v>
      </c>
      <c r="J82" s="73">
        <f>1097.89+20</f>
        <v>1117.8900000000001</v>
      </c>
      <c r="K82" s="73">
        <v>1382.5340000000001</v>
      </c>
      <c r="L82" s="73">
        <v>1640.42</v>
      </c>
      <c r="M82" s="73">
        <v>1048.6500000000001</v>
      </c>
    </row>
    <row r="83" spans="1:13" ht="14.25" x14ac:dyDescent="0.2">
      <c r="A83" s="64" t="s">
        <v>43</v>
      </c>
      <c r="B83" s="73">
        <v>60.74</v>
      </c>
      <c r="C83" s="73">
        <v>0</v>
      </c>
      <c r="D83" s="73">
        <v>0</v>
      </c>
      <c r="E83" s="73">
        <v>78.819999999999993</v>
      </c>
      <c r="F83" s="73">
        <v>0</v>
      </c>
      <c r="G83" s="73">
        <v>179</v>
      </c>
      <c r="H83" s="73">
        <v>251.43</v>
      </c>
      <c r="I83" s="73">
        <v>0.5</v>
      </c>
      <c r="J83" s="73">
        <v>0</v>
      </c>
      <c r="K83" s="73">
        <v>0</v>
      </c>
      <c r="L83" s="73">
        <v>0.33</v>
      </c>
      <c r="M83" s="73">
        <v>0.24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2</v>
      </c>
      <c r="C85" s="73">
        <v>54.491999999999997</v>
      </c>
      <c r="D85" s="73">
        <v>33.158999999999999</v>
      </c>
      <c r="E85" s="73">
        <v>62.136000000000003</v>
      </c>
      <c r="F85" s="73">
        <v>44.29</v>
      </c>
      <c r="G85" s="73">
        <v>39.840000000000003</v>
      </c>
      <c r="H85" s="73">
        <v>47.14</v>
      </c>
      <c r="I85" s="73">
        <v>39.700000000000003</v>
      </c>
      <c r="J85" s="73">
        <v>49.46</v>
      </c>
      <c r="K85" s="73">
        <v>39.22</v>
      </c>
      <c r="L85" s="73">
        <v>91.034999999999997</v>
      </c>
      <c r="M85" s="73">
        <v>2.2559999999999998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G88" si="53">SUM(B89:B91)</f>
        <v>66869938.080000006</v>
      </c>
      <c r="C88" s="69">
        <f t="shared" si="53"/>
        <v>67374740.75</v>
      </c>
      <c r="D88" s="69">
        <f t="shared" ref="D88:J88" si="54">SUM(D89:D91)</f>
        <v>62547856.900000006</v>
      </c>
      <c r="E88" s="69">
        <f t="shared" si="53"/>
        <v>68758179.189999998</v>
      </c>
      <c r="F88" s="69">
        <f t="shared" si="53"/>
        <v>66019347.169999994</v>
      </c>
      <c r="G88" s="69">
        <f t="shared" si="53"/>
        <v>66775317.770000003</v>
      </c>
      <c r="H88" s="69">
        <f t="shared" ref="H88:I88" si="55">SUM(H89:H91)</f>
        <v>62760241.460000001</v>
      </c>
      <c r="I88" s="69">
        <f t="shared" si="55"/>
        <v>67919713.279999986</v>
      </c>
      <c r="J88" s="69">
        <f t="shared" si="54"/>
        <v>67158717.850000009</v>
      </c>
      <c r="K88" s="69">
        <f t="shared" ref="K88:L88" si="56">SUM(K89:K91)</f>
        <v>64234159.810000002</v>
      </c>
      <c r="L88" s="69">
        <f t="shared" si="56"/>
        <v>66271255.019999996</v>
      </c>
      <c r="M88" s="69">
        <f t="shared" ref="M88" si="57">SUM(M89:M91)</f>
        <v>62756578.25</v>
      </c>
    </row>
    <row r="89" spans="1:13" ht="14.25" x14ac:dyDescent="0.2">
      <c r="A89" s="64" t="s">
        <v>48</v>
      </c>
      <c r="B89" s="70">
        <v>48036608.75</v>
      </c>
      <c r="C89" s="70">
        <v>50878544.409999996</v>
      </c>
      <c r="D89" s="70">
        <v>47581849.760000005</v>
      </c>
      <c r="E89" s="70">
        <v>51452851.939999998</v>
      </c>
      <c r="F89" s="70">
        <v>49840862.539999992</v>
      </c>
      <c r="G89" s="70">
        <v>50611672.57</v>
      </c>
      <c r="H89" s="70">
        <v>46968634.539999999</v>
      </c>
      <c r="I89" s="70">
        <v>51074506.679999992</v>
      </c>
      <c r="J89" s="70">
        <v>50487773.219999999</v>
      </c>
      <c r="K89" s="70">
        <v>48185906.340000004</v>
      </c>
      <c r="L89" s="70">
        <v>49748555.699999996</v>
      </c>
      <c r="M89" s="70">
        <v>46697001.899999999</v>
      </c>
    </row>
    <row r="90" spans="1:13" x14ac:dyDescent="0.2">
      <c r="A90" s="64" t="s">
        <v>86</v>
      </c>
      <c r="B90" s="95">
        <v>18820172.949999999</v>
      </c>
      <c r="C90" s="95">
        <v>16488929.030000001</v>
      </c>
      <c r="D90" s="95">
        <v>14959549.200000001</v>
      </c>
      <c r="E90" s="95">
        <v>17299287.359999999</v>
      </c>
      <c r="F90" s="95">
        <v>16173080.340000002</v>
      </c>
      <c r="G90" s="95">
        <v>16158103.02</v>
      </c>
      <c r="H90" s="95">
        <v>15786950.540000001</v>
      </c>
      <c r="I90" s="95">
        <v>16840577.219999999</v>
      </c>
      <c r="J90" s="95">
        <v>16666438.23</v>
      </c>
      <c r="K90" s="95">
        <v>16044390.75</v>
      </c>
      <c r="L90" s="95">
        <v>16518562.570000002</v>
      </c>
      <c r="M90" s="95">
        <v>16055881.540000001</v>
      </c>
    </row>
    <row r="91" spans="1:13" x14ac:dyDescent="0.2">
      <c r="A91" s="64" t="s">
        <v>49</v>
      </c>
      <c r="B91" s="70">
        <v>13156.38</v>
      </c>
      <c r="C91" s="70">
        <v>7267.31</v>
      </c>
      <c r="D91" s="70">
        <v>6457.94</v>
      </c>
      <c r="E91" s="70">
        <v>6039.89</v>
      </c>
      <c r="F91" s="70">
        <v>5404.29</v>
      </c>
      <c r="G91" s="70">
        <v>5542.18</v>
      </c>
      <c r="H91" s="70">
        <v>4656.38</v>
      </c>
      <c r="I91" s="70">
        <v>4629.38</v>
      </c>
      <c r="J91" s="70">
        <v>4506.3999999999996</v>
      </c>
      <c r="K91" s="70">
        <v>3862.72</v>
      </c>
      <c r="L91" s="70">
        <v>4136.75</v>
      </c>
      <c r="M91" s="70">
        <v>3694.81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I93" si="58">SUM(B94:B96)</f>
        <v>27167479.484000001</v>
      </c>
      <c r="C93" s="69">
        <f t="shared" si="58"/>
        <v>25297500.401999999</v>
      </c>
      <c r="D93" s="69">
        <f t="shared" ref="D93:J93" si="59">SUM(D94:D96)</f>
        <v>23191236.184</v>
      </c>
      <c r="E93" s="69">
        <f t="shared" si="58"/>
        <v>26206642.469999999</v>
      </c>
      <c r="F93" s="69">
        <f t="shared" si="58"/>
        <v>24802645.309999999</v>
      </c>
      <c r="G93" s="69">
        <f t="shared" si="58"/>
        <v>24920903.364999998</v>
      </c>
      <c r="H93" s="69">
        <f t="shared" si="58"/>
        <v>23922485.372000001</v>
      </c>
      <c r="I93" s="69">
        <f t="shared" si="58"/>
        <v>25681535.162999999</v>
      </c>
      <c r="J93" s="69">
        <f t="shared" si="59"/>
        <v>25404496.281000003</v>
      </c>
      <c r="K93" s="69">
        <f t="shared" ref="K93:L93" si="60">SUM(K94:K96)</f>
        <v>24385379.564999998</v>
      </c>
      <c r="L93" s="69">
        <f t="shared" si="60"/>
        <v>25135265.594000001</v>
      </c>
      <c r="M93" s="69">
        <f t="shared" ref="M93" si="61">SUM(M94:M96)</f>
        <v>24143415.869999997</v>
      </c>
    </row>
    <row r="94" spans="1:13" ht="14.25" x14ac:dyDescent="0.2">
      <c r="A94" s="64" t="s">
        <v>51</v>
      </c>
      <c r="B94" s="70">
        <v>8281524.5959999999</v>
      </c>
      <c r="C94" s="70">
        <v>8772234.8019999992</v>
      </c>
      <c r="D94" s="70">
        <v>8199397.2740000002</v>
      </c>
      <c r="E94" s="70">
        <v>8877155.6400000006</v>
      </c>
      <c r="F94" s="70">
        <v>8602543.5199999996</v>
      </c>
      <c r="G94" s="70">
        <v>8735089.4450000003</v>
      </c>
      <c r="H94" s="70">
        <v>8112252.9419999998</v>
      </c>
      <c r="I94" s="70">
        <v>8817811.0629999992</v>
      </c>
      <c r="J94" s="70">
        <v>8715526.0510000009</v>
      </c>
      <c r="K94" s="70">
        <v>8321675.1900000004</v>
      </c>
      <c r="L94" s="70">
        <v>8596019.2599999998</v>
      </c>
      <c r="M94" s="70">
        <v>8069060.3099999996</v>
      </c>
    </row>
    <row r="95" spans="1:13" x14ac:dyDescent="0.2">
      <c r="A95" s="64" t="s">
        <v>87</v>
      </c>
      <c r="B95" s="95">
        <v>18820172.947999999</v>
      </c>
      <c r="C95" s="95">
        <v>16488929.029999999</v>
      </c>
      <c r="D95" s="95">
        <v>14959549.199999999</v>
      </c>
      <c r="E95" s="95">
        <v>17299287.359999999</v>
      </c>
      <c r="F95" s="95">
        <v>16173080.34</v>
      </c>
      <c r="G95" s="95">
        <v>16158103.02</v>
      </c>
      <c r="H95" s="95">
        <v>15786950.539999999</v>
      </c>
      <c r="I95" s="95">
        <v>16840577.219999999</v>
      </c>
      <c r="J95" s="95">
        <v>16666438.23</v>
      </c>
      <c r="K95" s="95">
        <v>16044390.744999999</v>
      </c>
      <c r="L95" s="95">
        <v>16518562.573999999</v>
      </c>
      <c r="M95" s="95">
        <v>16055881.539999999</v>
      </c>
    </row>
    <row r="96" spans="1:13" ht="14.25" x14ac:dyDescent="0.2">
      <c r="A96" s="64" t="s">
        <v>52</v>
      </c>
      <c r="B96" s="70">
        <v>65781.94</v>
      </c>
      <c r="C96" s="70">
        <v>36336.57</v>
      </c>
      <c r="D96" s="70">
        <v>32289.71</v>
      </c>
      <c r="E96" s="70">
        <v>30199.47</v>
      </c>
      <c r="F96" s="70">
        <v>27021.45</v>
      </c>
      <c r="G96" s="70">
        <v>27710.9</v>
      </c>
      <c r="H96" s="70">
        <v>23281.89</v>
      </c>
      <c r="I96" s="70">
        <v>23146.880000000001</v>
      </c>
      <c r="J96" s="70">
        <v>22532</v>
      </c>
      <c r="K96" s="70">
        <v>19313.63</v>
      </c>
      <c r="L96" s="70">
        <v>20683.759999999998</v>
      </c>
      <c r="M96" s="70">
        <v>18474.02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I99" si="62">B100+B101</f>
        <v>40548510.849999994</v>
      </c>
      <c r="C99" s="76">
        <f t="shared" si="62"/>
        <v>26293163.099999998</v>
      </c>
      <c r="D99" s="76">
        <f t="shared" ref="D99:J99" si="63">D100+D101</f>
        <v>39542461.519999996</v>
      </c>
      <c r="E99" s="76">
        <f t="shared" si="62"/>
        <v>38351532.530000001</v>
      </c>
      <c r="F99" s="76">
        <f t="shared" si="62"/>
        <v>40297081.5</v>
      </c>
      <c r="G99" s="76">
        <f t="shared" si="62"/>
        <v>44315753.949999996</v>
      </c>
      <c r="H99" s="76">
        <f t="shared" si="62"/>
        <v>37289257.25</v>
      </c>
      <c r="I99" s="76">
        <f t="shared" si="62"/>
        <v>34395999.519999996</v>
      </c>
      <c r="J99" s="76">
        <f t="shared" si="63"/>
        <v>37336148.850000001</v>
      </c>
      <c r="K99" s="76">
        <f t="shared" ref="K99:L99" si="64">K100+K101</f>
        <v>40583765.210000001</v>
      </c>
      <c r="L99" s="76">
        <f t="shared" si="64"/>
        <v>40487739.920000002</v>
      </c>
      <c r="M99" s="76">
        <f t="shared" ref="M99" si="65">M100+M101</f>
        <v>49873683.390000001</v>
      </c>
    </row>
    <row r="100" spans="1:13" ht="14.25" x14ac:dyDescent="0.2">
      <c r="A100" s="64" t="s">
        <v>54</v>
      </c>
      <c r="B100" s="70">
        <v>40153094.799999997</v>
      </c>
      <c r="C100" s="70">
        <v>26107300.879999999</v>
      </c>
      <c r="D100" s="70">
        <v>38914078.619999997</v>
      </c>
      <c r="E100" s="70">
        <v>38043940.990000002</v>
      </c>
      <c r="F100" s="70">
        <v>39760071.140000001</v>
      </c>
      <c r="G100" s="70">
        <v>43734982.599999994</v>
      </c>
      <c r="H100" s="70">
        <v>36831802.060000002</v>
      </c>
      <c r="I100" s="70">
        <v>33862450.539999999</v>
      </c>
      <c r="J100" s="70">
        <v>36736350.460000001</v>
      </c>
      <c r="K100" s="70">
        <v>39891440.530000001</v>
      </c>
      <c r="L100" s="70">
        <v>39723432.719999999</v>
      </c>
      <c r="M100" s="70">
        <v>48960325.960000001</v>
      </c>
    </row>
    <row r="101" spans="1:13" ht="14.25" x14ac:dyDescent="0.2">
      <c r="A101" s="64" t="s">
        <v>55</v>
      </c>
      <c r="B101" s="77">
        <v>395416.05</v>
      </c>
      <c r="C101" s="77">
        <v>185862.22</v>
      </c>
      <c r="D101" s="77">
        <v>628382.9</v>
      </c>
      <c r="E101" s="77">
        <v>307591.53999999998</v>
      </c>
      <c r="F101" s="77">
        <v>537010.36</v>
      </c>
      <c r="G101" s="77">
        <v>580771.35</v>
      </c>
      <c r="H101" s="77">
        <v>457455.19</v>
      </c>
      <c r="I101" s="77">
        <v>533548.98</v>
      </c>
      <c r="J101" s="77">
        <v>599798.39</v>
      </c>
      <c r="K101" s="77">
        <v>692324.68</v>
      </c>
      <c r="L101" s="77">
        <v>764307.2</v>
      </c>
      <c r="M101" s="77">
        <v>913357.43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I103" si="66">B104+B105</f>
        <v>8238</v>
      </c>
      <c r="C103" s="78">
        <f t="shared" si="66"/>
        <v>5402</v>
      </c>
      <c r="D103" s="78">
        <f t="shared" ref="D103:J103" si="67">D104+D105</f>
        <v>8583</v>
      </c>
      <c r="E103" s="78">
        <f t="shared" si="66"/>
        <v>7661</v>
      </c>
      <c r="F103" s="78">
        <f t="shared" si="66"/>
        <v>8340</v>
      </c>
      <c r="G103" s="78">
        <f t="shared" si="66"/>
        <v>9167</v>
      </c>
      <c r="H103" s="78">
        <f t="shared" si="66"/>
        <v>7173</v>
      </c>
      <c r="I103" s="78">
        <f t="shared" si="66"/>
        <v>6909</v>
      </c>
      <c r="J103" s="78">
        <f t="shared" si="67"/>
        <v>7718</v>
      </c>
      <c r="K103" s="78">
        <f t="shared" ref="K103:L103" si="68">K104+K105</f>
        <v>8748</v>
      </c>
      <c r="L103" s="78">
        <f t="shared" si="68"/>
        <v>8668</v>
      </c>
      <c r="M103" s="78">
        <f t="shared" ref="M103" si="69">M104+M105</f>
        <v>10828</v>
      </c>
    </row>
    <row r="104" spans="1:13" ht="14.25" x14ac:dyDescent="0.2">
      <c r="A104" s="64" t="s">
        <v>54</v>
      </c>
      <c r="B104" s="73">
        <v>7511</v>
      </c>
      <c r="C104" s="73">
        <v>5104</v>
      </c>
      <c r="D104" s="73">
        <v>7496</v>
      </c>
      <c r="E104" s="73">
        <v>7145</v>
      </c>
      <c r="F104" s="73">
        <v>7425</v>
      </c>
      <c r="G104" s="73">
        <v>8187</v>
      </c>
      <c r="H104" s="73">
        <v>6265</v>
      </c>
      <c r="I104" s="73">
        <v>5971</v>
      </c>
      <c r="J104" s="73">
        <v>6450</v>
      </c>
      <c r="K104" s="73">
        <v>7440</v>
      </c>
      <c r="L104" s="73">
        <v>6822</v>
      </c>
      <c r="M104" s="73">
        <v>8817</v>
      </c>
    </row>
    <row r="105" spans="1:13" ht="14.25" x14ac:dyDescent="0.2">
      <c r="A105" s="64" t="s">
        <v>55</v>
      </c>
      <c r="B105" s="79">
        <v>727</v>
      </c>
      <c r="C105" s="79">
        <v>298</v>
      </c>
      <c r="D105" s="79">
        <v>1087</v>
      </c>
      <c r="E105" s="79">
        <v>516</v>
      </c>
      <c r="F105" s="79">
        <v>915</v>
      </c>
      <c r="G105" s="79">
        <v>980</v>
      </c>
      <c r="H105" s="79">
        <v>908</v>
      </c>
      <c r="I105" s="79">
        <v>938</v>
      </c>
      <c r="J105" s="79">
        <v>1268</v>
      </c>
      <c r="K105" s="79">
        <v>1308</v>
      </c>
      <c r="L105" s="79">
        <v>1846</v>
      </c>
      <c r="M105" s="79">
        <v>2011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380639.67</v>
      </c>
      <c r="C108" s="69">
        <v>472713.21</v>
      </c>
      <c r="D108" s="69">
        <v>471793.01</v>
      </c>
      <c r="E108" s="69">
        <v>450194.96</v>
      </c>
      <c r="F108" s="69">
        <v>466064.65</v>
      </c>
      <c r="G108" s="69">
        <v>396931.43</v>
      </c>
      <c r="H108" s="69">
        <v>474989.67</v>
      </c>
      <c r="I108" s="69">
        <v>464150.67</v>
      </c>
      <c r="J108" s="69">
        <v>404497.94</v>
      </c>
      <c r="K108" s="69">
        <v>465983.95</v>
      </c>
      <c r="L108" s="69">
        <v>495845.98</v>
      </c>
      <c r="M108" s="69">
        <v>473666.38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46"/>
  <sheetViews>
    <sheetView zoomScaleNormal="100" workbookViewId="0">
      <pane xSplit="1" ySplit="6" topLeftCell="B67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13" width="12.5703125" style="84" customWidth="1"/>
    <col min="14" max="14" width="10.140625" style="54" bestFit="1" customWidth="1"/>
    <col min="15" max="109" width="9.140625" style="54"/>
    <col min="110" max="110" width="69.42578125" style="54" customWidth="1"/>
    <col min="111" max="120" width="12.5703125" style="54" customWidth="1"/>
    <col min="121" max="365" width="9.140625" style="54"/>
    <col min="366" max="366" width="69.42578125" style="54" customWidth="1"/>
    <col min="367" max="376" width="12.5703125" style="54" customWidth="1"/>
    <col min="377" max="621" width="9.140625" style="54"/>
    <col min="622" max="622" width="69.42578125" style="54" customWidth="1"/>
    <col min="623" max="632" width="12.5703125" style="54" customWidth="1"/>
    <col min="633" max="877" width="9.140625" style="54"/>
    <col min="878" max="878" width="69.42578125" style="54" customWidth="1"/>
    <col min="879" max="888" width="12.5703125" style="54" customWidth="1"/>
    <col min="889" max="1133" width="9.140625" style="54"/>
    <col min="1134" max="1134" width="69.42578125" style="54" customWidth="1"/>
    <col min="1135" max="1144" width="12.5703125" style="54" customWidth="1"/>
    <col min="1145" max="1389" width="9.140625" style="54"/>
    <col min="1390" max="1390" width="69.42578125" style="54" customWidth="1"/>
    <col min="1391" max="1400" width="12.5703125" style="54" customWidth="1"/>
    <col min="1401" max="1645" width="9.140625" style="54"/>
    <col min="1646" max="1646" width="69.42578125" style="54" customWidth="1"/>
    <col min="1647" max="1656" width="12.5703125" style="54" customWidth="1"/>
    <col min="1657" max="1901" width="9.140625" style="54"/>
    <col min="1902" max="1902" width="69.42578125" style="54" customWidth="1"/>
    <col min="1903" max="1912" width="12.5703125" style="54" customWidth="1"/>
    <col min="1913" max="2157" width="9.140625" style="54"/>
    <col min="2158" max="2158" width="69.42578125" style="54" customWidth="1"/>
    <col min="2159" max="2168" width="12.5703125" style="54" customWidth="1"/>
    <col min="2169" max="2413" width="9.140625" style="54"/>
    <col min="2414" max="2414" width="69.42578125" style="54" customWidth="1"/>
    <col min="2415" max="2424" width="12.5703125" style="54" customWidth="1"/>
    <col min="2425" max="2669" width="9.140625" style="54"/>
    <col min="2670" max="2670" width="69.42578125" style="54" customWidth="1"/>
    <col min="2671" max="2680" width="12.5703125" style="54" customWidth="1"/>
    <col min="2681" max="2925" width="9.140625" style="54"/>
    <col min="2926" max="2926" width="69.42578125" style="54" customWidth="1"/>
    <col min="2927" max="2936" width="12.5703125" style="54" customWidth="1"/>
    <col min="2937" max="3181" width="9.140625" style="54"/>
    <col min="3182" max="3182" width="69.42578125" style="54" customWidth="1"/>
    <col min="3183" max="3192" width="12.5703125" style="54" customWidth="1"/>
    <col min="3193" max="3437" width="9.140625" style="54"/>
    <col min="3438" max="3438" width="69.42578125" style="54" customWidth="1"/>
    <col min="3439" max="3448" width="12.5703125" style="54" customWidth="1"/>
    <col min="3449" max="3693" width="9.140625" style="54"/>
    <col min="3694" max="3694" width="69.42578125" style="54" customWidth="1"/>
    <col min="3695" max="3704" width="12.5703125" style="54" customWidth="1"/>
    <col min="3705" max="3949" width="9.140625" style="54"/>
    <col min="3950" max="3950" width="69.42578125" style="54" customWidth="1"/>
    <col min="3951" max="3960" width="12.5703125" style="54" customWidth="1"/>
    <col min="3961" max="4205" width="9.140625" style="54"/>
    <col min="4206" max="4206" width="69.42578125" style="54" customWidth="1"/>
    <col min="4207" max="4216" width="12.5703125" style="54" customWidth="1"/>
    <col min="4217" max="4461" width="9.140625" style="54"/>
    <col min="4462" max="4462" width="69.42578125" style="54" customWidth="1"/>
    <col min="4463" max="4472" width="12.5703125" style="54" customWidth="1"/>
    <col min="4473" max="4717" width="9.140625" style="54"/>
    <col min="4718" max="4718" width="69.42578125" style="54" customWidth="1"/>
    <col min="4719" max="4728" width="12.5703125" style="54" customWidth="1"/>
    <col min="4729" max="4973" width="9.140625" style="54"/>
    <col min="4974" max="4974" width="69.42578125" style="54" customWidth="1"/>
    <col min="4975" max="4984" width="12.5703125" style="54" customWidth="1"/>
    <col min="4985" max="5229" width="9.140625" style="54"/>
    <col min="5230" max="5230" width="69.42578125" style="54" customWidth="1"/>
    <col min="5231" max="5240" width="12.5703125" style="54" customWidth="1"/>
    <col min="5241" max="5485" width="9.140625" style="54"/>
    <col min="5486" max="5486" width="69.42578125" style="54" customWidth="1"/>
    <col min="5487" max="5496" width="12.5703125" style="54" customWidth="1"/>
    <col min="5497" max="5741" width="9.140625" style="54"/>
    <col min="5742" max="5742" width="69.42578125" style="54" customWidth="1"/>
    <col min="5743" max="5752" width="12.5703125" style="54" customWidth="1"/>
    <col min="5753" max="5997" width="9.140625" style="54"/>
    <col min="5998" max="5998" width="69.42578125" style="54" customWidth="1"/>
    <col min="5999" max="6008" width="12.5703125" style="54" customWidth="1"/>
    <col min="6009" max="6253" width="9.140625" style="54"/>
    <col min="6254" max="6254" width="69.42578125" style="54" customWidth="1"/>
    <col min="6255" max="6264" width="12.5703125" style="54" customWidth="1"/>
    <col min="6265" max="6509" width="9.140625" style="54"/>
    <col min="6510" max="6510" width="69.42578125" style="54" customWidth="1"/>
    <col min="6511" max="6520" width="12.5703125" style="54" customWidth="1"/>
    <col min="6521" max="6765" width="9.140625" style="54"/>
    <col min="6766" max="6766" width="69.42578125" style="54" customWidth="1"/>
    <col min="6767" max="6776" width="12.5703125" style="54" customWidth="1"/>
    <col min="6777" max="7021" width="9.140625" style="54"/>
    <col min="7022" max="7022" width="69.42578125" style="54" customWidth="1"/>
    <col min="7023" max="7032" width="12.5703125" style="54" customWidth="1"/>
    <col min="7033" max="7277" width="9.140625" style="54"/>
    <col min="7278" max="7278" width="69.42578125" style="54" customWidth="1"/>
    <col min="7279" max="7288" width="12.5703125" style="54" customWidth="1"/>
    <col min="7289" max="7533" width="9.140625" style="54"/>
    <col min="7534" max="7534" width="69.42578125" style="54" customWidth="1"/>
    <col min="7535" max="7544" width="12.5703125" style="54" customWidth="1"/>
    <col min="7545" max="7789" width="9.140625" style="54"/>
    <col min="7790" max="7790" width="69.42578125" style="54" customWidth="1"/>
    <col min="7791" max="7800" width="12.5703125" style="54" customWidth="1"/>
    <col min="7801" max="8045" width="9.140625" style="54"/>
    <col min="8046" max="8046" width="69.42578125" style="54" customWidth="1"/>
    <col min="8047" max="8056" width="12.5703125" style="54" customWidth="1"/>
    <col min="8057" max="8301" width="9.140625" style="54"/>
    <col min="8302" max="8302" width="69.42578125" style="54" customWidth="1"/>
    <col min="8303" max="8312" width="12.5703125" style="54" customWidth="1"/>
    <col min="8313" max="8557" width="9.140625" style="54"/>
    <col min="8558" max="8558" width="69.42578125" style="54" customWidth="1"/>
    <col min="8559" max="8568" width="12.5703125" style="54" customWidth="1"/>
    <col min="8569" max="8813" width="9.140625" style="54"/>
    <col min="8814" max="8814" width="69.42578125" style="54" customWidth="1"/>
    <col min="8815" max="8824" width="12.5703125" style="54" customWidth="1"/>
    <col min="8825" max="9069" width="9.140625" style="54"/>
    <col min="9070" max="9070" width="69.42578125" style="54" customWidth="1"/>
    <col min="9071" max="9080" width="12.5703125" style="54" customWidth="1"/>
    <col min="9081" max="9325" width="9.140625" style="54"/>
    <col min="9326" max="9326" width="69.42578125" style="54" customWidth="1"/>
    <col min="9327" max="9336" width="12.5703125" style="54" customWidth="1"/>
    <col min="9337" max="9581" width="9.140625" style="54"/>
    <col min="9582" max="9582" width="69.42578125" style="54" customWidth="1"/>
    <col min="9583" max="9592" width="12.5703125" style="54" customWidth="1"/>
    <col min="9593" max="9837" width="9.140625" style="54"/>
    <col min="9838" max="9838" width="69.42578125" style="54" customWidth="1"/>
    <col min="9839" max="9848" width="12.5703125" style="54" customWidth="1"/>
    <col min="9849" max="10093" width="9.140625" style="54"/>
    <col min="10094" max="10094" width="69.42578125" style="54" customWidth="1"/>
    <col min="10095" max="10104" width="12.5703125" style="54" customWidth="1"/>
    <col min="10105" max="10349" width="9.140625" style="54"/>
    <col min="10350" max="10350" width="69.42578125" style="54" customWidth="1"/>
    <col min="10351" max="10360" width="12.5703125" style="54" customWidth="1"/>
    <col min="10361" max="10605" width="9.140625" style="54"/>
    <col min="10606" max="10606" width="69.42578125" style="54" customWidth="1"/>
    <col min="10607" max="10616" width="12.5703125" style="54" customWidth="1"/>
    <col min="10617" max="10861" width="9.140625" style="54"/>
    <col min="10862" max="10862" width="69.42578125" style="54" customWidth="1"/>
    <col min="10863" max="10872" width="12.5703125" style="54" customWidth="1"/>
    <col min="10873" max="11117" width="9.140625" style="54"/>
    <col min="11118" max="11118" width="69.42578125" style="54" customWidth="1"/>
    <col min="11119" max="11128" width="12.5703125" style="54" customWidth="1"/>
    <col min="11129" max="11373" width="9.140625" style="54"/>
    <col min="11374" max="11374" width="69.42578125" style="54" customWidth="1"/>
    <col min="11375" max="11384" width="12.5703125" style="54" customWidth="1"/>
    <col min="11385" max="11629" width="9.140625" style="54"/>
    <col min="11630" max="11630" width="69.42578125" style="54" customWidth="1"/>
    <col min="11631" max="11640" width="12.5703125" style="54" customWidth="1"/>
    <col min="11641" max="11885" width="9.140625" style="54"/>
    <col min="11886" max="11886" width="69.42578125" style="54" customWidth="1"/>
    <col min="11887" max="11896" width="12.5703125" style="54" customWidth="1"/>
    <col min="11897" max="12141" width="9.140625" style="54"/>
    <col min="12142" max="12142" width="69.42578125" style="54" customWidth="1"/>
    <col min="12143" max="12152" width="12.5703125" style="54" customWidth="1"/>
    <col min="12153" max="12397" width="9.140625" style="54"/>
    <col min="12398" max="12398" width="69.42578125" style="54" customWidth="1"/>
    <col min="12399" max="12408" width="12.5703125" style="54" customWidth="1"/>
    <col min="12409" max="12653" width="9.140625" style="54"/>
    <col min="12654" max="12654" width="69.42578125" style="54" customWidth="1"/>
    <col min="12655" max="12664" width="12.5703125" style="54" customWidth="1"/>
    <col min="12665" max="12909" width="9.140625" style="54"/>
    <col min="12910" max="12910" width="69.42578125" style="54" customWidth="1"/>
    <col min="12911" max="12920" width="12.5703125" style="54" customWidth="1"/>
    <col min="12921" max="13165" width="9.140625" style="54"/>
    <col min="13166" max="13166" width="69.42578125" style="54" customWidth="1"/>
    <col min="13167" max="13176" width="12.5703125" style="54" customWidth="1"/>
    <col min="13177" max="13421" width="9.140625" style="54"/>
    <col min="13422" max="13422" width="69.42578125" style="54" customWidth="1"/>
    <col min="13423" max="13432" width="12.5703125" style="54" customWidth="1"/>
    <col min="13433" max="13677" width="9.140625" style="54"/>
    <col min="13678" max="13678" width="69.42578125" style="54" customWidth="1"/>
    <col min="13679" max="13688" width="12.5703125" style="54" customWidth="1"/>
    <col min="13689" max="13933" width="9.140625" style="54"/>
    <col min="13934" max="13934" width="69.42578125" style="54" customWidth="1"/>
    <col min="13935" max="13944" width="12.5703125" style="54" customWidth="1"/>
    <col min="13945" max="14189" width="9.140625" style="54"/>
    <col min="14190" max="14190" width="69.42578125" style="54" customWidth="1"/>
    <col min="14191" max="14200" width="12.5703125" style="54" customWidth="1"/>
    <col min="14201" max="14445" width="9.140625" style="54"/>
    <col min="14446" max="14446" width="69.42578125" style="54" customWidth="1"/>
    <col min="14447" max="14456" width="12.5703125" style="54" customWidth="1"/>
    <col min="14457" max="14701" width="9.140625" style="54"/>
    <col min="14702" max="14702" width="69.42578125" style="54" customWidth="1"/>
    <col min="14703" max="14712" width="12.5703125" style="54" customWidth="1"/>
    <col min="14713" max="14957" width="9.140625" style="54"/>
    <col min="14958" max="14958" width="69.42578125" style="54" customWidth="1"/>
    <col min="14959" max="14968" width="12.5703125" style="54" customWidth="1"/>
    <col min="14969" max="15213" width="9.140625" style="54"/>
    <col min="15214" max="15214" width="69.42578125" style="54" customWidth="1"/>
    <col min="15215" max="15224" width="12.5703125" style="54" customWidth="1"/>
    <col min="15225" max="15469" width="9.140625" style="54"/>
    <col min="15470" max="15470" width="69.42578125" style="54" customWidth="1"/>
    <col min="15471" max="15480" width="12.5703125" style="54" customWidth="1"/>
    <col min="15481" max="15725" width="9.140625" style="54"/>
    <col min="15726" max="15726" width="69.42578125" style="54" customWidth="1"/>
    <col min="15727" max="15736" width="12.5703125" style="54" customWidth="1"/>
    <col min="15737" max="15981" width="9.140625" style="54"/>
    <col min="15982" max="15982" width="69.42578125" style="54" customWidth="1"/>
    <col min="15983" max="15992" width="12.5703125" style="54" customWidth="1"/>
    <col min="15993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92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43496</v>
      </c>
      <c r="C5" s="56">
        <v>43524</v>
      </c>
      <c r="D5" s="56">
        <v>43555</v>
      </c>
      <c r="E5" s="56">
        <v>43585</v>
      </c>
      <c r="F5" s="56">
        <v>43616</v>
      </c>
      <c r="G5" s="56">
        <v>43646</v>
      </c>
      <c r="H5" s="56">
        <v>43677</v>
      </c>
      <c r="I5" s="56">
        <v>43708</v>
      </c>
      <c r="J5" s="56">
        <v>43738</v>
      </c>
      <c r="K5" s="56">
        <v>43769</v>
      </c>
      <c r="L5" s="56">
        <v>43799</v>
      </c>
      <c r="M5" s="56">
        <v>43830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342478413.81</v>
      </c>
      <c r="C8" s="63">
        <f t="shared" si="0"/>
        <v>358256907.01999998</v>
      </c>
      <c r="D8" s="63">
        <f t="shared" ref="D8:E8" si="1">SUM(D9:D13)</f>
        <v>181780598.04999998</v>
      </c>
      <c r="E8" s="63">
        <f t="shared" si="1"/>
        <v>228254589.5</v>
      </c>
      <c r="F8" s="63">
        <f t="shared" ref="F8:G8" si="2">SUM(F9:F13)</f>
        <v>253062654.37000003</v>
      </c>
      <c r="G8" s="63">
        <f t="shared" si="2"/>
        <v>250573262.42999998</v>
      </c>
      <c r="H8" s="63">
        <f t="shared" ref="H8:I8" si="3">SUM(H9:H13)</f>
        <v>276231139.83000004</v>
      </c>
      <c r="I8" s="63">
        <f t="shared" si="3"/>
        <v>271111215.76000005</v>
      </c>
      <c r="J8" s="63">
        <f t="shared" ref="J8:K8" si="4">SUM(J9:J13)</f>
        <v>265902920.15000001</v>
      </c>
      <c r="K8" s="63">
        <f t="shared" si="4"/>
        <v>282108518.10000002</v>
      </c>
      <c r="L8" s="63">
        <f t="shared" ref="L8:M8" si="5">SUM(L9:L13)</f>
        <v>287272358.92000002</v>
      </c>
      <c r="M8" s="63">
        <f t="shared" si="5"/>
        <v>305779172.05000001</v>
      </c>
    </row>
    <row r="9" spans="1:13" x14ac:dyDescent="0.2">
      <c r="A9" s="64" t="s">
        <v>3</v>
      </c>
      <c r="B9" s="65">
        <f t="shared" ref="B9:C9" si="6">B20</f>
        <v>67812457.900000006</v>
      </c>
      <c r="C9" s="65">
        <f t="shared" si="6"/>
        <v>60497761.839999996</v>
      </c>
      <c r="D9" s="65">
        <f t="shared" ref="D9:E9" si="7">D20</f>
        <v>41939725.829999998</v>
      </c>
      <c r="E9" s="65">
        <f t="shared" si="7"/>
        <v>49935250.149999984</v>
      </c>
      <c r="F9" s="65">
        <f t="shared" ref="F9:G9" si="8">F20</f>
        <v>56361942.530000016</v>
      </c>
      <c r="G9" s="65">
        <f t="shared" si="8"/>
        <v>50478914.149999991</v>
      </c>
      <c r="H9" s="65">
        <f t="shared" ref="H9:I9" si="9">H20</f>
        <v>58724248.890000008</v>
      </c>
      <c r="I9" s="65">
        <f t="shared" si="9"/>
        <v>54858410.340000011</v>
      </c>
      <c r="J9" s="65">
        <f t="shared" ref="J9:K9" si="10">J20</f>
        <v>57544189.580000013</v>
      </c>
      <c r="K9" s="65">
        <f t="shared" si="10"/>
        <v>61188237.959999993</v>
      </c>
      <c r="L9" s="65">
        <f t="shared" ref="L9:M9" si="11">L20</f>
        <v>60165872.669999994</v>
      </c>
      <c r="M9" s="65">
        <f t="shared" si="11"/>
        <v>67771179.369999975</v>
      </c>
    </row>
    <row r="10" spans="1:13" x14ac:dyDescent="0.2">
      <c r="A10" s="64" t="s">
        <v>4</v>
      </c>
      <c r="B10" s="65">
        <f t="shared" ref="B10:C10" si="12">B65</f>
        <v>164220042.88999999</v>
      </c>
      <c r="C10" s="65">
        <f t="shared" si="12"/>
        <v>195234906.50999999</v>
      </c>
      <c r="D10" s="65">
        <f t="shared" ref="D10:E10" si="13">D65</f>
        <v>28953626.860000003</v>
      </c>
      <c r="E10" s="65">
        <f t="shared" si="13"/>
        <v>49947861.619999997</v>
      </c>
      <c r="F10" s="65">
        <f t="shared" ref="F10:G10" si="14">F65</f>
        <v>69984872.75</v>
      </c>
      <c r="G10" s="65">
        <f t="shared" si="14"/>
        <v>76765260.859999985</v>
      </c>
      <c r="H10" s="65">
        <f t="shared" ref="H10:I10" si="15">H65</f>
        <v>98139002.419999987</v>
      </c>
      <c r="I10" s="65">
        <f t="shared" si="15"/>
        <v>93491649.260000005</v>
      </c>
      <c r="J10" s="65">
        <f t="shared" ref="J10:K10" si="16">J65</f>
        <v>89945571.640000001</v>
      </c>
      <c r="K10" s="65">
        <f t="shared" si="16"/>
        <v>101015364.19</v>
      </c>
      <c r="L10" s="65">
        <f t="shared" ref="L10:M10" si="17">L65</f>
        <v>105284219.59999999</v>
      </c>
      <c r="M10" s="65">
        <f t="shared" si="17"/>
        <v>122203511.92000002</v>
      </c>
    </row>
    <row r="11" spans="1:13" x14ac:dyDescent="0.2">
      <c r="A11" s="64" t="s">
        <v>5</v>
      </c>
      <c r="B11" s="65">
        <f t="shared" ref="B11:C11" si="18">B88</f>
        <v>63220485.700000003</v>
      </c>
      <c r="C11" s="65">
        <f t="shared" si="18"/>
        <v>69092021.25999999</v>
      </c>
      <c r="D11" s="65">
        <f t="shared" ref="D11:E11" si="19">D88</f>
        <v>66299543.950000003</v>
      </c>
      <c r="E11" s="65">
        <f t="shared" si="19"/>
        <v>84195018.739999995</v>
      </c>
      <c r="F11" s="65">
        <f t="shared" ref="F11:G11" si="20">F88</f>
        <v>81822502.299999997</v>
      </c>
      <c r="G11" s="65">
        <f t="shared" si="20"/>
        <v>83884771.280000001</v>
      </c>
      <c r="H11" s="65">
        <f t="shared" ref="H11:I11" si="21">H88</f>
        <v>78671780.879999995</v>
      </c>
      <c r="I11" s="65">
        <f t="shared" si="21"/>
        <v>86589603.200000003</v>
      </c>
      <c r="J11" s="65">
        <f t="shared" ref="J11:K11" si="22">J88</f>
        <v>84221499.219999984</v>
      </c>
      <c r="K11" s="65">
        <f t="shared" si="22"/>
        <v>82801299.460000008</v>
      </c>
      <c r="L11" s="65">
        <f t="shared" ref="L11:M11" si="23">L88</f>
        <v>84279545.799999997</v>
      </c>
      <c r="M11" s="65">
        <f t="shared" si="23"/>
        <v>81469892.719999999</v>
      </c>
    </row>
    <row r="12" spans="1:13" x14ac:dyDescent="0.2">
      <c r="A12" s="64" t="s">
        <v>6</v>
      </c>
      <c r="B12" s="65">
        <f t="shared" ref="B12:C12" si="24">B99</f>
        <v>46715037.230000004</v>
      </c>
      <c r="C12" s="65">
        <f t="shared" si="24"/>
        <v>33021640.010000002</v>
      </c>
      <c r="D12" s="65">
        <f t="shared" ref="D12:E12" si="25">D99</f>
        <v>44133174.460000001</v>
      </c>
      <c r="E12" s="65">
        <f t="shared" si="25"/>
        <v>43721530.110000007</v>
      </c>
      <c r="F12" s="65">
        <f t="shared" ref="F12:G12" si="26">F99</f>
        <v>44463634.329999998</v>
      </c>
      <c r="G12" s="65">
        <f t="shared" si="26"/>
        <v>39027418.620000005</v>
      </c>
      <c r="H12" s="65">
        <f t="shared" ref="H12:I12" si="27">H99</f>
        <v>40242332.539999999</v>
      </c>
      <c r="I12" s="65">
        <f t="shared" si="27"/>
        <v>35723851.740000002</v>
      </c>
      <c r="J12" s="65">
        <f t="shared" ref="J12:K12" si="28">J99</f>
        <v>33789173.68</v>
      </c>
      <c r="K12" s="65">
        <f t="shared" si="28"/>
        <v>36836597.519999996</v>
      </c>
      <c r="L12" s="65">
        <f t="shared" ref="L12:M12" si="29">L99</f>
        <v>36925577.049999997</v>
      </c>
      <c r="M12" s="65">
        <f t="shared" si="29"/>
        <v>34051299.119999997</v>
      </c>
    </row>
    <row r="13" spans="1:13" x14ac:dyDescent="0.2">
      <c r="A13" s="64" t="s">
        <v>7</v>
      </c>
      <c r="B13" s="66">
        <f t="shared" ref="B13:C13" si="30">B108</f>
        <v>510390.09</v>
      </c>
      <c r="C13" s="66">
        <f t="shared" si="30"/>
        <v>410577.4</v>
      </c>
      <c r="D13" s="66">
        <f t="shared" ref="D13:E13" si="31">D108</f>
        <v>454526.95</v>
      </c>
      <c r="E13" s="66">
        <f t="shared" si="31"/>
        <v>454928.88</v>
      </c>
      <c r="F13" s="66">
        <f t="shared" ref="F13:G13" si="32">F108</f>
        <v>429702.46</v>
      </c>
      <c r="G13" s="66">
        <f t="shared" si="32"/>
        <v>416897.52</v>
      </c>
      <c r="H13" s="66">
        <f t="shared" ref="H13:I13" si="33">H108</f>
        <v>453775.1</v>
      </c>
      <c r="I13" s="66">
        <f t="shared" si="33"/>
        <v>447701.22</v>
      </c>
      <c r="J13" s="66">
        <f t="shared" ref="J13:K13" si="34">J108</f>
        <v>402486.03</v>
      </c>
      <c r="K13" s="66">
        <f t="shared" si="34"/>
        <v>267018.96999999997</v>
      </c>
      <c r="L13" s="66">
        <f t="shared" ref="L13:M13" si="35">L108</f>
        <v>617143.80000000005</v>
      </c>
      <c r="M13" s="66">
        <f t="shared" si="35"/>
        <v>283288.92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522029061.71999985</v>
      </c>
      <c r="C15" s="63">
        <f t="shared" si="36"/>
        <v>407881875.04999989</v>
      </c>
      <c r="D15" s="63">
        <f t="shared" ref="D15:E15" si="37">SUM(D16:D17)</f>
        <v>467889199.74000019</v>
      </c>
      <c r="E15" s="63">
        <f t="shared" si="37"/>
        <v>511264470.9799999</v>
      </c>
      <c r="F15" s="63">
        <f t="shared" ref="F15:G15" si="38">SUM(F16:F17)</f>
        <v>506181745.19999999</v>
      </c>
      <c r="G15" s="63">
        <f t="shared" si="38"/>
        <v>451795246.51000017</v>
      </c>
      <c r="H15" s="63">
        <f t="shared" ref="H15:I15" si="39">SUM(H16:H17)</f>
        <v>528523290.44999999</v>
      </c>
      <c r="I15" s="63">
        <f t="shared" si="39"/>
        <v>481856441.59000009</v>
      </c>
      <c r="J15" s="63">
        <f t="shared" ref="J15:K15" si="40">SUM(J16:J17)</f>
        <v>478434400.66000003</v>
      </c>
      <c r="K15" s="63">
        <f t="shared" si="40"/>
        <v>543356622.55000007</v>
      </c>
      <c r="L15" s="63">
        <f t="shared" ref="L15:M15" si="41">SUM(L16:L17)</f>
        <v>535613466.81999993</v>
      </c>
      <c r="M15" s="63">
        <f t="shared" si="41"/>
        <v>548959221.27999973</v>
      </c>
    </row>
    <row r="16" spans="1:13" x14ac:dyDescent="0.2">
      <c r="A16" s="64" t="s">
        <v>9</v>
      </c>
      <c r="B16" s="67">
        <v>519380737.22999984</v>
      </c>
      <c r="C16" s="67">
        <v>405582281.70999992</v>
      </c>
      <c r="D16" s="67">
        <v>465301790.69000018</v>
      </c>
      <c r="E16" s="67">
        <v>509199575.82999992</v>
      </c>
      <c r="F16" s="67">
        <v>503911393.33999997</v>
      </c>
      <c r="G16" s="67">
        <v>449439419.99000019</v>
      </c>
      <c r="H16" s="67">
        <v>525945156.13999999</v>
      </c>
      <c r="I16" s="67">
        <v>479572580.1500001</v>
      </c>
      <c r="J16" s="67">
        <v>475880506.16000003</v>
      </c>
      <c r="K16" s="67">
        <v>541129648.97000003</v>
      </c>
      <c r="L16" s="67">
        <v>533294352.74999994</v>
      </c>
      <c r="M16" s="67">
        <v>546506573.27999973</v>
      </c>
    </row>
    <row r="17" spans="1:14" x14ac:dyDescent="0.2">
      <c r="A17" s="64" t="s">
        <v>10</v>
      </c>
      <c r="B17" s="67">
        <v>2648324.4899999998</v>
      </c>
      <c r="C17" s="67">
        <v>2299593.34</v>
      </c>
      <c r="D17" s="67">
        <v>2587409.0500000003</v>
      </c>
      <c r="E17" s="67">
        <v>2064895.1499999997</v>
      </c>
      <c r="F17" s="67">
        <v>2270351.86</v>
      </c>
      <c r="G17" s="67">
        <v>2355826.52</v>
      </c>
      <c r="H17" s="67">
        <v>2578134.31</v>
      </c>
      <c r="I17" s="67">
        <v>2283861.44</v>
      </c>
      <c r="J17" s="67">
        <v>2553894.5</v>
      </c>
      <c r="K17" s="67">
        <v>2226973.5799999996</v>
      </c>
      <c r="L17" s="67">
        <v>2319114.0700000003</v>
      </c>
      <c r="M17" s="67">
        <v>2452647.9999999991</v>
      </c>
    </row>
    <row r="18" spans="1:14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4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4" ht="14.25" x14ac:dyDescent="0.2">
      <c r="A20" s="62" t="s">
        <v>11</v>
      </c>
      <c r="B20" s="69">
        <f t="shared" ref="B20:C20" si="42">SUM(B21:B40)</f>
        <v>67812457.900000006</v>
      </c>
      <c r="C20" s="69">
        <f t="shared" si="42"/>
        <v>60497761.839999996</v>
      </c>
      <c r="D20" s="69">
        <f t="shared" ref="D20:E20" si="43">SUM(D21:D40)</f>
        <v>41939725.829999998</v>
      </c>
      <c r="E20" s="69">
        <f t="shared" si="43"/>
        <v>49935250.149999984</v>
      </c>
      <c r="F20" s="69">
        <f t="shared" ref="F20:G20" si="44">SUM(F21:F40)</f>
        <v>56361942.530000016</v>
      </c>
      <c r="G20" s="69">
        <f t="shared" si="44"/>
        <v>50478914.149999991</v>
      </c>
      <c r="H20" s="69">
        <f t="shared" ref="H20:I20" si="45">SUM(H21:H40)</f>
        <v>58724248.890000008</v>
      </c>
      <c r="I20" s="69">
        <f t="shared" si="45"/>
        <v>54858410.340000011</v>
      </c>
      <c r="J20" s="69">
        <f t="shared" ref="J20:K20" si="46">SUM(J21:J40)</f>
        <v>57544189.580000013</v>
      </c>
      <c r="K20" s="69">
        <f t="shared" si="46"/>
        <v>61188237.959999993</v>
      </c>
      <c r="L20" s="69">
        <f t="shared" ref="L20:M20" si="47">SUM(L21:L40)</f>
        <v>60165872.669999994</v>
      </c>
      <c r="M20" s="69">
        <f t="shared" si="47"/>
        <v>67771179.369999975</v>
      </c>
      <c r="N20" s="100"/>
    </row>
    <row r="21" spans="1:14" x14ac:dyDescent="0.2">
      <c r="A21" s="64" t="s">
        <v>12</v>
      </c>
      <c r="B21" s="70">
        <v>41425512.350000001</v>
      </c>
      <c r="C21" s="70">
        <v>37110844.549999997</v>
      </c>
      <c r="D21" s="70">
        <v>22928628.75</v>
      </c>
      <c r="E21" s="70">
        <v>27711325.75</v>
      </c>
      <c r="F21" s="70">
        <v>30840597.760000002</v>
      </c>
      <c r="G21" s="70">
        <v>31156717.59</v>
      </c>
      <c r="H21" s="70">
        <v>31410174.82</v>
      </c>
      <c r="I21" s="70">
        <v>32930927.900000002</v>
      </c>
      <c r="J21" s="70">
        <v>34008371.020000003</v>
      </c>
      <c r="K21" s="70">
        <v>33479138.299999997</v>
      </c>
      <c r="L21" s="70">
        <v>32869819.440000001</v>
      </c>
      <c r="M21" s="70">
        <v>34814055.179999992</v>
      </c>
    </row>
    <row r="22" spans="1:14" x14ac:dyDescent="0.2">
      <c r="A22" s="64" t="s">
        <v>13</v>
      </c>
      <c r="B22" s="70">
        <v>27088.33</v>
      </c>
      <c r="C22" s="70">
        <v>9362.25</v>
      </c>
      <c r="D22" s="70">
        <v>71662.48000000001</v>
      </c>
      <c r="E22" s="70">
        <v>8151.92</v>
      </c>
      <c r="F22" s="70">
        <v>67377.95</v>
      </c>
      <c r="G22" s="70">
        <v>18039.89</v>
      </c>
      <c r="H22" s="70">
        <v>42984.62</v>
      </c>
      <c r="I22" s="70">
        <v>33462.15</v>
      </c>
      <c r="J22" s="70">
        <v>56520.22</v>
      </c>
      <c r="K22" s="70">
        <v>18427.05</v>
      </c>
      <c r="L22" s="70">
        <v>39723.43</v>
      </c>
      <c r="M22" s="70">
        <v>40609.119999999995</v>
      </c>
    </row>
    <row r="23" spans="1:14" x14ac:dyDescent="0.2">
      <c r="A23" s="64" t="s">
        <v>14</v>
      </c>
      <c r="B23" s="70">
        <v>2231879.9500000002</v>
      </c>
      <c r="C23" s="70">
        <v>3459826.82</v>
      </c>
      <c r="D23" s="70">
        <v>1229558.24</v>
      </c>
      <c r="E23" s="70">
        <v>1490763.34</v>
      </c>
      <c r="F23" s="70">
        <v>3601281.93</v>
      </c>
      <c r="G23" s="70">
        <v>1180991.5</v>
      </c>
      <c r="H23" s="70">
        <v>3248005.22</v>
      </c>
      <c r="I23" s="70">
        <v>1664436.64</v>
      </c>
      <c r="J23" s="70">
        <v>1457174.8</v>
      </c>
      <c r="K23" s="70">
        <v>2546105.66</v>
      </c>
      <c r="L23" s="70">
        <v>1705061.41</v>
      </c>
      <c r="M23" s="70">
        <v>3700095.56</v>
      </c>
    </row>
    <row r="24" spans="1:14" x14ac:dyDescent="0.2">
      <c r="A24" s="64" t="s">
        <v>15</v>
      </c>
      <c r="B24" s="70">
        <v>347508.19999999995</v>
      </c>
      <c r="C24" s="70">
        <v>307457.5</v>
      </c>
      <c r="D24" s="70">
        <v>239854.11000000002</v>
      </c>
      <c r="E24" s="70">
        <v>224870.08</v>
      </c>
      <c r="F24" s="70">
        <v>269555.34000000003</v>
      </c>
      <c r="G24" s="70">
        <v>221097.36</v>
      </c>
      <c r="H24" s="70">
        <v>218726.38</v>
      </c>
      <c r="I24" s="70">
        <v>302210.08</v>
      </c>
      <c r="J24" s="70">
        <v>267207.92</v>
      </c>
      <c r="K24" s="70">
        <v>349113.02999999997</v>
      </c>
      <c r="L24" s="70">
        <v>216151.96</v>
      </c>
      <c r="M24" s="70">
        <v>286690.53000000003</v>
      </c>
    </row>
    <row r="25" spans="1:14" x14ac:dyDescent="0.2">
      <c r="A25" s="64" t="s">
        <v>16</v>
      </c>
      <c r="B25" s="70">
        <v>1016729.92</v>
      </c>
      <c r="C25" s="70">
        <v>893056.48</v>
      </c>
      <c r="D25" s="70">
        <v>899967.01</v>
      </c>
      <c r="E25" s="70">
        <v>798106.97</v>
      </c>
      <c r="F25" s="70">
        <v>1257615.3800000001</v>
      </c>
      <c r="G25" s="70">
        <v>945850.79</v>
      </c>
      <c r="H25" s="70">
        <v>1264964.3399999999</v>
      </c>
      <c r="I25" s="70">
        <v>1025404.65</v>
      </c>
      <c r="J25" s="70">
        <v>1197794.55</v>
      </c>
      <c r="K25" s="70">
        <v>1017166.39</v>
      </c>
      <c r="L25" s="70">
        <v>1334837.21</v>
      </c>
      <c r="M25" s="70">
        <v>1538812.63</v>
      </c>
    </row>
    <row r="26" spans="1:14" x14ac:dyDescent="0.2">
      <c r="A26" s="64" t="s">
        <v>17</v>
      </c>
      <c r="B26" s="70">
        <v>691227.11</v>
      </c>
      <c r="C26" s="70">
        <v>393496.44</v>
      </c>
      <c r="D26" s="70">
        <v>450199.63</v>
      </c>
      <c r="E26" s="70">
        <v>593308.74</v>
      </c>
      <c r="F26" s="70">
        <v>578288.39</v>
      </c>
      <c r="G26" s="70">
        <v>416555.06</v>
      </c>
      <c r="H26" s="70">
        <v>634186.03</v>
      </c>
      <c r="I26" s="70">
        <v>508431.42000000004</v>
      </c>
      <c r="J26" s="70">
        <v>622574.02</v>
      </c>
      <c r="K26" s="70">
        <v>495146.35000000003</v>
      </c>
      <c r="L26" s="70">
        <v>667710.06000000006</v>
      </c>
      <c r="M26" s="70">
        <v>737747.55</v>
      </c>
    </row>
    <row r="27" spans="1:14" ht="14.25" x14ac:dyDescent="0.2">
      <c r="A27" s="64" t="s">
        <v>18</v>
      </c>
      <c r="B27" s="70">
        <v>415831.48</v>
      </c>
      <c r="C27" s="70">
        <v>251251.6</v>
      </c>
      <c r="D27" s="70">
        <v>307694.24</v>
      </c>
      <c r="E27" s="70">
        <v>268777.17</v>
      </c>
      <c r="F27" s="70">
        <v>302789.57</v>
      </c>
      <c r="G27" s="70">
        <v>261769.17</v>
      </c>
      <c r="H27" s="70">
        <v>485652.41000000003</v>
      </c>
      <c r="I27" s="70">
        <v>357897.74</v>
      </c>
      <c r="J27" s="70">
        <v>290729.7</v>
      </c>
      <c r="K27" s="70">
        <v>295137.3</v>
      </c>
      <c r="L27" s="70">
        <v>288994.65000000002</v>
      </c>
      <c r="M27" s="70">
        <v>367651.66000000003</v>
      </c>
    </row>
    <row r="28" spans="1:14" ht="14.25" x14ac:dyDescent="0.2">
      <c r="A28" s="64" t="s">
        <v>19</v>
      </c>
      <c r="B28" s="70">
        <v>1092386.1300000001</v>
      </c>
      <c r="C28" s="70">
        <v>982683.79</v>
      </c>
      <c r="D28" s="70">
        <v>945257.77</v>
      </c>
      <c r="E28" s="70">
        <v>944640.07000000007</v>
      </c>
      <c r="F28" s="70">
        <v>889385.64</v>
      </c>
      <c r="G28" s="70">
        <v>879183.63</v>
      </c>
      <c r="H28" s="70">
        <v>1431831.9</v>
      </c>
      <c r="I28" s="70">
        <v>1247073.8400000001</v>
      </c>
      <c r="J28" s="70">
        <v>1022157.52</v>
      </c>
      <c r="K28" s="70">
        <v>1395660.9000000001</v>
      </c>
      <c r="L28" s="70">
        <v>1383604.94</v>
      </c>
      <c r="M28" s="70">
        <v>1347206.3900000001</v>
      </c>
    </row>
    <row r="29" spans="1:14" ht="14.25" x14ac:dyDescent="0.2">
      <c r="A29" s="64" t="s">
        <v>20</v>
      </c>
      <c r="B29" s="70">
        <v>175114.32</v>
      </c>
      <c r="C29" s="70">
        <v>74918.030000000013</v>
      </c>
      <c r="D29" s="70">
        <v>52809.5</v>
      </c>
      <c r="E29" s="70">
        <v>155289.85999999999</v>
      </c>
      <c r="F29" s="70">
        <v>344122.7</v>
      </c>
      <c r="G29" s="70">
        <v>74286.62</v>
      </c>
      <c r="H29" s="70">
        <v>69635.95</v>
      </c>
      <c r="I29" s="70">
        <v>146861.37999999998</v>
      </c>
      <c r="J29" s="70">
        <v>166412.27000000002</v>
      </c>
      <c r="K29" s="70">
        <v>111871.81999999999</v>
      </c>
      <c r="L29" s="70">
        <v>32880.300000000003</v>
      </c>
      <c r="M29" s="70">
        <v>70611.460000000006</v>
      </c>
    </row>
    <row r="30" spans="1:14" x14ac:dyDescent="0.2">
      <c r="A30" s="64" t="s">
        <v>21</v>
      </c>
      <c r="B30" s="70">
        <v>1106338.6499999999</v>
      </c>
      <c r="C30" s="70">
        <v>653577.17000000004</v>
      </c>
      <c r="D30" s="70">
        <v>561146.88</v>
      </c>
      <c r="E30" s="70">
        <v>693753.79</v>
      </c>
      <c r="F30" s="70">
        <v>765427.39</v>
      </c>
      <c r="G30" s="70">
        <v>602351.84</v>
      </c>
      <c r="H30" s="70">
        <v>955205.27</v>
      </c>
      <c r="I30" s="70">
        <v>741760.28</v>
      </c>
      <c r="J30" s="70">
        <v>653773.29</v>
      </c>
      <c r="K30" s="70">
        <v>1059191.95</v>
      </c>
      <c r="L30" s="70">
        <v>775053.43</v>
      </c>
      <c r="M30" s="70">
        <v>1100728.5900000001</v>
      </c>
    </row>
    <row r="31" spans="1:14" x14ac:dyDescent="0.2">
      <c r="A31" s="64" t="s">
        <v>22</v>
      </c>
      <c r="B31" s="70">
        <v>554743.93000000005</v>
      </c>
      <c r="C31" s="70">
        <v>444040.42</v>
      </c>
      <c r="D31" s="70">
        <v>531303.01</v>
      </c>
      <c r="E31" s="70">
        <v>582234.82999999996</v>
      </c>
      <c r="F31" s="70">
        <v>624057.46</v>
      </c>
      <c r="G31" s="70">
        <v>703268.79</v>
      </c>
      <c r="H31" s="70">
        <v>664714.18000000005</v>
      </c>
      <c r="I31" s="70">
        <v>501197.83</v>
      </c>
      <c r="J31" s="70">
        <v>641504.61</v>
      </c>
      <c r="K31" s="70">
        <v>737760.16</v>
      </c>
      <c r="L31" s="70">
        <v>525216.52</v>
      </c>
      <c r="M31" s="70">
        <v>665606.65</v>
      </c>
    </row>
    <row r="32" spans="1:14" x14ac:dyDescent="0.2">
      <c r="A32" s="64" t="s">
        <v>23</v>
      </c>
      <c r="B32" s="70">
        <v>763807.21</v>
      </c>
      <c r="C32" s="70">
        <v>643932.88</v>
      </c>
      <c r="D32" s="70">
        <v>349606.06</v>
      </c>
      <c r="E32" s="70">
        <v>317525.11</v>
      </c>
      <c r="F32" s="70">
        <v>775849.94000000006</v>
      </c>
      <c r="G32" s="70">
        <v>389317.21</v>
      </c>
      <c r="H32" s="70">
        <v>467908.9</v>
      </c>
      <c r="I32" s="70">
        <v>586079.28</v>
      </c>
      <c r="J32" s="70">
        <v>659381.1</v>
      </c>
      <c r="K32" s="70">
        <v>474252.80000000005</v>
      </c>
      <c r="L32" s="70">
        <v>502342.01</v>
      </c>
      <c r="M32" s="70">
        <v>489617.55</v>
      </c>
    </row>
    <row r="33" spans="1:14" x14ac:dyDescent="0.2">
      <c r="A33" s="64" t="s">
        <v>24</v>
      </c>
      <c r="B33" s="70">
        <v>475.2</v>
      </c>
      <c r="C33" s="70">
        <v>0</v>
      </c>
      <c r="D33" s="70">
        <v>0</v>
      </c>
      <c r="E33" s="70">
        <v>769.82</v>
      </c>
      <c r="F33" s="70">
        <v>1492.13</v>
      </c>
      <c r="G33" s="70">
        <v>281.66000000000003</v>
      </c>
      <c r="H33" s="70">
        <v>1684.37</v>
      </c>
      <c r="I33" s="70">
        <v>0</v>
      </c>
      <c r="J33" s="70">
        <v>1018.5300000000001</v>
      </c>
      <c r="K33" s="70">
        <v>10.220000000000001</v>
      </c>
      <c r="L33" s="70">
        <v>1596.67</v>
      </c>
      <c r="M33" s="70">
        <v>1.8</v>
      </c>
    </row>
    <row r="34" spans="1:14" ht="14.25" x14ac:dyDescent="0.2">
      <c r="A34" s="64" t="s">
        <v>25</v>
      </c>
      <c r="B34" s="70">
        <v>1005653.85</v>
      </c>
      <c r="C34" s="70">
        <v>806150.4</v>
      </c>
      <c r="D34" s="70">
        <v>983446.2</v>
      </c>
      <c r="E34" s="70">
        <v>944330.23</v>
      </c>
      <c r="F34" s="70">
        <v>1077671.98</v>
      </c>
      <c r="G34" s="70">
        <v>806306.75</v>
      </c>
      <c r="H34" s="70">
        <v>989661.01</v>
      </c>
      <c r="I34" s="70">
        <v>899882.22</v>
      </c>
      <c r="J34" s="70">
        <v>1166969.99</v>
      </c>
      <c r="K34" s="70">
        <v>1044165.02</v>
      </c>
      <c r="L34" s="70">
        <v>1300203.0900000001</v>
      </c>
      <c r="M34" s="70">
        <v>1798424.11</v>
      </c>
    </row>
    <row r="35" spans="1:14" ht="14.25" x14ac:dyDescent="0.2">
      <c r="A35" s="64" t="s">
        <v>26</v>
      </c>
      <c r="B35" s="70">
        <v>10459770.65</v>
      </c>
      <c r="C35" s="70">
        <v>7681699.3000000007</v>
      </c>
      <c r="D35" s="70">
        <v>7957568.5900000008</v>
      </c>
      <c r="E35" s="70">
        <v>8557033.5799999982</v>
      </c>
      <c r="F35" s="70">
        <v>8970097.8000000026</v>
      </c>
      <c r="G35" s="70">
        <v>7552028.4199999999</v>
      </c>
      <c r="H35" s="70">
        <v>10160233.500000002</v>
      </c>
      <c r="I35" s="70">
        <v>8741353.4500000011</v>
      </c>
      <c r="J35" s="70">
        <v>9305823.5999999996</v>
      </c>
      <c r="K35" s="70">
        <v>10910862.890000001</v>
      </c>
      <c r="L35" s="70">
        <v>10850119.050000001</v>
      </c>
      <c r="M35" s="70">
        <v>12094310.129999997</v>
      </c>
    </row>
    <row r="36" spans="1:14" x14ac:dyDescent="0.2">
      <c r="A36" s="64" t="s">
        <v>27</v>
      </c>
      <c r="B36" s="70">
        <v>1762318.08</v>
      </c>
      <c r="C36" s="70">
        <v>1692259.47</v>
      </c>
      <c r="D36" s="70">
        <v>1222273.8599999999</v>
      </c>
      <c r="E36" s="70">
        <v>1377812.8699999999</v>
      </c>
      <c r="F36" s="70">
        <v>1471191.32</v>
      </c>
      <c r="G36" s="70">
        <v>1835800.23</v>
      </c>
      <c r="H36" s="70">
        <v>1848375.31</v>
      </c>
      <c r="I36" s="70">
        <v>1402930.98</v>
      </c>
      <c r="J36" s="70">
        <v>1580245.89</v>
      </c>
      <c r="K36" s="70">
        <v>1449052.9700000002</v>
      </c>
      <c r="L36" s="70">
        <v>1793734.51</v>
      </c>
      <c r="M36" s="70">
        <v>1755078.2799999998</v>
      </c>
    </row>
    <row r="37" spans="1:14" x14ac:dyDescent="0.2">
      <c r="A37" s="64" t="s">
        <v>28</v>
      </c>
      <c r="B37" s="70">
        <v>0</v>
      </c>
      <c r="C37" s="70">
        <v>297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4" ht="14.25" x14ac:dyDescent="0.2">
      <c r="A38" s="64" t="s">
        <v>29</v>
      </c>
      <c r="B38" s="70">
        <v>51061.960000000006</v>
      </c>
      <c r="C38" s="70">
        <v>27962.880000000001</v>
      </c>
      <c r="D38" s="70">
        <v>51000.29</v>
      </c>
      <c r="E38" s="70">
        <v>44450.479999999996</v>
      </c>
      <c r="F38" s="70">
        <v>48481.959999999992</v>
      </c>
      <c r="G38" s="70">
        <v>37313.300000000003</v>
      </c>
      <c r="H38" s="70">
        <v>69476.790000000008</v>
      </c>
      <c r="I38" s="70">
        <v>45789.45</v>
      </c>
      <c r="J38" s="70">
        <v>41700.409999999996</v>
      </c>
      <c r="K38" s="70">
        <v>62199.259999999995</v>
      </c>
      <c r="L38" s="70">
        <v>54087.360000000001</v>
      </c>
      <c r="M38" s="70">
        <v>48929.01</v>
      </c>
    </row>
    <row r="39" spans="1:14" x14ac:dyDescent="0.2">
      <c r="A39" s="64" t="s">
        <v>30</v>
      </c>
      <c r="B39" s="70">
        <v>1083738.24</v>
      </c>
      <c r="C39" s="70">
        <v>707613.18</v>
      </c>
      <c r="D39" s="70">
        <v>914706.26</v>
      </c>
      <c r="E39" s="70">
        <v>867236.91</v>
      </c>
      <c r="F39" s="70">
        <v>982301.1</v>
      </c>
      <c r="G39" s="70">
        <v>946977.72</v>
      </c>
      <c r="H39" s="70">
        <v>1087734.3899999999</v>
      </c>
      <c r="I39" s="70">
        <v>739916.77</v>
      </c>
      <c r="J39" s="70">
        <v>1109161.99</v>
      </c>
      <c r="K39" s="70">
        <v>838763.92</v>
      </c>
      <c r="L39" s="70">
        <v>978446.76</v>
      </c>
      <c r="M39" s="70">
        <v>1352796.64</v>
      </c>
    </row>
    <row r="40" spans="1:14" x14ac:dyDescent="0.2">
      <c r="A40" s="64" t="s">
        <v>31</v>
      </c>
      <c r="B40" s="70">
        <v>3601272.3400000003</v>
      </c>
      <c r="C40" s="70">
        <v>4357331.68</v>
      </c>
      <c r="D40" s="70">
        <v>2243042.9500000002</v>
      </c>
      <c r="E40" s="70">
        <v>4354868.63</v>
      </c>
      <c r="F40" s="70">
        <v>3494356.79</v>
      </c>
      <c r="G40" s="70">
        <v>2450776.62</v>
      </c>
      <c r="H40" s="70">
        <v>3673093.5</v>
      </c>
      <c r="I40" s="70">
        <v>2982794.28</v>
      </c>
      <c r="J40" s="70">
        <v>3295668.15</v>
      </c>
      <c r="K40" s="70">
        <v>4904211.9700000007</v>
      </c>
      <c r="L40" s="70">
        <v>4846289.87</v>
      </c>
      <c r="M40" s="70">
        <v>5562206.5300000003</v>
      </c>
    </row>
    <row r="41" spans="1:14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4" ht="14.25" x14ac:dyDescent="0.2">
      <c r="A42" s="62" t="s">
        <v>32</v>
      </c>
      <c r="B42" s="72">
        <f t="shared" ref="B42:C42" si="48">SUM(B43:B62)</f>
        <v>15232609.571</v>
      </c>
      <c r="C42" s="72">
        <f t="shared" si="48"/>
        <v>13483392.384</v>
      </c>
      <c r="D42" s="72">
        <f t="shared" ref="D42:E42" si="49">SUM(D43:D62)</f>
        <v>8848625.7099999972</v>
      </c>
      <c r="E42" s="72">
        <f t="shared" si="49"/>
        <v>10458646.288000001</v>
      </c>
      <c r="F42" s="72">
        <f t="shared" ref="F42:G42" si="50">SUM(F43:F62)</f>
        <v>11524853.333000001</v>
      </c>
      <c r="G42" s="72">
        <f t="shared" si="50"/>
        <v>11442192.154999997</v>
      </c>
      <c r="H42" s="72">
        <f t="shared" ref="H42:I42" si="51">SUM(H43:H62)</f>
        <v>12038840.273</v>
      </c>
      <c r="I42" s="72">
        <f t="shared" si="51"/>
        <v>12234848.106000002</v>
      </c>
      <c r="J42" s="72">
        <f t="shared" ref="J42:K42" si="52">SUM(J43:J62)</f>
        <v>12593674.879999999</v>
      </c>
      <c r="K42" s="72">
        <f t="shared" si="52"/>
        <v>12643575.845999999</v>
      </c>
      <c r="L42" s="72">
        <f t="shared" ref="L42:M42" si="53">SUM(L43:L62)</f>
        <v>12552378.27</v>
      </c>
      <c r="M42" s="72">
        <f t="shared" si="53"/>
        <v>13632705.747</v>
      </c>
    </row>
    <row r="43" spans="1:14" x14ac:dyDescent="0.2">
      <c r="A43" s="64" t="s">
        <v>12</v>
      </c>
      <c r="B43" s="73">
        <v>13049385.908</v>
      </c>
      <c r="C43" s="73">
        <v>11634321.68</v>
      </c>
      <c r="D43" s="73">
        <v>7245528.8039999995</v>
      </c>
      <c r="E43" s="73">
        <v>8677671.8809999991</v>
      </c>
      <c r="F43" s="73">
        <v>9596677.8809999991</v>
      </c>
      <c r="G43" s="73">
        <v>9708087.9539999999</v>
      </c>
      <c r="H43" s="73">
        <v>9845212.9729999993</v>
      </c>
      <c r="I43" s="73">
        <v>10419721.759</v>
      </c>
      <c r="J43" s="73">
        <v>10638770.435000001</v>
      </c>
      <c r="K43" s="73">
        <v>10463233.615</v>
      </c>
      <c r="L43" s="73">
        <v>10342422.657</v>
      </c>
      <c r="M43" s="73">
        <v>11073479.516000001</v>
      </c>
      <c r="N43" s="102"/>
    </row>
    <row r="44" spans="1:14" x14ac:dyDescent="0.2">
      <c r="A44" s="64" t="s">
        <v>13</v>
      </c>
      <c r="B44" s="73">
        <v>1526.7360000000001</v>
      </c>
      <c r="C44" s="73">
        <v>362.68</v>
      </c>
      <c r="D44" s="73">
        <v>4201.6940000000004</v>
      </c>
      <c r="E44" s="73">
        <v>438.67599999999999</v>
      </c>
      <c r="F44" s="73">
        <v>4176.4579999999996</v>
      </c>
      <c r="G44" s="73">
        <v>692.5</v>
      </c>
      <c r="H44" s="73">
        <v>2741.75</v>
      </c>
      <c r="I44" s="73">
        <v>1954.6320000000001</v>
      </c>
      <c r="J44" s="73">
        <v>3366.3380000000002</v>
      </c>
      <c r="K44" s="73">
        <v>817.97799999999995</v>
      </c>
      <c r="L44" s="73">
        <v>2282.6060000000002</v>
      </c>
      <c r="M44" s="73">
        <v>2547.3719999999998</v>
      </c>
    </row>
    <row r="45" spans="1:14" x14ac:dyDescent="0.2">
      <c r="A45" s="64" t="s">
        <v>33</v>
      </c>
      <c r="B45" s="73">
        <v>63363.317999999999</v>
      </c>
      <c r="C45" s="73">
        <v>98277.494000000006</v>
      </c>
      <c r="D45" s="73">
        <v>34779.218999999997</v>
      </c>
      <c r="E45" s="73">
        <v>42167.108999999997</v>
      </c>
      <c r="F45" s="73">
        <v>101718.359</v>
      </c>
      <c r="G45" s="73">
        <v>33414.946000000004</v>
      </c>
      <c r="H45" s="73">
        <v>93957.642000000007</v>
      </c>
      <c r="I45" s="73">
        <v>46995.470999999998</v>
      </c>
      <c r="J45" s="73">
        <v>42218.96</v>
      </c>
      <c r="K45" s="73">
        <v>72937.835999999996</v>
      </c>
      <c r="L45" s="73">
        <v>47526.7</v>
      </c>
      <c r="M45" s="73">
        <v>105170.39599999999</v>
      </c>
    </row>
    <row r="46" spans="1:14" x14ac:dyDescent="0.2">
      <c r="A46" s="64" t="s">
        <v>34</v>
      </c>
      <c r="B46" s="73">
        <v>129621.8</v>
      </c>
      <c r="C46" s="73">
        <v>112437.325</v>
      </c>
      <c r="D46" s="73">
        <v>87807.39</v>
      </c>
      <c r="E46" s="73">
        <v>81169.414999999994</v>
      </c>
      <c r="F46" s="73">
        <v>98469.964000000007</v>
      </c>
      <c r="G46" s="73">
        <v>81249.75</v>
      </c>
      <c r="H46" s="73">
        <v>78918.494000000006</v>
      </c>
      <c r="I46" s="73">
        <v>113511.552</v>
      </c>
      <c r="J46" s="73">
        <v>98091.596000000005</v>
      </c>
      <c r="K46" s="73">
        <v>134536.15599999999</v>
      </c>
      <c r="L46" s="73">
        <v>78654.471999999994</v>
      </c>
      <c r="M46" s="73">
        <v>102818.969</v>
      </c>
    </row>
    <row r="47" spans="1:14" x14ac:dyDescent="0.2">
      <c r="A47" s="64" t="s">
        <v>16</v>
      </c>
      <c r="B47" s="73">
        <v>28432.598999999998</v>
      </c>
      <c r="C47" s="73">
        <v>24824.124</v>
      </c>
      <c r="D47" s="73">
        <v>24873.294000000002</v>
      </c>
      <c r="E47" s="73">
        <v>22159.387999999999</v>
      </c>
      <c r="F47" s="73">
        <v>34790.008999999998</v>
      </c>
      <c r="G47" s="73">
        <v>26347.819</v>
      </c>
      <c r="H47" s="73">
        <v>36292.46</v>
      </c>
      <c r="I47" s="73">
        <v>28187.287</v>
      </c>
      <c r="J47" s="73">
        <v>33062.017999999996</v>
      </c>
      <c r="K47" s="73">
        <v>28372.614000000001</v>
      </c>
      <c r="L47" s="73">
        <v>36928.188999999998</v>
      </c>
      <c r="M47" s="73">
        <v>44277.158000000003</v>
      </c>
    </row>
    <row r="48" spans="1:14" x14ac:dyDescent="0.2">
      <c r="A48" s="64" t="s">
        <v>35</v>
      </c>
      <c r="B48" s="73">
        <v>46348.855000000003</v>
      </c>
      <c r="C48" s="73">
        <v>22618.058000000001</v>
      </c>
      <c r="D48" s="73">
        <v>24148.419000000002</v>
      </c>
      <c r="E48" s="73">
        <v>38560.131000000001</v>
      </c>
      <c r="F48" s="73">
        <v>36841.671999999999</v>
      </c>
      <c r="G48" s="73">
        <v>30720.074000000001</v>
      </c>
      <c r="H48" s="73">
        <v>33540.305</v>
      </c>
      <c r="I48" s="73">
        <v>27997.919999999998</v>
      </c>
      <c r="J48" s="73">
        <v>32030.697</v>
      </c>
      <c r="K48" s="73">
        <v>33937.555</v>
      </c>
      <c r="L48" s="73">
        <v>40846.262000000002</v>
      </c>
      <c r="M48" s="73">
        <v>41686.231</v>
      </c>
    </row>
    <row r="49" spans="1:13" ht="14.25" x14ac:dyDescent="0.2">
      <c r="A49" s="64" t="s">
        <v>18</v>
      </c>
      <c r="B49" s="73">
        <v>36761.019999999997</v>
      </c>
      <c r="C49" s="73">
        <v>25700.5</v>
      </c>
      <c r="D49" s="73">
        <v>33424.171000000002</v>
      </c>
      <c r="E49" s="73">
        <v>23413.802</v>
      </c>
      <c r="F49" s="73">
        <v>31594.073</v>
      </c>
      <c r="G49" s="73">
        <v>21351.74</v>
      </c>
      <c r="H49" s="73">
        <v>46159.962</v>
      </c>
      <c r="I49" s="73">
        <v>29225.919000000002</v>
      </c>
      <c r="J49" s="73">
        <v>34719.292000000001</v>
      </c>
      <c r="K49" s="73">
        <v>30768.94</v>
      </c>
      <c r="L49" s="73">
        <v>25527.646000000001</v>
      </c>
      <c r="M49" s="73">
        <v>39140.786</v>
      </c>
    </row>
    <row r="50" spans="1:13" ht="14.25" x14ac:dyDescent="0.2">
      <c r="A50" s="64" t="s">
        <v>19</v>
      </c>
      <c r="B50" s="73">
        <v>72622.838000000003</v>
      </c>
      <c r="C50" s="73">
        <v>61449.764999999999</v>
      </c>
      <c r="D50" s="73">
        <v>62432.339</v>
      </c>
      <c r="E50" s="73">
        <v>69483.89</v>
      </c>
      <c r="F50" s="73">
        <v>53121.832999999999</v>
      </c>
      <c r="G50" s="73">
        <v>54067.773000000001</v>
      </c>
      <c r="H50" s="73">
        <v>105869.58900000001</v>
      </c>
      <c r="I50" s="73">
        <v>91928.823000000004</v>
      </c>
      <c r="J50" s="73">
        <v>68891.650999999998</v>
      </c>
      <c r="K50" s="73">
        <v>98006.941999999995</v>
      </c>
      <c r="L50" s="73">
        <v>95341.767999999996</v>
      </c>
      <c r="M50" s="73">
        <v>92800.827999999994</v>
      </c>
    </row>
    <row r="51" spans="1:13" ht="14.25" x14ac:dyDescent="0.2">
      <c r="A51" s="64" t="s">
        <v>20</v>
      </c>
      <c r="B51" s="73">
        <v>1992.58</v>
      </c>
      <c r="C51" s="73">
        <v>866.95500000000004</v>
      </c>
      <c r="D51" s="73">
        <v>624.52</v>
      </c>
      <c r="E51" s="73">
        <v>1775.5830000000001</v>
      </c>
      <c r="F51" s="73">
        <v>3938.8209999999999</v>
      </c>
      <c r="G51" s="73">
        <v>850.6</v>
      </c>
      <c r="H51" s="73">
        <v>802.125</v>
      </c>
      <c r="I51" s="73">
        <v>1684.6179999999999</v>
      </c>
      <c r="J51" s="73">
        <v>1898.1659999999999</v>
      </c>
      <c r="K51" s="73">
        <v>1277.6679999999999</v>
      </c>
      <c r="L51" s="73">
        <v>433.65</v>
      </c>
      <c r="M51" s="73">
        <v>877.16200000000003</v>
      </c>
    </row>
    <row r="52" spans="1:13" x14ac:dyDescent="0.2">
      <c r="A52" s="64" t="s">
        <v>21</v>
      </c>
      <c r="B52" s="73">
        <v>32332.398000000001</v>
      </c>
      <c r="C52" s="73">
        <v>18905.234</v>
      </c>
      <c r="D52" s="73">
        <v>15950.07</v>
      </c>
      <c r="E52" s="73">
        <v>20033.227999999999</v>
      </c>
      <c r="F52" s="73">
        <v>22416.99</v>
      </c>
      <c r="G52" s="73">
        <v>17516.124</v>
      </c>
      <c r="H52" s="73">
        <v>27875.912</v>
      </c>
      <c r="I52" s="73">
        <v>21969.614000000001</v>
      </c>
      <c r="J52" s="73">
        <v>19220.900000000001</v>
      </c>
      <c r="K52" s="73">
        <v>32458.602999999999</v>
      </c>
      <c r="L52" s="73">
        <v>22575.154999999999</v>
      </c>
      <c r="M52" s="73">
        <v>32679.988000000001</v>
      </c>
    </row>
    <row r="53" spans="1:13" x14ac:dyDescent="0.2">
      <c r="A53" s="64" t="s">
        <v>22</v>
      </c>
      <c r="B53" s="73">
        <v>43048.529000000002</v>
      </c>
      <c r="C53" s="73">
        <v>34383.410000000003</v>
      </c>
      <c r="D53" s="73">
        <v>40396.500999999997</v>
      </c>
      <c r="E53" s="73">
        <v>46590.616999999998</v>
      </c>
      <c r="F53" s="73">
        <v>49814.428999999996</v>
      </c>
      <c r="G53" s="73">
        <v>52282.275000000001</v>
      </c>
      <c r="H53" s="73">
        <v>51326.45</v>
      </c>
      <c r="I53" s="73">
        <v>38749.389000000003</v>
      </c>
      <c r="J53" s="73">
        <v>50602.656000000003</v>
      </c>
      <c r="K53" s="73">
        <v>56039.911999999997</v>
      </c>
      <c r="L53" s="73">
        <v>40637.133000000002</v>
      </c>
      <c r="M53" s="73">
        <v>52591.565000000002</v>
      </c>
    </row>
    <row r="54" spans="1:13" x14ac:dyDescent="0.2">
      <c r="A54" s="64" t="s">
        <v>23</v>
      </c>
      <c r="B54" s="73">
        <v>31680.63</v>
      </c>
      <c r="C54" s="73">
        <v>32555.46</v>
      </c>
      <c r="D54" s="73">
        <v>15482.82</v>
      </c>
      <c r="E54" s="73">
        <v>15108.178</v>
      </c>
      <c r="F54" s="73">
        <v>28266.18</v>
      </c>
      <c r="G54" s="73">
        <v>17768.259999999998</v>
      </c>
      <c r="H54" s="73">
        <v>22834.31</v>
      </c>
      <c r="I54" s="73">
        <v>27770.85</v>
      </c>
      <c r="J54" s="73">
        <v>28738.313999999998</v>
      </c>
      <c r="K54" s="73">
        <v>21926.16</v>
      </c>
      <c r="L54" s="73">
        <v>22672.6</v>
      </c>
      <c r="M54" s="73">
        <v>22850.19</v>
      </c>
    </row>
    <row r="55" spans="1:13" x14ac:dyDescent="0.2">
      <c r="A55" s="64" t="s">
        <v>24</v>
      </c>
      <c r="B55" s="73">
        <v>396</v>
      </c>
      <c r="C55" s="73">
        <v>0</v>
      </c>
      <c r="D55" s="73">
        <v>0</v>
      </c>
      <c r="E55" s="73">
        <v>641.52</v>
      </c>
      <c r="F55" s="73">
        <v>1243.44</v>
      </c>
      <c r="G55" s="73">
        <v>111.36</v>
      </c>
      <c r="H55" s="73">
        <v>1279.44</v>
      </c>
      <c r="I55" s="73">
        <v>0</v>
      </c>
      <c r="J55" s="73">
        <v>331.02</v>
      </c>
      <c r="K55" s="73">
        <v>2.8380000000000001</v>
      </c>
      <c r="L55" s="73">
        <v>1330.56</v>
      </c>
      <c r="M55" s="73">
        <v>1</v>
      </c>
    </row>
    <row r="56" spans="1:13" ht="14.25" x14ac:dyDescent="0.2">
      <c r="A56" s="64" t="s">
        <v>25</v>
      </c>
      <c r="B56" s="73">
        <v>103803.3</v>
      </c>
      <c r="C56" s="73">
        <v>81924.251000000004</v>
      </c>
      <c r="D56" s="73">
        <v>99335.714999999997</v>
      </c>
      <c r="E56" s="73">
        <v>95404.46</v>
      </c>
      <c r="F56" s="73">
        <v>108396.07799999999</v>
      </c>
      <c r="G56" s="73">
        <v>82026.578999999998</v>
      </c>
      <c r="H56" s="73">
        <v>100640.59299999999</v>
      </c>
      <c r="I56" s="73">
        <v>91137.974000000002</v>
      </c>
      <c r="J56" s="73">
        <v>118192.75199999999</v>
      </c>
      <c r="K56" s="73">
        <v>105702.61</v>
      </c>
      <c r="L56" s="73">
        <v>131328.60800000001</v>
      </c>
      <c r="M56" s="73">
        <v>188920.579</v>
      </c>
    </row>
    <row r="57" spans="1:13" ht="14.25" x14ac:dyDescent="0.2">
      <c r="A57" s="64" t="s">
        <v>26</v>
      </c>
      <c r="B57" s="73">
        <v>925208.174</v>
      </c>
      <c r="C57" s="73">
        <v>681154.51</v>
      </c>
      <c r="D57" s="73">
        <v>701797.45700000005</v>
      </c>
      <c r="E57" s="73">
        <v>750949.07400000002</v>
      </c>
      <c r="F57" s="73">
        <v>787485.46900000004</v>
      </c>
      <c r="G57" s="73">
        <v>665401.28099999996</v>
      </c>
      <c r="H57" s="73">
        <v>892734.68200000003</v>
      </c>
      <c r="I57" s="73">
        <v>769704.40099999995</v>
      </c>
      <c r="J57" s="73">
        <v>819983.77599999995</v>
      </c>
      <c r="K57" s="73">
        <v>955889.19200000004</v>
      </c>
      <c r="L57" s="73">
        <v>953038.522</v>
      </c>
      <c r="M57" s="73">
        <v>1073972.7779999999</v>
      </c>
    </row>
    <row r="58" spans="1:13" x14ac:dyDescent="0.2">
      <c r="A58" s="64" t="s">
        <v>27</v>
      </c>
      <c r="B58" s="73">
        <v>531215.03399999999</v>
      </c>
      <c r="C58" s="73">
        <v>508753.52100000001</v>
      </c>
      <c r="D58" s="73">
        <v>366419.848</v>
      </c>
      <c r="E58" s="73">
        <v>414254.40899999999</v>
      </c>
      <c r="F58" s="73">
        <v>438823.20400000003</v>
      </c>
      <c r="G58" s="73">
        <v>550744.31000000006</v>
      </c>
      <c r="H58" s="73">
        <v>557359.73400000005</v>
      </c>
      <c r="I58" s="73">
        <v>416743.9</v>
      </c>
      <c r="J58" s="73">
        <v>477549.95</v>
      </c>
      <c r="K58" s="73">
        <v>442753.886</v>
      </c>
      <c r="L58" s="73">
        <v>546594.79500000004</v>
      </c>
      <c r="M58" s="73">
        <v>564692.71600000001</v>
      </c>
    </row>
    <row r="59" spans="1:13" x14ac:dyDescent="0.2">
      <c r="A59" s="64" t="s">
        <v>28</v>
      </c>
      <c r="B59" s="73">
        <v>0</v>
      </c>
      <c r="C59" s="73">
        <v>108</v>
      </c>
      <c r="D59" s="73">
        <v>0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3708.5</v>
      </c>
      <c r="C60" s="73">
        <v>1994.45</v>
      </c>
      <c r="D60" s="73">
        <v>3813.35</v>
      </c>
      <c r="E60" s="73">
        <v>3176</v>
      </c>
      <c r="F60" s="73">
        <v>3786.5</v>
      </c>
      <c r="G60" s="73">
        <v>2529.6999999999998</v>
      </c>
      <c r="H60" s="73">
        <v>4958.6000000000004</v>
      </c>
      <c r="I60" s="73">
        <v>3212.05</v>
      </c>
      <c r="J60" s="73">
        <v>2950.3</v>
      </c>
      <c r="K60" s="73">
        <v>4520.1400000000003</v>
      </c>
      <c r="L60" s="73">
        <v>4328.3</v>
      </c>
      <c r="M60" s="73">
        <v>3471.0549999999998</v>
      </c>
    </row>
    <row r="61" spans="1:13" x14ac:dyDescent="0.2">
      <c r="A61" s="64" t="s">
        <v>30</v>
      </c>
      <c r="B61" s="73">
        <v>31147.761999999999</v>
      </c>
      <c r="C61" s="73">
        <v>20559.616000000002</v>
      </c>
      <c r="D61" s="73">
        <v>26240.116000000002</v>
      </c>
      <c r="E61" s="73">
        <v>25249.846000000001</v>
      </c>
      <c r="F61" s="73">
        <v>28746.103999999999</v>
      </c>
      <c r="G61" s="73">
        <v>28877.328000000001</v>
      </c>
      <c r="H61" s="73">
        <v>34129.523000000001</v>
      </c>
      <c r="I61" s="73">
        <v>21226.957999999999</v>
      </c>
      <c r="J61" s="73">
        <v>31891.881000000001</v>
      </c>
      <c r="K61" s="73">
        <v>24256.948</v>
      </c>
      <c r="L61" s="73">
        <v>27995.664000000001</v>
      </c>
      <c r="M61" s="73">
        <v>38709.044999999998</v>
      </c>
    </row>
    <row r="62" spans="1:13" x14ac:dyDescent="0.2">
      <c r="A62" s="64" t="s">
        <v>31</v>
      </c>
      <c r="B62" s="73">
        <v>100013.59</v>
      </c>
      <c r="C62" s="73">
        <v>122195.351</v>
      </c>
      <c r="D62" s="73">
        <v>61369.983</v>
      </c>
      <c r="E62" s="73">
        <v>130399.08100000001</v>
      </c>
      <c r="F62" s="73">
        <v>94545.869000000006</v>
      </c>
      <c r="G62" s="73">
        <v>68151.782000000007</v>
      </c>
      <c r="H62" s="73">
        <v>102205.72900000001</v>
      </c>
      <c r="I62" s="73">
        <v>83124.989000000001</v>
      </c>
      <c r="J62" s="73">
        <v>91164.178</v>
      </c>
      <c r="K62" s="73">
        <v>136136.253</v>
      </c>
      <c r="L62" s="73">
        <v>131912.98300000001</v>
      </c>
      <c r="M62" s="73">
        <v>152018.413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4" ht="14.25" x14ac:dyDescent="0.2">
      <c r="A65" s="62" t="s">
        <v>36</v>
      </c>
      <c r="B65" s="69">
        <f t="shared" ref="B65:C65" si="54">SUM(B66:B74)</f>
        <v>164220042.88999999</v>
      </c>
      <c r="C65" s="69">
        <f t="shared" si="54"/>
        <v>195234906.50999999</v>
      </c>
      <c r="D65" s="69">
        <f t="shared" ref="D65:E65" si="55">SUM(D66:D74)</f>
        <v>28953626.860000003</v>
      </c>
      <c r="E65" s="69">
        <f t="shared" si="55"/>
        <v>49947861.619999997</v>
      </c>
      <c r="F65" s="69">
        <f t="shared" ref="F65:G65" si="56">SUM(F66:F74)</f>
        <v>69984872.75</v>
      </c>
      <c r="G65" s="69">
        <f t="shared" si="56"/>
        <v>76765260.859999985</v>
      </c>
      <c r="H65" s="69">
        <f t="shared" ref="H65:I65" si="57">SUM(H66:H74)</f>
        <v>98139002.419999987</v>
      </c>
      <c r="I65" s="69">
        <f t="shared" si="57"/>
        <v>93491649.260000005</v>
      </c>
      <c r="J65" s="69">
        <f t="shared" ref="J65:K65" si="58">SUM(J66:J74)</f>
        <v>89945571.640000001</v>
      </c>
      <c r="K65" s="69">
        <f t="shared" si="58"/>
        <v>101015364.19</v>
      </c>
      <c r="L65" s="69">
        <f t="shared" ref="L65:M65" si="59">SUM(L66:L74)</f>
        <v>105284219.59999999</v>
      </c>
      <c r="M65" s="69">
        <f t="shared" si="59"/>
        <v>122203511.92000002</v>
      </c>
    </row>
    <row r="66" spans="1:14" x14ac:dyDescent="0.2">
      <c r="A66" s="64" t="s">
        <v>37</v>
      </c>
      <c r="B66" s="70">
        <v>1943511.57</v>
      </c>
      <c r="C66" s="70">
        <v>558997.31999999995</v>
      </c>
      <c r="D66" s="70">
        <v>295468.32</v>
      </c>
      <c r="E66" s="70">
        <v>137864.16</v>
      </c>
      <c r="F66" s="70">
        <v>486604.16</v>
      </c>
      <c r="G66" s="70">
        <v>292336.24</v>
      </c>
      <c r="H66" s="70">
        <v>147734.16</v>
      </c>
      <c r="I66" s="70">
        <v>558668.31999999995</v>
      </c>
      <c r="J66" s="70">
        <v>302364.15999999997</v>
      </c>
      <c r="K66" s="70">
        <v>349753.32</v>
      </c>
      <c r="L66" s="70">
        <v>2678073.16</v>
      </c>
      <c r="M66" s="70">
        <v>341528.32000000001</v>
      </c>
      <c r="N66" s="100"/>
    </row>
    <row r="67" spans="1:14" x14ac:dyDescent="0.2">
      <c r="A67" s="64" t="s">
        <v>38</v>
      </c>
      <c r="B67" s="70">
        <v>422567.6</v>
      </c>
      <c r="C67" s="70">
        <v>209507.20000000001</v>
      </c>
      <c r="D67" s="70">
        <v>141601.60000000001</v>
      </c>
      <c r="E67" s="70">
        <v>261397.08</v>
      </c>
      <c r="F67" s="70">
        <v>225496.6</v>
      </c>
      <c r="G67" s="70">
        <v>279485.5</v>
      </c>
      <c r="H67" s="70">
        <v>167790</v>
      </c>
      <c r="I67" s="70">
        <v>165577.60999999999</v>
      </c>
      <c r="J67" s="70">
        <v>136666.6</v>
      </c>
      <c r="K67" s="70">
        <v>264318.59999999998</v>
      </c>
      <c r="L67" s="70">
        <v>165552.79999999999</v>
      </c>
      <c r="M67" s="70">
        <v>263923.8</v>
      </c>
    </row>
    <row r="68" spans="1:14" ht="14.25" x14ac:dyDescent="0.2">
      <c r="A68" s="64" t="s">
        <v>39</v>
      </c>
      <c r="B68" s="70">
        <v>160949938.47999999</v>
      </c>
      <c r="C68" s="70">
        <v>193640464.95999998</v>
      </c>
      <c r="D68" s="70">
        <v>27950970.57</v>
      </c>
      <c r="E68" s="70">
        <v>48980001.829999998</v>
      </c>
      <c r="F68" s="70">
        <v>68382688.75999999</v>
      </c>
      <c r="G68" s="70">
        <v>75604813</v>
      </c>
      <c r="H68" s="70">
        <v>97262144.219999999</v>
      </c>
      <c r="I68" s="70">
        <v>92055339.959999993</v>
      </c>
      <c r="J68" s="70">
        <v>88844233.679999992</v>
      </c>
      <c r="K68" s="70">
        <v>99733246.060000002</v>
      </c>
      <c r="L68" s="70">
        <v>101434444.77</v>
      </c>
      <c r="M68" s="70">
        <v>121023684.27000001</v>
      </c>
    </row>
    <row r="69" spans="1:14" ht="14.25" x14ac:dyDescent="0.2">
      <c r="A69" s="64" t="s">
        <v>40</v>
      </c>
      <c r="B69" s="70">
        <v>123394.37000000001</v>
      </c>
      <c r="C69" s="70">
        <v>144380.41</v>
      </c>
      <c r="D69" s="70">
        <v>167293.34</v>
      </c>
      <c r="E69" s="70">
        <v>134913.97999999998</v>
      </c>
      <c r="F69" s="70">
        <v>162922.26999999999</v>
      </c>
      <c r="G69" s="70">
        <v>98013.83</v>
      </c>
      <c r="H69" s="70">
        <v>141895.35</v>
      </c>
      <c r="I69" s="70">
        <v>93111.76</v>
      </c>
      <c r="J69" s="70">
        <v>121500.65</v>
      </c>
      <c r="K69" s="70">
        <v>187846.02</v>
      </c>
      <c r="L69" s="70">
        <v>236415.4</v>
      </c>
      <c r="M69" s="70">
        <v>111220.8</v>
      </c>
    </row>
    <row r="70" spans="1:14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329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</row>
    <row r="71" spans="1:14" ht="14.25" x14ac:dyDescent="0.2">
      <c r="A71" s="64" t="s">
        <v>42</v>
      </c>
      <c r="B71" s="70">
        <v>766721.2</v>
      </c>
      <c r="C71" s="70">
        <v>668843.40999999992</v>
      </c>
      <c r="D71" s="70">
        <v>383108.67</v>
      </c>
      <c r="E71" s="70">
        <v>417322.47</v>
      </c>
      <c r="F71" s="70">
        <v>718666.62</v>
      </c>
      <c r="G71" s="70">
        <v>465985.1</v>
      </c>
      <c r="H71" s="70">
        <v>411734.75</v>
      </c>
      <c r="I71" s="70">
        <v>602741.75</v>
      </c>
      <c r="J71" s="70">
        <v>506409.19</v>
      </c>
      <c r="K71" s="70">
        <v>468818.54000000004</v>
      </c>
      <c r="L71" s="70">
        <v>753713.34</v>
      </c>
      <c r="M71" s="70">
        <v>430892.53</v>
      </c>
    </row>
    <row r="72" spans="1:14" ht="14.25" x14ac:dyDescent="0.2">
      <c r="A72" s="64" t="s">
        <v>43</v>
      </c>
      <c r="B72" s="70">
        <v>353.18</v>
      </c>
      <c r="C72" s="70">
        <v>0</v>
      </c>
      <c r="D72" s="70">
        <v>727.48</v>
      </c>
      <c r="E72" s="70">
        <v>103.76</v>
      </c>
      <c r="F72" s="70">
        <v>2415.54</v>
      </c>
      <c r="G72" s="70">
        <v>4556.7299999999996</v>
      </c>
      <c r="H72" s="70">
        <v>584.14</v>
      </c>
      <c r="I72" s="70">
        <v>0</v>
      </c>
      <c r="J72" s="70">
        <v>0</v>
      </c>
      <c r="K72" s="70">
        <v>128.1</v>
      </c>
      <c r="L72" s="70">
        <v>0</v>
      </c>
      <c r="M72" s="70">
        <v>388</v>
      </c>
    </row>
    <row r="73" spans="1:14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4" x14ac:dyDescent="0.2">
      <c r="A74" s="64" t="s">
        <v>45</v>
      </c>
      <c r="B74" s="70">
        <v>13556.489999999998</v>
      </c>
      <c r="C74" s="70">
        <v>12713.21</v>
      </c>
      <c r="D74" s="70">
        <v>14456.88</v>
      </c>
      <c r="E74" s="70">
        <v>15929.339999999998</v>
      </c>
      <c r="F74" s="70">
        <v>6078.8</v>
      </c>
      <c r="G74" s="70">
        <v>20070.460000000003</v>
      </c>
      <c r="H74" s="70">
        <v>7119.8</v>
      </c>
      <c r="I74" s="70">
        <v>16209.859999999999</v>
      </c>
      <c r="J74" s="70">
        <v>34397.360000000001</v>
      </c>
      <c r="K74" s="70">
        <v>11253.55</v>
      </c>
      <c r="L74" s="70">
        <v>16020.130000000001</v>
      </c>
      <c r="M74" s="70">
        <v>31874.199999999997</v>
      </c>
    </row>
    <row r="75" spans="1:14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4" ht="14.25" x14ac:dyDescent="0.2">
      <c r="A76" s="62" t="s">
        <v>46</v>
      </c>
      <c r="B76" s="72">
        <f t="shared" ref="B76:C76" si="60">SUM(B77:B85)</f>
        <v>386168.39299999998</v>
      </c>
      <c r="C76" s="72">
        <f t="shared" si="60"/>
        <v>457454.76300000004</v>
      </c>
      <c r="D76" s="72">
        <f t="shared" ref="D76:E76" si="61">SUM(D77:D85)</f>
        <v>67966.535999999993</v>
      </c>
      <c r="E76" s="72">
        <f t="shared" si="61"/>
        <v>117181.98999999999</v>
      </c>
      <c r="F76" s="72">
        <f t="shared" ref="F76:G76" si="62">SUM(F77:F85)</f>
        <v>163644.91</v>
      </c>
      <c r="G76" s="72">
        <f t="shared" si="62"/>
        <v>180181.36299999998</v>
      </c>
      <c r="H76" s="72">
        <f t="shared" ref="H76:I76" si="63">SUM(H77:H85)</f>
        <v>229981.08100000001</v>
      </c>
      <c r="I76" s="72">
        <f t="shared" si="63"/>
        <v>219381.69</v>
      </c>
      <c r="J76" s="72">
        <f t="shared" ref="J76:K76" si="64">SUM(J77:J85)</f>
        <v>210957.717</v>
      </c>
      <c r="K76" s="72">
        <f t="shared" si="64"/>
        <v>236999.11799999999</v>
      </c>
      <c r="L76" s="72">
        <f t="shared" ref="L76:M76" si="65">SUM(L77:L85)</f>
        <v>247907.45699999999</v>
      </c>
      <c r="M76" s="72">
        <f t="shared" si="65"/>
        <v>285893.93600000005</v>
      </c>
    </row>
    <row r="77" spans="1:14" x14ac:dyDescent="0.2">
      <c r="A77" s="64" t="s">
        <v>37</v>
      </c>
      <c r="B77" s="73">
        <v>5907.33</v>
      </c>
      <c r="C77" s="73">
        <v>1699.08</v>
      </c>
      <c r="D77" s="73">
        <v>898.08</v>
      </c>
      <c r="E77" s="73">
        <v>419.04</v>
      </c>
      <c r="F77" s="73">
        <v>1479.04</v>
      </c>
      <c r="G77" s="73">
        <v>888.56</v>
      </c>
      <c r="H77" s="73">
        <v>449.04</v>
      </c>
      <c r="I77" s="73">
        <v>1698.08</v>
      </c>
      <c r="J77" s="73">
        <v>919.04</v>
      </c>
      <c r="K77" s="73">
        <v>1063.08</v>
      </c>
      <c r="L77" s="73">
        <v>8140.04</v>
      </c>
      <c r="M77" s="73">
        <v>1038.08</v>
      </c>
      <c r="N77" s="102"/>
    </row>
    <row r="78" spans="1:14" x14ac:dyDescent="0.2">
      <c r="A78" s="64" t="s">
        <v>38</v>
      </c>
      <c r="B78" s="73">
        <v>1284.4000000000001</v>
      </c>
      <c r="C78" s="73">
        <v>636.79999999999995</v>
      </c>
      <c r="D78" s="73">
        <v>430.4</v>
      </c>
      <c r="E78" s="73">
        <v>794.52</v>
      </c>
      <c r="F78" s="73">
        <v>685.4</v>
      </c>
      <c r="G78" s="73">
        <v>849.5</v>
      </c>
      <c r="H78" s="73">
        <v>510</v>
      </c>
      <c r="I78" s="73">
        <v>503.27499999999998</v>
      </c>
      <c r="J78" s="73">
        <v>415.4</v>
      </c>
      <c r="K78" s="73">
        <v>803.4</v>
      </c>
      <c r="L78" s="73">
        <v>503.2</v>
      </c>
      <c r="M78" s="73">
        <v>802.2</v>
      </c>
    </row>
    <row r="79" spans="1:14" ht="14.25" x14ac:dyDescent="0.2">
      <c r="A79" s="64" t="s">
        <v>39</v>
      </c>
      <c r="B79" s="73">
        <v>376857.51400000002</v>
      </c>
      <c r="C79" s="73">
        <v>453181.61200000002</v>
      </c>
      <c r="D79" s="73">
        <v>65310.095000000001</v>
      </c>
      <c r="E79" s="73">
        <v>114632.838</v>
      </c>
      <c r="F79" s="73">
        <v>159421.27499999999</v>
      </c>
      <c r="G79" s="73">
        <v>177060.06200000001</v>
      </c>
      <c r="H79" s="73">
        <v>227705.76500000001</v>
      </c>
      <c r="I79" s="73">
        <v>215508.924</v>
      </c>
      <c r="J79" s="73">
        <v>208064.109</v>
      </c>
      <c r="K79" s="73">
        <v>233565.478</v>
      </c>
      <c r="L79" s="73">
        <v>236958.405</v>
      </c>
      <c r="M79" s="73">
        <v>282740.43400000001</v>
      </c>
    </row>
    <row r="80" spans="1:14" ht="14.25" x14ac:dyDescent="0.2">
      <c r="A80" s="64" t="s">
        <v>40</v>
      </c>
      <c r="B80" s="73">
        <v>287.75</v>
      </c>
      <c r="C80" s="73">
        <v>338.12700000000001</v>
      </c>
      <c r="D80" s="73">
        <v>391.78699999999998</v>
      </c>
      <c r="E80" s="73">
        <v>315.95800000000003</v>
      </c>
      <c r="F80" s="73">
        <v>365.71100000000001</v>
      </c>
      <c r="G80" s="73">
        <v>229.541</v>
      </c>
      <c r="H80" s="73">
        <v>332.30799999999999</v>
      </c>
      <c r="I80" s="73">
        <v>218.06</v>
      </c>
      <c r="J80" s="73">
        <v>284.54500000000002</v>
      </c>
      <c r="K80" s="73">
        <v>439.92</v>
      </c>
      <c r="L80" s="73">
        <v>505.23599999999999</v>
      </c>
      <c r="M80" s="73">
        <v>247.17599999999999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1</v>
      </c>
      <c r="F81" s="73">
        <v>0</v>
      </c>
      <c r="G81" s="73">
        <v>0</v>
      </c>
      <c r="H81" s="73">
        <v>0</v>
      </c>
      <c r="I81" s="73">
        <v>0</v>
      </c>
      <c r="J81" s="73">
        <v>0</v>
      </c>
      <c r="K81" s="73">
        <v>0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1795.6</v>
      </c>
      <c r="C82" s="73">
        <v>1566.3779999999999</v>
      </c>
      <c r="D82" s="73">
        <v>897.21</v>
      </c>
      <c r="E82" s="73">
        <v>977.33600000000001</v>
      </c>
      <c r="F82" s="73">
        <v>1672.16</v>
      </c>
      <c r="G82" s="73">
        <v>1091.3</v>
      </c>
      <c r="H82" s="73">
        <v>964.25</v>
      </c>
      <c r="I82" s="73">
        <v>1411.5730000000001</v>
      </c>
      <c r="J82" s="73">
        <v>1185.97</v>
      </c>
      <c r="K82" s="73">
        <v>1097.9359999999999</v>
      </c>
      <c r="L82" s="73">
        <v>1759.287</v>
      </c>
      <c r="M82" s="73">
        <v>1003.9160000000001</v>
      </c>
    </row>
    <row r="83" spans="1:13" ht="14.25" x14ac:dyDescent="0.2">
      <c r="A83" s="64" t="s">
        <v>43</v>
      </c>
      <c r="B83" s="73">
        <v>0.86</v>
      </c>
      <c r="C83" s="73">
        <v>0</v>
      </c>
      <c r="D83" s="73">
        <v>1.704</v>
      </c>
      <c r="E83" s="73">
        <v>0.24299999999999999</v>
      </c>
      <c r="F83" s="73">
        <v>5.657</v>
      </c>
      <c r="G83" s="73">
        <v>10.672000000000001</v>
      </c>
      <c r="H83" s="73">
        <v>1.3680000000000001</v>
      </c>
      <c r="I83" s="73">
        <v>0</v>
      </c>
      <c r="J83" s="73">
        <v>0</v>
      </c>
      <c r="K83" s="73">
        <v>0.3</v>
      </c>
      <c r="L83" s="73">
        <v>0</v>
      </c>
      <c r="M83" s="73">
        <v>1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34.939</v>
      </c>
      <c r="C85" s="73">
        <v>32.765999999999998</v>
      </c>
      <c r="D85" s="73">
        <v>37.26</v>
      </c>
      <c r="E85" s="73">
        <v>41.055</v>
      </c>
      <c r="F85" s="73">
        <v>15.667</v>
      </c>
      <c r="G85" s="73">
        <v>51.728000000000002</v>
      </c>
      <c r="H85" s="73">
        <v>18.350000000000001</v>
      </c>
      <c r="I85" s="73">
        <v>41.777999999999999</v>
      </c>
      <c r="J85" s="73">
        <v>88.653000000000006</v>
      </c>
      <c r="K85" s="73">
        <v>29.004000000000001</v>
      </c>
      <c r="L85" s="73">
        <v>41.289000000000001</v>
      </c>
      <c r="M85" s="73">
        <v>61.13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SUM(B89:B91)</f>
        <v>63220485.700000003</v>
      </c>
      <c r="C88" s="69">
        <f t="shared" si="66"/>
        <v>69092021.25999999</v>
      </c>
      <c r="D88" s="69">
        <f t="shared" ref="D88:E88" si="67">SUM(D89:D91)</f>
        <v>66299543.950000003</v>
      </c>
      <c r="E88" s="69">
        <f t="shared" si="67"/>
        <v>84195018.739999995</v>
      </c>
      <c r="F88" s="69">
        <f t="shared" ref="F88:G88" si="68">SUM(F89:F91)</f>
        <v>81822502.299999997</v>
      </c>
      <c r="G88" s="69">
        <f t="shared" si="68"/>
        <v>83884771.280000001</v>
      </c>
      <c r="H88" s="69">
        <f t="shared" ref="H88:I88" si="69">SUM(H89:H91)</f>
        <v>78671780.879999995</v>
      </c>
      <c r="I88" s="69">
        <f t="shared" si="69"/>
        <v>86589603.200000003</v>
      </c>
      <c r="J88" s="69">
        <f t="shared" ref="J88:K88" si="70">SUM(J89:J91)</f>
        <v>84221499.219999984</v>
      </c>
      <c r="K88" s="69">
        <f t="shared" si="70"/>
        <v>82801299.460000008</v>
      </c>
      <c r="L88" s="69">
        <f t="shared" ref="L88:M88" si="71">SUM(L89:L91)</f>
        <v>84279545.799999997</v>
      </c>
      <c r="M88" s="69">
        <f t="shared" si="71"/>
        <v>81469892.719999999</v>
      </c>
    </row>
    <row r="89" spans="1:13" ht="14.25" x14ac:dyDescent="0.2">
      <c r="A89" s="64" t="s">
        <v>48</v>
      </c>
      <c r="B89" s="70">
        <v>46782844.039999999</v>
      </c>
      <c r="C89" s="70">
        <v>52049276.289999999</v>
      </c>
      <c r="D89" s="70">
        <v>46658283.190000005</v>
      </c>
      <c r="E89" s="70">
        <v>51357644.439999998</v>
      </c>
      <c r="F89" s="70">
        <v>50342744.459999993</v>
      </c>
      <c r="G89" s="70">
        <v>51689471.349999994</v>
      </c>
      <c r="H89" s="70">
        <v>48093901.840000004</v>
      </c>
      <c r="I89" s="70">
        <v>52517815.530000001</v>
      </c>
      <c r="J89" s="70">
        <v>52352294.549999997</v>
      </c>
      <c r="K89" s="70">
        <v>51292245.390000001</v>
      </c>
      <c r="L89" s="70">
        <v>51831674.32</v>
      </c>
      <c r="M89" s="70">
        <v>49582247.259999998</v>
      </c>
    </row>
    <row r="90" spans="1:13" x14ac:dyDescent="0.2">
      <c r="A90" s="64" t="s">
        <v>86</v>
      </c>
      <c r="B90" s="95">
        <v>16434045.110000003</v>
      </c>
      <c r="C90" s="95">
        <v>17038978.719999999</v>
      </c>
      <c r="D90" s="95">
        <v>19638072</v>
      </c>
      <c r="E90" s="95">
        <v>32833931.080000002</v>
      </c>
      <c r="F90" s="95">
        <v>31476205.260000002</v>
      </c>
      <c r="G90" s="95">
        <v>32191952.140000001</v>
      </c>
      <c r="H90" s="95">
        <v>30574961.02</v>
      </c>
      <c r="I90" s="95">
        <v>34068629.719999999</v>
      </c>
      <c r="J90" s="95">
        <v>31867649.599999998</v>
      </c>
      <c r="K90" s="95">
        <v>31507540.390000001</v>
      </c>
      <c r="L90" s="95">
        <v>32446271.98</v>
      </c>
      <c r="M90" s="95">
        <v>31886236.119999997</v>
      </c>
    </row>
    <row r="91" spans="1:13" x14ac:dyDescent="0.2">
      <c r="A91" s="64" t="s">
        <v>49</v>
      </c>
      <c r="B91" s="70">
        <v>3596.55</v>
      </c>
      <c r="C91" s="70">
        <v>3766.25</v>
      </c>
      <c r="D91" s="70">
        <v>3188.76</v>
      </c>
      <c r="E91" s="70">
        <v>3443.22</v>
      </c>
      <c r="F91" s="70">
        <v>3552.58</v>
      </c>
      <c r="G91" s="70">
        <v>3347.79</v>
      </c>
      <c r="H91" s="70">
        <v>2918.02</v>
      </c>
      <c r="I91" s="70">
        <v>3157.95</v>
      </c>
      <c r="J91" s="70">
        <v>1555.07</v>
      </c>
      <c r="K91" s="70">
        <v>1513.68</v>
      </c>
      <c r="L91" s="70">
        <v>1599.5</v>
      </c>
      <c r="M91" s="70">
        <v>1409.34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24530569.562999997</v>
      </c>
      <c r="C93" s="69">
        <f t="shared" si="72"/>
        <v>26050095.239999998</v>
      </c>
      <c r="D93" s="69">
        <f t="shared" ref="D93:E93" si="73">SUM(D94:D96)</f>
        <v>21891130.865000002</v>
      </c>
      <c r="E93" s="69">
        <f t="shared" si="73"/>
        <v>25314939.66</v>
      </c>
      <c r="F93" s="69">
        <f t="shared" ref="F93:G93" si="74">SUM(F94:F96)</f>
        <v>24462698.160000004</v>
      </c>
      <c r="G93" s="69">
        <f t="shared" si="74"/>
        <v>25056356.219999999</v>
      </c>
      <c r="H93" s="69">
        <f t="shared" ref="H93:I93" si="75">SUM(H94:H96)</f>
        <v>23620667.476</v>
      </c>
      <c r="I93" s="69">
        <f t="shared" si="75"/>
        <v>26139854.037</v>
      </c>
      <c r="J93" s="69">
        <f t="shared" ref="J93:K93" si="76">SUM(J94:J96)</f>
        <v>25002769.422000002</v>
      </c>
      <c r="K93" s="69">
        <f t="shared" si="76"/>
        <v>24635100.797000002</v>
      </c>
      <c r="L93" s="69">
        <f t="shared" ref="L93:M93" si="77">SUM(L94:L96)</f>
        <v>25207415.300000001</v>
      </c>
      <c r="M93" s="69">
        <f t="shared" si="77"/>
        <v>24543158.829999998</v>
      </c>
    </row>
    <row r="94" spans="1:13" ht="14.25" x14ac:dyDescent="0.2">
      <c r="A94" s="64" t="s">
        <v>51</v>
      </c>
      <c r="B94" s="70">
        <v>8078541.6830000002</v>
      </c>
      <c r="C94" s="70">
        <v>8992287.6799999997</v>
      </c>
      <c r="D94" s="70">
        <v>8056171.3600000003</v>
      </c>
      <c r="E94" s="70">
        <v>8880758.0500000007</v>
      </c>
      <c r="F94" s="70">
        <v>8706832.6400000006</v>
      </c>
      <c r="G94" s="70">
        <v>8943641.1799999997</v>
      </c>
      <c r="H94" s="70">
        <v>8318596.9000000004</v>
      </c>
      <c r="I94" s="70">
        <v>9089749.3870000001</v>
      </c>
      <c r="J94" s="70">
        <v>9061169.2420000006</v>
      </c>
      <c r="K94" s="70">
        <v>8873762.2200000007</v>
      </c>
      <c r="L94" s="70">
        <v>8976281.8000000007</v>
      </c>
      <c r="M94" s="70">
        <v>8592994.0899999999</v>
      </c>
    </row>
    <row r="95" spans="1:13" x14ac:dyDescent="0.2">
      <c r="A95" s="64" t="s">
        <v>87</v>
      </c>
      <c r="B95" s="95">
        <v>16434045.109999999</v>
      </c>
      <c r="C95" s="95">
        <v>17038976.32</v>
      </c>
      <c r="D95" s="95">
        <v>13819015.725</v>
      </c>
      <c r="E95" s="95">
        <v>16416965.539999999</v>
      </c>
      <c r="F95" s="95">
        <v>15738102.630000001</v>
      </c>
      <c r="G95" s="95">
        <v>16095976.07</v>
      </c>
      <c r="H95" s="95">
        <v>15287480.505999999</v>
      </c>
      <c r="I95" s="95">
        <v>17034314.859999999</v>
      </c>
      <c r="J95" s="95">
        <v>15933824.800000001</v>
      </c>
      <c r="K95" s="95">
        <v>15753770.197000001</v>
      </c>
      <c r="L95" s="95">
        <v>16223135.99</v>
      </c>
      <c r="M95" s="95">
        <v>15943118.060000001</v>
      </c>
    </row>
    <row r="96" spans="1:13" ht="14.25" x14ac:dyDescent="0.2">
      <c r="A96" s="64" t="s">
        <v>52</v>
      </c>
      <c r="B96" s="70">
        <v>17982.77</v>
      </c>
      <c r="C96" s="70">
        <v>18831.240000000002</v>
      </c>
      <c r="D96" s="70">
        <v>15943.78</v>
      </c>
      <c r="E96" s="70">
        <v>17216.07</v>
      </c>
      <c r="F96" s="70">
        <v>17762.89</v>
      </c>
      <c r="G96" s="70">
        <v>16738.97</v>
      </c>
      <c r="H96" s="70">
        <v>14590.07</v>
      </c>
      <c r="I96" s="70">
        <v>15789.79</v>
      </c>
      <c r="J96" s="70">
        <v>7775.38</v>
      </c>
      <c r="K96" s="70">
        <v>7568.38</v>
      </c>
      <c r="L96" s="70">
        <v>7997.51</v>
      </c>
      <c r="M96" s="70">
        <v>7046.68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46715037.230000004</v>
      </c>
      <c r="C99" s="76">
        <f t="shared" si="78"/>
        <v>33021640.010000002</v>
      </c>
      <c r="D99" s="76">
        <f t="shared" ref="D99:E99" si="79">D100+D101</f>
        <v>44133174.460000001</v>
      </c>
      <c r="E99" s="76">
        <f t="shared" si="79"/>
        <v>43721530.110000007</v>
      </c>
      <c r="F99" s="76">
        <f t="shared" ref="F99:G99" si="80">F100+F101</f>
        <v>44463634.329999998</v>
      </c>
      <c r="G99" s="76">
        <f t="shared" si="80"/>
        <v>39027418.620000005</v>
      </c>
      <c r="H99" s="76">
        <f t="shared" ref="H99:I99" si="81">H100+H101</f>
        <v>40242332.539999999</v>
      </c>
      <c r="I99" s="76">
        <f t="shared" si="81"/>
        <v>35723851.740000002</v>
      </c>
      <c r="J99" s="76">
        <f t="shared" ref="J99:K99" si="82">J100+J101</f>
        <v>33789173.68</v>
      </c>
      <c r="K99" s="76">
        <f t="shared" si="82"/>
        <v>36836597.519999996</v>
      </c>
      <c r="L99" s="76">
        <f t="shared" ref="L99:M99" si="83">L100+L101</f>
        <v>36925577.049999997</v>
      </c>
      <c r="M99" s="76">
        <f t="shared" si="83"/>
        <v>34051299.119999997</v>
      </c>
    </row>
    <row r="100" spans="1:13" ht="14.25" x14ac:dyDescent="0.2">
      <c r="A100" s="64" t="s">
        <v>54</v>
      </c>
      <c r="B100" s="70">
        <v>45740984.530000001</v>
      </c>
      <c r="C100" s="70">
        <v>32254605.84</v>
      </c>
      <c r="D100" s="70">
        <v>43040128.75</v>
      </c>
      <c r="E100" s="70">
        <v>42793301.690000005</v>
      </c>
      <c r="F100" s="70">
        <v>43646740.030000001</v>
      </c>
      <c r="G100" s="70">
        <v>38297706.830000006</v>
      </c>
      <c r="H100" s="70">
        <v>39312890.82</v>
      </c>
      <c r="I100" s="70">
        <v>35091181.630000003</v>
      </c>
      <c r="J100" s="70">
        <v>33149207.350000001</v>
      </c>
      <c r="K100" s="70">
        <v>36383669.649999999</v>
      </c>
      <c r="L100" s="70">
        <v>36396697.149999999</v>
      </c>
      <c r="M100" s="70">
        <v>33214369.379999999</v>
      </c>
    </row>
    <row r="101" spans="1:13" ht="14.25" x14ac:dyDescent="0.2">
      <c r="A101" s="64" t="s">
        <v>55</v>
      </c>
      <c r="B101" s="77">
        <v>974052.7</v>
      </c>
      <c r="C101" s="77">
        <v>767034.17</v>
      </c>
      <c r="D101" s="77">
        <v>1093045.71</v>
      </c>
      <c r="E101" s="77">
        <v>928228.42</v>
      </c>
      <c r="F101" s="77">
        <v>816894.3</v>
      </c>
      <c r="G101" s="77">
        <v>729711.79</v>
      </c>
      <c r="H101" s="77">
        <v>929441.72</v>
      </c>
      <c r="I101" s="77">
        <v>632670.11</v>
      </c>
      <c r="J101" s="77">
        <v>639966.32999999996</v>
      </c>
      <c r="K101" s="77">
        <v>452927.87</v>
      </c>
      <c r="L101" s="77">
        <v>528879.9</v>
      </c>
      <c r="M101" s="77">
        <v>836929.74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9984</v>
      </c>
      <c r="C103" s="78">
        <f t="shared" si="84"/>
        <v>7501</v>
      </c>
      <c r="D103" s="78">
        <f t="shared" ref="D103:E103" si="85">D104+D105</f>
        <v>10590</v>
      </c>
      <c r="E103" s="78">
        <f t="shared" si="85"/>
        <v>9802</v>
      </c>
      <c r="F103" s="78">
        <f t="shared" ref="F103:G103" si="86">F104+F105</f>
        <v>9706</v>
      </c>
      <c r="G103" s="78">
        <f t="shared" si="86"/>
        <v>7826</v>
      </c>
      <c r="H103" s="78">
        <f t="shared" ref="H103:I103" si="87">H104+H105</f>
        <v>9035</v>
      </c>
      <c r="I103" s="78">
        <f t="shared" si="87"/>
        <v>7445</v>
      </c>
      <c r="J103" s="78">
        <f t="shared" ref="J103:K103" si="88">J104+J105</f>
        <v>6679</v>
      </c>
      <c r="K103" s="78">
        <f t="shared" si="88"/>
        <v>6808</v>
      </c>
      <c r="L103" s="78">
        <f t="shared" ref="L103:M103" si="89">L104+L105</f>
        <v>7087</v>
      </c>
      <c r="M103" s="78">
        <f t="shared" si="89"/>
        <v>6992</v>
      </c>
    </row>
    <row r="104" spans="1:13" ht="14.25" x14ac:dyDescent="0.2">
      <c r="A104" s="64" t="s">
        <v>54</v>
      </c>
      <c r="B104" s="73">
        <v>7722</v>
      </c>
      <c r="C104" s="73">
        <v>5753</v>
      </c>
      <c r="D104" s="73">
        <v>7935</v>
      </c>
      <c r="E104" s="73">
        <v>7741</v>
      </c>
      <c r="F104" s="73">
        <v>7972</v>
      </c>
      <c r="G104" s="73">
        <v>6540</v>
      </c>
      <c r="H104" s="73">
        <v>6932</v>
      </c>
      <c r="I104" s="73">
        <v>5809</v>
      </c>
      <c r="J104" s="73">
        <v>5413</v>
      </c>
      <c r="K104" s="73">
        <v>5912</v>
      </c>
      <c r="L104" s="73">
        <v>6045</v>
      </c>
      <c r="M104" s="73">
        <v>5442</v>
      </c>
    </row>
    <row r="105" spans="1:13" ht="14.25" x14ac:dyDescent="0.2">
      <c r="A105" s="64" t="s">
        <v>55</v>
      </c>
      <c r="B105" s="79">
        <v>2262</v>
      </c>
      <c r="C105" s="79">
        <v>1748</v>
      </c>
      <c r="D105" s="79">
        <v>2655</v>
      </c>
      <c r="E105" s="79">
        <v>2061</v>
      </c>
      <c r="F105" s="79">
        <v>1734</v>
      </c>
      <c r="G105" s="79">
        <v>1286</v>
      </c>
      <c r="H105" s="79">
        <v>2103</v>
      </c>
      <c r="I105" s="79">
        <v>1636</v>
      </c>
      <c r="J105" s="79">
        <v>1266</v>
      </c>
      <c r="K105" s="79">
        <v>896</v>
      </c>
      <c r="L105" s="79">
        <v>1042</v>
      </c>
      <c r="M105" s="79">
        <v>1550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510390.09</v>
      </c>
      <c r="C108" s="69">
        <v>410577.4</v>
      </c>
      <c r="D108" s="69">
        <v>454526.95</v>
      </c>
      <c r="E108" s="69">
        <v>454928.88</v>
      </c>
      <c r="F108" s="69">
        <v>429702.46</v>
      </c>
      <c r="G108" s="69">
        <v>416897.52</v>
      </c>
      <c r="H108" s="69">
        <v>453775.1</v>
      </c>
      <c r="I108" s="69">
        <v>447701.22</v>
      </c>
      <c r="J108" s="69">
        <v>402486.03</v>
      </c>
      <c r="K108" s="69">
        <v>267018.96999999997</v>
      </c>
      <c r="L108" s="69">
        <v>617143.80000000005</v>
      </c>
      <c r="M108" s="69">
        <v>283288.92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2:M2"/>
    <mergeCell ref="A1:M1"/>
  </mergeCells>
  <pageMargins left="0.46" right="0.25" top="0.75" bottom="0.75" header="0.3" footer="0.3"/>
  <pageSetup paperSize="9"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46"/>
  <sheetViews>
    <sheetView zoomScaleNormal="100" workbookViewId="0">
      <pane xSplit="1" ySplit="6" topLeftCell="B61" activePane="bottomRight" state="frozen"/>
      <selection pane="topRight" activeCell="B1" sqref="B1"/>
      <selection pane="bottomLeft" activeCell="A7" sqref="A7"/>
      <selection pane="bottomRight" sqref="A1:M1"/>
    </sheetView>
  </sheetViews>
  <sheetFormatPr defaultRowHeight="12.75" x14ac:dyDescent="0.2"/>
  <cols>
    <col min="1" max="1" width="76" style="88" customWidth="1"/>
    <col min="2" max="13" width="12.5703125" style="84" customWidth="1"/>
    <col min="14" max="80" width="9.140625" style="54"/>
    <col min="81" max="81" width="69.42578125" style="54" customWidth="1"/>
    <col min="82" max="91" width="12.5703125" style="54" customWidth="1"/>
    <col min="92" max="336" width="9.140625" style="54"/>
    <col min="337" max="337" width="69.42578125" style="54" customWidth="1"/>
    <col min="338" max="347" width="12.5703125" style="54" customWidth="1"/>
    <col min="348" max="592" width="9.140625" style="54"/>
    <col min="593" max="593" width="69.42578125" style="54" customWidth="1"/>
    <col min="594" max="603" width="12.5703125" style="54" customWidth="1"/>
    <col min="604" max="848" width="9.140625" style="54"/>
    <col min="849" max="849" width="69.42578125" style="54" customWidth="1"/>
    <col min="850" max="859" width="12.5703125" style="54" customWidth="1"/>
    <col min="860" max="1104" width="9.140625" style="54"/>
    <col min="1105" max="1105" width="69.42578125" style="54" customWidth="1"/>
    <col min="1106" max="1115" width="12.5703125" style="54" customWidth="1"/>
    <col min="1116" max="1360" width="9.140625" style="54"/>
    <col min="1361" max="1361" width="69.42578125" style="54" customWidth="1"/>
    <col min="1362" max="1371" width="12.5703125" style="54" customWidth="1"/>
    <col min="1372" max="1616" width="9.140625" style="54"/>
    <col min="1617" max="1617" width="69.42578125" style="54" customWidth="1"/>
    <col min="1618" max="1627" width="12.5703125" style="54" customWidth="1"/>
    <col min="1628" max="1872" width="9.140625" style="54"/>
    <col min="1873" max="1873" width="69.42578125" style="54" customWidth="1"/>
    <col min="1874" max="1883" width="12.5703125" style="54" customWidth="1"/>
    <col min="1884" max="2128" width="9.140625" style="54"/>
    <col min="2129" max="2129" width="69.42578125" style="54" customWidth="1"/>
    <col min="2130" max="2139" width="12.5703125" style="54" customWidth="1"/>
    <col min="2140" max="2384" width="9.140625" style="54"/>
    <col min="2385" max="2385" width="69.42578125" style="54" customWidth="1"/>
    <col min="2386" max="2395" width="12.5703125" style="54" customWidth="1"/>
    <col min="2396" max="2640" width="9.140625" style="54"/>
    <col min="2641" max="2641" width="69.42578125" style="54" customWidth="1"/>
    <col min="2642" max="2651" width="12.5703125" style="54" customWidth="1"/>
    <col min="2652" max="2896" width="9.140625" style="54"/>
    <col min="2897" max="2897" width="69.42578125" style="54" customWidth="1"/>
    <col min="2898" max="2907" width="12.5703125" style="54" customWidth="1"/>
    <col min="2908" max="3152" width="9.140625" style="54"/>
    <col min="3153" max="3153" width="69.42578125" style="54" customWidth="1"/>
    <col min="3154" max="3163" width="12.5703125" style="54" customWidth="1"/>
    <col min="3164" max="3408" width="9.140625" style="54"/>
    <col min="3409" max="3409" width="69.42578125" style="54" customWidth="1"/>
    <col min="3410" max="3419" width="12.5703125" style="54" customWidth="1"/>
    <col min="3420" max="3664" width="9.140625" style="54"/>
    <col min="3665" max="3665" width="69.42578125" style="54" customWidth="1"/>
    <col min="3666" max="3675" width="12.5703125" style="54" customWidth="1"/>
    <col min="3676" max="3920" width="9.140625" style="54"/>
    <col min="3921" max="3921" width="69.42578125" style="54" customWidth="1"/>
    <col min="3922" max="3931" width="12.5703125" style="54" customWidth="1"/>
    <col min="3932" max="4176" width="9.140625" style="54"/>
    <col min="4177" max="4177" width="69.42578125" style="54" customWidth="1"/>
    <col min="4178" max="4187" width="12.5703125" style="54" customWidth="1"/>
    <col min="4188" max="4432" width="9.140625" style="54"/>
    <col min="4433" max="4433" width="69.42578125" style="54" customWidth="1"/>
    <col min="4434" max="4443" width="12.5703125" style="54" customWidth="1"/>
    <col min="4444" max="4688" width="9.140625" style="54"/>
    <col min="4689" max="4689" width="69.42578125" style="54" customWidth="1"/>
    <col min="4690" max="4699" width="12.5703125" style="54" customWidth="1"/>
    <col min="4700" max="4944" width="9.140625" style="54"/>
    <col min="4945" max="4945" width="69.42578125" style="54" customWidth="1"/>
    <col min="4946" max="4955" width="12.5703125" style="54" customWidth="1"/>
    <col min="4956" max="5200" width="9.140625" style="54"/>
    <col min="5201" max="5201" width="69.42578125" style="54" customWidth="1"/>
    <col min="5202" max="5211" width="12.5703125" style="54" customWidth="1"/>
    <col min="5212" max="5456" width="9.140625" style="54"/>
    <col min="5457" max="5457" width="69.42578125" style="54" customWidth="1"/>
    <col min="5458" max="5467" width="12.5703125" style="54" customWidth="1"/>
    <col min="5468" max="5712" width="9.140625" style="54"/>
    <col min="5713" max="5713" width="69.42578125" style="54" customWidth="1"/>
    <col min="5714" max="5723" width="12.5703125" style="54" customWidth="1"/>
    <col min="5724" max="5968" width="9.140625" style="54"/>
    <col min="5969" max="5969" width="69.42578125" style="54" customWidth="1"/>
    <col min="5970" max="5979" width="12.5703125" style="54" customWidth="1"/>
    <col min="5980" max="6224" width="9.140625" style="54"/>
    <col min="6225" max="6225" width="69.42578125" style="54" customWidth="1"/>
    <col min="6226" max="6235" width="12.5703125" style="54" customWidth="1"/>
    <col min="6236" max="6480" width="9.140625" style="54"/>
    <col min="6481" max="6481" width="69.42578125" style="54" customWidth="1"/>
    <col min="6482" max="6491" width="12.5703125" style="54" customWidth="1"/>
    <col min="6492" max="6736" width="9.140625" style="54"/>
    <col min="6737" max="6737" width="69.42578125" style="54" customWidth="1"/>
    <col min="6738" max="6747" width="12.5703125" style="54" customWidth="1"/>
    <col min="6748" max="6992" width="9.140625" style="54"/>
    <col min="6993" max="6993" width="69.42578125" style="54" customWidth="1"/>
    <col min="6994" max="7003" width="12.5703125" style="54" customWidth="1"/>
    <col min="7004" max="7248" width="9.140625" style="54"/>
    <col min="7249" max="7249" width="69.42578125" style="54" customWidth="1"/>
    <col min="7250" max="7259" width="12.5703125" style="54" customWidth="1"/>
    <col min="7260" max="7504" width="9.140625" style="54"/>
    <col min="7505" max="7505" width="69.42578125" style="54" customWidth="1"/>
    <col min="7506" max="7515" width="12.5703125" style="54" customWidth="1"/>
    <col min="7516" max="7760" width="9.140625" style="54"/>
    <col min="7761" max="7761" width="69.42578125" style="54" customWidth="1"/>
    <col min="7762" max="7771" width="12.5703125" style="54" customWidth="1"/>
    <col min="7772" max="8016" width="9.140625" style="54"/>
    <col min="8017" max="8017" width="69.42578125" style="54" customWidth="1"/>
    <col min="8018" max="8027" width="12.5703125" style="54" customWidth="1"/>
    <col min="8028" max="8272" width="9.140625" style="54"/>
    <col min="8273" max="8273" width="69.42578125" style="54" customWidth="1"/>
    <col min="8274" max="8283" width="12.5703125" style="54" customWidth="1"/>
    <col min="8284" max="8528" width="9.140625" style="54"/>
    <col min="8529" max="8529" width="69.42578125" style="54" customWidth="1"/>
    <col min="8530" max="8539" width="12.5703125" style="54" customWidth="1"/>
    <col min="8540" max="8784" width="9.140625" style="54"/>
    <col min="8785" max="8785" width="69.42578125" style="54" customWidth="1"/>
    <col min="8786" max="8795" width="12.5703125" style="54" customWidth="1"/>
    <col min="8796" max="9040" width="9.140625" style="54"/>
    <col min="9041" max="9041" width="69.42578125" style="54" customWidth="1"/>
    <col min="9042" max="9051" width="12.5703125" style="54" customWidth="1"/>
    <col min="9052" max="9296" width="9.140625" style="54"/>
    <col min="9297" max="9297" width="69.42578125" style="54" customWidth="1"/>
    <col min="9298" max="9307" width="12.5703125" style="54" customWidth="1"/>
    <col min="9308" max="9552" width="9.140625" style="54"/>
    <col min="9553" max="9553" width="69.42578125" style="54" customWidth="1"/>
    <col min="9554" max="9563" width="12.5703125" style="54" customWidth="1"/>
    <col min="9564" max="9808" width="9.140625" style="54"/>
    <col min="9809" max="9809" width="69.42578125" style="54" customWidth="1"/>
    <col min="9810" max="9819" width="12.5703125" style="54" customWidth="1"/>
    <col min="9820" max="10064" width="9.140625" style="54"/>
    <col min="10065" max="10065" width="69.42578125" style="54" customWidth="1"/>
    <col min="10066" max="10075" width="12.5703125" style="54" customWidth="1"/>
    <col min="10076" max="10320" width="9.140625" style="54"/>
    <col min="10321" max="10321" width="69.42578125" style="54" customWidth="1"/>
    <col min="10322" max="10331" width="12.5703125" style="54" customWidth="1"/>
    <col min="10332" max="10576" width="9.140625" style="54"/>
    <col min="10577" max="10577" width="69.42578125" style="54" customWidth="1"/>
    <col min="10578" max="10587" width="12.5703125" style="54" customWidth="1"/>
    <col min="10588" max="10832" width="9.140625" style="54"/>
    <col min="10833" max="10833" width="69.42578125" style="54" customWidth="1"/>
    <col min="10834" max="10843" width="12.5703125" style="54" customWidth="1"/>
    <col min="10844" max="11088" width="9.140625" style="54"/>
    <col min="11089" max="11089" width="69.42578125" style="54" customWidth="1"/>
    <col min="11090" max="11099" width="12.5703125" style="54" customWidth="1"/>
    <col min="11100" max="11344" width="9.140625" style="54"/>
    <col min="11345" max="11345" width="69.42578125" style="54" customWidth="1"/>
    <col min="11346" max="11355" width="12.5703125" style="54" customWidth="1"/>
    <col min="11356" max="11600" width="9.140625" style="54"/>
    <col min="11601" max="11601" width="69.42578125" style="54" customWidth="1"/>
    <col min="11602" max="11611" width="12.5703125" style="54" customWidth="1"/>
    <col min="11612" max="11856" width="9.140625" style="54"/>
    <col min="11857" max="11857" width="69.42578125" style="54" customWidth="1"/>
    <col min="11858" max="11867" width="12.5703125" style="54" customWidth="1"/>
    <col min="11868" max="12112" width="9.140625" style="54"/>
    <col min="12113" max="12113" width="69.42578125" style="54" customWidth="1"/>
    <col min="12114" max="12123" width="12.5703125" style="54" customWidth="1"/>
    <col min="12124" max="12368" width="9.140625" style="54"/>
    <col min="12369" max="12369" width="69.42578125" style="54" customWidth="1"/>
    <col min="12370" max="12379" width="12.5703125" style="54" customWidth="1"/>
    <col min="12380" max="12624" width="9.140625" style="54"/>
    <col min="12625" max="12625" width="69.42578125" style="54" customWidth="1"/>
    <col min="12626" max="12635" width="12.5703125" style="54" customWidth="1"/>
    <col min="12636" max="12880" width="9.140625" style="54"/>
    <col min="12881" max="12881" width="69.42578125" style="54" customWidth="1"/>
    <col min="12882" max="12891" width="12.5703125" style="54" customWidth="1"/>
    <col min="12892" max="13136" width="9.140625" style="54"/>
    <col min="13137" max="13137" width="69.42578125" style="54" customWidth="1"/>
    <col min="13138" max="13147" width="12.5703125" style="54" customWidth="1"/>
    <col min="13148" max="13392" width="9.140625" style="54"/>
    <col min="13393" max="13393" width="69.42578125" style="54" customWidth="1"/>
    <col min="13394" max="13403" width="12.5703125" style="54" customWidth="1"/>
    <col min="13404" max="13648" width="9.140625" style="54"/>
    <col min="13649" max="13649" width="69.42578125" style="54" customWidth="1"/>
    <col min="13650" max="13659" width="12.5703125" style="54" customWidth="1"/>
    <col min="13660" max="13904" width="9.140625" style="54"/>
    <col min="13905" max="13905" width="69.42578125" style="54" customWidth="1"/>
    <col min="13906" max="13915" width="12.5703125" style="54" customWidth="1"/>
    <col min="13916" max="14160" width="9.140625" style="54"/>
    <col min="14161" max="14161" width="69.42578125" style="54" customWidth="1"/>
    <col min="14162" max="14171" width="12.5703125" style="54" customWidth="1"/>
    <col min="14172" max="14416" width="9.140625" style="54"/>
    <col min="14417" max="14417" width="69.42578125" style="54" customWidth="1"/>
    <col min="14418" max="14427" width="12.5703125" style="54" customWidth="1"/>
    <col min="14428" max="14672" width="9.140625" style="54"/>
    <col min="14673" max="14673" width="69.42578125" style="54" customWidth="1"/>
    <col min="14674" max="14683" width="12.5703125" style="54" customWidth="1"/>
    <col min="14684" max="14928" width="9.140625" style="54"/>
    <col min="14929" max="14929" width="69.42578125" style="54" customWidth="1"/>
    <col min="14930" max="14939" width="12.5703125" style="54" customWidth="1"/>
    <col min="14940" max="15184" width="9.140625" style="54"/>
    <col min="15185" max="15185" width="69.42578125" style="54" customWidth="1"/>
    <col min="15186" max="15195" width="12.5703125" style="54" customWidth="1"/>
    <col min="15196" max="15440" width="9.140625" style="54"/>
    <col min="15441" max="15441" width="69.42578125" style="54" customWidth="1"/>
    <col min="15442" max="15451" width="12.5703125" style="54" customWidth="1"/>
    <col min="15452" max="15696" width="9.140625" style="54"/>
    <col min="15697" max="15697" width="69.42578125" style="54" customWidth="1"/>
    <col min="15698" max="15707" width="12.5703125" style="54" customWidth="1"/>
    <col min="15708" max="15952" width="9.140625" style="54"/>
    <col min="15953" max="15953" width="69.42578125" style="54" customWidth="1"/>
    <col min="15954" max="15963" width="12.5703125" style="54" customWidth="1"/>
    <col min="15964" max="16372" width="9.140625" style="54"/>
    <col min="16373" max="16375" width="9.140625" style="54" customWidth="1"/>
    <col min="16376" max="16384" width="9.140625" style="54"/>
  </cols>
  <sheetData>
    <row r="1" spans="1:13" s="51" customFormat="1" ht="26.25" customHeight="1" x14ac:dyDescent="0.4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</row>
    <row r="2" spans="1:13" s="51" customFormat="1" ht="26.25" customHeight="1" x14ac:dyDescent="0.4">
      <c r="A2" s="103" t="s">
        <v>94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4" spans="1:13" x14ac:dyDescent="0.2">
      <c r="A4" s="52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</row>
    <row r="5" spans="1:13" s="57" customFormat="1" ht="15.75" x14ac:dyDescent="0.25">
      <c r="A5" s="55"/>
      <c r="B5" s="56">
        <v>43861</v>
      </c>
      <c r="C5" s="56">
        <v>43890</v>
      </c>
      <c r="D5" s="56">
        <v>43921</v>
      </c>
      <c r="E5" s="56">
        <v>43951</v>
      </c>
      <c r="F5" s="56">
        <v>43982</v>
      </c>
      <c r="G5" s="56">
        <v>44012</v>
      </c>
      <c r="H5" s="56">
        <v>44043</v>
      </c>
      <c r="I5" s="56">
        <v>44074</v>
      </c>
      <c r="J5" s="56">
        <v>44104</v>
      </c>
      <c r="K5" s="56">
        <v>44135</v>
      </c>
      <c r="L5" s="56">
        <v>44165</v>
      </c>
      <c r="M5" s="56">
        <v>44196</v>
      </c>
    </row>
    <row r="6" spans="1:13" x14ac:dyDescent="0.2">
      <c r="A6" s="58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 x14ac:dyDescent="0.2">
      <c r="A7" s="60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4.25" x14ac:dyDescent="0.2">
      <c r="A8" s="62" t="s">
        <v>2</v>
      </c>
      <c r="B8" s="63">
        <f t="shared" ref="B8:C8" si="0">SUM(B9:B13)</f>
        <v>273439131.83999997</v>
      </c>
      <c r="C8" s="63">
        <f t="shared" si="0"/>
        <v>405893804.35000002</v>
      </c>
      <c r="D8" s="63">
        <f t="shared" ref="D8:E8" si="1">SUM(D9:D13)</f>
        <v>177446891.20999998</v>
      </c>
      <c r="E8" s="63">
        <f t="shared" si="1"/>
        <v>209766559.73000002</v>
      </c>
      <c r="F8" s="63">
        <f t="shared" ref="F8:G8" si="2">SUM(F9:F13)</f>
        <v>177993031.82000002</v>
      </c>
      <c r="G8" s="63">
        <f t="shared" si="2"/>
        <v>214812739.98000002</v>
      </c>
      <c r="H8" s="63">
        <f t="shared" ref="H8:I8" si="3">SUM(H9:H13)</f>
        <v>264497504.65999997</v>
      </c>
      <c r="I8" s="63">
        <f t="shared" si="3"/>
        <v>276362254.44999999</v>
      </c>
      <c r="J8" s="63">
        <f t="shared" ref="J8:K8" si="4">SUM(J9:J13)</f>
        <v>295108148.85000002</v>
      </c>
      <c r="K8" s="63">
        <f t="shared" si="4"/>
        <v>285440769.98000002</v>
      </c>
      <c r="L8" s="63">
        <f t="shared" ref="L8:M8" si="5">SUM(L9:L13)</f>
        <v>304791847.11000007</v>
      </c>
      <c r="M8" s="63">
        <f t="shared" si="5"/>
        <v>325769619.39000005</v>
      </c>
    </row>
    <row r="9" spans="1:13" x14ac:dyDescent="0.2">
      <c r="A9" s="64" t="s">
        <v>3</v>
      </c>
      <c r="B9" s="65">
        <f t="shared" ref="B9:C9" si="6">B20</f>
        <v>69091858.379999995</v>
      </c>
      <c r="C9" s="65">
        <f t="shared" si="6"/>
        <v>56433777.49000001</v>
      </c>
      <c r="D9" s="65">
        <f t="shared" ref="D9:E9" si="7">D20</f>
        <v>47880580.289999999</v>
      </c>
      <c r="E9" s="65">
        <f t="shared" si="7"/>
        <v>46735083.790000007</v>
      </c>
      <c r="F9" s="65">
        <f t="shared" ref="F9:G9" si="8">F20</f>
        <v>45334810.719999999</v>
      </c>
      <c r="G9" s="65">
        <f t="shared" si="8"/>
        <v>44575954.50999999</v>
      </c>
      <c r="H9" s="65">
        <f t="shared" ref="H9:I9" si="9">H20</f>
        <v>56787666.449999988</v>
      </c>
      <c r="I9" s="65">
        <f t="shared" si="9"/>
        <v>60209162.899999999</v>
      </c>
      <c r="J9" s="65">
        <f t="shared" ref="J9:K9" si="10">J20</f>
        <v>61660678.450000003</v>
      </c>
      <c r="K9" s="65">
        <f t="shared" si="10"/>
        <v>62191201.100000001</v>
      </c>
      <c r="L9" s="65">
        <f t="shared" ref="L9:M9" si="11">L20</f>
        <v>67952855.210000008</v>
      </c>
      <c r="M9" s="65">
        <f t="shared" si="11"/>
        <v>76497977.349999994</v>
      </c>
    </row>
    <row r="10" spans="1:13" x14ac:dyDescent="0.2">
      <c r="A10" s="64" t="s">
        <v>4</v>
      </c>
      <c r="B10" s="65">
        <f t="shared" ref="B10:C10" si="12">B65</f>
        <v>90101353.189999998</v>
      </c>
      <c r="C10" s="65">
        <f t="shared" si="12"/>
        <v>238654354.59999999</v>
      </c>
      <c r="D10" s="65">
        <f t="shared" ref="D10:E10" si="13">D65</f>
        <v>24273268.199999999</v>
      </c>
      <c r="E10" s="65">
        <f t="shared" si="13"/>
        <v>71245829.820000008</v>
      </c>
      <c r="F10" s="65">
        <f t="shared" ref="F10:G10" si="14">F65</f>
        <v>79313572.060000002</v>
      </c>
      <c r="G10" s="65">
        <f t="shared" si="14"/>
        <v>111369333.95</v>
      </c>
      <c r="H10" s="65">
        <f t="shared" ref="H10:I10" si="15">H65</f>
        <v>123890475.78999999</v>
      </c>
      <c r="I10" s="65">
        <f t="shared" si="15"/>
        <v>119199879.59999999</v>
      </c>
      <c r="J10" s="65">
        <f t="shared" ref="J10:K10" si="16">J65</f>
        <v>129690861.08</v>
      </c>
      <c r="K10" s="65">
        <f t="shared" si="16"/>
        <v>116308650.11000001</v>
      </c>
      <c r="L10" s="65">
        <f t="shared" ref="L10:M10" si="17">L65</f>
        <v>121571056.17000003</v>
      </c>
      <c r="M10" s="65">
        <f t="shared" si="17"/>
        <v>135588825.90000001</v>
      </c>
    </row>
    <row r="11" spans="1:13" x14ac:dyDescent="0.2">
      <c r="A11" s="64" t="s">
        <v>5</v>
      </c>
      <c r="B11" s="65">
        <f t="shared" ref="B11:C11" si="18">B88</f>
        <v>78350835.790000007</v>
      </c>
      <c r="C11" s="65">
        <f t="shared" si="18"/>
        <v>82511827.379999995</v>
      </c>
      <c r="D11" s="65">
        <f t="shared" ref="D11:E11" si="19">D88</f>
        <v>77291232.409999996</v>
      </c>
      <c r="E11" s="65">
        <f t="shared" si="19"/>
        <v>80730605.859999999</v>
      </c>
      <c r="F11" s="65">
        <f t="shared" ref="F11:G11" si="20">F88</f>
        <v>48780962.269999996</v>
      </c>
      <c r="G11" s="65">
        <f t="shared" si="20"/>
        <v>42118046.609999999</v>
      </c>
      <c r="H11" s="65">
        <f t="shared" ref="H11:I11" si="21">H88</f>
        <v>58024219.32</v>
      </c>
      <c r="I11" s="65">
        <f t="shared" si="21"/>
        <v>69761015.629999995</v>
      </c>
      <c r="J11" s="65">
        <f t="shared" ref="J11:K11" si="22">J88</f>
        <v>77635607.519999996</v>
      </c>
      <c r="K11" s="65">
        <f t="shared" si="22"/>
        <v>79530961.289999992</v>
      </c>
      <c r="L11" s="65">
        <f t="shared" ref="L11:M11" si="23">L88</f>
        <v>85134841.859999999</v>
      </c>
      <c r="M11" s="65">
        <f t="shared" si="23"/>
        <v>81264529.340000018</v>
      </c>
    </row>
    <row r="12" spans="1:13" x14ac:dyDescent="0.2">
      <c r="A12" s="64" t="s">
        <v>6</v>
      </c>
      <c r="B12" s="65">
        <f t="shared" ref="B12:C12" si="24">B99</f>
        <v>35268101.329999998</v>
      </c>
      <c r="C12" s="65">
        <f t="shared" si="24"/>
        <v>27909179.270000003</v>
      </c>
      <c r="D12" s="65">
        <f t="shared" ref="D12:E12" si="25">D99</f>
        <v>27694340.240000002</v>
      </c>
      <c r="E12" s="65">
        <f t="shared" si="25"/>
        <v>11012490.450000001</v>
      </c>
      <c r="F12" s="101">
        <f t="shared" ref="F12:G12" si="26">F99</f>
        <v>4456198.9399999995</v>
      </c>
      <c r="G12" s="65">
        <f t="shared" si="26"/>
        <v>16499595.08</v>
      </c>
      <c r="H12" s="65">
        <f t="shared" ref="H12:I12" si="27">H99</f>
        <v>25738563.920000002</v>
      </c>
      <c r="I12" s="65">
        <f t="shared" si="27"/>
        <v>27164352.149999999</v>
      </c>
      <c r="J12" s="65">
        <f t="shared" ref="J12:K12" si="28">J99</f>
        <v>26087230.009999998</v>
      </c>
      <c r="K12" s="65">
        <f t="shared" si="28"/>
        <v>27341229.870000001</v>
      </c>
      <c r="L12" s="65">
        <f t="shared" ref="L12:M12" si="29">L99</f>
        <v>30076574.990000002</v>
      </c>
      <c r="M12" s="65">
        <f t="shared" si="29"/>
        <v>32338336.739999998</v>
      </c>
    </row>
    <row r="13" spans="1:13" x14ac:dyDescent="0.2">
      <c r="A13" s="64" t="s">
        <v>7</v>
      </c>
      <c r="B13" s="66">
        <f t="shared" ref="B13:C13" si="30">B108</f>
        <v>626983.15</v>
      </c>
      <c r="C13" s="66">
        <f t="shared" si="30"/>
        <v>384665.61</v>
      </c>
      <c r="D13" s="66">
        <f t="shared" ref="D13:E13" si="31">D108</f>
        <v>307470.07</v>
      </c>
      <c r="E13" s="66">
        <f t="shared" si="31"/>
        <v>42549.81</v>
      </c>
      <c r="F13" s="66">
        <f t="shared" ref="F13:G13" si="32">F108</f>
        <v>107487.83</v>
      </c>
      <c r="G13" s="66">
        <f t="shared" si="32"/>
        <v>249809.83</v>
      </c>
      <c r="H13" s="66">
        <f t="shared" ref="H13:I13" si="33">H108</f>
        <v>56579.18</v>
      </c>
      <c r="I13" s="66">
        <f t="shared" si="33"/>
        <v>27844.17</v>
      </c>
      <c r="J13" s="66">
        <f t="shared" ref="J13:K13" si="34">J108</f>
        <v>33771.79</v>
      </c>
      <c r="K13" s="66">
        <f t="shared" si="34"/>
        <v>68727.61</v>
      </c>
      <c r="L13" s="66">
        <f t="shared" ref="L13:M13" si="35">L108</f>
        <v>56518.879999999997</v>
      </c>
      <c r="M13" s="66">
        <f t="shared" si="35"/>
        <v>79950.06</v>
      </c>
    </row>
    <row r="14" spans="1:13" x14ac:dyDescent="0.2">
      <c r="A14" s="64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</row>
    <row r="15" spans="1:13" ht="14.25" x14ac:dyDescent="0.2">
      <c r="A15" s="62" t="s">
        <v>8</v>
      </c>
      <c r="B15" s="63">
        <f t="shared" ref="B15:C15" si="36">SUM(B16:B17)</f>
        <v>470434798.71999985</v>
      </c>
      <c r="C15" s="63">
        <f t="shared" si="36"/>
        <v>427819740.19</v>
      </c>
      <c r="D15" s="63">
        <f t="shared" ref="D15:E15" si="37">SUM(D16:D17)</f>
        <v>511524742.77000004</v>
      </c>
      <c r="E15" s="63">
        <f t="shared" si="37"/>
        <v>442479313.74000007</v>
      </c>
      <c r="F15" s="63">
        <f t="shared" ref="F15:G15" si="38">SUM(F16:F17)</f>
        <v>379404674.3499999</v>
      </c>
      <c r="G15" s="63">
        <f t="shared" si="38"/>
        <v>462484081.07000011</v>
      </c>
      <c r="H15" s="63">
        <f t="shared" ref="H15:I15" si="39">SUM(H16:H17)</f>
        <v>458345122.49000007</v>
      </c>
      <c r="I15" s="63">
        <f t="shared" si="39"/>
        <v>444548397.39999992</v>
      </c>
      <c r="J15" s="63">
        <f t="shared" ref="J15:K15" si="40">SUM(J16:J17)</f>
        <v>490663857.16000009</v>
      </c>
      <c r="K15" s="63">
        <f t="shared" si="40"/>
        <v>477457409.47999978</v>
      </c>
      <c r="L15" s="63">
        <f t="shared" ref="L15:M15" si="41">SUM(L16:L17)</f>
        <v>503560726.0999999</v>
      </c>
      <c r="M15" s="63">
        <f t="shared" si="41"/>
        <v>562544144.04000008</v>
      </c>
    </row>
    <row r="16" spans="1:13" x14ac:dyDescent="0.2">
      <c r="A16" s="64" t="s">
        <v>9</v>
      </c>
      <c r="B16" s="67">
        <v>468213849.46999985</v>
      </c>
      <c r="C16" s="67">
        <v>425470726.44999999</v>
      </c>
      <c r="D16" s="67">
        <v>509151459.30000001</v>
      </c>
      <c r="E16" s="67">
        <v>440238862.20000005</v>
      </c>
      <c r="F16" s="67">
        <v>377353162.71999991</v>
      </c>
      <c r="G16" s="67">
        <v>460743329.84000009</v>
      </c>
      <c r="H16" s="67">
        <v>455961254.43000007</v>
      </c>
      <c r="I16" s="67">
        <v>442821268.18999994</v>
      </c>
      <c r="J16" s="67">
        <v>488358426.87000006</v>
      </c>
      <c r="K16" s="67">
        <v>475467071.3299998</v>
      </c>
      <c r="L16" s="67">
        <v>501770969.70999992</v>
      </c>
      <c r="M16" s="67">
        <v>560199182.21000004</v>
      </c>
    </row>
    <row r="17" spans="1:13" x14ac:dyDescent="0.2">
      <c r="A17" s="64" t="s">
        <v>10</v>
      </c>
      <c r="B17" s="67">
        <v>2220949.25</v>
      </c>
      <c r="C17" s="67">
        <v>2349013.7400000007</v>
      </c>
      <c r="D17" s="67">
        <v>2373283.4700000002</v>
      </c>
      <c r="E17" s="67">
        <v>2240451.5399999996</v>
      </c>
      <c r="F17" s="67">
        <v>2051511.63</v>
      </c>
      <c r="G17" s="67">
        <v>1740751.23</v>
      </c>
      <c r="H17" s="67">
        <v>2383868.0599999996</v>
      </c>
      <c r="I17" s="67">
        <v>1727129.2099999995</v>
      </c>
      <c r="J17" s="67">
        <v>2305430.29</v>
      </c>
      <c r="K17" s="67">
        <v>1990338.1500000006</v>
      </c>
      <c r="L17" s="67">
        <v>1789756.39</v>
      </c>
      <c r="M17" s="67">
        <v>2344961.83</v>
      </c>
    </row>
    <row r="18" spans="1:13" x14ac:dyDescent="0.2">
      <c r="A18" s="64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4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4.25" x14ac:dyDescent="0.2">
      <c r="A20" s="62" t="s">
        <v>11</v>
      </c>
      <c r="B20" s="69">
        <f t="shared" ref="B20:C20" si="42">SUM(B21:B40)</f>
        <v>69091858.379999995</v>
      </c>
      <c r="C20" s="69">
        <f t="shared" si="42"/>
        <v>56433777.49000001</v>
      </c>
      <c r="D20" s="69">
        <f t="shared" ref="D20:E20" si="43">SUM(D21:D40)</f>
        <v>47880580.289999999</v>
      </c>
      <c r="E20" s="69">
        <f t="shared" si="43"/>
        <v>46735083.790000007</v>
      </c>
      <c r="F20" s="69">
        <f t="shared" ref="F20:G20" si="44">SUM(F21:F40)</f>
        <v>45334810.719999999</v>
      </c>
      <c r="G20" s="69">
        <f t="shared" si="44"/>
        <v>44575954.50999999</v>
      </c>
      <c r="H20" s="69">
        <f t="shared" ref="H20:I20" si="45">SUM(H21:H40)</f>
        <v>56787666.449999988</v>
      </c>
      <c r="I20" s="69">
        <f t="shared" si="45"/>
        <v>60209162.899999999</v>
      </c>
      <c r="J20" s="69">
        <f t="shared" ref="J20:K20" si="46">SUM(J21:J40)</f>
        <v>61660678.450000003</v>
      </c>
      <c r="K20" s="69">
        <f t="shared" si="46"/>
        <v>62191201.100000001</v>
      </c>
      <c r="L20" s="69">
        <f t="shared" ref="L20:M20" si="47">SUM(L21:L40)</f>
        <v>67952855.210000008</v>
      </c>
      <c r="M20" s="69">
        <f t="shared" si="47"/>
        <v>76497977.349999994</v>
      </c>
    </row>
    <row r="21" spans="1:13" x14ac:dyDescent="0.2">
      <c r="A21" s="64" t="s">
        <v>12</v>
      </c>
      <c r="B21" s="70">
        <v>41104477.329999998</v>
      </c>
      <c r="C21" s="70">
        <v>34230440.990000002</v>
      </c>
      <c r="D21" s="70">
        <v>25683820.299999997</v>
      </c>
      <c r="E21" s="70">
        <v>22145706.210000001</v>
      </c>
      <c r="F21" s="70">
        <v>21544669.939999998</v>
      </c>
      <c r="G21" s="70">
        <v>18794764.050000001</v>
      </c>
      <c r="H21" s="70">
        <v>25632923.179999996</v>
      </c>
      <c r="I21" s="70">
        <v>27266541.07</v>
      </c>
      <c r="J21" s="70">
        <v>28750571.32</v>
      </c>
      <c r="K21" s="70">
        <v>29190194.780000001</v>
      </c>
      <c r="L21" s="70">
        <v>30313161.23</v>
      </c>
      <c r="M21" s="70">
        <v>30952100.059999999</v>
      </c>
    </row>
    <row r="22" spans="1:13" x14ac:dyDescent="0.2">
      <c r="A22" s="64" t="s">
        <v>13</v>
      </c>
      <c r="B22" s="70">
        <v>33322.089999999997</v>
      </c>
      <c r="C22" s="70">
        <v>49180.240000000005</v>
      </c>
      <c r="D22" s="70">
        <v>68016.350000000006</v>
      </c>
      <c r="E22" s="70">
        <v>17143.77</v>
      </c>
      <c r="F22" s="70">
        <v>56968.030000000006</v>
      </c>
      <c r="G22" s="70">
        <v>68632.149999999994</v>
      </c>
      <c r="H22" s="70">
        <v>54956.859999999993</v>
      </c>
      <c r="I22" s="70">
        <v>48930.369999999995</v>
      </c>
      <c r="J22" s="70">
        <v>25801.03</v>
      </c>
      <c r="K22" s="70">
        <v>51280.67</v>
      </c>
      <c r="L22" s="70">
        <v>36456.299999999996</v>
      </c>
      <c r="M22" s="70">
        <v>99558.62</v>
      </c>
    </row>
    <row r="23" spans="1:13" x14ac:dyDescent="0.2">
      <c r="A23" s="64" t="s">
        <v>14</v>
      </c>
      <c r="B23" s="70">
        <v>3403435.76</v>
      </c>
      <c r="C23" s="70">
        <v>2058450.08</v>
      </c>
      <c r="D23" s="70">
        <v>1219511.8400000001</v>
      </c>
      <c r="E23" s="70">
        <v>2061758.45</v>
      </c>
      <c r="F23" s="70">
        <v>1454291.06</v>
      </c>
      <c r="G23" s="70">
        <v>1536550.95</v>
      </c>
      <c r="H23" s="70">
        <v>2330399.54</v>
      </c>
      <c r="I23" s="70">
        <v>1629511.17</v>
      </c>
      <c r="J23" s="70">
        <v>2222456.9500000002</v>
      </c>
      <c r="K23" s="70">
        <v>1992602.95</v>
      </c>
      <c r="L23" s="70">
        <v>2942888.61</v>
      </c>
      <c r="M23" s="70">
        <v>3486735.39</v>
      </c>
    </row>
    <row r="24" spans="1:13" x14ac:dyDescent="0.2">
      <c r="A24" s="64" t="s">
        <v>15</v>
      </c>
      <c r="B24" s="70">
        <v>292274.03000000003</v>
      </c>
      <c r="C24" s="70">
        <v>159361.78</v>
      </c>
      <c r="D24" s="70">
        <v>208698.43000000002</v>
      </c>
      <c r="E24" s="70">
        <v>271121.32</v>
      </c>
      <c r="F24" s="70">
        <v>294842.5</v>
      </c>
      <c r="G24" s="70">
        <v>296583.40999999997</v>
      </c>
      <c r="H24" s="70">
        <v>280117.06</v>
      </c>
      <c r="I24" s="70">
        <v>316809.14999999997</v>
      </c>
      <c r="J24" s="70">
        <v>280954.69</v>
      </c>
      <c r="K24" s="70">
        <v>346338.71</v>
      </c>
      <c r="L24" s="70">
        <v>228324.72999999998</v>
      </c>
      <c r="M24" s="70">
        <v>448331.02</v>
      </c>
    </row>
    <row r="25" spans="1:13" x14ac:dyDescent="0.2">
      <c r="A25" s="64" t="s">
        <v>16</v>
      </c>
      <c r="B25" s="70">
        <v>1168826.3700000001</v>
      </c>
      <c r="C25" s="70">
        <v>1121876.26</v>
      </c>
      <c r="D25" s="70">
        <v>948630.07</v>
      </c>
      <c r="E25" s="70">
        <v>809844.25</v>
      </c>
      <c r="F25" s="70">
        <v>973200.3</v>
      </c>
      <c r="G25" s="70">
        <v>1050104.94</v>
      </c>
      <c r="H25" s="70">
        <v>1162300.8599999999</v>
      </c>
      <c r="I25" s="70">
        <v>1659376.31</v>
      </c>
      <c r="J25" s="70">
        <v>1669800.85</v>
      </c>
      <c r="K25" s="70">
        <v>1524403.06</v>
      </c>
      <c r="L25" s="70">
        <v>1704858.52</v>
      </c>
      <c r="M25" s="70">
        <v>2287315.4400000004</v>
      </c>
    </row>
    <row r="26" spans="1:13" x14ac:dyDescent="0.2">
      <c r="A26" s="64" t="s">
        <v>17</v>
      </c>
      <c r="B26" s="70">
        <v>615282.88</v>
      </c>
      <c r="C26" s="70">
        <v>515466.77</v>
      </c>
      <c r="D26" s="70">
        <v>603337.48</v>
      </c>
      <c r="E26" s="70">
        <v>400454.42</v>
      </c>
      <c r="F26" s="70">
        <v>480945.62</v>
      </c>
      <c r="G26" s="70">
        <v>624248.22</v>
      </c>
      <c r="H26" s="70">
        <v>629098.87</v>
      </c>
      <c r="I26" s="70">
        <v>880354.4</v>
      </c>
      <c r="J26" s="70">
        <v>741577.32000000007</v>
      </c>
      <c r="K26" s="70">
        <v>984654.94</v>
      </c>
      <c r="L26" s="70">
        <v>1037178</v>
      </c>
      <c r="M26" s="70">
        <v>1581619.0299999998</v>
      </c>
    </row>
    <row r="27" spans="1:13" ht="14.25" x14ac:dyDescent="0.2">
      <c r="A27" s="64" t="s">
        <v>18</v>
      </c>
      <c r="B27" s="70">
        <v>387955.74</v>
      </c>
      <c r="C27" s="70">
        <v>288595.59999999998</v>
      </c>
      <c r="D27" s="70">
        <v>344538.41</v>
      </c>
      <c r="E27" s="70">
        <v>461702.7</v>
      </c>
      <c r="F27" s="70">
        <v>434472.31999999995</v>
      </c>
      <c r="G27" s="70">
        <v>373827.3</v>
      </c>
      <c r="H27" s="70">
        <v>518916.23000000004</v>
      </c>
      <c r="I27" s="70">
        <v>334363.88</v>
      </c>
      <c r="J27" s="70">
        <v>499936.18000000005</v>
      </c>
      <c r="K27" s="70">
        <v>482886.22</v>
      </c>
      <c r="L27" s="70">
        <v>496416.92000000004</v>
      </c>
      <c r="M27" s="70">
        <v>687484.96</v>
      </c>
    </row>
    <row r="28" spans="1:13" ht="14.25" x14ac:dyDescent="0.2">
      <c r="A28" s="64" t="s">
        <v>19</v>
      </c>
      <c r="B28" s="70">
        <v>1288425.5399999998</v>
      </c>
      <c r="C28" s="70">
        <v>1001687.48</v>
      </c>
      <c r="D28" s="70">
        <v>1764592.24</v>
      </c>
      <c r="E28" s="70">
        <v>1168125.9500000002</v>
      </c>
      <c r="F28" s="70">
        <v>1161395.7</v>
      </c>
      <c r="G28" s="70">
        <v>1765521.3599999999</v>
      </c>
      <c r="H28" s="70">
        <v>2644692.11</v>
      </c>
      <c r="I28" s="70">
        <v>2001040.45</v>
      </c>
      <c r="J28" s="70">
        <v>2398565.1300000004</v>
      </c>
      <c r="K28" s="70">
        <v>2139117.5</v>
      </c>
      <c r="L28" s="70">
        <v>2232457.54</v>
      </c>
      <c r="M28" s="70">
        <v>2386358.21</v>
      </c>
    </row>
    <row r="29" spans="1:13" ht="14.25" x14ac:dyDescent="0.2">
      <c r="A29" s="64" t="s">
        <v>20</v>
      </c>
      <c r="B29" s="70">
        <v>89483.36</v>
      </c>
      <c r="C29" s="70">
        <v>41891.749999999993</v>
      </c>
      <c r="D29" s="70">
        <v>138152.94</v>
      </c>
      <c r="E29" s="70">
        <v>114650.67</v>
      </c>
      <c r="F29" s="70">
        <v>86803.62</v>
      </c>
      <c r="G29" s="70">
        <v>127694.74</v>
      </c>
      <c r="H29" s="70">
        <v>187611.58</v>
      </c>
      <c r="I29" s="70">
        <v>77785.680000000008</v>
      </c>
      <c r="J29" s="70">
        <v>211489.75999999998</v>
      </c>
      <c r="K29" s="70">
        <v>34761.64</v>
      </c>
      <c r="L29" s="70">
        <v>222220.34000000003</v>
      </c>
      <c r="M29" s="70">
        <v>72602.75</v>
      </c>
    </row>
    <row r="30" spans="1:13" x14ac:dyDescent="0.2">
      <c r="A30" s="64" t="s">
        <v>21</v>
      </c>
      <c r="B30" s="70">
        <v>1035482.08</v>
      </c>
      <c r="C30" s="70">
        <v>774507.31</v>
      </c>
      <c r="D30" s="70">
        <v>767307.55</v>
      </c>
      <c r="E30" s="70">
        <v>1539784.85</v>
      </c>
      <c r="F30" s="70">
        <v>959002.84</v>
      </c>
      <c r="G30" s="70">
        <v>830258.89</v>
      </c>
      <c r="H30" s="70">
        <v>1251451.67</v>
      </c>
      <c r="I30" s="70">
        <v>1242418.68</v>
      </c>
      <c r="J30" s="70">
        <v>1274976.47</v>
      </c>
      <c r="K30" s="70">
        <v>1191875.8899999999</v>
      </c>
      <c r="L30" s="70">
        <v>1692524.49</v>
      </c>
      <c r="M30" s="70">
        <v>1642099.96</v>
      </c>
    </row>
    <row r="31" spans="1:13" x14ac:dyDescent="0.2">
      <c r="A31" s="64" t="s">
        <v>22</v>
      </c>
      <c r="B31" s="70">
        <v>536529.43000000005</v>
      </c>
      <c r="C31" s="70">
        <v>662486.76</v>
      </c>
      <c r="D31" s="70">
        <v>523383.93</v>
      </c>
      <c r="E31" s="70">
        <v>566098.89</v>
      </c>
      <c r="F31" s="70">
        <v>384745.86</v>
      </c>
      <c r="G31" s="70">
        <v>443336.25</v>
      </c>
      <c r="H31" s="70">
        <v>715947.98</v>
      </c>
      <c r="I31" s="70">
        <v>665343.71</v>
      </c>
      <c r="J31" s="70">
        <v>1027763.63</v>
      </c>
      <c r="K31" s="70">
        <v>1073883.48</v>
      </c>
      <c r="L31" s="70">
        <v>1117096.55</v>
      </c>
      <c r="M31" s="70">
        <v>1444942.46</v>
      </c>
    </row>
    <row r="32" spans="1:13" x14ac:dyDescent="0.2">
      <c r="A32" s="64" t="s">
        <v>23</v>
      </c>
      <c r="B32" s="70">
        <v>814961.19</v>
      </c>
      <c r="C32" s="70">
        <v>607071.07000000007</v>
      </c>
      <c r="D32" s="70">
        <v>360911.06</v>
      </c>
      <c r="E32" s="70">
        <v>474479.69</v>
      </c>
      <c r="F32" s="70">
        <v>603051.78</v>
      </c>
      <c r="G32" s="70">
        <v>613920.25</v>
      </c>
      <c r="H32" s="70">
        <v>419177.54</v>
      </c>
      <c r="I32" s="70">
        <v>703263.63</v>
      </c>
      <c r="J32" s="70">
        <v>599609.51</v>
      </c>
      <c r="K32" s="70">
        <v>583365.98</v>
      </c>
      <c r="L32" s="70">
        <v>603406.36</v>
      </c>
      <c r="M32" s="70">
        <v>647315</v>
      </c>
    </row>
    <row r="33" spans="1:13" x14ac:dyDescent="0.2">
      <c r="A33" s="64" t="s">
        <v>24</v>
      </c>
      <c r="B33" s="70">
        <v>0</v>
      </c>
      <c r="C33" s="70">
        <v>0</v>
      </c>
      <c r="D33" s="70">
        <v>45.36</v>
      </c>
      <c r="E33" s="70">
        <v>5.94</v>
      </c>
      <c r="F33" s="70">
        <v>0</v>
      </c>
      <c r="G33" s="70">
        <v>285.12</v>
      </c>
      <c r="H33" s="70">
        <v>545.96</v>
      </c>
      <c r="I33" s="70">
        <v>60.82</v>
      </c>
      <c r="J33" s="70">
        <v>821.75</v>
      </c>
      <c r="K33" s="70">
        <v>56.7</v>
      </c>
      <c r="L33" s="70">
        <v>0</v>
      </c>
      <c r="M33" s="70">
        <v>297</v>
      </c>
    </row>
    <row r="34" spans="1:13" ht="14.25" x14ac:dyDescent="0.2">
      <c r="A34" s="64" t="s">
        <v>25</v>
      </c>
      <c r="B34" s="70">
        <v>1294230.74</v>
      </c>
      <c r="C34" s="70">
        <v>921494.38</v>
      </c>
      <c r="D34" s="70">
        <v>863482.41999999993</v>
      </c>
      <c r="E34" s="70">
        <v>622681.35</v>
      </c>
      <c r="F34" s="70">
        <v>665310.99</v>
      </c>
      <c r="G34" s="70">
        <v>689886.85</v>
      </c>
      <c r="H34" s="70">
        <v>879159.81</v>
      </c>
      <c r="I34" s="70">
        <v>1078924.43</v>
      </c>
      <c r="J34" s="70">
        <v>847410.21</v>
      </c>
      <c r="K34" s="70">
        <v>1137928.92</v>
      </c>
      <c r="L34" s="70">
        <v>1458738.45</v>
      </c>
      <c r="M34" s="70">
        <v>2309448.7200000002</v>
      </c>
    </row>
    <row r="35" spans="1:13" ht="14.25" x14ac:dyDescent="0.2">
      <c r="A35" s="64" t="s">
        <v>26</v>
      </c>
      <c r="B35" s="70">
        <v>9477597.4700000007</v>
      </c>
      <c r="C35" s="70">
        <v>7173349.0000000009</v>
      </c>
      <c r="D35" s="70">
        <v>8536061.4000000022</v>
      </c>
      <c r="E35" s="70">
        <v>8933692.7200000007</v>
      </c>
      <c r="F35" s="70">
        <v>9346950.4499999974</v>
      </c>
      <c r="G35" s="70">
        <v>10647483.769999998</v>
      </c>
      <c r="H35" s="70">
        <v>10834695.149999999</v>
      </c>
      <c r="I35" s="70">
        <v>12234745.65</v>
      </c>
      <c r="J35" s="70">
        <v>11415469.07</v>
      </c>
      <c r="K35" s="70">
        <v>11587993.08</v>
      </c>
      <c r="L35" s="70">
        <v>12684623.67</v>
      </c>
      <c r="M35" s="70">
        <v>16312498.089999996</v>
      </c>
    </row>
    <row r="36" spans="1:13" x14ac:dyDescent="0.2">
      <c r="A36" s="64" t="s">
        <v>27</v>
      </c>
      <c r="B36" s="70">
        <v>1832529.8099999998</v>
      </c>
      <c r="C36" s="70">
        <v>1430426.96</v>
      </c>
      <c r="D36" s="70">
        <v>1175726.96</v>
      </c>
      <c r="E36" s="70">
        <v>1207112.3199999998</v>
      </c>
      <c r="F36" s="70">
        <v>1108424.3899999999</v>
      </c>
      <c r="G36" s="70">
        <v>944644.7300000001</v>
      </c>
      <c r="H36" s="70">
        <v>1222347.68</v>
      </c>
      <c r="I36" s="70">
        <v>1596122.32</v>
      </c>
      <c r="J36" s="70">
        <v>1674028.97</v>
      </c>
      <c r="K36" s="70">
        <v>1676703.27</v>
      </c>
      <c r="L36" s="70">
        <v>1840459.75</v>
      </c>
      <c r="M36" s="70">
        <v>1714932.7200000002</v>
      </c>
    </row>
    <row r="37" spans="1:13" x14ac:dyDescent="0.2">
      <c r="A37" s="64" t="s">
        <v>28</v>
      </c>
      <c r="B37" s="70">
        <v>1.32</v>
      </c>
      <c r="C37" s="70">
        <v>0</v>
      </c>
      <c r="D37" s="70">
        <v>156.18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</row>
    <row r="38" spans="1:13" ht="14.25" x14ac:dyDescent="0.2">
      <c r="A38" s="64" t="s">
        <v>29</v>
      </c>
      <c r="B38" s="70">
        <v>27526.86</v>
      </c>
      <c r="C38" s="70">
        <v>35478.700000000004</v>
      </c>
      <c r="D38" s="70">
        <v>35419.420000000006</v>
      </c>
      <c r="E38" s="70">
        <v>47245.939999999995</v>
      </c>
      <c r="F38" s="70">
        <v>30659.449999999997</v>
      </c>
      <c r="G38" s="70">
        <v>76569.37</v>
      </c>
      <c r="H38" s="70">
        <v>43081.53</v>
      </c>
      <c r="I38" s="70">
        <v>49598.54</v>
      </c>
      <c r="J38" s="70">
        <v>45784.81</v>
      </c>
      <c r="K38" s="70">
        <v>59727.34</v>
      </c>
      <c r="L38" s="70">
        <v>68056.410000000018</v>
      </c>
      <c r="M38" s="70">
        <v>61378.080000000002</v>
      </c>
    </row>
    <row r="39" spans="1:13" x14ac:dyDescent="0.2">
      <c r="A39" s="64" t="s">
        <v>30</v>
      </c>
      <c r="B39" s="70">
        <v>1081063.26</v>
      </c>
      <c r="C39" s="70">
        <v>871276.08</v>
      </c>
      <c r="D39" s="70">
        <v>581808.68999999994</v>
      </c>
      <c r="E39" s="70">
        <v>925120.2</v>
      </c>
      <c r="F39" s="70">
        <v>820886.23</v>
      </c>
      <c r="G39" s="70">
        <v>665372.07999999996</v>
      </c>
      <c r="H39" s="70">
        <v>1181181.8</v>
      </c>
      <c r="I39" s="70">
        <v>953047.74</v>
      </c>
      <c r="J39" s="70">
        <v>936074.07</v>
      </c>
      <c r="K39" s="70">
        <v>1018526.98</v>
      </c>
      <c r="L39" s="70">
        <v>1112523.33</v>
      </c>
      <c r="M39" s="70">
        <v>1169127.07</v>
      </c>
    </row>
    <row r="40" spans="1:13" x14ac:dyDescent="0.2">
      <c r="A40" s="64" t="s">
        <v>31</v>
      </c>
      <c r="B40" s="70">
        <v>4608453.12</v>
      </c>
      <c r="C40" s="70">
        <v>4490736.28</v>
      </c>
      <c r="D40" s="70">
        <v>4056979.26</v>
      </c>
      <c r="E40" s="70">
        <v>4968354.1500000004</v>
      </c>
      <c r="F40" s="70">
        <v>4928189.6399999997</v>
      </c>
      <c r="G40" s="70">
        <v>5026270.08</v>
      </c>
      <c r="H40" s="70">
        <v>6799061.04</v>
      </c>
      <c r="I40" s="70">
        <v>7470924.9000000004</v>
      </c>
      <c r="J40" s="70">
        <v>7037586.7299999995</v>
      </c>
      <c r="K40" s="70">
        <v>7114898.9899999993</v>
      </c>
      <c r="L40" s="70">
        <v>8161464.0099999998</v>
      </c>
      <c r="M40" s="70">
        <v>9193832.7699999996</v>
      </c>
    </row>
    <row r="41" spans="1:13" x14ac:dyDescent="0.2">
      <c r="A41" s="64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pans="1:13" ht="14.25" x14ac:dyDescent="0.2">
      <c r="A42" s="62" t="s">
        <v>32</v>
      </c>
      <c r="B42" s="72">
        <f t="shared" ref="B42:C42" si="48">SUM(B43:B62)</f>
        <v>15360651.806000002</v>
      </c>
      <c r="C42" s="72">
        <f t="shared" si="48"/>
        <v>12522533.147999998</v>
      </c>
      <c r="D42" s="72">
        <f t="shared" ref="D42:E42" si="49">SUM(D43:D62)</f>
        <v>9458799.1579999998</v>
      </c>
      <c r="E42" s="72">
        <f t="shared" si="49"/>
        <v>8874328.1250000019</v>
      </c>
      <c r="F42" s="72">
        <f t="shared" ref="F42:G42" si="50">SUM(F43:F62)</f>
        <v>8526379.1689999998</v>
      </c>
      <c r="G42" s="72">
        <f t="shared" si="50"/>
        <v>7991823.3190000001</v>
      </c>
      <c r="H42" s="72">
        <f t="shared" ref="H42:I42" si="51">SUM(H43:H62)</f>
        <v>10579136.060000001</v>
      </c>
      <c r="I42" s="72">
        <f t="shared" si="51"/>
        <v>11315054.701000001</v>
      </c>
      <c r="J42" s="72">
        <f t="shared" ref="J42:K42" si="52">SUM(J43:J62)</f>
        <v>11709297.923000002</v>
      </c>
      <c r="K42" s="72">
        <f t="shared" si="52"/>
        <v>11895029.065000001</v>
      </c>
      <c r="L42" s="72">
        <f t="shared" ref="L42:M42" si="53">SUM(L43:L62)</f>
        <v>12509454.901999997</v>
      </c>
      <c r="M42" s="72">
        <f t="shared" si="53"/>
        <v>13399722.127999999</v>
      </c>
    </row>
    <row r="43" spans="1:13" x14ac:dyDescent="0.2">
      <c r="A43" s="64" t="s">
        <v>12</v>
      </c>
      <c r="B43" s="73">
        <v>13123348.111</v>
      </c>
      <c r="C43" s="73">
        <v>10810512.698999999</v>
      </c>
      <c r="D43" s="73">
        <v>7670946.352</v>
      </c>
      <c r="E43" s="73">
        <v>7010650.784</v>
      </c>
      <c r="F43" s="73">
        <v>6699068.2450000001</v>
      </c>
      <c r="G43" s="73">
        <v>5998379.9989999998</v>
      </c>
      <c r="H43" s="73">
        <v>8269081.1390000004</v>
      </c>
      <c r="I43" s="73">
        <v>8807356.5669999998</v>
      </c>
      <c r="J43" s="73">
        <v>9222795.2310000006</v>
      </c>
      <c r="K43" s="73">
        <v>9327321.3910000008</v>
      </c>
      <c r="L43" s="73">
        <v>9701305.8000000007</v>
      </c>
      <c r="M43" s="73">
        <v>9967699.0409999993</v>
      </c>
    </row>
    <row r="44" spans="1:13" x14ac:dyDescent="0.2">
      <c r="A44" s="64" t="s">
        <v>13</v>
      </c>
      <c r="B44" s="73">
        <v>2010.09</v>
      </c>
      <c r="C44" s="73">
        <v>2552.652</v>
      </c>
      <c r="D44" s="73">
        <v>4201.5240000000003</v>
      </c>
      <c r="E44" s="73">
        <v>855.84100000000001</v>
      </c>
      <c r="F44" s="73">
        <v>3272.1819999999998</v>
      </c>
      <c r="G44" s="73">
        <v>3873.848</v>
      </c>
      <c r="H44" s="73">
        <v>3243.1280000000002</v>
      </c>
      <c r="I44" s="73">
        <v>2902.52</v>
      </c>
      <c r="J44" s="73">
        <v>1526.182</v>
      </c>
      <c r="K44" s="73">
        <v>2865.2759999999998</v>
      </c>
      <c r="L44" s="73">
        <v>1972.11</v>
      </c>
      <c r="M44" s="73">
        <v>6108.2979999999998</v>
      </c>
    </row>
    <row r="45" spans="1:13" x14ac:dyDescent="0.2">
      <c r="A45" s="64" t="s">
        <v>33</v>
      </c>
      <c r="B45" s="73">
        <v>99230.448000000004</v>
      </c>
      <c r="C45" s="73">
        <v>58132.305999999997</v>
      </c>
      <c r="D45" s="73">
        <v>35537.938000000002</v>
      </c>
      <c r="E45" s="73">
        <v>59476.016000000003</v>
      </c>
      <c r="F45" s="73">
        <v>40663.21</v>
      </c>
      <c r="G45" s="73">
        <v>43664.985000000001</v>
      </c>
      <c r="H45" s="73">
        <v>71123.311000000002</v>
      </c>
      <c r="I45" s="73">
        <v>47287.552000000003</v>
      </c>
      <c r="J45" s="73">
        <v>64528.572</v>
      </c>
      <c r="K45" s="73">
        <v>57749.654000000002</v>
      </c>
      <c r="L45" s="73">
        <v>86663.376000000004</v>
      </c>
      <c r="M45" s="73">
        <v>103337.40700000001</v>
      </c>
    </row>
    <row r="46" spans="1:13" x14ac:dyDescent="0.2">
      <c r="A46" s="64" t="s">
        <v>34</v>
      </c>
      <c r="B46" s="73">
        <v>109299.948</v>
      </c>
      <c r="C46" s="73">
        <v>58133.061999999998</v>
      </c>
      <c r="D46" s="73">
        <v>76656.357000000004</v>
      </c>
      <c r="E46" s="73">
        <v>99993.706000000006</v>
      </c>
      <c r="F46" s="73">
        <v>108366.35400000001</v>
      </c>
      <c r="G46" s="73">
        <v>109351.734</v>
      </c>
      <c r="H46" s="73">
        <v>102939.166</v>
      </c>
      <c r="I46" s="73">
        <v>116340.5</v>
      </c>
      <c r="J46" s="73">
        <v>99997.491999999998</v>
      </c>
      <c r="K46" s="73">
        <v>127738.954</v>
      </c>
      <c r="L46" s="73">
        <v>83589.452999999994</v>
      </c>
      <c r="M46" s="73">
        <v>159556.913</v>
      </c>
    </row>
    <row r="47" spans="1:13" x14ac:dyDescent="0.2">
      <c r="A47" s="64" t="s">
        <v>16</v>
      </c>
      <c r="B47" s="73">
        <v>32465.645</v>
      </c>
      <c r="C47" s="73">
        <v>31336.477999999999</v>
      </c>
      <c r="D47" s="73">
        <v>26754.474999999999</v>
      </c>
      <c r="E47" s="73">
        <v>23803.442999999999</v>
      </c>
      <c r="F47" s="73">
        <v>26907.866999999998</v>
      </c>
      <c r="G47" s="73">
        <v>28669.895</v>
      </c>
      <c r="H47" s="73">
        <v>34224.642</v>
      </c>
      <c r="I47" s="73">
        <v>47566.303999999996</v>
      </c>
      <c r="J47" s="73">
        <v>46068.14</v>
      </c>
      <c r="K47" s="73">
        <v>42661.127</v>
      </c>
      <c r="L47" s="73">
        <v>50279.09</v>
      </c>
      <c r="M47" s="73">
        <v>63006.74</v>
      </c>
    </row>
    <row r="48" spans="1:13" x14ac:dyDescent="0.2">
      <c r="A48" s="64" t="s">
        <v>35</v>
      </c>
      <c r="B48" s="73">
        <v>47295.334999999999</v>
      </c>
      <c r="C48" s="73">
        <v>31964.832999999999</v>
      </c>
      <c r="D48" s="73">
        <v>37374.294000000002</v>
      </c>
      <c r="E48" s="73">
        <v>33702.374000000003</v>
      </c>
      <c r="F48" s="73">
        <v>28612.992999999999</v>
      </c>
      <c r="G48" s="73">
        <v>51388.97</v>
      </c>
      <c r="H48" s="73">
        <v>42999.021999999997</v>
      </c>
      <c r="I48" s="73">
        <v>56068.995999999999</v>
      </c>
      <c r="J48" s="73">
        <v>53924.08</v>
      </c>
      <c r="K48" s="73">
        <v>71336.308000000005</v>
      </c>
      <c r="L48" s="73">
        <v>78033.289999999994</v>
      </c>
      <c r="M48" s="73">
        <v>123700.03</v>
      </c>
    </row>
    <row r="49" spans="1:13" ht="14.25" x14ac:dyDescent="0.2">
      <c r="A49" s="64" t="s">
        <v>18</v>
      </c>
      <c r="B49" s="73">
        <v>32019.687999999998</v>
      </c>
      <c r="C49" s="73">
        <v>25073.588</v>
      </c>
      <c r="D49" s="73">
        <v>37888.097000000002</v>
      </c>
      <c r="E49" s="73">
        <v>48441.877999999997</v>
      </c>
      <c r="F49" s="73">
        <v>44428.167000000001</v>
      </c>
      <c r="G49" s="73">
        <v>36625.332000000002</v>
      </c>
      <c r="H49" s="73">
        <v>54415.383000000002</v>
      </c>
      <c r="I49" s="73">
        <v>37343.205000000002</v>
      </c>
      <c r="J49" s="73">
        <v>47564.37</v>
      </c>
      <c r="K49" s="73">
        <v>56256.415000000001</v>
      </c>
      <c r="L49" s="73">
        <v>50779.336000000003</v>
      </c>
      <c r="M49" s="73">
        <v>73496.312000000005</v>
      </c>
    </row>
    <row r="50" spans="1:13" ht="14.25" x14ac:dyDescent="0.2">
      <c r="A50" s="64" t="s">
        <v>19</v>
      </c>
      <c r="B50" s="73">
        <v>97410.566000000006</v>
      </c>
      <c r="C50" s="73">
        <v>78972.448999999993</v>
      </c>
      <c r="D50" s="73">
        <v>131914.948</v>
      </c>
      <c r="E50" s="73">
        <v>102737.78599999999</v>
      </c>
      <c r="F50" s="73">
        <v>92407.789000000004</v>
      </c>
      <c r="G50" s="73">
        <v>154055.60200000001</v>
      </c>
      <c r="H50" s="73">
        <v>211473.046</v>
      </c>
      <c r="I50" s="73">
        <v>156306.45499999999</v>
      </c>
      <c r="J50" s="73">
        <v>187145.56099999999</v>
      </c>
      <c r="K50" s="73">
        <v>170781.57699999999</v>
      </c>
      <c r="L50" s="73">
        <v>176485.269</v>
      </c>
      <c r="M50" s="73">
        <v>200562.552</v>
      </c>
    </row>
    <row r="51" spans="1:13" ht="14.25" x14ac:dyDescent="0.2">
      <c r="A51" s="64" t="s">
        <v>20</v>
      </c>
      <c r="B51" s="73">
        <v>1050.4459999999999</v>
      </c>
      <c r="C51" s="73">
        <v>481.041</v>
      </c>
      <c r="D51" s="73">
        <v>1586.4760000000001</v>
      </c>
      <c r="E51" s="73">
        <v>1328.144</v>
      </c>
      <c r="F51" s="73">
        <v>991.67499999999995</v>
      </c>
      <c r="G51" s="73">
        <v>1455.4739999999999</v>
      </c>
      <c r="H51" s="73">
        <v>2190.2600000000002</v>
      </c>
      <c r="I51" s="73">
        <v>887.21</v>
      </c>
      <c r="J51" s="73">
        <v>2547.1660000000002</v>
      </c>
      <c r="K51" s="73">
        <v>396.48599999999999</v>
      </c>
      <c r="L51" s="73">
        <v>2842.5059999999999</v>
      </c>
      <c r="M51" s="73">
        <v>837.71799999999996</v>
      </c>
    </row>
    <row r="52" spans="1:13" x14ac:dyDescent="0.2">
      <c r="A52" s="64" t="s">
        <v>21</v>
      </c>
      <c r="B52" s="73">
        <v>31865.142</v>
      </c>
      <c r="C52" s="73">
        <v>22993.811000000002</v>
      </c>
      <c r="D52" s="73">
        <v>23285.381000000001</v>
      </c>
      <c r="E52" s="73">
        <v>46575.159</v>
      </c>
      <c r="F52" s="73">
        <v>28559.846000000001</v>
      </c>
      <c r="G52" s="73">
        <v>24492.285</v>
      </c>
      <c r="H52" s="73">
        <v>37605.269999999997</v>
      </c>
      <c r="I52" s="73">
        <v>36528.809000000001</v>
      </c>
      <c r="J52" s="73">
        <v>37934.972999999998</v>
      </c>
      <c r="K52" s="73">
        <v>35509.21</v>
      </c>
      <c r="L52" s="73">
        <v>50063.364999999998</v>
      </c>
      <c r="M52" s="73">
        <v>48747.62</v>
      </c>
    </row>
    <row r="53" spans="1:13" x14ac:dyDescent="0.2">
      <c r="A53" s="64" t="s">
        <v>22</v>
      </c>
      <c r="B53" s="73">
        <v>40835.504999999997</v>
      </c>
      <c r="C53" s="73">
        <v>51033.938999999998</v>
      </c>
      <c r="D53" s="73">
        <v>39755.023999999998</v>
      </c>
      <c r="E53" s="73">
        <v>43899.197999999997</v>
      </c>
      <c r="F53" s="73">
        <v>30859.382000000001</v>
      </c>
      <c r="G53" s="73">
        <v>36190.409</v>
      </c>
      <c r="H53" s="73">
        <v>56190.339</v>
      </c>
      <c r="I53" s="73">
        <v>52121.012999999999</v>
      </c>
      <c r="J53" s="73">
        <v>79040.164999999994</v>
      </c>
      <c r="K53" s="73">
        <v>83103.964999999997</v>
      </c>
      <c r="L53" s="73">
        <v>90019.16</v>
      </c>
      <c r="M53" s="73">
        <v>119188.31</v>
      </c>
    </row>
    <row r="54" spans="1:13" x14ac:dyDescent="0.2">
      <c r="A54" s="64" t="s">
        <v>23</v>
      </c>
      <c r="B54" s="73">
        <v>38194.54</v>
      </c>
      <c r="C54" s="73">
        <v>28049.962</v>
      </c>
      <c r="D54" s="73">
        <v>17426.169999999998</v>
      </c>
      <c r="E54" s="73">
        <v>20904.12</v>
      </c>
      <c r="F54" s="73">
        <v>30302.7</v>
      </c>
      <c r="G54" s="73">
        <v>30004.67</v>
      </c>
      <c r="H54" s="73">
        <v>18376.71</v>
      </c>
      <c r="I54" s="73">
        <v>34005.741000000002</v>
      </c>
      <c r="J54" s="73">
        <v>25983.759999999998</v>
      </c>
      <c r="K54" s="73">
        <v>24827.02</v>
      </c>
      <c r="L54" s="73">
        <v>31506.725999999999</v>
      </c>
      <c r="M54" s="73">
        <v>29233.5</v>
      </c>
    </row>
    <row r="55" spans="1:13" x14ac:dyDescent="0.2">
      <c r="A55" s="64" t="s">
        <v>24</v>
      </c>
      <c r="B55" s="73">
        <v>0</v>
      </c>
      <c r="C55" s="73">
        <v>0</v>
      </c>
      <c r="D55" s="73">
        <v>5.6</v>
      </c>
      <c r="E55" s="73">
        <v>3.96</v>
      </c>
      <c r="F55" s="73">
        <v>0</v>
      </c>
      <c r="G55" s="73">
        <v>118.8</v>
      </c>
      <c r="H55" s="73">
        <v>170.45</v>
      </c>
      <c r="I55" s="73">
        <v>126.72</v>
      </c>
      <c r="J55" s="73">
        <v>126.3</v>
      </c>
      <c r="K55" s="73">
        <v>4.5</v>
      </c>
      <c r="L55" s="73">
        <v>0</v>
      </c>
      <c r="M55" s="73">
        <v>90</v>
      </c>
    </row>
    <row r="56" spans="1:13" ht="14.25" x14ac:dyDescent="0.2">
      <c r="A56" s="64" t="s">
        <v>25</v>
      </c>
      <c r="B56" s="73">
        <v>129666.298</v>
      </c>
      <c r="C56" s="73">
        <v>94605.175000000003</v>
      </c>
      <c r="D56" s="73">
        <v>90695.907000000007</v>
      </c>
      <c r="E56" s="73">
        <v>64758.593000000001</v>
      </c>
      <c r="F56" s="73">
        <v>74123.118000000002</v>
      </c>
      <c r="G56" s="73">
        <v>71473.448000000004</v>
      </c>
      <c r="H56" s="73">
        <v>90232.774000000005</v>
      </c>
      <c r="I56" s="73">
        <v>110474.788</v>
      </c>
      <c r="J56" s="73">
        <v>87199.141000000003</v>
      </c>
      <c r="K56" s="73">
        <v>117709.554</v>
      </c>
      <c r="L56" s="73">
        <v>148564.35200000001</v>
      </c>
      <c r="M56" s="73">
        <v>234895.03</v>
      </c>
    </row>
    <row r="57" spans="1:13" ht="14.25" x14ac:dyDescent="0.2">
      <c r="A57" s="64" t="s">
        <v>26</v>
      </c>
      <c r="B57" s="73">
        <v>836081.11199999996</v>
      </c>
      <c r="C57" s="73">
        <v>627954.21699999995</v>
      </c>
      <c r="D57" s="73">
        <v>740035.02</v>
      </c>
      <c r="E57" s="73">
        <v>776877.83</v>
      </c>
      <c r="F57" s="73">
        <v>816876.32299999997</v>
      </c>
      <c r="G57" s="73">
        <v>926497.04099999997</v>
      </c>
      <c r="H57" s="73">
        <v>946575.17599999998</v>
      </c>
      <c r="I57" s="73">
        <v>1061407.3600000001</v>
      </c>
      <c r="J57" s="73">
        <v>991203.68299999996</v>
      </c>
      <c r="K57" s="73">
        <v>1010226.89</v>
      </c>
      <c r="L57" s="73">
        <v>1101602.2919999999</v>
      </c>
      <c r="M57" s="73">
        <v>1422234.5109999999</v>
      </c>
    </row>
    <row r="58" spans="1:13" x14ac:dyDescent="0.2">
      <c r="A58" s="64" t="s">
        <v>27</v>
      </c>
      <c r="B58" s="73">
        <v>578474.49399999995</v>
      </c>
      <c r="C58" s="73">
        <v>450278.05200000003</v>
      </c>
      <c r="D58" s="73">
        <v>392192.81</v>
      </c>
      <c r="E58" s="73">
        <v>372269.38799999998</v>
      </c>
      <c r="F58" s="73">
        <v>338090.99200000003</v>
      </c>
      <c r="G58" s="73">
        <v>302378.10399999999</v>
      </c>
      <c r="H58" s="73">
        <v>389867.52100000001</v>
      </c>
      <c r="I58" s="73">
        <v>508411.41399999999</v>
      </c>
      <c r="J58" s="73">
        <v>534754.18400000001</v>
      </c>
      <c r="K58" s="73">
        <v>532715.24100000004</v>
      </c>
      <c r="L58" s="73">
        <v>588662.20799999998</v>
      </c>
      <c r="M58" s="73">
        <v>550727.75300000003</v>
      </c>
    </row>
    <row r="59" spans="1:13" x14ac:dyDescent="0.2">
      <c r="A59" s="64" t="s">
        <v>28</v>
      </c>
      <c r="B59" s="73">
        <v>0.5</v>
      </c>
      <c r="C59" s="73">
        <v>0</v>
      </c>
      <c r="D59" s="73">
        <v>40.61</v>
      </c>
      <c r="E59" s="73">
        <v>0</v>
      </c>
      <c r="F59" s="73">
        <v>0</v>
      </c>
      <c r="G59" s="73">
        <v>0</v>
      </c>
      <c r="H59" s="73">
        <v>0</v>
      </c>
      <c r="I59" s="73">
        <v>0</v>
      </c>
      <c r="J59" s="73">
        <v>0</v>
      </c>
      <c r="K59" s="73">
        <v>0</v>
      </c>
      <c r="L59" s="73">
        <v>0</v>
      </c>
      <c r="M59" s="73">
        <v>0</v>
      </c>
    </row>
    <row r="60" spans="1:13" ht="14.25" x14ac:dyDescent="0.2">
      <c r="A60" s="64" t="s">
        <v>29</v>
      </c>
      <c r="B60" s="73">
        <v>1995.85</v>
      </c>
      <c r="C60" s="73">
        <v>2622.2</v>
      </c>
      <c r="D60" s="73">
        <v>2562.5500000000002</v>
      </c>
      <c r="E60" s="73">
        <v>3301.875</v>
      </c>
      <c r="F60" s="73">
        <v>2219.6999999999998</v>
      </c>
      <c r="G60" s="73">
        <v>5401.63</v>
      </c>
      <c r="H60" s="73">
        <v>3127.4479999999999</v>
      </c>
      <c r="I60" s="73">
        <v>3711.23</v>
      </c>
      <c r="J60" s="73">
        <v>3376.65</v>
      </c>
      <c r="K60" s="73">
        <v>4632.3</v>
      </c>
      <c r="L60" s="73">
        <v>4919.25</v>
      </c>
      <c r="M60" s="73">
        <v>4398.1499999999996</v>
      </c>
    </row>
    <row r="61" spans="1:13" x14ac:dyDescent="0.2">
      <c r="A61" s="64" t="s">
        <v>30</v>
      </c>
      <c r="B61" s="73">
        <v>31179.63</v>
      </c>
      <c r="C61" s="73">
        <v>24766.071</v>
      </c>
      <c r="D61" s="73">
        <v>16793.875</v>
      </c>
      <c r="E61" s="73">
        <v>27144.392</v>
      </c>
      <c r="F61" s="73">
        <v>23867.786</v>
      </c>
      <c r="G61" s="73">
        <v>19625.895</v>
      </c>
      <c r="H61" s="73">
        <v>47160.235999999997</v>
      </c>
      <c r="I61" s="73">
        <v>27321.438999999998</v>
      </c>
      <c r="J61" s="73">
        <v>28023.134999999998</v>
      </c>
      <c r="K61" s="73">
        <v>30277.625</v>
      </c>
      <c r="L61" s="73">
        <v>32250.17</v>
      </c>
      <c r="M61" s="73">
        <v>34912.519999999997</v>
      </c>
    </row>
    <row r="62" spans="1:13" x14ac:dyDescent="0.2">
      <c r="A62" s="64" t="s">
        <v>31</v>
      </c>
      <c r="B62" s="73">
        <v>128228.458</v>
      </c>
      <c r="C62" s="73">
        <v>123070.613</v>
      </c>
      <c r="D62" s="73">
        <v>113145.75</v>
      </c>
      <c r="E62" s="73">
        <v>137603.63800000001</v>
      </c>
      <c r="F62" s="73">
        <v>136760.84</v>
      </c>
      <c r="G62" s="73">
        <v>148175.198</v>
      </c>
      <c r="H62" s="73">
        <v>198141.03899999999</v>
      </c>
      <c r="I62" s="73">
        <v>208886.878</v>
      </c>
      <c r="J62" s="73">
        <v>195559.13800000001</v>
      </c>
      <c r="K62" s="73">
        <v>198915.57199999999</v>
      </c>
      <c r="L62" s="73">
        <v>229917.149</v>
      </c>
      <c r="M62" s="73">
        <v>256989.723</v>
      </c>
    </row>
    <row r="63" spans="1:13" x14ac:dyDescent="0.2">
      <c r="A63" s="64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</row>
    <row r="64" spans="1:13" x14ac:dyDescent="0.2">
      <c r="A64" s="64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</row>
    <row r="65" spans="1:13" ht="14.25" x14ac:dyDescent="0.2">
      <c r="A65" s="62" t="s">
        <v>36</v>
      </c>
      <c r="B65" s="69">
        <f t="shared" ref="B65:C65" si="54">SUM(B66:B74)</f>
        <v>90101353.189999998</v>
      </c>
      <c r="C65" s="69">
        <f t="shared" si="54"/>
        <v>238654354.59999999</v>
      </c>
      <c r="D65" s="69">
        <f t="shared" ref="D65:E65" si="55">SUM(D66:D74)</f>
        <v>24273268.199999999</v>
      </c>
      <c r="E65" s="69">
        <f t="shared" si="55"/>
        <v>71245829.820000008</v>
      </c>
      <c r="F65" s="69">
        <f t="shared" ref="F65:G65" si="56">SUM(F66:F74)</f>
        <v>79313572.060000002</v>
      </c>
      <c r="G65" s="69">
        <f t="shared" si="56"/>
        <v>111369333.95</v>
      </c>
      <c r="H65" s="69">
        <f t="shared" ref="H65:I65" si="57">SUM(H66:H74)</f>
        <v>123890475.78999999</v>
      </c>
      <c r="I65" s="69">
        <f t="shared" si="57"/>
        <v>119199879.59999999</v>
      </c>
      <c r="J65" s="69">
        <f t="shared" ref="J65:K65" si="58">SUM(J66:J74)</f>
        <v>129690861.08</v>
      </c>
      <c r="K65" s="69">
        <f t="shared" si="58"/>
        <v>116308650.11000001</v>
      </c>
      <c r="L65" s="69">
        <f t="shared" ref="L65:M65" si="59">SUM(L66:L74)</f>
        <v>121571056.17000003</v>
      </c>
      <c r="M65" s="69">
        <f t="shared" si="59"/>
        <v>135588825.90000001</v>
      </c>
    </row>
    <row r="66" spans="1:13" x14ac:dyDescent="0.2">
      <c r="A66" s="64" t="s">
        <v>37</v>
      </c>
      <c r="B66" s="70">
        <v>492868.32</v>
      </c>
      <c r="C66" s="70">
        <v>525768.32000000007</v>
      </c>
      <c r="D66" s="70">
        <v>137864.16</v>
      </c>
      <c r="E66" s="70">
        <v>879456.48</v>
      </c>
      <c r="F66" s="70">
        <v>542218.32000000007</v>
      </c>
      <c r="G66" s="70">
        <v>2914308.32</v>
      </c>
      <c r="H66" s="70">
        <v>772676.24</v>
      </c>
      <c r="I66" s="70">
        <v>767912.32</v>
      </c>
      <c r="J66" s="70">
        <v>739618.32</v>
      </c>
      <c r="K66" s="70">
        <v>384272</v>
      </c>
      <c r="L66" s="70">
        <v>3025536.64</v>
      </c>
      <c r="M66" s="70">
        <v>670988.92000000004</v>
      </c>
    </row>
    <row r="67" spans="1:13" x14ac:dyDescent="0.2">
      <c r="A67" s="64" t="s">
        <v>38</v>
      </c>
      <c r="B67" s="70">
        <v>197531.6</v>
      </c>
      <c r="C67" s="70">
        <v>225759.8</v>
      </c>
      <c r="D67" s="70">
        <v>177396.8</v>
      </c>
      <c r="E67" s="70">
        <v>144036.20000000001</v>
      </c>
      <c r="F67" s="70">
        <v>171965.01</v>
      </c>
      <c r="G67" s="70">
        <v>67231.149999999994</v>
      </c>
      <c r="H67" s="70">
        <v>474023.2</v>
      </c>
      <c r="I67" s="70">
        <v>171935.4</v>
      </c>
      <c r="J67" s="70">
        <v>313602.8</v>
      </c>
      <c r="K67" s="70">
        <v>197465.8</v>
      </c>
      <c r="L67" s="70">
        <v>227865.4</v>
      </c>
      <c r="M67" s="70">
        <v>194570.6</v>
      </c>
    </row>
    <row r="68" spans="1:13" ht="14.25" x14ac:dyDescent="0.2">
      <c r="A68" s="64" t="s">
        <v>39</v>
      </c>
      <c r="B68" s="70">
        <v>88678423.599999994</v>
      </c>
      <c r="C68" s="70">
        <v>237123388.13999999</v>
      </c>
      <c r="D68" s="70">
        <v>23297931.259999998</v>
      </c>
      <c r="E68" s="70">
        <v>69166192.320000008</v>
      </c>
      <c r="F68" s="70">
        <v>78030822.49000001</v>
      </c>
      <c r="G68" s="70">
        <v>107599575.45</v>
      </c>
      <c r="H68" s="70">
        <v>122228361.84999999</v>
      </c>
      <c r="I68" s="70">
        <v>117725284.34999999</v>
      </c>
      <c r="J68" s="70">
        <v>127234035.06</v>
      </c>
      <c r="K68" s="70">
        <v>115059069.00000001</v>
      </c>
      <c r="L68" s="70">
        <v>117412415.89000002</v>
      </c>
      <c r="M68" s="70">
        <v>133543164.16</v>
      </c>
    </row>
    <row r="69" spans="1:13" ht="14.25" x14ac:dyDescent="0.2">
      <c r="A69" s="64" t="s">
        <v>40</v>
      </c>
      <c r="B69" s="70">
        <v>86006.760000000009</v>
      </c>
      <c r="C69" s="70">
        <v>195691.27</v>
      </c>
      <c r="D69" s="70">
        <v>132146.94</v>
      </c>
      <c r="E69" s="70">
        <v>97386.62999999999</v>
      </c>
      <c r="F69" s="70">
        <v>52195.06</v>
      </c>
      <c r="G69" s="70">
        <v>208603.74</v>
      </c>
      <c r="H69" s="70">
        <v>112380.84999999999</v>
      </c>
      <c r="I69" s="70">
        <v>125945.06</v>
      </c>
      <c r="J69" s="70">
        <v>281352.08999999997</v>
      </c>
      <c r="K69" s="70">
        <v>163589.51</v>
      </c>
      <c r="L69" s="70">
        <v>228435.4</v>
      </c>
      <c r="M69" s="70">
        <v>198581.74</v>
      </c>
    </row>
    <row r="70" spans="1:13" ht="14.25" x14ac:dyDescent="0.2">
      <c r="A70" s="64" t="s">
        <v>41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809.34</v>
      </c>
      <c r="I70" s="70">
        <v>0</v>
      </c>
      <c r="J70" s="70">
        <v>0</v>
      </c>
      <c r="K70" s="70">
        <v>611.94000000000005</v>
      </c>
      <c r="L70" s="70">
        <v>0</v>
      </c>
      <c r="M70" s="70">
        <v>0</v>
      </c>
    </row>
    <row r="71" spans="1:13" ht="14.25" x14ac:dyDescent="0.2">
      <c r="A71" s="64" t="s">
        <v>42</v>
      </c>
      <c r="B71" s="70">
        <v>632602.63</v>
      </c>
      <c r="C71" s="70">
        <v>565918.47</v>
      </c>
      <c r="D71" s="70">
        <v>510408.9</v>
      </c>
      <c r="E71" s="70">
        <v>943742.59</v>
      </c>
      <c r="F71" s="70">
        <v>505301.17000000004</v>
      </c>
      <c r="G71" s="70">
        <v>532458.63</v>
      </c>
      <c r="H71" s="70">
        <v>297724.46999999997</v>
      </c>
      <c r="I71" s="70">
        <v>407334.51</v>
      </c>
      <c r="J71" s="70">
        <v>1121158.96</v>
      </c>
      <c r="K71" s="70">
        <v>503106.22</v>
      </c>
      <c r="L71" s="70">
        <v>635681.26</v>
      </c>
      <c r="M71" s="70">
        <v>920692</v>
      </c>
    </row>
    <row r="72" spans="1:13" ht="14.25" x14ac:dyDescent="0.2">
      <c r="A72" s="64" t="s">
        <v>43</v>
      </c>
      <c r="B72" s="70">
        <v>0</v>
      </c>
      <c r="C72" s="70">
        <v>0</v>
      </c>
      <c r="D72" s="70">
        <v>0</v>
      </c>
      <c r="E72" s="70">
        <v>0</v>
      </c>
      <c r="F72" s="70">
        <v>6428.9100000000008</v>
      </c>
      <c r="G72" s="70">
        <v>409.37</v>
      </c>
      <c r="H72" s="70">
        <v>0</v>
      </c>
      <c r="I72" s="70">
        <v>77.599999999999994</v>
      </c>
      <c r="J72" s="70">
        <v>334.77</v>
      </c>
      <c r="K72" s="70">
        <v>427</v>
      </c>
      <c r="L72" s="70">
        <v>1334.8</v>
      </c>
      <c r="M72" s="70">
        <v>594.20000000000005</v>
      </c>
    </row>
    <row r="73" spans="1:13" x14ac:dyDescent="0.2">
      <c r="A73" s="64" t="s">
        <v>44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</row>
    <row r="74" spans="1:13" x14ac:dyDescent="0.2">
      <c r="A74" s="64" t="s">
        <v>45</v>
      </c>
      <c r="B74" s="70">
        <v>13920.279999999999</v>
      </c>
      <c r="C74" s="70">
        <v>17828.599999999999</v>
      </c>
      <c r="D74" s="70">
        <v>17520.14</v>
      </c>
      <c r="E74" s="70">
        <v>15015.6</v>
      </c>
      <c r="F74" s="70">
        <v>4641.1000000000004</v>
      </c>
      <c r="G74" s="70">
        <v>46747.29</v>
      </c>
      <c r="H74" s="70">
        <v>4499.84</v>
      </c>
      <c r="I74" s="70">
        <v>1390.3600000000001</v>
      </c>
      <c r="J74" s="70">
        <v>759.07999999999993</v>
      </c>
      <c r="K74" s="70">
        <v>108.64</v>
      </c>
      <c r="L74" s="70">
        <v>39786.78</v>
      </c>
      <c r="M74" s="70">
        <v>60234.28</v>
      </c>
    </row>
    <row r="75" spans="1:13" x14ac:dyDescent="0.2">
      <c r="A75" s="64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</row>
    <row r="76" spans="1:13" ht="14.25" x14ac:dyDescent="0.2">
      <c r="A76" s="62" t="s">
        <v>46</v>
      </c>
      <c r="B76" s="72">
        <f t="shared" ref="B76:C76" si="60">SUM(B77:B85)</f>
        <v>211495.09000000003</v>
      </c>
      <c r="C76" s="72">
        <f t="shared" si="60"/>
        <v>558911.21799999999</v>
      </c>
      <c r="D76" s="72">
        <f t="shared" ref="D76:E76" si="61">SUM(D77:D85)</f>
        <v>57067.754000000001</v>
      </c>
      <c r="E76" s="72">
        <f t="shared" si="61"/>
        <v>167569.57700000002</v>
      </c>
      <c r="F76" s="72">
        <f t="shared" ref="F76:G76" si="62">SUM(F77:F85)</f>
        <v>186244.66800000001</v>
      </c>
      <c r="G76" s="72">
        <f t="shared" si="62"/>
        <v>262909.092</v>
      </c>
      <c r="H76" s="72">
        <f t="shared" ref="H76:I76" si="63">SUM(H77:H85)</f>
        <v>290322.29699999996</v>
      </c>
      <c r="I76" s="72">
        <f t="shared" si="63"/>
        <v>279812.603</v>
      </c>
      <c r="J76" s="72">
        <f t="shared" ref="J76:L76" si="64">SUM(J77:J85)</f>
        <v>304459.739</v>
      </c>
      <c r="K76" s="72">
        <f>SUM(K77:K85)</f>
        <v>272791.86700000003</v>
      </c>
      <c r="L76" s="72">
        <f t="shared" si="64"/>
        <v>286988.92400000006</v>
      </c>
      <c r="M76" s="72">
        <f t="shared" ref="M76" si="65">SUM(M77:M85)</f>
        <v>318156.23800000001</v>
      </c>
    </row>
    <row r="77" spans="1:13" x14ac:dyDescent="0.2">
      <c r="A77" s="64" t="s">
        <v>37</v>
      </c>
      <c r="B77" s="73">
        <v>1498.08</v>
      </c>
      <c r="C77" s="73">
        <v>1598.08</v>
      </c>
      <c r="D77" s="73">
        <v>419.04</v>
      </c>
      <c r="E77" s="73">
        <v>2673.12</v>
      </c>
      <c r="F77" s="73">
        <v>1648.08</v>
      </c>
      <c r="G77" s="73">
        <v>8858.08</v>
      </c>
      <c r="H77" s="73">
        <v>2348.56</v>
      </c>
      <c r="I77" s="73">
        <v>2334.08</v>
      </c>
      <c r="J77" s="73">
        <v>2248.08</v>
      </c>
      <c r="K77" s="73">
        <v>1168</v>
      </c>
      <c r="L77" s="73">
        <v>9196.16</v>
      </c>
      <c r="M77" s="73">
        <v>2039.48</v>
      </c>
    </row>
    <row r="78" spans="1:13" x14ac:dyDescent="0.2">
      <c r="A78" s="64" t="s">
        <v>38</v>
      </c>
      <c r="B78" s="73">
        <v>600.4</v>
      </c>
      <c r="C78" s="73">
        <v>686.2</v>
      </c>
      <c r="D78" s="73">
        <v>539.20000000000005</v>
      </c>
      <c r="E78" s="73">
        <v>437.8</v>
      </c>
      <c r="F78" s="73">
        <v>522.69000000000005</v>
      </c>
      <c r="G78" s="73">
        <v>204.35</v>
      </c>
      <c r="H78" s="73">
        <v>1440.8</v>
      </c>
      <c r="I78" s="73">
        <v>522.6</v>
      </c>
      <c r="J78" s="73">
        <v>953.2</v>
      </c>
      <c r="K78" s="73">
        <v>600.20000000000005</v>
      </c>
      <c r="L78" s="73">
        <v>692.6</v>
      </c>
      <c r="M78" s="73">
        <v>591.4</v>
      </c>
    </row>
    <row r="79" spans="1:13" ht="14.25" x14ac:dyDescent="0.2">
      <c r="A79" s="64" t="s">
        <v>39</v>
      </c>
      <c r="B79" s="73">
        <v>207677.807</v>
      </c>
      <c r="C79" s="73">
        <v>554816.92599999998</v>
      </c>
      <c r="D79" s="73">
        <v>54559.544000000002</v>
      </c>
      <c r="E79" s="73">
        <v>161981.715</v>
      </c>
      <c r="F79" s="73">
        <v>182741.37299999999</v>
      </c>
      <c r="G79" s="73">
        <v>251989.63800000001</v>
      </c>
      <c r="H79" s="73">
        <v>285604.995</v>
      </c>
      <c r="I79" s="73">
        <v>275703.24200000003</v>
      </c>
      <c r="J79" s="73">
        <v>297971.18</v>
      </c>
      <c r="K79" s="73">
        <v>269459.17800000001</v>
      </c>
      <c r="L79" s="73">
        <v>274970.52899999998</v>
      </c>
      <c r="M79" s="73">
        <v>312747.45699999999</v>
      </c>
    </row>
    <row r="80" spans="1:13" ht="14.25" x14ac:dyDescent="0.2">
      <c r="A80" s="64" t="s">
        <v>40</v>
      </c>
      <c r="B80" s="73">
        <v>201.42099999999999</v>
      </c>
      <c r="C80" s="73">
        <v>441.17599999999999</v>
      </c>
      <c r="D80" s="73">
        <v>309.47800000000001</v>
      </c>
      <c r="E80" s="73">
        <v>228.072</v>
      </c>
      <c r="F80" s="73">
        <v>122.13200000000001</v>
      </c>
      <c r="G80" s="73">
        <v>488.53300000000002</v>
      </c>
      <c r="H80" s="73">
        <v>263.18700000000001</v>
      </c>
      <c r="I80" s="73">
        <v>294.95299999999997</v>
      </c>
      <c r="J80" s="73">
        <v>658.87400000000002</v>
      </c>
      <c r="K80" s="73">
        <v>383.11399999999998</v>
      </c>
      <c r="L80" s="73">
        <v>534.97699999999998</v>
      </c>
      <c r="M80" s="73">
        <v>465.06299999999999</v>
      </c>
    </row>
    <row r="81" spans="1:13" ht="14.25" x14ac:dyDescent="0.2">
      <c r="A81" s="64" t="s">
        <v>41</v>
      </c>
      <c r="B81" s="73">
        <v>0</v>
      </c>
      <c r="C81" s="73">
        <v>0</v>
      </c>
      <c r="D81" s="73">
        <v>0</v>
      </c>
      <c r="E81" s="73">
        <v>0</v>
      </c>
      <c r="F81" s="73">
        <v>0</v>
      </c>
      <c r="G81" s="73">
        <v>0</v>
      </c>
      <c r="H81" s="73">
        <v>2.46</v>
      </c>
      <c r="I81" s="73">
        <v>0</v>
      </c>
      <c r="J81" s="73">
        <v>0</v>
      </c>
      <c r="K81" s="73">
        <v>1.86</v>
      </c>
      <c r="L81" s="73">
        <v>0</v>
      </c>
      <c r="M81" s="73">
        <v>0</v>
      </c>
    </row>
    <row r="82" spans="1:13" ht="14.25" x14ac:dyDescent="0.2">
      <c r="A82" s="64" t="s">
        <v>42</v>
      </c>
      <c r="B82" s="73">
        <v>1481.5050000000001</v>
      </c>
      <c r="C82" s="73">
        <v>1322.886</v>
      </c>
      <c r="D82" s="73">
        <v>1195.337</v>
      </c>
      <c r="E82" s="73">
        <v>2210.17</v>
      </c>
      <c r="F82" s="73">
        <v>1183.375</v>
      </c>
      <c r="G82" s="73">
        <v>1246.9760000000001</v>
      </c>
      <c r="H82" s="73">
        <v>650.697</v>
      </c>
      <c r="I82" s="73">
        <v>953.94500000000005</v>
      </c>
      <c r="J82" s="73">
        <v>2625.665</v>
      </c>
      <c r="K82" s="73">
        <v>1178.2349999999999</v>
      </c>
      <c r="L82" s="73">
        <v>1488.7149999999999</v>
      </c>
      <c r="M82" s="73">
        <v>2156.1869999999999</v>
      </c>
    </row>
    <row r="83" spans="1:13" ht="14.25" x14ac:dyDescent="0.2">
      <c r="A83" s="64" t="s">
        <v>43</v>
      </c>
      <c r="B83" s="73">
        <v>0</v>
      </c>
      <c r="C83" s="73">
        <v>0</v>
      </c>
      <c r="D83" s="73">
        <v>0</v>
      </c>
      <c r="E83" s="73">
        <v>0</v>
      </c>
      <c r="F83" s="73">
        <v>15.055999999999999</v>
      </c>
      <c r="G83" s="73">
        <v>1.032</v>
      </c>
      <c r="H83" s="73">
        <v>0</v>
      </c>
      <c r="I83" s="73">
        <v>0.2</v>
      </c>
      <c r="J83" s="73">
        <v>0.78400000000000003</v>
      </c>
      <c r="K83" s="73">
        <v>1</v>
      </c>
      <c r="L83" s="73">
        <v>3.4</v>
      </c>
      <c r="M83" s="73">
        <v>1.4079999999999999</v>
      </c>
    </row>
    <row r="84" spans="1:13" x14ac:dyDescent="0.2">
      <c r="A84" s="64" t="s">
        <v>44</v>
      </c>
      <c r="B84" s="73">
        <v>0</v>
      </c>
      <c r="C84" s="73">
        <v>0</v>
      </c>
      <c r="D84" s="73">
        <v>0</v>
      </c>
      <c r="E84" s="73">
        <v>0</v>
      </c>
      <c r="F84" s="73">
        <v>0</v>
      </c>
      <c r="G84" s="73">
        <v>0</v>
      </c>
      <c r="H84" s="73">
        <v>0</v>
      </c>
      <c r="I84" s="73">
        <v>0</v>
      </c>
      <c r="J84" s="73">
        <v>0</v>
      </c>
      <c r="K84" s="73">
        <v>0</v>
      </c>
      <c r="L84" s="73">
        <v>0</v>
      </c>
      <c r="M84" s="73">
        <v>0</v>
      </c>
    </row>
    <row r="85" spans="1:13" x14ac:dyDescent="0.2">
      <c r="A85" s="64" t="s">
        <v>45</v>
      </c>
      <c r="B85" s="73">
        <v>35.877000000000002</v>
      </c>
      <c r="C85" s="73">
        <v>45.95</v>
      </c>
      <c r="D85" s="73">
        <v>45.155000000000001</v>
      </c>
      <c r="E85" s="73">
        <v>38.700000000000003</v>
      </c>
      <c r="F85" s="73">
        <v>11.962</v>
      </c>
      <c r="G85" s="73">
        <v>120.483</v>
      </c>
      <c r="H85" s="73">
        <v>11.598000000000001</v>
      </c>
      <c r="I85" s="73">
        <v>3.5830000000000002</v>
      </c>
      <c r="J85" s="73">
        <v>1.956</v>
      </c>
      <c r="K85" s="73">
        <v>0.28000000000000003</v>
      </c>
      <c r="L85" s="73">
        <v>102.54300000000001</v>
      </c>
      <c r="M85" s="73">
        <v>155.24299999999999</v>
      </c>
    </row>
    <row r="86" spans="1:13" x14ac:dyDescent="0.2">
      <c r="A86" s="64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</row>
    <row r="87" spans="1:13" x14ac:dyDescent="0.2">
      <c r="A87" s="64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</row>
    <row r="88" spans="1:13" ht="14.25" x14ac:dyDescent="0.2">
      <c r="A88" s="62" t="s">
        <v>91</v>
      </c>
      <c r="B88" s="69">
        <f t="shared" ref="B88:C88" si="66">SUM(B89:B91)</f>
        <v>78350835.790000007</v>
      </c>
      <c r="C88" s="69">
        <f t="shared" si="66"/>
        <v>82511827.379999995</v>
      </c>
      <c r="D88" s="69">
        <f t="shared" ref="D88:E88" si="67">SUM(D89:D91)</f>
        <v>77291232.409999996</v>
      </c>
      <c r="E88" s="69">
        <f t="shared" si="67"/>
        <v>80730605.859999999</v>
      </c>
      <c r="F88" s="69">
        <f t="shared" ref="F88:G88" si="68">SUM(F89:F91)</f>
        <v>48780962.269999996</v>
      </c>
      <c r="G88" s="69">
        <f t="shared" si="68"/>
        <v>42118046.609999999</v>
      </c>
      <c r="H88" s="69">
        <f t="shared" ref="H88:I88" si="69">SUM(H89:H91)</f>
        <v>58024219.32</v>
      </c>
      <c r="I88" s="69">
        <f t="shared" si="69"/>
        <v>69761015.629999995</v>
      </c>
      <c r="J88" s="69">
        <f t="shared" ref="J88:K88" si="70">SUM(J89:J91)</f>
        <v>77635607.519999996</v>
      </c>
      <c r="K88" s="69">
        <f t="shared" si="70"/>
        <v>79530961.289999992</v>
      </c>
      <c r="L88" s="69">
        <f t="shared" ref="L88:M88" si="71">SUM(L89:L91)</f>
        <v>85134841.859999999</v>
      </c>
      <c r="M88" s="69">
        <f t="shared" si="71"/>
        <v>81264529.340000018</v>
      </c>
    </row>
    <row r="89" spans="1:13" ht="14.25" x14ac:dyDescent="0.2">
      <c r="A89" s="64" t="s">
        <v>48</v>
      </c>
      <c r="B89" s="70">
        <v>48049170.939999998</v>
      </c>
      <c r="C89" s="70">
        <v>52502191</v>
      </c>
      <c r="D89" s="70">
        <v>47667088.199999996</v>
      </c>
      <c r="E89" s="70">
        <v>51004460.579999998</v>
      </c>
      <c r="F89" s="70">
        <v>30838268.079999998</v>
      </c>
      <c r="G89" s="70">
        <v>28112086.940000001</v>
      </c>
      <c r="H89" s="70">
        <v>40100222.189999998</v>
      </c>
      <c r="I89" s="70">
        <v>49740907.299999997</v>
      </c>
      <c r="J89" s="70">
        <v>53184035.649999999</v>
      </c>
      <c r="K89" s="70">
        <v>51882412.739999995</v>
      </c>
      <c r="L89" s="70">
        <v>54984136.339999996</v>
      </c>
      <c r="M89" s="70">
        <v>53023245.310000002</v>
      </c>
    </row>
    <row r="90" spans="1:13" x14ac:dyDescent="0.2">
      <c r="A90" s="64" t="s">
        <v>86</v>
      </c>
      <c r="B90" s="95">
        <v>30300193.240000002</v>
      </c>
      <c r="C90" s="95">
        <v>30008286.129999999</v>
      </c>
      <c r="D90" s="95">
        <v>29623152.549999997</v>
      </c>
      <c r="E90" s="95">
        <v>29725034.259999998</v>
      </c>
      <c r="F90" s="95">
        <v>17942055.899999999</v>
      </c>
      <c r="G90" s="95">
        <v>14005381.74</v>
      </c>
      <c r="H90" s="95">
        <v>17923073.419999998</v>
      </c>
      <c r="I90" s="95">
        <v>20018931.799999997</v>
      </c>
      <c r="J90" s="95">
        <v>24450405.929999996</v>
      </c>
      <c r="K90" s="95">
        <v>27647537.360000003</v>
      </c>
      <c r="L90" s="95">
        <v>30149828.16</v>
      </c>
      <c r="M90" s="95">
        <v>28240440.080000006</v>
      </c>
    </row>
    <row r="91" spans="1:13" x14ac:dyDescent="0.2">
      <c r="A91" s="64" t="s">
        <v>49</v>
      </c>
      <c r="B91" s="70">
        <v>1471.61</v>
      </c>
      <c r="C91" s="70">
        <v>1350.25</v>
      </c>
      <c r="D91" s="70">
        <v>991.66</v>
      </c>
      <c r="E91" s="70">
        <v>1111.02</v>
      </c>
      <c r="F91" s="70">
        <v>638.29</v>
      </c>
      <c r="G91" s="70">
        <v>577.92999999999995</v>
      </c>
      <c r="H91" s="70">
        <v>923.71</v>
      </c>
      <c r="I91" s="70">
        <v>1176.53</v>
      </c>
      <c r="J91" s="70">
        <v>1165.94</v>
      </c>
      <c r="K91" s="70">
        <v>1011.19</v>
      </c>
      <c r="L91" s="70">
        <v>877.36</v>
      </c>
      <c r="M91" s="70">
        <v>843.95</v>
      </c>
    </row>
    <row r="92" spans="1:13" x14ac:dyDescent="0.2">
      <c r="A92" s="64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</row>
    <row r="93" spans="1:13" ht="14.25" x14ac:dyDescent="0.2">
      <c r="A93" s="62" t="s">
        <v>50</v>
      </c>
      <c r="B93" s="69">
        <f t="shared" ref="B93:C93" si="72">SUM(B94:B96)</f>
        <v>23483108.991</v>
      </c>
      <c r="C93" s="69">
        <f t="shared" si="72"/>
        <v>24106646.336999997</v>
      </c>
      <c r="D93" s="69">
        <f t="shared" ref="D93:E93" si="73">SUM(D94:D96)</f>
        <v>23075786.303000003</v>
      </c>
      <c r="E93" s="69">
        <f t="shared" si="73"/>
        <v>23709779.560000002</v>
      </c>
      <c r="F93" s="69">
        <f t="shared" ref="F93:G93" si="74">SUM(F94:F96)</f>
        <v>14325525.199999999</v>
      </c>
      <c r="G93" s="69">
        <f t="shared" si="74"/>
        <v>11887609.687000001</v>
      </c>
      <c r="H93" s="69">
        <f t="shared" ref="H93:I93" si="75">SUM(H94:H96)</f>
        <v>15578627.082</v>
      </c>
      <c r="I93" s="69">
        <f t="shared" si="75"/>
        <v>18644726.316</v>
      </c>
      <c r="J93" s="69">
        <f t="shared" ref="J93:K93" si="76">SUM(J94:J96)</f>
        <v>21455163.495000001</v>
      </c>
      <c r="K93" s="69">
        <f t="shared" si="76"/>
        <v>22830381.409999996</v>
      </c>
      <c r="L93" s="69">
        <f t="shared" ref="L93:M93" si="77">SUM(L94:L96)</f>
        <v>24619533.16</v>
      </c>
      <c r="M93" s="69">
        <f t="shared" si="77"/>
        <v>23320706.543000001</v>
      </c>
    </row>
    <row r="94" spans="1:13" ht="14.25" x14ac:dyDescent="0.2">
      <c r="A94" s="64" t="s">
        <v>51</v>
      </c>
      <c r="B94" s="70">
        <v>8325654.3399999999</v>
      </c>
      <c r="C94" s="70">
        <v>9095752.0500000007</v>
      </c>
      <c r="D94" s="70">
        <v>8259251.7060000002</v>
      </c>
      <c r="E94" s="70">
        <v>8841707.2899999991</v>
      </c>
      <c r="F94" s="70">
        <v>5351305.8</v>
      </c>
      <c r="G94" s="70">
        <v>4882029.1670000004</v>
      </c>
      <c r="H94" s="70">
        <v>6960654.9179999996</v>
      </c>
      <c r="I94" s="70">
        <v>8629377.8049999997</v>
      </c>
      <c r="J94" s="70">
        <v>9224130.8200000003</v>
      </c>
      <c r="K94" s="70">
        <v>9001556.7599999998</v>
      </c>
      <c r="L94" s="70">
        <v>9540232.2599999998</v>
      </c>
      <c r="M94" s="70">
        <v>9196266.7650000006</v>
      </c>
    </row>
    <row r="95" spans="1:13" x14ac:dyDescent="0.2">
      <c r="A95" s="64" t="s">
        <v>87</v>
      </c>
      <c r="B95" s="95">
        <v>15150096.620999999</v>
      </c>
      <c r="C95" s="95">
        <v>15004143.067</v>
      </c>
      <c r="D95" s="95">
        <v>14811576.277000001</v>
      </c>
      <c r="E95" s="95">
        <v>14862517.130000001</v>
      </c>
      <c r="F95" s="95">
        <v>8971027.9499999993</v>
      </c>
      <c r="G95" s="95">
        <v>7002690.8700000001</v>
      </c>
      <c r="H95" s="95">
        <v>8613353.6140000001</v>
      </c>
      <c r="I95" s="95">
        <v>10009465.901000001</v>
      </c>
      <c r="J95" s="95">
        <v>12225202.965</v>
      </c>
      <c r="K95" s="95">
        <v>13823768.68</v>
      </c>
      <c r="L95" s="95">
        <v>15074914.08</v>
      </c>
      <c r="M95" s="95">
        <v>14120220.038000001</v>
      </c>
    </row>
    <row r="96" spans="1:13" ht="14.25" x14ac:dyDescent="0.2">
      <c r="A96" s="64" t="s">
        <v>52</v>
      </c>
      <c r="B96" s="70">
        <v>7358.03</v>
      </c>
      <c r="C96" s="70">
        <v>6751.22</v>
      </c>
      <c r="D96" s="70">
        <v>4958.32</v>
      </c>
      <c r="E96" s="70">
        <v>5555.14</v>
      </c>
      <c r="F96" s="70">
        <v>3191.45</v>
      </c>
      <c r="G96" s="70">
        <v>2889.65</v>
      </c>
      <c r="H96" s="70">
        <v>4618.55</v>
      </c>
      <c r="I96" s="70">
        <v>5882.61</v>
      </c>
      <c r="J96" s="70">
        <v>5829.71</v>
      </c>
      <c r="K96" s="70">
        <v>5055.97</v>
      </c>
      <c r="L96" s="70">
        <v>4386.82</v>
      </c>
      <c r="M96" s="70">
        <v>4219.74</v>
      </c>
    </row>
    <row r="97" spans="1:13" x14ac:dyDescent="0.2">
      <c r="A97" s="64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</row>
    <row r="98" spans="1:13" x14ac:dyDescent="0.2">
      <c r="A98" s="64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</row>
    <row r="99" spans="1:13" ht="14.25" x14ac:dyDescent="0.2">
      <c r="A99" s="62" t="s">
        <v>53</v>
      </c>
      <c r="B99" s="76">
        <f t="shared" ref="B99:C99" si="78">B100+B101</f>
        <v>35268101.329999998</v>
      </c>
      <c r="C99" s="76">
        <f t="shared" si="78"/>
        <v>27909179.270000003</v>
      </c>
      <c r="D99" s="76">
        <f t="shared" ref="D99:E99" si="79">D100+D101</f>
        <v>27694340.240000002</v>
      </c>
      <c r="E99" s="76">
        <f t="shared" si="79"/>
        <v>11012490.450000001</v>
      </c>
      <c r="F99" s="76">
        <f t="shared" ref="F99:G99" si="80">F100+F101</f>
        <v>4456198.9399999995</v>
      </c>
      <c r="G99" s="76">
        <f t="shared" si="80"/>
        <v>16499595.08</v>
      </c>
      <c r="H99" s="76">
        <f t="shared" ref="H99:I99" si="81">H100+H101</f>
        <v>25738563.920000002</v>
      </c>
      <c r="I99" s="76">
        <f t="shared" si="81"/>
        <v>27164352.149999999</v>
      </c>
      <c r="J99" s="76">
        <f t="shared" ref="J99:K99" si="82">J100+J101</f>
        <v>26087230.009999998</v>
      </c>
      <c r="K99" s="76">
        <f t="shared" si="82"/>
        <v>27341229.870000001</v>
      </c>
      <c r="L99" s="76">
        <f t="shared" ref="L99:M99" si="83">L100+L101</f>
        <v>30076574.990000002</v>
      </c>
      <c r="M99" s="76">
        <f t="shared" si="83"/>
        <v>32338336.739999998</v>
      </c>
    </row>
    <row r="100" spans="1:13" ht="14.25" x14ac:dyDescent="0.2">
      <c r="A100" s="64" t="s">
        <v>54</v>
      </c>
      <c r="B100" s="70">
        <v>34495338.859999999</v>
      </c>
      <c r="C100" s="70">
        <v>27117876.470000003</v>
      </c>
      <c r="D100" s="70">
        <v>27220252.190000001</v>
      </c>
      <c r="E100" s="70">
        <v>10488418.700000001</v>
      </c>
      <c r="F100" s="70">
        <v>4175956.84</v>
      </c>
      <c r="G100" s="70">
        <v>16234697.130000001</v>
      </c>
      <c r="H100" s="70">
        <v>25260984.57</v>
      </c>
      <c r="I100" s="70">
        <v>26754017.559999999</v>
      </c>
      <c r="J100" s="70">
        <v>25576741.579999998</v>
      </c>
      <c r="K100" s="70">
        <v>26892058.91</v>
      </c>
      <c r="L100" s="70">
        <v>29614659.560000002</v>
      </c>
      <c r="M100" s="70">
        <v>31837078.5</v>
      </c>
    </row>
    <row r="101" spans="1:13" ht="14.25" x14ac:dyDescent="0.2">
      <c r="A101" s="64" t="s">
        <v>55</v>
      </c>
      <c r="B101" s="77">
        <v>772762.47</v>
      </c>
      <c r="C101" s="77">
        <v>791302.8</v>
      </c>
      <c r="D101" s="77">
        <v>474088.05</v>
      </c>
      <c r="E101" s="77">
        <v>524071.75</v>
      </c>
      <c r="F101" s="77">
        <v>280242.09999999998</v>
      </c>
      <c r="G101" s="77">
        <v>264897.95</v>
      </c>
      <c r="H101" s="77">
        <v>477579.35</v>
      </c>
      <c r="I101" s="77">
        <v>410334.59</v>
      </c>
      <c r="J101" s="77">
        <v>510488.43</v>
      </c>
      <c r="K101" s="77">
        <v>449170.96</v>
      </c>
      <c r="L101" s="77">
        <v>461915.43</v>
      </c>
      <c r="M101" s="77">
        <v>501258.23999999999</v>
      </c>
    </row>
    <row r="102" spans="1:13" x14ac:dyDescent="0.2">
      <c r="A102" s="64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</row>
    <row r="103" spans="1:13" ht="14.25" x14ac:dyDescent="0.2">
      <c r="A103" s="62" t="s">
        <v>56</v>
      </c>
      <c r="B103" s="78">
        <f t="shared" ref="B103:C103" si="84">B104+B105</f>
        <v>6625</v>
      </c>
      <c r="C103" s="78">
        <f t="shared" si="84"/>
        <v>5682</v>
      </c>
      <c r="D103" s="78">
        <f t="shared" ref="D103:E103" si="85">D104+D105</f>
        <v>5597</v>
      </c>
      <c r="E103" s="78">
        <f t="shared" si="85"/>
        <v>2603</v>
      </c>
      <c r="F103" s="78">
        <f t="shared" ref="F103:G103" si="86">F104+F105</f>
        <v>1402</v>
      </c>
      <c r="G103" s="78">
        <f t="shared" si="86"/>
        <v>2823</v>
      </c>
      <c r="H103" s="78">
        <f t="shared" ref="H103:I103" si="87">H104+H105</f>
        <v>5036</v>
      </c>
      <c r="I103" s="78">
        <f t="shared" si="87"/>
        <v>4929</v>
      </c>
      <c r="J103" s="78">
        <f t="shared" ref="J103:K103" si="88">J104+J105</f>
        <v>4891</v>
      </c>
      <c r="K103" s="78">
        <f t="shared" si="88"/>
        <v>5058</v>
      </c>
      <c r="L103" s="78">
        <f t="shared" ref="L103:M103" si="89">L104+L105</f>
        <v>5244</v>
      </c>
      <c r="M103" s="78">
        <f t="shared" si="89"/>
        <v>5431</v>
      </c>
    </row>
    <row r="104" spans="1:13" ht="14.25" x14ac:dyDescent="0.2">
      <c r="A104" s="64" t="s">
        <v>54</v>
      </c>
      <c r="B104" s="73">
        <v>5149</v>
      </c>
      <c r="C104" s="73">
        <v>4391</v>
      </c>
      <c r="D104" s="73">
        <v>4574</v>
      </c>
      <c r="E104" s="73">
        <v>1322</v>
      </c>
      <c r="F104" s="73">
        <v>813</v>
      </c>
      <c r="G104" s="73">
        <v>2268</v>
      </c>
      <c r="H104" s="73">
        <v>4041</v>
      </c>
      <c r="I104" s="73">
        <v>4094</v>
      </c>
      <c r="J104" s="73">
        <v>3875</v>
      </c>
      <c r="K104" s="73">
        <v>4165</v>
      </c>
      <c r="L104" s="73">
        <v>4302</v>
      </c>
      <c r="M104" s="73">
        <v>4391</v>
      </c>
    </row>
    <row r="105" spans="1:13" ht="14.25" x14ac:dyDescent="0.2">
      <c r="A105" s="64" t="s">
        <v>55</v>
      </c>
      <c r="B105" s="79">
        <v>1476</v>
      </c>
      <c r="C105" s="79">
        <v>1291</v>
      </c>
      <c r="D105" s="79">
        <v>1023</v>
      </c>
      <c r="E105" s="79">
        <v>1281</v>
      </c>
      <c r="F105" s="79">
        <v>589</v>
      </c>
      <c r="G105" s="79">
        <v>555</v>
      </c>
      <c r="H105" s="79">
        <v>995</v>
      </c>
      <c r="I105" s="79">
        <v>835</v>
      </c>
      <c r="J105" s="79">
        <v>1016</v>
      </c>
      <c r="K105" s="79">
        <v>893</v>
      </c>
      <c r="L105" s="79">
        <v>942</v>
      </c>
      <c r="M105" s="79">
        <v>1040</v>
      </c>
    </row>
    <row r="106" spans="1:13" x14ac:dyDescent="0.2">
      <c r="A106" s="64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</row>
    <row r="107" spans="1:13" x14ac:dyDescent="0.2">
      <c r="A107" s="6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</row>
    <row r="108" spans="1:13" ht="14.25" x14ac:dyDescent="0.2">
      <c r="A108" s="62" t="s">
        <v>57</v>
      </c>
      <c r="B108" s="69">
        <v>626983.15</v>
      </c>
      <c r="C108" s="69">
        <v>384665.61</v>
      </c>
      <c r="D108" s="69">
        <v>307470.07</v>
      </c>
      <c r="E108" s="69">
        <v>42549.81</v>
      </c>
      <c r="F108" s="69">
        <v>107487.83</v>
      </c>
      <c r="G108" s="69">
        <v>249809.83</v>
      </c>
      <c r="H108" s="69">
        <v>56579.18</v>
      </c>
      <c r="I108" s="69">
        <v>27844.17</v>
      </c>
      <c r="J108" s="69">
        <v>33771.79</v>
      </c>
      <c r="K108" s="69">
        <v>68727.61</v>
      </c>
      <c r="L108" s="69">
        <v>56518.879999999997</v>
      </c>
      <c r="M108" s="69">
        <v>79950.06</v>
      </c>
    </row>
    <row r="109" spans="1:13" x14ac:dyDescent="0.2">
      <c r="A109" s="62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1:13" x14ac:dyDescent="0.2">
      <c r="A110" s="81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2" spans="1:13" ht="14.25" x14ac:dyDescent="0.2">
      <c r="A112" s="83" t="s">
        <v>58</v>
      </c>
    </row>
    <row r="113" spans="1:1" s="84" customFormat="1" ht="14.25" x14ac:dyDescent="0.2">
      <c r="A113" s="83" t="s">
        <v>59</v>
      </c>
    </row>
    <row r="114" spans="1:1" s="84" customFormat="1" ht="14.25" x14ac:dyDescent="0.2">
      <c r="A114" s="83" t="s">
        <v>60</v>
      </c>
    </row>
    <row r="115" spans="1:1" s="84" customFormat="1" ht="14.25" x14ac:dyDescent="0.2">
      <c r="A115" s="83" t="s">
        <v>61</v>
      </c>
    </row>
    <row r="116" spans="1:1" s="84" customFormat="1" ht="14.25" x14ac:dyDescent="0.2">
      <c r="A116" s="83" t="s">
        <v>62</v>
      </c>
    </row>
    <row r="117" spans="1:1" s="84" customFormat="1" ht="14.25" x14ac:dyDescent="0.2">
      <c r="A117" s="83" t="s">
        <v>63</v>
      </c>
    </row>
    <row r="118" spans="1:1" s="84" customFormat="1" ht="14.25" x14ac:dyDescent="0.2">
      <c r="A118" s="83" t="s">
        <v>64</v>
      </c>
    </row>
    <row r="119" spans="1:1" s="84" customFormat="1" ht="14.25" x14ac:dyDescent="0.2">
      <c r="A119" s="83" t="s">
        <v>65</v>
      </c>
    </row>
    <row r="120" spans="1:1" s="84" customFormat="1" ht="14.25" x14ac:dyDescent="0.2">
      <c r="A120" s="83" t="s">
        <v>66</v>
      </c>
    </row>
    <row r="121" spans="1:1" s="84" customFormat="1" ht="14.25" x14ac:dyDescent="0.2">
      <c r="A121" s="83" t="s">
        <v>67</v>
      </c>
    </row>
    <row r="122" spans="1:1" s="84" customFormat="1" ht="14.25" x14ac:dyDescent="0.2">
      <c r="A122" s="83" t="s">
        <v>68</v>
      </c>
    </row>
    <row r="123" spans="1:1" s="84" customFormat="1" ht="14.25" x14ac:dyDescent="0.2">
      <c r="A123" s="83" t="s">
        <v>69</v>
      </c>
    </row>
    <row r="124" spans="1:1" s="84" customFormat="1" ht="14.25" x14ac:dyDescent="0.2">
      <c r="A124" s="83" t="s">
        <v>70</v>
      </c>
    </row>
    <row r="125" spans="1:1" s="84" customFormat="1" ht="14.25" x14ac:dyDescent="0.2">
      <c r="A125" s="83" t="s">
        <v>71</v>
      </c>
    </row>
    <row r="126" spans="1:1" s="84" customFormat="1" ht="14.25" x14ac:dyDescent="0.2">
      <c r="A126" s="83" t="s">
        <v>72</v>
      </c>
    </row>
    <row r="127" spans="1:1" s="84" customFormat="1" ht="14.25" x14ac:dyDescent="0.2">
      <c r="A127" s="83" t="s">
        <v>73</v>
      </c>
    </row>
    <row r="128" spans="1:1" s="84" customFormat="1" x14ac:dyDescent="0.2">
      <c r="A128" s="85"/>
    </row>
    <row r="129" spans="1:1" s="84" customFormat="1" x14ac:dyDescent="0.2">
      <c r="A129" s="86" t="s">
        <v>74</v>
      </c>
    </row>
    <row r="131" spans="1:1" s="84" customFormat="1" x14ac:dyDescent="0.2">
      <c r="A131" s="54"/>
    </row>
    <row r="132" spans="1:1" s="84" customFormat="1" x14ac:dyDescent="0.2">
      <c r="A132" s="87"/>
    </row>
    <row r="133" spans="1:1" s="84" customFormat="1" x14ac:dyDescent="0.2">
      <c r="A133" s="87"/>
    </row>
    <row r="134" spans="1:1" s="84" customFormat="1" ht="14.25" x14ac:dyDescent="0.2">
      <c r="A134" s="83"/>
    </row>
    <row r="135" spans="1:1" s="84" customFormat="1" ht="14.25" x14ac:dyDescent="0.2">
      <c r="A135" s="83"/>
    </row>
    <row r="136" spans="1:1" s="84" customFormat="1" ht="14.25" x14ac:dyDescent="0.2">
      <c r="A136" s="83"/>
    </row>
    <row r="137" spans="1:1" s="84" customFormat="1" ht="14.25" x14ac:dyDescent="0.2">
      <c r="A137" s="83"/>
    </row>
    <row r="138" spans="1:1" s="84" customFormat="1" ht="14.25" x14ac:dyDescent="0.2">
      <c r="A138" s="83"/>
    </row>
    <row r="139" spans="1:1" s="84" customFormat="1" ht="14.25" x14ac:dyDescent="0.2">
      <c r="A139" s="83"/>
    </row>
    <row r="140" spans="1:1" s="84" customFormat="1" ht="14.25" x14ac:dyDescent="0.2">
      <c r="A140" s="83"/>
    </row>
    <row r="141" spans="1:1" s="84" customFormat="1" ht="14.25" x14ac:dyDescent="0.2">
      <c r="A141" s="83"/>
    </row>
    <row r="142" spans="1:1" s="84" customFormat="1" ht="14.25" x14ac:dyDescent="0.2">
      <c r="A142" s="83"/>
    </row>
    <row r="143" spans="1:1" s="84" customFormat="1" ht="14.25" x14ac:dyDescent="0.2">
      <c r="A143" s="83"/>
    </row>
    <row r="144" spans="1:1" s="84" customFormat="1" ht="14.25" x14ac:dyDescent="0.2">
      <c r="A144" s="83"/>
    </row>
    <row r="145" spans="1:1" s="84" customFormat="1" ht="14.25" x14ac:dyDescent="0.2">
      <c r="A145" s="83"/>
    </row>
    <row r="146" spans="1:1" s="84" customFormat="1" ht="14.25" x14ac:dyDescent="0.2">
      <c r="A146" s="83"/>
    </row>
  </sheetData>
  <mergeCells count="2">
    <mergeCell ref="A1:M1"/>
    <mergeCell ref="A2:M2"/>
  </mergeCells>
  <pageMargins left="0.46" right="0.25" top="0.75" bottom="0.75" header="0.3" footer="0.3"/>
  <pageSetup paperSize="9" scale="56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EE4F6A809E4458F523ACEEBF01739" ma:contentTypeVersion="0" ma:contentTypeDescription="Create a new document." ma:contentTypeScope="" ma:versionID="0c08d4d20e62db1ca30ee37219acd3e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41EA3C4-B95C-4CC3-B53E-B85622B793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923EAF-5326-4FFC-A1AF-2B151976C712}">
  <ds:schemaRefs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91D478D-05F9-46BE-8FAA-AE1C4BE644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7-Yearly Revenue Stats</vt:lpstr>
      <vt:lpstr>2013 Monthly Revenue Stats</vt:lpstr>
      <vt:lpstr>2014 Monthly Revenue Stats</vt:lpstr>
      <vt:lpstr>2015 Monthly Revenue Stats</vt:lpstr>
      <vt:lpstr>2016 Monthly Revenue Stats</vt:lpstr>
      <vt:lpstr>2017 Monthly Revenue Stats</vt:lpstr>
      <vt:lpstr>2018 Monthly Revenue Stats</vt:lpstr>
      <vt:lpstr>2019 Monthly Revenue Stats</vt:lpstr>
      <vt:lpstr>2020 Monthly Revenue Stats</vt:lpstr>
      <vt:lpstr>2021 Monthly Revenue Stats</vt:lpstr>
      <vt:lpstr>'2018 Monthly Revenue Stats'!Print_Area</vt:lpstr>
      <vt:lpstr>'2019 Monthly Revenue Stats'!Print_Area</vt:lpstr>
      <vt:lpstr>'2020 Monthly Revenue Stats'!Print_Area</vt:lpstr>
      <vt:lpstr>'2021 Monthly Revenue Stats'!Print_Area</vt:lpstr>
    </vt:vector>
  </TitlesOfParts>
  <Company>Singapore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Mei PEH (CUSTOMS)</dc:creator>
  <cp:lastModifiedBy>Li Mei PEH (CUSTOMS)</cp:lastModifiedBy>
  <cp:lastPrinted>2018-06-18T05:18:34Z</cp:lastPrinted>
  <dcterms:created xsi:type="dcterms:W3CDTF">2014-12-04T03:29:33Z</dcterms:created>
  <dcterms:modified xsi:type="dcterms:W3CDTF">2021-05-14T09:18:29Z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0x0101001EEEE4F6A809E4458F523ACEEBF01739</vt:lpwstr>
  </property>
  <property fmtid="{D5CDD505-2E9C-101B-9397-08002B2CF9AE}" pid="3" name="MSIP_Label_3f9331f7-95a2-472a-92bc-d73219eb516b_Enabled">
    <vt:lpwstr>True</vt:lpwstr>
  </property>
  <property fmtid="{D5CDD505-2E9C-101B-9397-08002B2CF9AE}" pid="4" name="MSIP_Label_3f9331f7-95a2-472a-92bc-d73219eb516b_SiteId">
    <vt:lpwstr>0b11c524-9a1c-4e1b-84cb-6336aefc2243</vt:lpwstr>
  </property>
  <property fmtid="{D5CDD505-2E9C-101B-9397-08002B2CF9AE}" pid="5" name="MSIP_Label_3f9331f7-95a2-472a-92bc-d73219eb516b_Owner">
    <vt:lpwstr>PEH_Li_Mei@customs.gov.sg</vt:lpwstr>
  </property>
  <property fmtid="{D5CDD505-2E9C-101B-9397-08002B2CF9AE}" pid="6" name="MSIP_Label_3f9331f7-95a2-472a-92bc-d73219eb516b_SetDate">
    <vt:lpwstr>2020-04-21T15:54:01.2974656Z</vt:lpwstr>
  </property>
  <property fmtid="{D5CDD505-2E9C-101B-9397-08002B2CF9AE}" pid="7" name="MSIP_Label_3f9331f7-95a2-472a-92bc-d73219eb516b_Name">
    <vt:lpwstr>CONFIDENTIAL</vt:lpwstr>
  </property>
  <property fmtid="{D5CDD505-2E9C-101B-9397-08002B2CF9AE}" pid="8" name="MSIP_Label_3f9331f7-95a2-472a-92bc-d73219eb516b_Application">
    <vt:lpwstr>Microsoft Azure Information Protection</vt:lpwstr>
  </property>
  <property fmtid="{D5CDD505-2E9C-101B-9397-08002B2CF9AE}" pid="9" name="MSIP_Label_3f9331f7-95a2-472a-92bc-d73219eb516b_ActionId">
    <vt:lpwstr>61cb67bc-d8e8-436f-833a-c6985f61c08b</vt:lpwstr>
  </property>
  <property fmtid="{D5CDD505-2E9C-101B-9397-08002B2CF9AE}" pid="10" name="MSIP_Label_3f9331f7-95a2-472a-92bc-d73219eb516b_Extended_MSFT_Method">
    <vt:lpwstr>Automatic</vt:lpwstr>
  </property>
  <property fmtid="{D5CDD505-2E9C-101B-9397-08002B2CF9AE}" pid="11" name="MSIP_Label_4f288355-fb4c-44cd-b9ca-40cfc2aee5f8_Enabled">
    <vt:lpwstr>True</vt:lpwstr>
  </property>
  <property fmtid="{D5CDD505-2E9C-101B-9397-08002B2CF9AE}" pid="12" name="MSIP_Label_4f288355-fb4c-44cd-b9ca-40cfc2aee5f8_SiteId">
    <vt:lpwstr>0b11c524-9a1c-4e1b-84cb-6336aefc2243</vt:lpwstr>
  </property>
  <property fmtid="{D5CDD505-2E9C-101B-9397-08002B2CF9AE}" pid="13" name="MSIP_Label_4f288355-fb4c-44cd-b9ca-40cfc2aee5f8_Owner">
    <vt:lpwstr>PEH_Li_Mei@customs.gov.sg</vt:lpwstr>
  </property>
  <property fmtid="{D5CDD505-2E9C-101B-9397-08002B2CF9AE}" pid="14" name="MSIP_Label_4f288355-fb4c-44cd-b9ca-40cfc2aee5f8_SetDate">
    <vt:lpwstr>2020-04-21T15:54:01.2974656Z</vt:lpwstr>
  </property>
  <property fmtid="{D5CDD505-2E9C-101B-9397-08002B2CF9AE}" pid="15" name="MSIP_Label_4f288355-fb4c-44cd-b9ca-40cfc2aee5f8_Name">
    <vt:lpwstr>NON-SENSITIVE</vt:lpwstr>
  </property>
  <property fmtid="{D5CDD505-2E9C-101B-9397-08002B2CF9AE}" pid="16" name="MSIP_Label_4f288355-fb4c-44cd-b9ca-40cfc2aee5f8_Application">
    <vt:lpwstr>Microsoft Azure Information Protection</vt:lpwstr>
  </property>
  <property fmtid="{D5CDD505-2E9C-101B-9397-08002B2CF9AE}" pid="17" name="MSIP_Label_4f288355-fb4c-44cd-b9ca-40cfc2aee5f8_ActionId">
    <vt:lpwstr>61cb67bc-d8e8-436f-833a-c6985f61c08b</vt:lpwstr>
  </property>
  <property fmtid="{D5CDD505-2E9C-101B-9397-08002B2CF9AE}" pid="18" name="MSIP_Label_4f288355-fb4c-44cd-b9ca-40cfc2aee5f8_Parent">
    <vt:lpwstr>3f9331f7-95a2-472a-92bc-d73219eb516b</vt:lpwstr>
  </property>
  <property fmtid="{D5CDD505-2E9C-101B-9397-08002B2CF9AE}" pid="19" name="MSIP_Label_4f288355-fb4c-44cd-b9ca-40cfc2aee5f8_Extended_MSFT_Method">
    <vt:lpwstr>Automatic</vt:lpwstr>
  </property>
  <property fmtid="{D5CDD505-2E9C-101B-9397-08002B2CF9AE}" pid="20" name="Sensitivity">
    <vt:lpwstr>CONFIDENTIAL NON-SENSITIVE</vt:lpwstr>
  </property>
</Properties>
</file>