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metab_mock\data\"/>
    </mc:Choice>
  </mc:AlternateContent>
  <xr:revisionPtr revIDLastSave="0" documentId="13_ncr:1_{0DA387D3-D622-41FD-86EC-5EF9313D064C}" xr6:coauthVersionLast="47" xr6:coauthVersionMax="47" xr10:uidLastSave="{00000000-0000-0000-0000-000000000000}"/>
  <bookViews>
    <workbookView xWindow="-120" yWindow="-120" windowWidth="29040" windowHeight="15720" xr2:uid="{2CC88CC3-B773-4655-8E02-4A9D676591A3}"/>
  </bookViews>
  <sheets>
    <sheet name="info" sheetId="1" r:id="rId1"/>
    <sheet name="AP" sheetId="2" r:id="rId2"/>
    <sheet name="GWP100" sheetId="3" r:id="rId3"/>
    <sheet name="EF" sheetId="4" r:id="rId4"/>
    <sheet name="EP" sheetId="5" r:id="rId5"/>
    <sheet name="HTC" sheetId="6" r:id="rId6"/>
    <sheet name="HTNC" sheetId="7" r:id="rId7"/>
    <sheet name="ODP" sheetId="8" r:id="rId8"/>
    <sheet name="PMFP" sheetId="9" r:id="rId9"/>
    <sheet name="MI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C38" i="10"/>
  <c r="B38" i="10"/>
  <c r="B39" i="10"/>
  <c r="C39" i="9"/>
  <c r="C38" i="9"/>
  <c r="B38" i="9"/>
  <c r="B39" i="9"/>
  <c r="C39" i="8"/>
  <c r="C38" i="8"/>
  <c r="B38" i="8"/>
  <c r="B39" i="8"/>
  <c r="C39" i="7"/>
  <c r="C38" i="7"/>
  <c r="B39" i="7"/>
  <c r="B38" i="7"/>
  <c r="C39" i="6"/>
  <c r="C38" i="6"/>
  <c r="B38" i="6"/>
  <c r="B39" i="6"/>
  <c r="C39" i="5"/>
  <c r="C38" i="5"/>
  <c r="B38" i="5"/>
  <c r="B39" i="5"/>
  <c r="C39" i="4"/>
  <c r="C38" i="4"/>
  <c r="B38" i="4"/>
  <c r="B39" i="4"/>
  <c r="C39" i="3"/>
  <c r="C38" i="3"/>
  <c r="B38" i="3"/>
  <c r="B39" i="3"/>
  <c r="C39" i="2"/>
  <c r="C38" i="2"/>
  <c r="B38" i="2"/>
  <c r="B39" i="2"/>
  <c r="C2" i="10"/>
  <c r="E36" i="10"/>
  <c r="E35" i="10"/>
  <c r="E34" i="10"/>
  <c r="E33" i="10"/>
  <c r="E32" i="10"/>
  <c r="E28" i="10"/>
  <c r="E27" i="10"/>
  <c r="E26" i="10"/>
  <c r="E24" i="10"/>
  <c r="E22" i="10"/>
  <c r="E21" i="10"/>
  <c r="E20" i="10"/>
  <c r="E19" i="10"/>
  <c r="E18" i="10"/>
  <c r="E17" i="10"/>
  <c r="E16" i="10"/>
  <c r="E15" i="10"/>
  <c r="E14" i="10"/>
  <c r="E13" i="10"/>
  <c r="E12" i="10"/>
  <c r="E10" i="10"/>
  <c r="E7" i="10"/>
  <c r="E6" i="10"/>
  <c r="E5" i="10"/>
  <c r="E3" i="10"/>
  <c r="E2" i="10"/>
  <c r="D2" i="10"/>
  <c r="D3" i="10"/>
  <c r="D5" i="10"/>
  <c r="D6" i="10"/>
  <c r="D7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4" i="10"/>
  <c r="D26" i="10"/>
  <c r="D27" i="10"/>
  <c r="D28" i="10"/>
  <c r="D32" i="10"/>
  <c r="D33" i="10"/>
  <c r="D34" i="10"/>
  <c r="D35" i="10"/>
  <c r="D36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2" i="10"/>
  <c r="E36" i="9"/>
  <c r="E35" i="9"/>
  <c r="E34" i="9"/>
  <c r="E33" i="9"/>
  <c r="E32" i="9"/>
  <c r="E28" i="9"/>
  <c r="E27" i="9"/>
  <c r="E26" i="9"/>
  <c r="E24" i="9"/>
  <c r="E22" i="9"/>
  <c r="E21" i="9"/>
  <c r="E20" i="9"/>
  <c r="E19" i="9"/>
  <c r="E18" i="9"/>
  <c r="E17" i="9"/>
  <c r="E16" i="9"/>
  <c r="E15" i="9"/>
  <c r="E14" i="9"/>
  <c r="E13" i="9"/>
  <c r="E12" i="9"/>
  <c r="E10" i="9"/>
  <c r="E7" i="9"/>
  <c r="E6" i="9"/>
  <c r="E5" i="9"/>
  <c r="E3" i="9"/>
  <c r="E2" i="9"/>
  <c r="D2" i="9"/>
  <c r="D3" i="9"/>
  <c r="D5" i="9"/>
  <c r="D6" i="9"/>
  <c r="D7" i="9"/>
  <c r="D10" i="9"/>
  <c r="D12" i="9"/>
  <c r="D13" i="9"/>
  <c r="D14" i="9"/>
  <c r="D15" i="9"/>
  <c r="D16" i="9"/>
  <c r="D17" i="9"/>
  <c r="D18" i="9"/>
  <c r="D19" i="9"/>
  <c r="D20" i="9"/>
  <c r="D21" i="9"/>
  <c r="D22" i="9"/>
  <c r="D24" i="9"/>
  <c r="D26" i="9"/>
  <c r="D27" i="9"/>
  <c r="D28" i="9"/>
  <c r="D32" i="9"/>
  <c r="D33" i="9"/>
  <c r="D34" i="9"/>
  <c r="D35" i="9"/>
  <c r="D36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E36" i="8"/>
  <c r="E35" i="8"/>
  <c r="E34" i="8"/>
  <c r="E33" i="8"/>
  <c r="E32" i="8"/>
  <c r="E28" i="8"/>
  <c r="E27" i="8"/>
  <c r="E26" i="8"/>
  <c r="E24" i="8"/>
  <c r="E22" i="8"/>
  <c r="E21" i="8"/>
  <c r="E20" i="8"/>
  <c r="E19" i="8"/>
  <c r="E18" i="8"/>
  <c r="E17" i="8"/>
  <c r="E16" i="8"/>
  <c r="E15" i="8"/>
  <c r="E14" i="8"/>
  <c r="E13" i="8"/>
  <c r="E12" i="8"/>
  <c r="E10" i="8"/>
  <c r="E7" i="8"/>
  <c r="E6" i="8"/>
  <c r="E5" i="8"/>
  <c r="E3" i="8"/>
  <c r="E2" i="8"/>
  <c r="D2" i="8"/>
  <c r="D3" i="8"/>
  <c r="D5" i="8"/>
  <c r="D6" i="8"/>
  <c r="D7" i="8"/>
  <c r="D10" i="8"/>
  <c r="D12" i="8"/>
  <c r="D13" i="8"/>
  <c r="D14" i="8"/>
  <c r="D15" i="8"/>
  <c r="D16" i="8"/>
  <c r="D17" i="8"/>
  <c r="D18" i="8"/>
  <c r="D19" i="8"/>
  <c r="D20" i="8"/>
  <c r="D21" i="8"/>
  <c r="D22" i="8"/>
  <c r="D24" i="8"/>
  <c r="D26" i="8"/>
  <c r="D27" i="8"/>
  <c r="D28" i="8"/>
  <c r="D32" i="8"/>
  <c r="D33" i="8"/>
  <c r="D34" i="8"/>
  <c r="D35" i="8"/>
  <c r="D36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2" i="8"/>
  <c r="E16" i="7"/>
  <c r="E15" i="7"/>
  <c r="E14" i="7"/>
  <c r="E13" i="7"/>
  <c r="E12" i="7"/>
  <c r="E10" i="7"/>
  <c r="E7" i="7"/>
  <c r="E6" i="7"/>
  <c r="E5" i="7"/>
  <c r="E3" i="7"/>
  <c r="E2" i="7"/>
  <c r="E17" i="7"/>
  <c r="E18" i="7"/>
  <c r="E19" i="7"/>
  <c r="E20" i="7"/>
  <c r="E21" i="7"/>
  <c r="E22" i="7"/>
  <c r="E24" i="7"/>
  <c r="E26" i="7"/>
  <c r="E27" i="7"/>
  <c r="E28" i="7"/>
  <c r="E32" i="7"/>
  <c r="E33" i="7"/>
  <c r="E34" i="7"/>
  <c r="E35" i="7"/>
  <c r="E36" i="7"/>
  <c r="D5" i="7"/>
  <c r="D6" i="7"/>
  <c r="D7" i="7"/>
  <c r="D10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7" i="7"/>
  <c r="D28" i="7"/>
  <c r="D32" i="7"/>
  <c r="D33" i="7"/>
  <c r="D34" i="7"/>
  <c r="D35" i="7"/>
  <c r="D36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D3" i="7"/>
  <c r="D2" i="7"/>
  <c r="C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E36" i="6"/>
  <c r="E35" i="6"/>
  <c r="E34" i="6"/>
  <c r="E33" i="6"/>
  <c r="E32" i="6"/>
  <c r="E28" i="6"/>
  <c r="D32" i="6"/>
  <c r="D33" i="6"/>
  <c r="D34" i="6"/>
  <c r="D35" i="6"/>
  <c r="D36" i="6"/>
  <c r="C37" i="6"/>
  <c r="C36" i="6"/>
  <c r="C35" i="6"/>
  <c r="C34" i="6"/>
  <c r="C33" i="6"/>
  <c r="C32" i="6"/>
  <c r="C31" i="6"/>
  <c r="C30" i="6"/>
  <c r="C29" i="6"/>
  <c r="C28" i="6"/>
  <c r="D28" i="6"/>
  <c r="E27" i="6"/>
  <c r="D27" i="6"/>
  <c r="C27" i="6"/>
  <c r="E26" i="6"/>
  <c r="D26" i="6"/>
  <c r="C26" i="6"/>
  <c r="C25" i="6"/>
  <c r="E24" i="6"/>
  <c r="D24" i="6"/>
  <c r="C24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C11" i="6"/>
  <c r="E10" i="6"/>
  <c r="D10" i="6"/>
  <c r="C10" i="6"/>
  <c r="C9" i="6"/>
  <c r="C8" i="6"/>
  <c r="E7" i="6"/>
  <c r="D7" i="6"/>
  <c r="C7" i="6"/>
  <c r="E6" i="6"/>
  <c r="D6" i="6"/>
  <c r="C6" i="6"/>
  <c r="E5" i="6"/>
  <c r="D5" i="6"/>
  <c r="C5" i="6"/>
  <c r="C4" i="6"/>
  <c r="E3" i="6"/>
  <c r="D3" i="6"/>
  <c r="C3" i="6"/>
  <c r="E2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E36" i="5"/>
  <c r="E35" i="5"/>
  <c r="E34" i="5"/>
  <c r="E33" i="5"/>
  <c r="E32" i="5"/>
  <c r="E28" i="5"/>
  <c r="E27" i="5"/>
  <c r="E26" i="5"/>
  <c r="E24" i="5"/>
  <c r="E22" i="5"/>
  <c r="E21" i="5"/>
  <c r="E20" i="5"/>
  <c r="E19" i="5"/>
  <c r="E18" i="5"/>
  <c r="E17" i="5"/>
  <c r="E16" i="5"/>
  <c r="E15" i="5"/>
  <c r="E14" i="5"/>
  <c r="E13" i="5"/>
  <c r="E12" i="5"/>
  <c r="E10" i="5"/>
  <c r="E7" i="5"/>
  <c r="E6" i="5"/>
  <c r="E5" i="5"/>
  <c r="E3" i="5"/>
  <c r="E2" i="5"/>
  <c r="D2" i="5"/>
  <c r="D3" i="5"/>
  <c r="D5" i="5"/>
  <c r="D6" i="5"/>
  <c r="D7" i="5"/>
  <c r="D10" i="5"/>
  <c r="D12" i="5"/>
  <c r="D13" i="5"/>
  <c r="D14" i="5"/>
  <c r="D15" i="5"/>
  <c r="D16" i="5"/>
  <c r="D17" i="5"/>
  <c r="D18" i="5"/>
  <c r="D19" i="5"/>
  <c r="D20" i="5"/>
  <c r="D21" i="5"/>
  <c r="D22" i="5"/>
  <c r="D24" i="5"/>
  <c r="D26" i="5"/>
  <c r="D27" i="5"/>
  <c r="D28" i="5"/>
  <c r="D32" i="5"/>
  <c r="D33" i="5"/>
  <c r="D34" i="5"/>
  <c r="D35" i="5"/>
  <c r="D36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2" i="5"/>
  <c r="E2" i="4"/>
  <c r="E3" i="4"/>
  <c r="E5" i="4"/>
  <c r="E6" i="4"/>
  <c r="E7" i="4"/>
  <c r="E10" i="4"/>
  <c r="E12" i="4"/>
  <c r="E13" i="4"/>
  <c r="E14" i="4"/>
  <c r="E15" i="4"/>
  <c r="E16" i="4"/>
  <c r="E17" i="4"/>
  <c r="E18" i="4"/>
  <c r="E19" i="4"/>
  <c r="E20" i="4"/>
  <c r="E21" i="4"/>
  <c r="E22" i="4"/>
  <c r="E24" i="4"/>
  <c r="E26" i="4"/>
  <c r="E27" i="4"/>
  <c r="E28" i="4"/>
  <c r="E32" i="4"/>
  <c r="E33" i="4"/>
  <c r="E34" i="4"/>
  <c r="E35" i="4"/>
  <c r="E36" i="4"/>
  <c r="D2" i="4"/>
  <c r="D3" i="4"/>
  <c r="D5" i="4"/>
  <c r="D6" i="4"/>
  <c r="D7" i="4"/>
  <c r="D10" i="4"/>
  <c r="D12" i="4"/>
  <c r="D13" i="4"/>
  <c r="D14" i="4"/>
  <c r="D15" i="4"/>
  <c r="D16" i="4"/>
  <c r="D17" i="4"/>
  <c r="D18" i="4"/>
  <c r="D19" i="4"/>
  <c r="D20" i="4"/>
  <c r="D21" i="4"/>
  <c r="D22" i="4"/>
  <c r="D24" i="4"/>
  <c r="D26" i="4"/>
  <c r="D27" i="4"/>
  <c r="D28" i="4"/>
  <c r="D32" i="4"/>
  <c r="D33" i="4"/>
  <c r="D34" i="4"/>
  <c r="D35" i="4"/>
  <c r="D36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  <c r="E36" i="3"/>
  <c r="E35" i="3"/>
  <c r="E34" i="3"/>
  <c r="E33" i="3"/>
  <c r="E32" i="3"/>
  <c r="E28" i="3"/>
  <c r="E27" i="3"/>
  <c r="E26" i="3"/>
  <c r="E24" i="3"/>
  <c r="E22" i="3"/>
  <c r="E21" i="3"/>
  <c r="E20" i="3"/>
  <c r="E19" i="3"/>
  <c r="E18" i="3"/>
  <c r="E17" i="3"/>
  <c r="E16" i="3"/>
  <c r="E15" i="3"/>
  <c r="E14" i="3"/>
  <c r="E13" i="3"/>
  <c r="E12" i="3"/>
  <c r="E10" i="3"/>
  <c r="E7" i="3"/>
  <c r="E6" i="3"/>
  <c r="E5" i="3"/>
  <c r="E3" i="3"/>
  <c r="E2" i="3"/>
  <c r="D2" i="3"/>
  <c r="D36" i="3"/>
  <c r="D35" i="3"/>
  <c r="D34" i="3"/>
  <c r="D33" i="3"/>
  <c r="D32" i="3"/>
  <c r="D28" i="3"/>
  <c r="D27" i="3"/>
  <c r="D26" i="3"/>
  <c r="D24" i="3"/>
  <c r="D22" i="3"/>
  <c r="D21" i="3"/>
  <c r="D20" i="3"/>
  <c r="D19" i="3"/>
  <c r="D18" i="3"/>
  <c r="D17" i="3"/>
  <c r="D16" i="3"/>
  <c r="D15" i="3"/>
  <c r="D14" i="3"/>
  <c r="D13" i="3"/>
  <c r="D12" i="3"/>
  <c r="D10" i="3"/>
  <c r="D7" i="3"/>
  <c r="D6" i="3"/>
  <c r="D5" i="3"/>
  <c r="D3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C37" i="2"/>
  <c r="D36" i="2"/>
  <c r="E36" i="2"/>
  <c r="C36" i="2"/>
  <c r="E35" i="2"/>
  <c r="D35" i="2"/>
  <c r="C35" i="2"/>
  <c r="E34" i="2"/>
  <c r="D34" i="2"/>
  <c r="C34" i="2"/>
  <c r="D33" i="2"/>
  <c r="E33" i="2"/>
  <c r="C33" i="2"/>
  <c r="E32" i="2"/>
  <c r="D32" i="2"/>
  <c r="C32" i="2"/>
  <c r="C31" i="2"/>
  <c r="C30" i="2"/>
  <c r="C29" i="2"/>
  <c r="E28" i="2"/>
  <c r="D28" i="2"/>
  <c r="C28" i="2"/>
  <c r="E27" i="2"/>
  <c r="D27" i="2"/>
  <c r="C27" i="2"/>
  <c r="E26" i="2"/>
  <c r="D26" i="2"/>
  <c r="C26" i="2"/>
  <c r="C25" i="2"/>
  <c r="E24" i="2"/>
  <c r="D24" i="2"/>
  <c r="C24" i="2"/>
  <c r="C23" i="2"/>
  <c r="E22" i="2"/>
  <c r="D22" i="2"/>
  <c r="C22" i="2"/>
  <c r="E21" i="2"/>
  <c r="D21" i="2"/>
  <c r="C21" i="2"/>
  <c r="E20" i="2"/>
  <c r="D20" i="2"/>
  <c r="C20" i="2"/>
  <c r="D19" i="2"/>
  <c r="E19" i="2"/>
  <c r="C19" i="2"/>
  <c r="E18" i="2"/>
  <c r="D18" i="2"/>
  <c r="C18" i="2"/>
  <c r="C12" i="2"/>
  <c r="C13" i="2"/>
  <c r="C16" i="2"/>
  <c r="E17" i="2"/>
  <c r="D17" i="2"/>
  <c r="C17" i="2"/>
  <c r="E16" i="2"/>
  <c r="D16" i="2"/>
  <c r="D15" i="2"/>
  <c r="E15" i="2"/>
  <c r="C15" i="2"/>
  <c r="D14" i="2"/>
  <c r="E14" i="2"/>
  <c r="C14" i="2"/>
  <c r="D13" i="2"/>
  <c r="E13" i="2"/>
  <c r="E12" i="2"/>
  <c r="D12" i="2"/>
  <c r="C11" i="2"/>
  <c r="E10" i="2"/>
  <c r="D10" i="2"/>
  <c r="C10" i="2"/>
  <c r="C9" i="2"/>
  <c r="C8" i="2"/>
  <c r="E7" i="2"/>
  <c r="D7" i="2"/>
  <c r="C7" i="2"/>
  <c r="E6" i="2"/>
  <c r="D6" i="2"/>
  <c r="C6" i="2"/>
  <c r="E5" i="2"/>
  <c r="D5" i="2"/>
  <c r="C5" i="2"/>
  <c r="C4" i="2"/>
  <c r="E3" i="2"/>
  <c r="D3" i="2"/>
  <c r="C3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<sst xmlns="http://schemas.openxmlformats.org/spreadsheetml/2006/main" count="816" uniqueCount="52">
  <si>
    <t>ID</t>
  </si>
  <si>
    <t>functional_unit</t>
  </si>
  <si>
    <t>stainless_steel</t>
  </si>
  <si>
    <t>kg</t>
  </si>
  <si>
    <t>rockwool</t>
  </si>
  <si>
    <t>slab_concrete</t>
  </si>
  <si>
    <t>m3</t>
  </si>
  <si>
    <t>wall_concrete</t>
  </si>
  <si>
    <t>aluminum_sheet</t>
  </si>
  <si>
    <t>chemical_factory</t>
  </si>
  <si>
    <t>EG</t>
  </si>
  <si>
    <t>MAA</t>
  </si>
  <si>
    <t>PAM</t>
  </si>
  <si>
    <t>FMD</t>
  </si>
  <si>
    <t>CuSO4</t>
  </si>
  <si>
    <t>H2SO4</t>
  </si>
  <si>
    <t>DMA</t>
  </si>
  <si>
    <t>EDCl</t>
  </si>
  <si>
    <t>KOH</t>
  </si>
  <si>
    <t>GAC</t>
  </si>
  <si>
    <t>NaPS</t>
  </si>
  <si>
    <t>PP</t>
  </si>
  <si>
    <t>PVC</t>
  </si>
  <si>
    <t>epoxy</t>
  </si>
  <si>
    <t>PS</t>
  </si>
  <si>
    <t>molding</t>
  </si>
  <si>
    <t>extrusion</t>
  </si>
  <si>
    <t>PE</t>
  </si>
  <si>
    <t>varnish</t>
  </si>
  <si>
    <t>air_compressor</t>
  </si>
  <si>
    <t>iron_sponge</t>
  </si>
  <si>
    <t>carbon_steel</t>
  </si>
  <si>
    <t>pump_40W</t>
  </si>
  <si>
    <t>pump_22kW</t>
  </si>
  <si>
    <t>heat</t>
  </si>
  <si>
    <t>MJ</t>
  </si>
  <si>
    <t>electricity</t>
  </si>
  <si>
    <t>kWh</t>
  </si>
  <si>
    <t>heat_onsite</t>
  </si>
  <si>
    <t>trucking</t>
  </si>
  <si>
    <t>ton*km</t>
  </si>
  <si>
    <t>biogas_offset</t>
  </si>
  <si>
    <t>unit</t>
  </si>
  <si>
    <t>expected</t>
  </si>
  <si>
    <t>low</t>
  </si>
  <si>
    <t>high</t>
  </si>
  <si>
    <t>reference</t>
  </si>
  <si>
    <t>ecoinvent 3.8</t>
  </si>
  <si>
    <t>hdpe_pipes</t>
  </si>
  <si>
    <t>ea</t>
  </si>
  <si>
    <t>NaOCl</t>
  </si>
  <si>
    <t>citric_acid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</si>
</sst>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y_c\Dropbox\PhD\Research\QSD\codes_developing\EXPOsan\exposan\metab_mock\data\CFs.xlsx" TargetMode="External"/><Relationship Id="rId1" Type="http://schemas.openxmlformats.org/officeDocument/2006/relationships/externalLinkPath" Target="C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ed"/>
    </sheetNames>
    <sheetDataSet>
      <sheetData sheetId="0">
        <row r="5">
          <cell r="D5" t="str">
            <v>kg SO2-Eq</v>
          </cell>
          <cell r="E5" t="str">
            <v>kg CO2-Eq</v>
          </cell>
          <cell r="F5" t="str">
            <v>CTUe</v>
          </cell>
          <cell r="G5" t="str">
            <v>kg N-Eq</v>
          </cell>
          <cell r="H5" t="str">
            <v>CTUh</v>
          </cell>
          <cell r="I5" t="str">
            <v>CTUh</v>
          </cell>
          <cell r="J5" t="str">
            <v>kg CFC-11-Eq</v>
          </cell>
          <cell r="K5" t="str">
            <v>PM2.5-Eq</v>
          </cell>
          <cell r="L5" t="str">
            <v>kg O3-Eq</v>
          </cell>
        </row>
        <row r="6">
          <cell r="D6">
            <v>2.4536702736786979E-2</v>
          </cell>
          <cell r="E6">
            <v>5.1961536988785628</v>
          </cell>
          <cell r="F6">
            <v>235.28975596600989</v>
          </cell>
          <cell r="G6">
            <v>1.5694078230597128E-2</v>
          </cell>
          <cell r="H6">
            <v>1.1315565662412939E-5</v>
          </cell>
          <cell r="I6">
            <v>3.0837790916537761E-6</v>
          </cell>
          <cell r="J6">
            <v>2.4767105826119899E-7</v>
          </cell>
          <cell r="K6">
            <v>1.5108013898747E-2</v>
          </cell>
          <cell r="L6">
            <v>0.30451001206237233</v>
          </cell>
        </row>
        <row r="7">
          <cell r="D7">
            <v>2.541775233318672E-2</v>
          </cell>
          <cell r="E7">
            <v>5.456520151284959</v>
          </cell>
          <cell r="F7">
            <v>242.17078339701769</v>
          </cell>
          <cell r="G7">
            <v>1.6474387723849529E-2</v>
          </cell>
          <cell r="H7">
            <v>1.15501975227843E-5</v>
          </cell>
          <cell r="I7">
            <v>3.1375609226678001E-6</v>
          </cell>
          <cell r="J7">
            <v>2.6679012121964431E-7</v>
          </cell>
          <cell r="K7">
            <v>1.542178433050365E-2</v>
          </cell>
          <cell r="L7">
            <v>0.3194184484786538</v>
          </cell>
        </row>
        <row r="8">
          <cell r="D8">
            <v>9.3614178114947294E-3</v>
          </cell>
          <cell r="E8">
            <v>1.337469777981859</v>
          </cell>
          <cell r="F8">
            <v>15.739113985740831</v>
          </cell>
          <cell r="G8">
            <v>3.418690254406981E-3</v>
          </cell>
          <cell r="H8">
            <v>7.8646823105266511E-8</v>
          </cell>
          <cell r="I8">
            <v>2.6027607925151861E-7</v>
          </cell>
          <cell r="J8">
            <v>7.600971295670294E-8</v>
          </cell>
          <cell r="K8">
            <v>1.5518524224926581E-3</v>
          </cell>
          <cell r="L8">
            <v>8.0463788262389591E-2</v>
          </cell>
        </row>
        <row r="9">
          <cell r="D9">
            <v>9.6359160960800272E-3</v>
          </cell>
          <cell r="E9">
            <v>1.402403905919255</v>
          </cell>
          <cell r="F9">
            <v>16.51674235015517</v>
          </cell>
          <cell r="G9">
            <v>3.5895171671533862E-3</v>
          </cell>
          <cell r="H9">
            <v>8.3883577618430348E-8</v>
          </cell>
          <cell r="I9">
            <v>2.7523061354453288E-7</v>
          </cell>
          <cell r="J9">
            <v>8.0674224542515064E-8</v>
          </cell>
          <cell r="K9">
            <v>1.6057923757518001E-3</v>
          </cell>
          <cell r="L9">
            <v>8.4405110212722428E-2</v>
          </cell>
        </row>
        <row r="10">
          <cell r="D10">
            <v>3.1493582747315418</v>
          </cell>
          <cell r="E10">
            <v>886.76141704844508</v>
          </cell>
          <cell r="F10">
            <v>12769.03031992845</v>
          </cell>
          <cell r="G10">
            <v>2.8644343347529562</v>
          </cell>
          <cell r="H10">
            <v>2.4873151124232742E-4</v>
          </cell>
          <cell r="I10">
            <v>1.8853802295109049E-4</v>
          </cell>
          <cell r="J10">
            <v>5.7698289777398903E-5</v>
          </cell>
          <cell r="K10">
            <v>0.84057709954349569</v>
          </cell>
          <cell r="L10">
            <v>47.170858238289952</v>
          </cell>
        </row>
        <row r="11">
          <cell r="D11">
            <v>0.85240519348643307</v>
          </cell>
          <cell r="E11">
            <v>289.73246435266492</v>
          </cell>
          <cell r="F11">
            <v>1902.3524079666879</v>
          </cell>
          <cell r="G11">
            <v>0.34511716455904901</v>
          </cell>
          <cell r="H11">
            <v>1.230798038553833E-5</v>
          </cell>
          <cell r="I11">
            <v>4.5649140835630297E-5</v>
          </cell>
          <cell r="J11">
            <v>2.013337710012916E-5</v>
          </cell>
          <cell r="K11">
            <v>0.1238759201184353</v>
          </cell>
          <cell r="L11">
            <v>17.558279905331649</v>
          </cell>
        </row>
        <row r="12">
          <cell r="D12">
            <v>1.048509892724681</v>
          </cell>
          <cell r="E12">
            <v>383.44607374971127</v>
          </cell>
          <cell r="F12">
            <v>2278.2696994977782</v>
          </cell>
          <cell r="G12">
            <v>0.44500286397430622</v>
          </cell>
          <cell r="H12">
            <v>1.446089703799479E-5</v>
          </cell>
          <cell r="I12">
            <v>5.7031844683283391E-5</v>
          </cell>
          <cell r="J12">
            <v>2.3488953290580951E-5</v>
          </cell>
          <cell r="K12">
            <v>0.15286800292574829</v>
          </cell>
          <cell r="L12">
            <v>21.219430963543271</v>
          </cell>
        </row>
        <row r="13">
          <cell r="D13">
            <v>0.16708515963685719</v>
          </cell>
          <cell r="E13">
            <v>20.63328971375309</v>
          </cell>
          <cell r="F13">
            <v>321.89377944480202</v>
          </cell>
          <cell r="G13">
            <v>0.1054265625985171</v>
          </cell>
          <cell r="H13">
            <v>5.9613206537490739E-6</v>
          </cell>
          <cell r="I13">
            <v>9.1097221348041555E-6</v>
          </cell>
          <cell r="J13">
            <v>6.4909769067236739E-7</v>
          </cell>
          <cell r="K13">
            <v>3.0733751522645038E-2</v>
          </cell>
          <cell r="L13">
            <v>1.5072145101044629</v>
          </cell>
        </row>
        <row r="14">
          <cell r="D14">
            <v>0.12333043739890991</v>
          </cell>
          <cell r="E14">
            <v>21.586156673356591</v>
          </cell>
          <cell r="F14">
            <v>269.48390255792339</v>
          </cell>
          <cell r="G14">
            <v>5.6433629789538441E-2</v>
          </cell>
          <cell r="H14">
            <v>5.8350185531763361E-6</v>
          </cell>
          <cell r="I14">
            <v>5.7471628648779909E-6</v>
          </cell>
          <cell r="J14">
            <v>7.0210654624124678E-7</v>
          </cell>
          <cell r="K14">
            <v>2.2734627649177771E-2</v>
          </cell>
          <cell r="L14">
            <v>1.4512711395606299</v>
          </cell>
        </row>
        <row r="15">
          <cell r="D15">
            <v>2.830896661621265E-3</v>
          </cell>
          <cell r="E15">
            <v>0.6528425261923726</v>
          </cell>
          <cell r="F15">
            <v>6.5805177476377903</v>
          </cell>
          <cell r="G15">
            <v>1.9452403914003559E-3</v>
          </cell>
          <cell r="H15">
            <v>7.4202904982549248E-8</v>
          </cell>
          <cell r="I15">
            <v>1.495100743493346E-7</v>
          </cell>
          <cell r="J15">
            <v>3.2511271671513913E-8</v>
          </cell>
          <cell r="K15">
            <v>7.9963441448620894E-4</v>
          </cell>
          <cell r="L15">
            <v>3.7722503757288278E-2</v>
          </cell>
        </row>
        <row r="16">
          <cell r="D16">
            <v>1415814.887564661</v>
          </cell>
          <cell r="E16">
            <v>162526826.85540551</v>
          </cell>
          <cell r="F16">
            <v>24923430907.060322</v>
          </cell>
          <cell r="G16">
            <v>1206488.2143977641</v>
          </cell>
          <cell r="H16">
            <v>85.774349910481135</v>
          </cell>
          <cell r="I16">
            <v>281.18457221305738</v>
          </cell>
          <cell r="J16">
            <v>11.459276177700589</v>
          </cell>
          <cell r="K16">
            <v>262700.63039299118</v>
          </cell>
          <cell r="L16">
            <v>11837668.365293359</v>
          </cell>
        </row>
        <row r="17">
          <cell r="D17">
            <v>1446333.89434565</v>
          </cell>
          <cell r="E17">
            <v>168283451.32788521</v>
          </cell>
          <cell r="F17">
            <v>24914545553.72049</v>
          </cell>
          <cell r="G17">
            <v>1215427.4617849931</v>
          </cell>
          <cell r="H17">
            <v>85.84071193078924</v>
          </cell>
          <cell r="I17">
            <v>281.24682039637349</v>
          </cell>
          <cell r="J17">
            <v>11.415923876503371</v>
          </cell>
          <cell r="K17">
            <v>280185.45084973419</v>
          </cell>
          <cell r="L17">
            <v>12315906.05093481</v>
          </cell>
        </row>
        <row r="18">
          <cell r="D18">
            <v>8.6795304336004589E-3</v>
          </cell>
          <cell r="E18">
            <v>2.2938226933709269</v>
          </cell>
          <cell r="F18">
            <v>27.614664322274511</v>
          </cell>
          <cell r="G18">
            <v>5.0315881320586028E-3</v>
          </cell>
          <cell r="H18">
            <v>1.475017157737242E-7</v>
          </cell>
          <cell r="I18">
            <v>4.4212613095705813E-7</v>
          </cell>
          <cell r="J18">
            <v>4.152842936468107E-8</v>
          </cell>
          <cell r="K18">
            <v>1.839014037631515E-3</v>
          </cell>
          <cell r="L18">
            <v>0.1173149486827452</v>
          </cell>
        </row>
        <row r="19">
          <cell r="D19">
            <v>3.5103283060420667E-2</v>
          </cell>
          <cell r="E19">
            <v>6.7094065533502301</v>
          </cell>
          <cell r="F19">
            <v>163.6130955557486</v>
          </cell>
          <cell r="G19">
            <v>2.1012086936396879E-2</v>
          </cell>
          <cell r="H19">
            <v>4.4596761025877881E-7</v>
          </cell>
          <cell r="I19">
            <v>2.5873604292899639E-6</v>
          </cell>
          <cell r="J19">
            <v>2.7068243470512928E-7</v>
          </cell>
          <cell r="K19">
            <v>4.8318507607646582E-3</v>
          </cell>
          <cell r="L19">
            <v>0.33055118580069232</v>
          </cell>
        </row>
        <row r="20">
          <cell r="D20">
            <v>1.478147500418665E-2</v>
          </cell>
          <cell r="E20">
            <v>3.2246135014082249</v>
          </cell>
          <cell r="F20">
            <v>30.09225693979969</v>
          </cell>
          <cell r="G20">
            <v>1.5908974767159259E-2</v>
          </cell>
          <cell r="H20">
            <v>1.5484555950795549E-7</v>
          </cell>
          <cell r="I20">
            <v>4.9699021457262798E-7</v>
          </cell>
          <cell r="J20">
            <v>1.165481887362696E-7</v>
          </cell>
          <cell r="K20">
            <v>1.5909819888481631E-3</v>
          </cell>
          <cell r="L20">
            <v>0.12599474832707011</v>
          </cell>
        </row>
        <row r="21">
          <cell r="D21">
            <v>1.5217476006350931E-2</v>
          </cell>
          <cell r="E21">
            <v>3.274679467899912</v>
          </cell>
          <cell r="F21">
            <v>30.489921337598819</v>
          </cell>
          <cell r="G21">
            <v>1.598244646853204E-2</v>
          </cell>
          <cell r="H21">
            <v>1.6012190025478221E-7</v>
          </cell>
          <cell r="I21">
            <v>5.0609637548979933E-7</v>
          </cell>
          <cell r="J21">
            <v>1.2607764874080209E-7</v>
          </cell>
          <cell r="K21">
            <v>1.6361929747423249E-3</v>
          </cell>
          <cell r="L21">
            <v>0.1362982458365056</v>
          </cell>
        </row>
        <row r="22">
          <cell r="D22">
            <v>3.6222246823359671E-3</v>
          </cell>
          <cell r="E22">
            <v>0.92309784780611137</v>
          </cell>
          <cell r="F22">
            <v>13.22590171377327</v>
          </cell>
          <cell r="G22">
            <v>3.9745301341921032E-3</v>
          </cell>
          <cell r="H22">
            <v>6.1974274985888816E-8</v>
          </cell>
          <cell r="I22">
            <v>1.8446379929888959E-7</v>
          </cell>
          <cell r="J22">
            <v>2.5622925720904071E-7</v>
          </cell>
          <cell r="K22">
            <v>4.9886643761519033E-4</v>
          </cell>
          <cell r="L22">
            <v>5.42639279447589E-2</v>
          </cell>
        </row>
        <row r="23">
          <cell r="D23">
            <v>0.18863888518014679</v>
          </cell>
          <cell r="E23">
            <v>4.8164857106578349</v>
          </cell>
          <cell r="F23">
            <v>4873.2334515259772</v>
          </cell>
          <cell r="G23">
            <v>0.14137591143066669</v>
          </cell>
          <cell r="H23">
            <v>2.0749192277576428E-6</v>
          </cell>
          <cell r="I23">
            <v>4.9363971125341799E-5</v>
          </cell>
          <cell r="J23">
            <v>7.0216176801292947E-7</v>
          </cell>
          <cell r="K23">
            <v>1.980207620150598E-2</v>
          </cell>
          <cell r="L23">
            <v>0.75916859056153396</v>
          </cell>
        </row>
        <row r="24">
          <cell r="D24">
            <v>0.1889962351425967</v>
          </cell>
          <cell r="E24">
            <v>4.8707461311581444</v>
          </cell>
          <cell r="F24">
            <v>4871.5068400831778</v>
          </cell>
          <cell r="G24">
            <v>0.14141306712344059</v>
          </cell>
          <cell r="H24">
            <v>2.083131950713566E-6</v>
          </cell>
          <cell r="I24">
            <v>4.9392165106486159E-5</v>
          </cell>
          <cell r="J24">
            <v>7.1170352473831222E-7</v>
          </cell>
          <cell r="K24">
            <v>1.9838671027524939E-2</v>
          </cell>
          <cell r="L24">
            <v>0.76990195419995</v>
          </cell>
        </row>
        <row r="25">
          <cell r="D25">
            <v>8.3251117097785394E-3</v>
          </cell>
          <cell r="E25">
            <v>0.10040005383153031</v>
          </cell>
          <cell r="F25">
            <v>5.8823744978030241</v>
          </cell>
          <cell r="G25">
            <v>3.992311765654915E-4</v>
          </cell>
          <cell r="H25">
            <v>2.0515909182564622E-8</v>
          </cell>
          <cell r="I25">
            <v>6.9899221397247458E-8</v>
          </cell>
          <cell r="J25">
            <v>8.6920928666461049E-9</v>
          </cell>
          <cell r="K25">
            <v>5.8112201633339698E-4</v>
          </cell>
          <cell r="L25">
            <v>6.4798166293127653E-3</v>
          </cell>
        </row>
        <row r="26">
          <cell r="D26">
            <v>7.7488213634093663E-3</v>
          </cell>
          <cell r="E26">
            <v>0.16817802247848901</v>
          </cell>
          <cell r="F26">
            <v>69.456253031008856</v>
          </cell>
          <cell r="G26">
            <v>2.217752260028071E-3</v>
          </cell>
          <cell r="H26">
            <v>5.458491392415994E-8</v>
          </cell>
          <cell r="I26">
            <v>1.1028756263889361E-6</v>
          </cell>
          <cell r="J26">
            <v>1.9128253235671729E-8</v>
          </cell>
          <cell r="K26">
            <v>6.5288260998247135E-4</v>
          </cell>
          <cell r="L26">
            <v>2.498686964893683E-2</v>
          </cell>
        </row>
        <row r="27">
          <cell r="D27">
            <v>1.077573949920386E-2</v>
          </cell>
          <cell r="E27">
            <v>2.959112588286704</v>
          </cell>
          <cell r="F27">
            <v>25.549263161957999</v>
          </cell>
          <cell r="G27">
            <v>2.1576528080962391E-2</v>
          </cell>
          <cell r="H27">
            <v>1.402641133464283E-7</v>
          </cell>
          <cell r="I27">
            <v>4.4314159305809068E-7</v>
          </cell>
          <cell r="J27">
            <v>4.3381237071769802E-7</v>
          </cell>
          <cell r="K27">
            <v>1.517416721825524E-3</v>
          </cell>
          <cell r="L27">
            <v>0.1226209178205455</v>
          </cell>
        </row>
        <row r="28">
          <cell r="D28">
            <v>1.121363080484556E-2</v>
          </cell>
          <cell r="E28">
            <v>3.0093135530154331</v>
          </cell>
          <cell r="F28">
            <v>25.94621575578272</v>
          </cell>
          <cell r="G28">
            <v>2.1649243595080719E-2</v>
          </cell>
          <cell r="H28">
            <v>1.455278480797669E-7</v>
          </cell>
          <cell r="I28">
            <v>4.5222778400636548E-7</v>
          </cell>
          <cell r="J28">
            <v>4.432874822057835E-7</v>
          </cell>
          <cell r="K28">
            <v>1.563044966544366E-3</v>
          </cell>
          <cell r="L28">
            <v>0.13297295893242431</v>
          </cell>
        </row>
        <row r="29">
          <cell r="D29">
            <v>5.8233861838214969E-3</v>
          </cell>
          <cell r="E29">
            <v>1.330381339233093</v>
          </cell>
          <cell r="F29">
            <v>24.251708352030771</v>
          </cell>
          <cell r="G29">
            <v>3.6677836086406969E-3</v>
          </cell>
          <cell r="H29">
            <v>1.148595081120439E-7</v>
          </cell>
          <cell r="I29">
            <v>3.7146442138927158E-7</v>
          </cell>
          <cell r="J29">
            <v>4.3366655426554688E-7</v>
          </cell>
          <cell r="K29">
            <v>1.326063807214463E-3</v>
          </cell>
          <cell r="L29">
            <v>7.7458400998430252E-2</v>
          </cell>
        </row>
        <row r="30">
          <cell r="D30">
            <v>5.7417126422538278E-3</v>
          </cell>
          <cell r="E30">
            <v>1.317363390381975</v>
          </cell>
          <cell r="F30">
            <v>24.140448423195782</v>
          </cell>
          <cell r="G30">
            <v>3.6489417077838E-3</v>
          </cell>
          <cell r="H30">
            <v>1.134110229334525E-7</v>
          </cell>
          <cell r="I30">
            <v>3.6885015794982951E-7</v>
          </cell>
          <cell r="J30">
            <v>4.3124199680072982E-7</v>
          </cell>
          <cell r="K30">
            <v>1.315387355504231E-3</v>
          </cell>
          <cell r="L30">
            <v>7.5316048745716679E-2</v>
          </cell>
        </row>
        <row r="31">
          <cell r="D31">
            <v>1.3224188851821269E-2</v>
          </cell>
          <cell r="E31">
            <v>2.7426716015202759</v>
          </cell>
          <cell r="F31">
            <v>49.224678563276463</v>
          </cell>
          <cell r="G31">
            <v>8.3107536946160666E-3</v>
          </cell>
          <cell r="H31">
            <v>2.4651570435776569E-7</v>
          </cell>
          <cell r="I31">
            <v>8.2749769274575725E-7</v>
          </cell>
          <cell r="J31">
            <v>1.6733052578807771E-7</v>
          </cell>
          <cell r="K31">
            <v>3.3272705792323351E-3</v>
          </cell>
          <cell r="L31">
            <v>0.17369182422631871</v>
          </cell>
        </row>
        <row r="32">
          <cell r="D32">
            <v>1.3128310255749049E-2</v>
          </cell>
          <cell r="E32">
            <v>2.7161839093266451</v>
          </cell>
          <cell r="F32">
            <v>48.941481205471241</v>
          </cell>
          <cell r="G32">
            <v>8.4855525874110091E-3</v>
          </cell>
          <cell r="H32">
            <v>2.4941269770293168E-7</v>
          </cell>
          <cell r="I32">
            <v>8.2254212961723545E-7</v>
          </cell>
          <cell r="J32">
            <v>1.9642178803569239E-7</v>
          </cell>
          <cell r="K32">
            <v>3.044739079822458E-3</v>
          </cell>
          <cell r="L32">
            <v>0.1774406295279537</v>
          </cell>
        </row>
        <row r="33">
          <cell r="D33">
            <v>1.8951188787549259E-2</v>
          </cell>
          <cell r="E33">
            <v>3.0677920048002592</v>
          </cell>
          <cell r="F33">
            <v>23.17515804846785</v>
          </cell>
          <cell r="G33">
            <v>1.146837200729074E-2</v>
          </cell>
          <cell r="H33">
            <v>2.286068128974388E-7</v>
          </cell>
          <cell r="I33">
            <v>7.3900130650871434E-7</v>
          </cell>
          <cell r="J33">
            <v>1.0857536153663711E-7</v>
          </cell>
          <cell r="K33">
            <v>2.4777440799661661E-3</v>
          </cell>
          <cell r="L33">
            <v>0.185503948136928</v>
          </cell>
        </row>
        <row r="34">
          <cell r="D34">
            <v>5.0552525695209717E-2</v>
          </cell>
          <cell r="E34">
            <v>7.7803216146340741</v>
          </cell>
          <cell r="F34">
            <v>51.359774378453828</v>
          </cell>
          <cell r="G34">
            <v>3.7115072526884313E-2</v>
          </cell>
          <cell r="H34">
            <v>5.0120129324854275E-7</v>
          </cell>
          <cell r="I34">
            <v>2.5227458365902149E-6</v>
          </cell>
          <cell r="J34">
            <v>2.367676725101124E-7</v>
          </cell>
          <cell r="K34">
            <v>4.478714723811718E-3</v>
          </cell>
          <cell r="L34">
            <v>0.49566072445761528</v>
          </cell>
        </row>
        <row r="35">
          <cell r="D35">
            <v>1.267206878976606E-2</v>
          </cell>
          <cell r="E35">
            <v>1.515446549217961</v>
          </cell>
          <cell r="F35">
            <v>82.537715518584932</v>
          </cell>
          <cell r="G35">
            <v>9.3365974245218381E-3</v>
          </cell>
          <cell r="H35">
            <v>2.2203532055684911E-7</v>
          </cell>
          <cell r="I35">
            <v>1.3560982876184349E-6</v>
          </cell>
          <cell r="J35">
            <v>3.6846318777245712E-7</v>
          </cell>
          <cell r="K35">
            <v>2.0905936681717128E-3</v>
          </cell>
          <cell r="L35">
            <v>9.4770021904919663E-2</v>
          </cell>
        </row>
        <row r="36">
          <cell r="D36">
            <v>1.310806978956609E-2</v>
          </cell>
          <cell r="E36">
            <v>1.5655125171604669</v>
          </cell>
          <cell r="F36">
            <v>82.935379866114118</v>
          </cell>
          <cell r="G36">
            <v>9.4100691235975992E-3</v>
          </cell>
          <cell r="H36">
            <v>2.2731166093383879E-7</v>
          </cell>
          <cell r="I36">
            <v>1.36520444749999E-6</v>
          </cell>
          <cell r="J36">
            <v>3.779926481853804E-7</v>
          </cell>
          <cell r="K36">
            <v>2.135804654293976E-3</v>
          </cell>
          <cell r="L36">
            <v>0.1050735194716641</v>
          </cell>
        </row>
        <row r="37">
          <cell r="D37">
            <v>8.248991728638376E-3</v>
          </cell>
          <cell r="E37">
            <v>2.2363928842641752</v>
          </cell>
          <cell r="F37">
            <v>17.864762432511039</v>
          </cell>
          <cell r="G37">
            <v>3.3941329808066878E-3</v>
          </cell>
          <cell r="H37">
            <v>1.2048830061626921E-7</v>
          </cell>
          <cell r="I37">
            <v>2.8830295843129789E-7</v>
          </cell>
          <cell r="J37">
            <v>4.894982825743649E-8</v>
          </cell>
          <cell r="K37">
            <v>9.952391527284013E-4</v>
          </cell>
          <cell r="L37">
            <v>0.118308117061123</v>
          </cell>
        </row>
        <row r="38">
          <cell r="D38">
            <v>5.6187552018003833E-3</v>
          </cell>
          <cell r="E38">
            <v>1.8655246639264309</v>
          </cell>
          <cell r="F38">
            <v>14.84025728582669</v>
          </cell>
          <cell r="G38">
            <v>2.0927783649464481E-3</v>
          </cell>
          <cell r="H38">
            <v>8.7981098915731379E-8</v>
          </cell>
          <cell r="I38">
            <v>1.9297785668215881E-7</v>
          </cell>
          <cell r="J38">
            <v>3.1332107835607482E-8</v>
          </cell>
          <cell r="K38">
            <v>5.5232874104587358E-4</v>
          </cell>
          <cell r="L38">
            <v>8.1294821607524825E-2</v>
          </cell>
        </row>
        <row r="39">
          <cell r="D39">
            <v>9.6939731934973829E-3</v>
          </cell>
          <cell r="E39">
            <v>2.4343051161191691</v>
          </cell>
          <cell r="F39">
            <v>38.784709001074809</v>
          </cell>
          <cell r="G39">
            <v>6.0995738465680393E-3</v>
          </cell>
          <cell r="H39">
            <v>1.941274732212778E-7</v>
          </cell>
          <cell r="I39">
            <v>6.2307440422796602E-7</v>
          </cell>
          <cell r="J39">
            <v>1.14939050795217E-6</v>
          </cell>
          <cell r="K39">
            <v>2.0513489628519099E-3</v>
          </cell>
          <cell r="L39">
            <v>0.1241148233517791</v>
          </cell>
        </row>
        <row r="40">
          <cell r="D40">
            <v>1.2197061672466831E-2</v>
          </cell>
          <cell r="E40">
            <v>2.9897236174764559</v>
          </cell>
          <cell r="F40">
            <v>42.469037155530224</v>
          </cell>
          <cell r="G40">
            <v>7.0554239652627568E-3</v>
          </cell>
          <cell r="H40">
            <v>2.1421236237434431E-7</v>
          </cell>
          <cell r="I40">
            <v>6.9557684434058837E-7</v>
          </cell>
          <cell r="J40">
            <v>1.1908379557850829E-6</v>
          </cell>
          <cell r="K40">
            <v>2.4732109996838119E-3</v>
          </cell>
          <cell r="L40">
            <v>0.1495456848499975</v>
          </cell>
        </row>
        <row r="41">
          <cell r="D41">
            <v>1.8380969133068858E-2</v>
          </cell>
          <cell r="E41">
            <v>4.6578233588114664</v>
          </cell>
          <cell r="F41">
            <v>67.785624566708762</v>
          </cell>
          <cell r="G41">
            <v>2.0621326508020149E-2</v>
          </cell>
          <cell r="H41">
            <v>3.1750942756449539E-7</v>
          </cell>
          <cell r="I41">
            <v>9.9863444323467912E-7</v>
          </cell>
          <cell r="J41">
            <v>6.7196274107691592E-7</v>
          </cell>
          <cell r="K41">
            <v>3.8222376583297141E-3</v>
          </cell>
          <cell r="L41">
            <v>0.26563841091070661</v>
          </cell>
        </row>
        <row r="42">
          <cell r="D42">
            <v>1.7821128813713529E-2</v>
          </cell>
          <cell r="E42">
            <v>4.5779610660243737</v>
          </cell>
          <cell r="F42">
            <v>67.155861494162195</v>
          </cell>
          <cell r="G42">
            <v>2.0516157258352291E-2</v>
          </cell>
          <cell r="H42">
            <v>3.1061082916548879E-7</v>
          </cell>
          <cell r="I42">
            <v>9.8252578602474613E-7</v>
          </cell>
          <cell r="J42">
            <v>6.558142727836908E-7</v>
          </cell>
          <cell r="K42">
            <v>3.7574753866537452E-3</v>
          </cell>
          <cell r="L42">
            <v>0.25215258883582381</v>
          </cell>
        </row>
        <row r="43">
          <cell r="D43">
            <v>3.1098097606888659E-2</v>
          </cell>
          <cell r="E43">
            <v>7.6830409909829056</v>
          </cell>
          <cell r="F43">
            <v>94.596305939460365</v>
          </cell>
          <cell r="G43">
            <v>2.5511693614643689E-2</v>
          </cell>
          <cell r="H43">
            <v>4.8669731332870588E-7</v>
          </cell>
          <cell r="I43">
            <v>1.5878069136205999E-6</v>
          </cell>
          <cell r="J43">
            <v>1.1072894852439591E-6</v>
          </cell>
          <cell r="K43">
            <v>6.4914528211835023E-3</v>
          </cell>
          <cell r="L43">
            <v>0.46925752086775052</v>
          </cell>
        </row>
        <row r="44">
          <cell r="D44">
            <v>3.0662096379574341E-2</v>
          </cell>
          <cell r="E44">
            <v>7.6329750807523267</v>
          </cell>
          <cell r="F44">
            <v>94.198653948079155</v>
          </cell>
          <cell r="G44">
            <v>2.5438222004292691E-2</v>
          </cell>
          <cell r="H44">
            <v>4.8142102358407134E-7</v>
          </cell>
          <cell r="I44">
            <v>1.5787007788846551E-6</v>
          </cell>
          <cell r="J44">
            <v>1.0977600212134871E-6</v>
          </cell>
          <cell r="K44">
            <v>6.4462415683960777E-3</v>
          </cell>
          <cell r="L44">
            <v>0.45895400753495408</v>
          </cell>
        </row>
        <row r="45">
          <cell r="D45">
            <v>5.8898841357093879E-3</v>
          </cell>
          <cell r="E45">
            <v>1.434682169827344</v>
          </cell>
          <cell r="F45">
            <v>10.273733776324139</v>
          </cell>
          <cell r="G45">
            <v>4.4661034687276148E-3</v>
          </cell>
          <cell r="H45">
            <v>8.3369754283309379E-8</v>
          </cell>
          <cell r="I45">
            <v>2.6044681225349791E-7</v>
          </cell>
          <cell r="J45">
            <v>1.118031098845441E-7</v>
          </cell>
          <cell r="K45">
            <v>1.85437801631763E-3</v>
          </cell>
          <cell r="L45">
            <v>7.7667341836629891E-2</v>
          </cell>
        </row>
        <row r="46">
          <cell r="D46">
            <v>2.3441748425554751E-3</v>
          </cell>
          <cell r="E46">
            <v>0.51493927328695799</v>
          </cell>
          <cell r="F46">
            <v>3.833721577535405</v>
          </cell>
          <cell r="G46">
            <v>1.7061863018031529E-3</v>
          </cell>
          <cell r="H46">
            <v>4.1286299302309701E-8</v>
          </cell>
          <cell r="I46">
            <v>1.051453507053133E-7</v>
          </cell>
          <cell r="J46">
            <v>1.8922384819494069E-8</v>
          </cell>
          <cell r="K46">
            <v>6.9659092905334128E-4</v>
          </cell>
          <cell r="L46">
            <v>2.8887106655939972E-2</v>
          </cell>
        </row>
        <row r="47">
          <cell r="D47">
            <v>2.678534694907319E-3</v>
          </cell>
          <cell r="E47">
            <v>0.64095834473020463</v>
          </cell>
          <cell r="F47">
            <v>5.8393848635613006</v>
          </cell>
          <cell r="G47">
            <v>2.923044022532446E-3</v>
          </cell>
          <cell r="H47">
            <v>4.4284813619369257E-8</v>
          </cell>
          <cell r="I47">
            <v>1.495630424156271E-7</v>
          </cell>
          <cell r="J47">
            <v>2.477891094153106E-8</v>
          </cell>
          <cell r="K47">
            <v>8.6667469369055032E-4</v>
          </cell>
          <cell r="L47">
            <v>3.5132670831983813E-2</v>
          </cell>
        </row>
        <row r="48">
          <cell r="D48">
            <v>2.4867408549830779E-2</v>
          </cell>
          <cell r="E48">
            <v>5.792606682760189</v>
          </cell>
          <cell r="F48">
            <v>73.626477212902245</v>
          </cell>
          <cell r="G48">
            <v>1.8356527708913401E-2</v>
          </cell>
          <cell r="H48">
            <v>5.6578634288047842E-7</v>
          </cell>
          <cell r="I48">
            <v>1.4348622727501311E-6</v>
          </cell>
          <cell r="J48">
            <v>1.4412313027155121E-5</v>
          </cell>
          <cell r="K48">
            <v>5.3997288724490153E-3</v>
          </cell>
          <cell r="L48">
            <v>0.34788586533580101</v>
          </cell>
        </row>
        <row r="49">
          <cell r="D49">
            <v>1.615997864860233E-2</v>
          </cell>
          <cell r="E49">
            <v>2.7333244159763468</v>
          </cell>
          <cell r="F49">
            <v>61.16382092741064</v>
          </cell>
          <cell r="G49">
            <v>1.086311803363958E-2</v>
          </cell>
          <cell r="H49">
            <v>2.2934421539613741E-7</v>
          </cell>
          <cell r="I49">
            <v>1.0466775609865321E-6</v>
          </cell>
          <cell r="J49">
            <v>2.5208678822316102E-7</v>
          </cell>
          <cell r="K49">
            <v>2.7256428787641239E-3</v>
          </cell>
          <cell r="L49">
            <v>0.17985762434492181</v>
          </cell>
        </row>
        <row r="50">
          <cell r="D50">
            <v>1.5641566437177411E-2</v>
          </cell>
          <cell r="E50">
            <v>2.642876522016858</v>
          </cell>
          <cell r="F50">
            <v>60.152657771556861</v>
          </cell>
          <cell r="G50">
            <v>1.07426633594341E-2</v>
          </cell>
          <cell r="H50">
            <v>2.2216989786801949E-7</v>
          </cell>
          <cell r="I50">
            <v>1.0240069633041219E-6</v>
          </cell>
          <cell r="J50">
            <v>2.3299917214052311E-7</v>
          </cell>
          <cell r="K50">
            <v>2.6579452794866349E-3</v>
          </cell>
          <cell r="L50">
            <v>0.16742614062235209</v>
          </cell>
        </row>
        <row r="51">
          <cell r="D51">
            <v>10.281763936812171</v>
          </cell>
          <cell r="E51">
            <v>705.8125306995712</v>
          </cell>
          <cell r="F51">
            <v>266238.73352834373</v>
          </cell>
          <cell r="G51">
            <v>7.8406132319629149</v>
          </cell>
          <cell r="H51">
            <v>6.0601115540488324E-4</v>
          </cell>
          <cell r="I51">
            <v>2.4993122094907369E-3</v>
          </cell>
          <cell r="J51">
            <v>5.7547884368583292E-5</v>
          </cell>
          <cell r="K51">
            <v>1.5208800505583191</v>
          </cell>
          <cell r="L51">
            <v>62.849313970498713</v>
          </cell>
        </row>
        <row r="52">
          <cell r="D52">
            <v>5.3415001927756044E-3</v>
          </cell>
          <cell r="E52">
            <v>0.36517368920201992</v>
          </cell>
          <cell r="F52">
            <v>138.3140526520626</v>
          </cell>
          <cell r="G52">
            <v>4.1139964402415619E-3</v>
          </cell>
          <cell r="H52">
            <v>3.1479516487118839E-7</v>
          </cell>
          <cell r="I52">
            <v>1.298906717200547E-6</v>
          </cell>
          <cell r="J52">
            <v>2.9891429186677552E-8</v>
          </cell>
          <cell r="K52">
            <v>7.9199887300991797E-4</v>
          </cell>
          <cell r="L52">
            <v>3.2651948871401243E-2</v>
          </cell>
        </row>
        <row r="53">
          <cell r="D53">
            <v>3.1700900184445052E-4</v>
          </cell>
          <cell r="E53">
            <v>4.3324647128048108E-2</v>
          </cell>
          <cell r="F53">
            <v>0.31198753276756319</v>
          </cell>
          <cell r="G53">
            <v>1.2609488433895031E-4</v>
          </cell>
          <cell r="H53">
            <v>3.2506831670806869E-9</v>
          </cell>
          <cell r="I53">
            <v>8.4578926673992033E-9</v>
          </cell>
          <cell r="J53">
            <v>1.878836057816203E-9</v>
          </cell>
          <cell r="K53">
            <v>5.0118699266393915E-4</v>
          </cell>
          <cell r="L53">
            <v>5.5078250780309012E-3</v>
          </cell>
        </row>
        <row r="54">
          <cell r="D54">
            <v>6.8097174502456263E-5</v>
          </cell>
          <cell r="E54">
            <v>1.5784632901336151E-2</v>
          </cell>
          <cell r="F54">
            <v>0.1484759252175698</v>
          </cell>
          <cell r="G54">
            <v>4.3054490140395872E-5</v>
          </cell>
          <cell r="H54">
            <v>2.1979570828017041E-9</v>
          </cell>
          <cell r="I54">
            <v>3.0613652188890141E-9</v>
          </cell>
          <cell r="J54">
            <v>3.1374521992264699E-9</v>
          </cell>
          <cell r="K54">
            <v>9.4866323927747621E-6</v>
          </cell>
          <cell r="L54">
            <v>1.962430444495736E-3</v>
          </cell>
        </row>
        <row r="55">
          <cell r="D55">
            <v>1.5822247717787961E-4</v>
          </cell>
          <cell r="E55">
            <v>3.3406602310435067E-2</v>
          </cell>
          <cell r="F55">
            <v>0.25586652215492711</v>
          </cell>
          <cell r="G55">
            <v>1.048423747696136E-4</v>
          </cell>
          <cell r="H55">
            <v>3.7379594981656141E-9</v>
          </cell>
          <cell r="I55">
            <v>6.0362594860386622E-9</v>
          </cell>
          <cell r="J55">
            <v>2.3063220148857919E-9</v>
          </cell>
          <cell r="K55">
            <v>4.5133594642661178E-5</v>
          </cell>
          <cell r="L55">
            <v>2.8058244770381891E-3</v>
          </cell>
        </row>
        <row r="56">
          <cell r="D56">
            <v>5.20027856343039E-3</v>
          </cell>
          <cell r="E56">
            <v>1.2530366967604829</v>
          </cell>
          <cell r="F56">
            <v>22.78200571510914</v>
          </cell>
          <cell r="G56">
            <v>6.0419051253980281E-3</v>
          </cell>
          <cell r="H56">
            <v>1.0535168163584739E-7</v>
          </cell>
          <cell r="I56">
            <v>3.4613222150973749E-7</v>
          </cell>
          <cell r="J56">
            <v>7.3167759585688273E-8</v>
          </cell>
          <cell r="K56">
            <v>9.5017456828870714E-4</v>
          </cell>
          <cell r="L56">
            <v>7.8368546593729244E-2</v>
          </cell>
        </row>
        <row r="57">
          <cell r="D57">
            <v>6.8903691140841661E-3</v>
          </cell>
          <cell r="E57">
            <v>1.6602736409791219</v>
          </cell>
          <cell r="F57">
            <v>30.186154123149681</v>
          </cell>
          <cell r="G57">
            <v>8.0055243384261274E-3</v>
          </cell>
          <cell r="H57">
            <v>1.395909572530269E-7</v>
          </cell>
          <cell r="I57">
            <v>4.586251578026016E-7</v>
          </cell>
          <cell r="J57">
            <v>9.6947282602926315E-8</v>
          </cell>
          <cell r="K57">
            <v>1.2589813155677279E-3</v>
          </cell>
          <cell r="L57">
            <v>0.1038383281748589</v>
          </cell>
        </row>
        <row r="58">
          <cell r="D58">
            <v>1.7940894423673439E-3</v>
          </cell>
          <cell r="E58">
            <v>0.34029424045386281</v>
          </cell>
          <cell r="F58">
            <v>10.67476343534948</v>
          </cell>
          <cell r="G58">
            <v>3.0098800638641752E-3</v>
          </cell>
          <cell r="H58">
            <v>4.0382784328668327E-8</v>
          </cell>
          <cell r="I58">
            <v>1.3240543947802511E-7</v>
          </cell>
          <cell r="J58">
            <v>2.949162106458462E-8</v>
          </cell>
          <cell r="K58">
            <v>2.9279053632848311E-4</v>
          </cell>
          <cell r="L58">
            <v>2.3640898690234891E-2</v>
          </cell>
        </row>
        <row r="59">
          <cell r="D59">
            <v>2.2971716501560052E-3</v>
          </cell>
          <cell r="E59">
            <v>0.39488698208578771</v>
          </cell>
          <cell r="F59">
            <v>11.524689760922559</v>
          </cell>
          <cell r="G59">
            <v>3.0859354159377128E-3</v>
          </cell>
          <cell r="H59">
            <v>4.6294363184382798E-8</v>
          </cell>
          <cell r="I59">
            <v>1.587198261369127E-7</v>
          </cell>
          <cell r="J59">
            <v>3.9709257585914733E-8</v>
          </cell>
          <cell r="K59">
            <v>3.4587783219781291E-4</v>
          </cell>
          <cell r="L59">
            <v>3.4258861016016447E-2</v>
          </cell>
        </row>
        <row r="60">
          <cell r="D60">
            <v>7.5233097677064997E-3</v>
          </cell>
          <cell r="E60">
            <v>2.163818161499858</v>
          </cell>
          <cell r="F60">
            <v>92.90914126947041</v>
          </cell>
          <cell r="G60">
            <v>7.2456855100880898E-3</v>
          </cell>
          <cell r="H60">
            <v>2.6022761265498981E-6</v>
          </cell>
          <cell r="I60">
            <v>6.7075575447589943E-7</v>
          </cell>
          <cell r="J60">
            <v>1.15528353979963E-7</v>
          </cell>
          <cell r="K60">
            <v>3.0702729554373002E-3</v>
          </cell>
          <cell r="L60">
            <v>0.12807181022782521</v>
          </cell>
        </row>
        <row r="61">
          <cell r="D61">
            <v>0.13999328959335161</v>
          </cell>
          <cell r="E61">
            <v>10.003368044371889</v>
          </cell>
          <cell r="F61">
            <v>3087.4906924605948</v>
          </cell>
          <cell r="G61">
            <v>0.1032117349017961</v>
          </cell>
          <cell r="H61">
            <v>2.0268757243904171E-5</v>
          </cell>
          <cell r="I61">
            <v>3.462293811376402E-5</v>
          </cell>
          <cell r="J61">
            <v>7.9974402997269388E-7</v>
          </cell>
          <cell r="K61">
            <v>2.9429854238310928E-2</v>
          </cell>
          <cell r="L61">
            <v>0.87548881755604824</v>
          </cell>
        </row>
        <row r="62">
          <cell r="D62">
            <v>16.0087262149294</v>
          </cell>
          <cell r="E62">
            <v>1225.198532780131</v>
          </cell>
          <cell r="F62">
            <v>1381367.5468890341</v>
          </cell>
          <cell r="G62">
            <v>11.66668167453504</v>
          </cell>
          <cell r="H62">
            <v>2.1999128187882742E-3</v>
          </cell>
          <cell r="I62">
            <v>3.9364741507376269E-3</v>
          </cell>
          <cell r="J62">
            <v>9.7169994295578764E-5</v>
          </cell>
          <cell r="K62">
            <v>3.3584897629201582</v>
          </cell>
          <cell r="L62">
            <v>101.6493212188641</v>
          </cell>
        </row>
        <row r="63">
          <cell r="D63">
            <v>8.3815774194500522E-3</v>
          </cell>
          <cell r="E63">
            <v>2.2694425824539728</v>
          </cell>
          <cell r="F63">
            <v>18.053348496451932</v>
          </cell>
          <cell r="G63">
            <v>3.5285251902187282E-3</v>
          </cell>
          <cell r="H63">
            <v>1.4284397052242001E-7</v>
          </cell>
          <cell r="I63">
            <v>2.9982136930897659E-7</v>
          </cell>
          <cell r="J63">
            <v>6.4182363197695788E-8</v>
          </cell>
          <cell r="K63">
            <v>1.10286992361981E-3</v>
          </cell>
          <cell r="L63">
            <v>0.1226025018747951</v>
          </cell>
        </row>
        <row r="64">
          <cell r="D64">
            <v>8.2877077409679867E-3</v>
          </cell>
          <cell r="E64">
            <v>2.2591644888745752</v>
          </cell>
          <cell r="F64">
            <v>17.890008466854031</v>
          </cell>
          <cell r="G64">
            <v>3.6402588682139048E-3</v>
          </cell>
          <cell r="H64">
            <v>1.410183492252313E-7</v>
          </cell>
          <cell r="I64">
            <v>3.0026513463461742E-7</v>
          </cell>
          <cell r="J64">
            <v>4.7612992311122482E-8</v>
          </cell>
          <cell r="K64">
            <v>1.1461627980654629E-3</v>
          </cell>
          <cell r="L64">
            <v>0.1146551620983739</v>
          </cell>
        </row>
        <row r="65">
          <cell r="D65">
            <v>1.5901964223819599E-5</v>
          </cell>
          <cell r="E65">
            <v>2.3353995186187991E-2</v>
          </cell>
          <cell r="F65">
            <v>2.641266263720491E-2</v>
          </cell>
          <cell r="G65">
            <v>4.5139055939727576E-6</v>
          </cell>
          <cell r="H65">
            <v>1.7597647254672629E-10</v>
          </cell>
          <cell r="I65">
            <v>4.2766947252658472E-10</v>
          </cell>
          <cell r="J65">
            <v>2.035496769493041E-9</v>
          </cell>
          <cell r="K65">
            <v>9.3876902514413027E-7</v>
          </cell>
          <cell r="L65">
            <v>4.900667985969525E-4</v>
          </cell>
        </row>
        <row r="66">
          <cell r="D66">
            <v>2.1542045306984959E-4</v>
          </cell>
          <cell r="E66">
            <v>3.6285687056809672E-2</v>
          </cell>
          <cell r="F66">
            <v>8.0203285681889017E-2</v>
          </cell>
          <cell r="G66">
            <v>2.9327568912590939E-5</v>
          </cell>
          <cell r="H66">
            <v>5.1576230709376144E-10</v>
          </cell>
          <cell r="I66">
            <v>1.681821041936979E-9</v>
          </cell>
          <cell r="J66">
            <v>1.320258359376439E-8</v>
          </cell>
          <cell r="K66">
            <v>2.110080679481221E-5</v>
          </cell>
          <cell r="L66">
            <v>1.2050691977687051E-3</v>
          </cell>
        </row>
        <row r="67">
          <cell r="D67">
            <v>2337937.2221387532</v>
          </cell>
          <cell r="E67">
            <v>198156444.49014911</v>
          </cell>
          <cell r="F67">
            <v>41746740844.591728</v>
          </cell>
          <cell r="G67">
            <v>1655090.8064803721</v>
          </cell>
          <cell r="H67">
            <v>60.669146921271562</v>
          </cell>
          <cell r="I67">
            <v>452.1821324043911</v>
          </cell>
          <cell r="J67">
            <v>19.205557209148711</v>
          </cell>
          <cell r="K67">
            <v>313443.11742039933</v>
          </cell>
          <cell r="L67">
            <v>18026726.537531741</v>
          </cell>
        </row>
        <row r="68">
          <cell r="D68">
            <v>8.8424224203685576E-4</v>
          </cell>
          <cell r="E68">
            <v>0.42541591281888741</v>
          </cell>
          <cell r="F68">
            <v>3.445943395963162</v>
          </cell>
          <cell r="G68">
            <v>3.1493861202055579E-3</v>
          </cell>
          <cell r="H68">
            <v>3.5326083195072248E-8</v>
          </cell>
          <cell r="I68">
            <v>1.127608922760801E-7</v>
          </cell>
          <cell r="J68">
            <v>2.395532827177564E-8</v>
          </cell>
          <cell r="K68">
            <v>1.237110656031376E-3</v>
          </cell>
          <cell r="L68">
            <v>1.338023056055593E-2</v>
          </cell>
        </row>
        <row r="69">
          <cell r="D69">
            <v>9.944144477331471E-4</v>
          </cell>
          <cell r="E69">
            <v>0.4250218312132728</v>
          </cell>
          <cell r="F69">
            <v>13.48107686799186</v>
          </cell>
          <cell r="G69">
            <v>3.1197771875886241E-3</v>
          </cell>
          <cell r="H69">
            <v>3.9841569761418409E-8</v>
          </cell>
          <cell r="I69">
            <v>1.3819836241333151E-7</v>
          </cell>
          <cell r="J69">
            <v>2.4676191190628739E-8</v>
          </cell>
          <cell r="K69">
            <v>1.201745435176816E-3</v>
          </cell>
          <cell r="L69">
            <v>1.3809310647774971E-2</v>
          </cell>
        </row>
        <row r="70">
          <cell r="D70">
            <v>9.0753397259316125E-4</v>
          </cell>
          <cell r="E70">
            <v>0.43253571661462098</v>
          </cell>
          <cell r="F70">
            <v>3.5127673333877651</v>
          </cell>
          <cell r="G70">
            <v>3.1644811430235598E-3</v>
          </cell>
          <cell r="H70">
            <v>3.5800000929237961E-8</v>
          </cell>
          <cell r="I70">
            <v>1.1378479160658541E-7</v>
          </cell>
          <cell r="J70">
            <v>2.4488504179733661E-8</v>
          </cell>
          <cell r="K70">
            <v>1.2414940196596341E-3</v>
          </cell>
          <cell r="L70">
            <v>1.3651927237653971E-2</v>
          </cell>
        </row>
        <row r="71">
          <cell r="D71">
            <v>9.3556578678181295E-4</v>
          </cell>
          <cell r="E71">
            <v>0.44034944307735691</v>
          </cell>
          <cell r="F71">
            <v>5.0556909981916709</v>
          </cell>
          <cell r="G71">
            <v>3.2066213357758769E-3</v>
          </cell>
          <cell r="H71">
            <v>3.7082356695769521E-8</v>
          </cell>
          <cell r="I71">
            <v>1.199911318452959E-7</v>
          </cell>
          <cell r="J71">
            <v>2.4953458001555919E-8</v>
          </cell>
          <cell r="K71">
            <v>1.2520139166541371E-3</v>
          </cell>
          <cell r="L71">
            <v>1.386727647495766E-2</v>
          </cell>
        </row>
        <row r="72">
          <cell r="D72">
            <v>6.5419696347575107E-5</v>
          </cell>
          <cell r="E72">
            <v>7.5228462349770667E-2</v>
          </cell>
          <cell r="F72">
            <v>0.13793252531285799</v>
          </cell>
          <cell r="G72">
            <v>1.578763855311644E-5</v>
          </cell>
          <cell r="H72">
            <v>1.274590040762108E-9</v>
          </cell>
          <cell r="I72">
            <v>1.764391415629328E-9</v>
          </cell>
          <cell r="J72">
            <v>1.2519213324382779E-8</v>
          </cell>
          <cell r="K72">
            <v>7.3171985329239776E-6</v>
          </cell>
          <cell r="L72">
            <v>1.1859551475807281E-3</v>
          </cell>
        </row>
        <row r="73">
          <cell r="D73">
            <v>7.0643585674517599E-5</v>
          </cell>
          <cell r="E73">
            <v>7.0915523115831713E-2</v>
          </cell>
          <cell r="F73">
            <v>0.14720460878451719</v>
          </cell>
          <cell r="G73">
            <v>1.697291144530468E-5</v>
          </cell>
          <cell r="H73">
            <v>1.172420447018451E-9</v>
          </cell>
          <cell r="I73">
            <v>2.2085531843936442E-9</v>
          </cell>
          <cell r="J73">
            <v>8.114043480756192E-9</v>
          </cell>
          <cell r="K73">
            <v>8.1304117420225232E-6</v>
          </cell>
          <cell r="L73">
            <v>9.7123615924822907E-4</v>
          </cell>
        </row>
        <row r="74">
          <cell r="D74">
            <v>6.3848287683603044E-5</v>
          </cell>
          <cell r="E74">
            <v>7.5979112266647178E-2</v>
          </cell>
          <cell r="F74">
            <v>0.12836758368875231</v>
          </cell>
          <cell r="G74">
            <v>1.376218547754731E-5</v>
          </cell>
          <cell r="H74">
            <v>1.281986290597315E-9</v>
          </cell>
          <cell r="I74">
            <v>1.6480533015717581E-9</v>
          </cell>
          <cell r="J74">
            <v>1.2737068551474231E-8</v>
          </cell>
          <cell r="K74">
            <v>6.4014761153995144E-6</v>
          </cell>
          <cell r="L74">
            <v>1.1860764084847041E-3</v>
          </cell>
        </row>
        <row r="75">
          <cell r="D75">
            <v>6.8532764969010581E-5</v>
          </cell>
          <cell r="E75">
            <v>7.6675163891166992E-2</v>
          </cell>
          <cell r="F75">
            <v>0.14058505421098569</v>
          </cell>
          <cell r="G75">
            <v>1.6208614625797372E-5</v>
          </cell>
          <cell r="H75">
            <v>1.299101282268977E-9</v>
          </cell>
          <cell r="I75">
            <v>1.798321787804991E-9</v>
          </cell>
          <cell r="J75">
            <v>1.2759966884966289E-8</v>
          </cell>
          <cell r="K75">
            <v>7.4752434838241541E-6</v>
          </cell>
          <cell r="L75">
            <v>1.274181966102709E-3</v>
          </cell>
        </row>
        <row r="76">
          <cell r="D76">
            <v>7.6232723878598933E-5</v>
          </cell>
          <cell r="E76">
            <v>7.4508268103437747E-2</v>
          </cell>
          <cell r="F76">
            <v>0.17085499011930361</v>
          </cell>
          <cell r="G76">
            <v>2.2770536306583358E-5</v>
          </cell>
          <cell r="H76">
            <v>1.354724134444902E-9</v>
          </cell>
          <cell r="I76">
            <v>2.1664916458087521E-9</v>
          </cell>
          <cell r="J76">
            <v>1.21091975653893E-8</v>
          </cell>
          <cell r="K76">
            <v>1.037907506036884E-5</v>
          </cell>
          <cell r="L76">
            <v>1.400483355476097E-3</v>
          </cell>
        </row>
        <row r="77">
          <cell r="D77">
            <v>9.1328158674757202E-5</v>
          </cell>
          <cell r="E77">
            <v>8.5107758894492389E-2</v>
          </cell>
          <cell r="F77">
            <v>0.23192908027153411</v>
          </cell>
          <cell r="G77">
            <v>3.3086602623595483E-5</v>
          </cell>
          <cell r="H77">
            <v>1.6465920291140229E-9</v>
          </cell>
          <cell r="I77">
            <v>2.9245873798701472E-9</v>
          </cell>
          <cell r="J77">
            <v>1.352028146431651E-8</v>
          </cell>
          <cell r="K77">
            <v>1.512857290376257E-5</v>
          </cell>
          <cell r="L77">
            <v>1.5518473941161081E-3</v>
          </cell>
        </row>
        <row r="78">
          <cell r="D78">
            <v>8.3148171341040569E-5</v>
          </cell>
          <cell r="E78">
            <v>8.1214009628085157E-2</v>
          </cell>
          <cell r="F78">
            <v>0.18623197751416631</v>
          </cell>
          <cell r="G78">
            <v>2.4786345458848881E-5</v>
          </cell>
          <cell r="H78">
            <v>1.4766492664453381E-9</v>
          </cell>
          <cell r="I78">
            <v>2.3614763258611881E-9</v>
          </cell>
          <cell r="J78">
            <v>1.319902544169536E-8</v>
          </cell>
          <cell r="K78">
            <v>1.131652246218291E-5</v>
          </cell>
          <cell r="L78">
            <v>1.526526884984989E-3</v>
          </cell>
        </row>
        <row r="83">
          <cell r="D83">
            <v>1.379815082491336E-3</v>
          </cell>
          <cell r="E83">
            <v>0.54303612625302999</v>
          </cell>
          <cell r="F83">
            <v>5.178649347430154</v>
          </cell>
          <cell r="G83">
            <v>6.0928615213909679E-4</v>
          </cell>
          <cell r="H83">
            <v>4.8116442792683761E-8</v>
          </cell>
          <cell r="I83">
            <v>1.2747123038503111E-7</v>
          </cell>
          <cell r="J83">
            <v>1.1421180466818591E-7</v>
          </cell>
          <cell r="K83">
            <v>2.7644612540581428E-4</v>
          </cell>
          <cell r="L83">
            <v>2.0076326666449401E-2</v>
          </cell>
        </row>
        <row r="84">
          <cell r="D84">
            <v>2.291995206710631E-3</v>
          </cell>
          <cell r="E84">
            <v>0.5399463454823652</v>
          </cell>
          <cell r="F84">
            <v>5.1785275421723771</v>
          </cell>
          <cell r="G84">
            <v>6.6693355215362217E-4</v>
          </cell>
          <cell r="H84">
            <v>4.8117692303871729E-8</v>
          </cell>
          <cell r="I84">
            <v>1.2749672183774649E-7</v>
          </cell>
          <cell r="J84">
            <v>1.141742467818393E-7</v>
          </cell>
          <cell r="K84">
            <v>2.9292882833002428E-4</v>
          </cell>
          <cell r="L84">
            <v>5.2413415582735282E-2</v>
          </cell>
        </row>
        <row r="85">
          <cell r="D85">
            <v>1.882693914629285E-3</v>
          </cell>
          <cell r="E85">
            <v>0.54309758319280177</v>
          </cell>
          <cell r="F85">
            <v>5.1842891629705772</v>
          </cell>
          <cell r="G85">
            <v>6.4573677971767644E-4</v>
          </cell>
          <cell r="H85">
            <v>4.8193420271764938E-8</v>
          </cell>
          <cell r="I85">
            <v>1.2762810222859671E-7</v>
          </cell>
          <cell r="J85">
            <v>1.166581111469376E-7</v>
          </cell>
          <cell r="K85">
            <v>2.8961132007208348E-4</v>
          </cell>
          <cell r="L85">
            <v>3.7575825075193907E-2</v>
          </cell>
        </row>
        <row r="86">
          <cell r="D86">
            <v>3.0703153125065021E-3</v>
          </cell>
          <cell r="E86">
            <v>0.54572428383928062</v>
          </cell>
          <cell r="F86">
            <v>5.1906432235699604</v>
          </cell>
          <cell r="G86">
            <v>7.2399150882476336E-4</v>
          </cell>
          <cell r="H86">
            <v>4.8351320388446633E-8</v>
          </cell>
          <cell r="I86">
            <v>1.289236952744602E-7</v>
          </cell>
          <cell r="J86">
            <v>1.1838646630492871E-7</v>
          </cell>
          <cell r="K86">
            <v>3.4193426853597152E-4</v>
          </cell>
          <cell r="L86">
            <v>7.9713258200437051E-2</v>
          </cell>
        </row>
        <row r="87">
          <cell r="D87">
            <v>1.896634910660744E-3</v>
          </cell>
          <cell r="E87">
            <v>0.49485494060236179</v>
          </cell>
          <cell r="F87">
            <v>2.194370679519356</v>
          </cell>
          <cell r="G87">
            <v>2.6438643637149262E-4</v>
          </cell>
          <cell r="H87">
            <v>2.4046014328850421E-8</v>
          </cell>
          <cell r="I87">
            <v>4.3188571364936948E-8</v>
          </cell>
          <cell r="J87">
            <v>2.9703916274641131E-7</v>
          </cell>
          <cell r="K87">
            <v>1.5295981632560031E-4</v>
          </cell>
          <cell r="L87">
            <v>2.1545669073769279E-2</v>
          </cell>
        </row>
        <row r="88">
          <cell r="D88">
            <v>1.258479815158685E-2</v>
          </cell>
          <cell r="E88">
            <v>2.581245311526688</v>
          </cell>
          <cell r="F88">
            <v>50.230789980924612</v>
          </cell>
          <cell r="G88">
            <v>9.6160222299133003E-3</v>
          </cell>
          <cell r="H88">
            <v>2.5153311213378122E-7</v>
          </cell>
          <cell r="I88">
            <v>9.0394601010587115E-7</v>
          </cell>
          <cell r="J88">
            <v>1.425329769716567E-6</v>
          </cell>
          <cell r="K88">
            <v>3.5283584410288858E-3</v>
          </cell>
          <cell r="L88">
            <v>0.16173396837703549</v>
          </cell>
        </row>
        <row r="89">
          <cell r="D89">
            <v>4.2758320026475317E-2</v>
          </cell>
          <cell r="E89">
            <v>6.459839191776628</v>
          </cell>
          <cell r="F89">
            <v>131.98093691300809</v>
          </cell>
          <cell r="G89">
            <v>2.405673550629478E-2</v>
          </cell>
          <cell r="H89">
            <v>4.4879938958520109E-7</v>
          </cell>
          <cell r="I89">
            <v>2.5354085788172821E-6</v>
          </cell>
          <cell r="J89">
            <v>7.5086012683886466E-7</v>
          </cell>
          <cell r="K89">
            <v>5.6540983166954517E-3</v>
          </cell>
          <cell r="L89">
            <v>0.4179067137681412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B56D-9086-45C8-802A-338424084548}">
  <dimension ref="A1:B39"/>
  <sheetViews>
    <sheetView tabSelected="1" workbookViewId="0">
      <selection activeCell="B40" sqref="B40"/>
    </sheetView>
  </sheetViews>
  <sheetFormatPr defaultRowHeight="15" x14ac:dyDescent="0.25"/>
  <cols>
    <col min="1" max="1" width="14.2851562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49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3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3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3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3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3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3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49</v>
      </c>
    </row>
    <row r="28" spans="1:2" x14ac:dyDescent="0.25">
      <c r="A28" t="s">
        <v>30</v>
      </c>
      <c r="B28" t="s">
        <v>3</v>
      </c>
    </row>
    <row r="29" spans="1:2" x14ac:dyDescent="0.25">
      <c r="A29" t="s">
        <v>31</v>
      </c>
      <c r="B29" t="s">
        <v>3</v>
      </c>
    </row>
    <row r="30" spans="1:2" x14ac:dyDescent="0.25">
      <c r="A30" t="s">
        <v>32</v>
      </c>
      <c r="B30" t="s">
        <v>49</v>
      </c>
    </row>
    <row r="31" spans="1:2" x14ac:dyDescent="0.25">
      <c r="A31" t="s">
        <v>33</v>
      </c>
      <c r="B31" t="s">
        <v>49</v>
      </c>
    </row>
    <row r="32" spans="1:2" x14ac:dyDescent="0.25">
      <c r="A32" t="s">
        <v>48</v>
      </c>
      <c r="B32" t="s">
        <v>3</v>
      </c>
    </row>
    <row r="33" spans="1:2" x14ac:dyDescent="0.25">
      <c r="A33" t="s">
        <v>34</v>
      </c>
      <c r="B33" t="s">
        <v>35</v>
      </c>
    </row>
    <row r="34" spans="1:2" x14ac:dyDescent="0.25">
      <c r="A34" t="s">
        <v>36</v>
      </c>
      <c r="B34" t="s">
        <v>37</v>
      </c>
    </row>
    <row r="35" spans="1:2" x14ac:dyDescent="0.25">
      <c r="A35" t="s">
        <v>38</v>
      </c>
      <c r="B35" t="s">
        <v>35</v>
      </c>
    </row>
    <row r="36" spans="1:2" x14ac:dyDescent="0.25">
      <c r="A36" t="s">
        <v>39</v>
      </c>
      <c r="B36" t="s">
        <v>40</v>
      </c>
    </row>
    <row r="37" spans="1:2" x14ac:dyDescent="0.25">
      <c r="A37" t="s">
        <v>41</v>
      </c>
      <c r="B37" t="s">
        <v>6</v>
      </c>
    </row>
    <row r="38" spans="1:2" x14ac:dyDescent="0.25">
      <c r="A38" t="s">
        <v>50</v>
      </c>
      <c r="B38" t="s">
        <v>3</v>
      </c>
    </row>
    <row r="39" spans="1:2" x14ac:dyDescent="0.25">
      <c r="A39" t="s">
        <v>51</v>
      </c>
      <c r="B3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BEDE-147F-4F96-895A-04B9334B1D1E}">
  <dimension ref="A1:F39"/>
  <sheetViews>
    <sheetView topLeftCell="A22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[1]exported!$L$5</f>
        <v>kg O3-Eq</v>
      </c>
      <c r="C2">
        <f>AVERAGE([1]exported!$L$6:$L$7)</f>
        <v>0.31196423027051307</v>
      </c>
      <c r="D2">
        <f>MIN([1]exported!$L$6:$L$7)</f>
        <v>0.30451001206237233</v>
      </c>
      <c r="E2">
        <f>MAX([1]exported!$L$6:$L$7)</f>
        <v>0.3194184484786538</v>
      </c>
      <c r="F2" t="s">
        <v>47</v>
      </c>
    </row>
    <row r="3" spans="1:6" x14ac:dyDescent="0.25">
      <c r="A3" t="s">
        <v>4</v>
      </c>
      <c r="B3" t="str">
        <f>[1]exported!$L$5</f>
        <v>kg O3-Eq</v>
      </c>
      <c r="C3">
        <f>AVERAGE([1]exported!$L$8:$L$9)</f>
        <v>8.243444923755601E-2</v>
      </c>
      <c r="D3">
        <f>MIN([1]exported!$L$8:$L$9)</f>
        <v>8.0463788262389591E-2</v>
      </c>
      <c r="E3">
        <f>MAX([1]exported!$L$8:$L$9)</f>
        <v>8.4405110212722428E-2</v>
      </c>
      <c r="F3" t="s">
        <v>47</v>
      </c>
    </row>
    <row r="4" spans="1:6" x14ac:dyDescent="0.25">
      <c r="A4" t="s">
        <v>5</v>
      </c>
      <c r="B4" t="str">
        <f>[1]exported!$L$5</f>
        <v>kg O3-Eq</v>
      </c>
      <c r="C4">
        <f>[1]exported!$L$10</f>
        <v>47.170858238289952</v>
      </c>
      <c r="F4" t="s">
        <v>47</v>
      </c>
    </row>
    <row r="5" spans="1:6" x14ac:dyDescent="0.25">
      <c r="A5" t="s">
        <v>7</v>
      </c>
      <c r="B5" t="str">
        <f>[1]exported!$L$5</f>
        <v>kg O3-Eq</v>
      </c>
      <c r="C5">
        <f>AVERAGE([1]exported!$L$11:$L$12)</f>
        <v>19.38885543443746</v>
      </c>
      <c r="D5">
        <f>MIN([1]exported!$L$11:$L$12)</f>
        <v>17.558279905331649</v>
      </c>
      <c r="E5">
        <f>MAX([1]exported!$L$11:$L$12)</f>
        <v>21.219430963543271</v>
      </c>
      <c r="F5" t="s">
        <v>47</v>
      </c>
    </row>
    <row r="6" spans="1:6" x14ac:dyDescent="0.25">
      <c r="A6" t="s">
        <v>8</v>
      </c>
      <c r="B6" t="str">
        <f>[1]exported!$L$5</f>
        <v>kg O3-Eq</v>
      </c>
      <c r="C6">
        <f>AVERAGE([1]exported!$L$13:$L$14)+[1]exported!$L$15</f>
        <v>1.5169653285898348</v>
      </c>
      <c r="D6">
        <f>MIN([1]exported!$L$13:$L$14)+[1]exported!$L$15</f>
        <v>1.4889936433179183</v>
      </c>
      <c r="E6">
        <f>MAX([1]exported!$L$13:$L$14)+[1]exported!$L$15</f>
        <v>1.5449370138617513</v>
      </c>
      <c r="F6" t="s">
        <v>47</v>
      </c>
    </row>
    <row r="7" spans="1:6" x14ac:dyDescent="0.25">
      <c r="A7" t="s">
        <v>9</v>
      </c>
      <c r="B7" t="str">
        <f>[1]exported!$L$5</f>
        <v>kg O3-Eq</v>
      </c>
      <c r="C7">
        <f>AVERAGE([1]exported!$L$16:$L$17)</f>
        <v>12076787.208114084</v>
      </c>
      <c r="D7">
        <f>MIN([1]exported!$L$16:$L$17)</f>
        <v>11837668.365293359</v>
      </c>
      <c r="E7">
        <f>MAX([1]exported!$L$16:$L$17)</f>
        <v>12315906.05093481</v>
      </c>
      <c r="F7" t="s">
        <v>47</v>
      </c>
    </row>
    <row r="8" spans="1:6" x14ac:dyDescent="0.25">
      <c r="A8" t="s">
        <v>10</v>
      </c>
      <c r="B8" t="str">
        <f>[1]exported!$L$5</f>
        <v>kg O3-Eq</v>
      </c>
      <c r="C8">
        <f>[1]exported!$L$18</f>
        <v>0.1173149486827452</v>
      </c>
      <c r="F8" t="s">
        <v>47</v>
      </c>
    </row>
    <row r="9" spans="1:6" x14ac:dyDescent="0.25">
      <c r="A9" t="s">
        <v>11</v>
      </c>
      <c r="B9" t="str">
        <f>[1]exported!$L$5</f>
        <v>kg O3-Eq</v>
      </c>
      <c r="C9">
        <f>[1]exported!$L$19</f>
        <v>0.33055118580069232</v>
      </c>
      <c r="F9" t="s">
        <v>47</v>
      </c>
    </row>
    <row r="10" spans="1:6" x14ac:dyDescent="0.25">
      <c r="A10" t="s">
        <v>12</v>
      </c>
      <c r="B10" t="str">
        <f>[1]exported!$L$5</f>
        <v>kg O3-Eq</v>
      </c>
      <c r="C10">
        <f>AVERAGE([1]exported!$L$20:$L$21)</f>
        <v>0.13114649708178786</v>
      </c>
      <c r="D10">
        <f>MIN([1]exported!$L$20:$L$21)</f>
        <v>0.12599474832707011</v>
      </c>
      <c r="E10">
        <f>MAX([1]exported!$L$20:$L$21)</f>
        <v>0.1362982458365056</v>
      </c>
      <c r="F10" t="s">
        <v>47</v>
      </c>
    </row>
    <row r="11" spans="1:6" x14ac:dyDescent="0.25">
      <c r="A11" t="s">
        <v>13</v>
      </c>
      <c r="B11" t="str">
        <f>[1]exported!$L$5</f>
        <v>kg O3-Eq</v>
      </c>
      <c r="C11">
        <f>[1]exported!$L$22</f>
        <v>5.42639279447589E-2</v>
      </c>
      <c r="F11" t="s">
        <v>47</v>
      </c>
    </row>
    <row r="12" spans="1:6" x14ac:dyDescent="0.25">
      <c r="A12" t="s">
        <v>14</v>
      </c>
      <c r="B12" t="str">
        <f>[1]exported!$L$5</f>
        <v>kg O3-Eq</v>
      </c>
      <c r="C12">
        <f>[1]exported!$L$24</f>
        <v>0.76990195419995</v>
      </c>
      <c r="D12">
        <f>MIN([1]exported!$L$23:$L$24)</f>
        <v>0.75916859056153396</v>
      </c>
      <c r="E12">
        <f>MAX([1]exported!$L$23:$L$24)</f>
        <v>0.76990195419995</v>
      </c>
      <c r="F12" t="s">
        <v>47</v>
      </c>
    </row>
    <row r="13" spans="1:6" x14ac:dyDescent="0.25">
      <c r="A13" t="s">
        <v>15</v>
      </c>
      <c r="B13" t="str">
        <f>[1]exported!$L$5</f>
        <v>kg O3-Eq</v>
      </c>
      <c r="C13">
        <f>[1]exported!$L$26</f>
        <v>2.498686964893683E-2</v>
      </c>
      <c r="D13">
        <f>MIN([1]exported!$L$25:$L$26)</f>
        <v>6.4798166293127653E-3</v>
      </c>
      <c r="E13">
        <f>MAX([1]exported!$L$25:$L$26)</f>
        <v>2.498686964893683E-2</v>
      </c>
      <c r="F13" t="s">
        <v>47</v>
      </c>
    </row>
    <row r="14" spans="1:6" x14ac:dyDescent="0.25">
      <c r="A14" t="s">
        <v>16</v>
      </c>
      <c r="B14" t="str">
        <f>[1]exported!$L$5</f>
        <v>kg O3-Eq</v>
      </c>
      <c r="C14">
        <f>AVERAGE([1]exported!$L$27:$L$28)</f>
        <v>0.1277969383764849</v>
      </c>
      <c r="D14">
        <f>MIN([1]exported!$L$27:$L$28)</f>
        <v>0.1226209178205455</v>
      </c>
      <c r="E14">
        <f>MAX([1]exported!$L$27:$L$28)</f>
        <v>0.13297295893242431</v>
      </c>
      <c r="F14" t="s">
        <v>47</v>
      </c>
    </row>
    <row r="15" spans="1:6" x14ac:dyDescent="0.25">
      <c r="A15" t="s">
        <v>17</v>
      </c>
      <c r="B15" t="str">
        <f>[1]exported!$L$5</f>
        <v>kg O3-Eq</v>
      </c>
      <c r="C15">
        <f>AVERAGE([1]exported!$L$29:$L$30)</f>
        <v>7.6387224872073473E-2</v>
      </c>
      <c r="D15">
        <f>MIN([1]exported!$L$29:$L$30)</f>
        <v>7.5316048745716679E-2</v>
      </c>
      <c r="E15">
        <f>MAX([1]exported!$L$29:$L$30)</f>
        <v>7.7458400998430252E-2</v>
      </c>
      <c r="F15" t="s">
        <v>47</v>
      </c>
    </row>
    <row r="16" spans="1:6" x14ac:dyDescent="0.25">
      <c r="A16" t="s">
        <v>18</v>
      </c>
      <c r="B16" t="str">
        <f>[1]exported!$L$5</f>
        <v>kg O3-Eq</v>
      </c>
      <c r="C16">
        <f>[1]exported!$L$32</f>
        <v>0.1774406295279537</v>
      </c>
      <c r="D16">
        <f>MIN([1]exported!$L$31:$L$32)</f>
        <v>0.17369182422631871</v>
      </c>
      <c r="E16">
        <f>MAX([1]exported!$L$31:$L$32)</f>
        <v>0.1774406295279537</v>
      </c>
      <c r="F16" t="s">
        <v>47</v>
      </c>
    </row>
    <row r="17" spans="1:6" x14ac:dyDescent="0.25">
      <c r="A17" t="s">
        <v>19</v>
      </c>
      <c r="B17" t="str">
        <f>[1]exported!$L$5</f>
        <v>kg O3-Eq</v>
      </c>
      <c r="C17">
        <f>[1]exported!$L$33</f>
        <v>0.185503948136928</v>
      </c>
      <c r="D17">
        <f>MIN([1]exported!$L$33:$L$34)</f>
        <v>0.185503948136928</v>
      </c>
      <c r="E17">
        <f>MAX([1]exported!$L$33:$L$34)</f>
        <v>0.49566072445761528</v>
      </c>
      <c r="F17" t="s">
        <v>47</v>
      </c>
    </row>
    <row r="18" spans="1:6" x14ac:dyDescent="0.25">
      <c r="A18" t="s">
        <v>20</v>
      </c>
      <c r="B18" t="str">
        <f>[1]exported!$L$5</f>
        <v>kg O3-Eq</v>
      </c>
      <c r="C18">
        <f>[1]exported!$L$36</f>
        <v>0.1050735194716641</v>
      </c>
      <c r="D18">
        <f>MIN([1]exported!$L$35:$L$36)</f>
        <v>9.4770021904919663E-2</v>
      </c>
      <c r="E18">
        <f>MAX([1]exported!$L$35:$L$36)</f>
        <v>0.1050735194716641</v>
      </c>
      <c r="F18" t="s">
        <v>47</v>
      </c>
    </row>
    <row r="19" spans="1:6" x14ac:dyDescent="0.25">
      <c r="A19" t="s">
        <v>21</v>
      </c>
      <c r="B19" t="str">
        <f>[1]exported!$L$5</f>
        <v>kg O3-Eq</v>
      </c>
      <c r="C19">
        <f>AVERAGE([1]exported!$L$37:$L$38)</f>
        <v>9.9801469334323906E-2</v>
      </c>
      <c r="D19">
        <f>MIN([1]exported!$L$37:$L$38)</f>
        <v>8.1294821607524825E-2</v>
      </c>
      <c r="E19">
        <f>MAX([1]exported!$L$37:$L$38)</f>
        <v>0.118308117061123</v>
      </c>
      <c r="F19" t="s">
        <v>47</v>
      </c>
    </row>
    <row r="20" spans="1:6" x14ac:dyDescent="0.25">
      <c r="A20" t="s">
        <v>22</v>
      </c>
      <c r="B20" t="str">
        <f>[1]exported!$L$5</f>
        <v>kg O3-Eq</v>
      </c>
      <c r="C20">
        <f>AVERAGE([1]exported!$L$39:$L$40)</f>
        <v>0.13683025410088831</v>
      </c>
      <c r="D20">
        <f>MIN([1]exported!$L$39:$L$40)</f>
        <v>0.1241148233517791</v>
      </c>
      <c r="E20">
        <f>MAX([1]exported!$L$39:$L$40)</f>
        <v>0.1495456848499975</v>
      </c>
      <c r="F20" t="s">
        <v>47</v>
      </c>
    </row>
    <row r="21" spans="1:6" x14ac:dyDescent="0.25">
      <c r="A21" t="s">
        <v>23</v>
      </c>
      <c r="B21" t="str">
        <f>[1]exported!$L$5</f>
        <v>kg O3-Eq</v>
      </c>
      <c r="C21">
        <f>[1]exported!$L$41</f>
        <v>0.26563841091070661</v>
      </c>
      <c r="D21">
        <f>MIN([1]exported!$L$41:$L$42)</f>
        <v>0.25215258883582381</v>
      </c>
      <c r="E21">
        <f>MAX([1]exported!$L$41:$L$42)</f>
        <v>0.26563841091070661</v>
      </c>
      <c r="F21" t="s">
        <v>47</v>
      </c>
    </row>
    <row r="22" spans="1:6" x14ac:dyDescent="0.25">
      <c r="A22" t="s">
        <v>24</v>
      </c>
      <c r="B22" t="str">
        <f>[1]exported!$L$5</f>
        <v>kg O3-Eq</v>
      </c>
      <c r="C22">
        <f>[1]exported!$L$43</f>
        <v>0.46925752086775052</v>
      </c>
      <c r="D22">
        <f>MIN([1]exported!$L$43:$L$44)</f>
        <v>0.45895400753495408</v>
      </c>
      <c r="E22">
        <f>MAX([1]exported!$L$43:$L$44)</f>
        <v>0.46925752086775052</v>
      </c>
      <c r="F22" t="s">
        <v>47</v>
      </c>
    </row>
    <row r="23" spans="1:6" x14ac:dyDescent="0.25">
      <c r="A23" t="s">
        <v>25</v>
      </c>
      <c r="B23" t="str">
        <f>[1]exported!$L$5</f>
        <v>kg O3-Eq</v>
      </c>
      <c r="C23">
        <f>[1]exported!$L$45</f>
        <v>7.7667341836629891E-2</v>
      </c>
      <c r="F23" t="s">
        <v>47</v>
      </c>
    </row>
    <row r="24" spans="1:6" x14ac:dyDescent="0.25">
      <c r="A24" t="s">
        <v>26</v>
      </c>
      <c r="B24" t="str">
        <f>[1]exported!$L$5</f>
        <v>kg O3-Eq</v>
      </c>
      <c r="C24">
        <f>[1]exported!$L$46</f>
        <v>2.8887106655939972E-2</v>
      </c>
      <c r="D24">
        <f>MIN([1]exported!$L$46:$L$47)</f>
        <v>2.8887106655939972E-2</v>
      </c>
      <c r="E24">
        <f>MAX([1]exported!$L$46:$L$47)</f>
        <v>3.5132670831983813E-2</v>
      </c>
      <c r="F24" t="s">
        <v>47</v>
      </c>
    </row>
    <row r="25" spans="1:6" x14ac:dyDescent="0.25">
      <c r="A25" t="s">
        <v>27</v>
      </c>
      <c r="B25" t="str">
        <f>[1]exported!$L$5</f>
        <v>kg O3-Eq</v>
      </c>
      <c r="C25">
        <f>[1]exported!$L$48</f>
        <v>0.34788586533580101</v>
      </c>
      <c r="F25" t="s">
        <v>47</v>
      </c>
    </row>
    <row r="26" spans="1:6" x14ac:dyDescent="0.25">
      <c r="A26" t="s">
        <v>28</v>
      </c>
      <c r="B26" t="str">
        <f>[1]exported!$L$5</f>
        <v>kg O3-Eq</v>
      </c>
      <c r="C26">
        <f>[1]exported!$L$49</f>
        <v>0.17985762434492181</v>
      </c>
      <c r="D26">
        <f>MIN([1]exported!$L$49:$L$50)</f>
        <v>0.16742614062235209</v>
      </c>
      <c r="E26">
        <f>MAX([1]exported!$L$49:$L$50)</f>
        <v>0.17985762434492181</v>
      </c>
      <c r="F26" t="s">
        <v>47</v>
      </c>
    </row>
    <row r="27" spans="1:6" x14ac:dyDescent="0.25">
      <c r="A27" t="s">
        <v>29</v>
      </c>
      <c r="B27" t="str">
        <f>[1]exported!$L$5</f>
        <v>kg O3-Eq</v>
      </c>
      <c r="C27">
        <f>[1]exported!$L$51</f>
        <v>62.849313970498713</v>
      </c>
      <c r="D27">
        <f>MIN([1]exported!$L$51:$L$52)</f>
        <v>3.2651948871401243E-2</v>
      </c>
      <c r="E27">
        <f>MAX([1]exported!$L$51:$L$52)</f>
        <v>62.849313970498713</v>
      </c>
      <c r="F27" t="s">
        <v>47</v>
      </c>
    </row>
    <row r="28" spans="1:6" x14ac:dyDescent="0.25">
      <c r="A28" t="s">
        <v>30</v>
      </c>
      <c r="B28" t="str">
        <f>[1]exported!$L$5</f>
        <v>kg O3-Eq</v>
      </c>
      <c r="C28">
        <f>0.25*[1]exported!$L$53 + 0.25*AVERAGE([1]exported!$L$54:$L$55) + 0.015*[1]exported!$L$56 + 0.023*[1]exported!$L$59</f>
        <v>3.9364701369737831E-3</v>
      </c>
      <c r="D28">
        <f>0.25*[1]exported!$L$53+0.25*MIN([1]exported!$L$54:$L$55)+0.015*MIN([1]exported!$L$56:$L$57)+0.023*MIN([1]exported!$L$58:$L$59)</f>
        <v>3.5868327494130003E-3</v>
      </c>
      <c r="E28">
        <f>0.25*[1]exported!$L$53+0.25*MAX([1]exported!$L$54:$L$55)+0.015*MAX([1]exported!$L$56:$L$57)+0.023*MAX([1]exported!$L$58:$L$59)</f>
        <v>4.4239411147585341E-3</v>
      </c>
      <c r="F28" t="s">
        <v>47</v>
      </c>
    </row>
    <row r="29" spans="1:6" x14ac:dyDescent="0.25">
      <c r="A29" t="s">
        <v>31</v>
      </c>
      <c r="B29" t="str">
        <f>[1]exported!$L$5</f>
        <v>kg O3-Eq</v>
      </c>
      <c r="C29">
        <f>[1]exported!$L$60</f>
        <v>0.12807181022782521</v>
      </c>
      <c r="F29" t="s">
        <v>47</v>
      </c>
    </row>
    <row r="30" spans="1:6" x14ac:dyDescent="0.25">
      <c r="A30" t="s">
        <v>32</v>
      </c>
      <c r="B30" t="str">
        <f>[1]exported!$L$5</f>
        <v>kg O3-Eq</v>
      </c>
      <c r="C30">
        <f>[1]exported!$L$61</f>
        <v>0.87548881755604824</v>
      </c>
      <c r="F30" t="s">
        <v>47</v>
      </c>
    </row>
    <row r="31" spans="1:6" x14ac:dyDescent="0.25">
      <c r="A31" t="s">
        <v>33</v>
      </c>
      <c r="B31" t="str">
        <f>[1]exported!$L$5</f>
        <v>kg O3-Eq</v>
      </c>
      <c r="C31">
        <f>[1]exported!$L$62</f>
        <v>101.6493212188641</v>
      </c>
      <c r="F31" t="s">
        <v>47</v>
      </c>
    </row>
    <row r="32" spans="1:6" x14ac:dyDescent="0.25">
      <c r="A32" t="s">
        <v>48</v>
      </c>
      <c r="B32" t="str">
        <f>[1]exported!$L$5</f>
        <v>kg O3-Eq</v>
      </c>
      <c r="C32">
        <f>1.06*AVERAGE([1]exported!$L$63:$L$64)+1.06*[1]exported!$L$46+0.11*AVERAGE([1]exported!$L$68:$L$71)+1.37*[1]exported!$L$65+1.38*[1]exported!$L$66+0.00000000074*[1]exported!$L$67</f>
        <v>0.17354555009117401</v>
      </c>
      <c r="D32">
        <f>1.06*MIN([1]exported!$L$63:$L$64)+1.06*[1]exported!$L$46+0.11*MIN([1]exported!$L$68:$L$71)+1.37*[1]exported!$L$65+1.38*[1]exported!$L$66+0.00000000074*[1]exported!$L$67</f>
        <v>0.169300794886006</v>
      </c>
      <c r="E32">
        <f>1.06*MAX([1]exported!$L$63:$L$64)+1.06*[1]exported!$L$46+0.11*MAX([1]exported!$L$68:$L$71)+1.37*[1]exported!$L$65+1.38*[1]exported!$L$66+0.00000000074*[1]exported!$L$67</f>
        <v>0.17777855009959667</v>
      </c>
      <c r="F32" t="s">
        <v>47</v>
      </c>
    </row>
    <row r="33" spans="1:6" x14ac:dyDescent="0.25">
      <c r="A33" t="s">
        <v>34</v>
      </c>
      <c r="B33" t="str">
        <f>[1]exported!$L$5</f>
        <v>kg O3-Eq</v>
      </c>
      <c r="C33">
        <f>AVERAGE([1]exported!$L$65:$L$66)</f>
        <v>8.4756799818282874E-4</v>
      </c>
      <c r="D33">
        <f>MIN([1]exported!$L$65:$L$66)</f>
        <v>4.900667985969525E-4</v>
      </c>
      <c r="E33">
        <f>MAX([1]exported!$L$65:$L$66)</f>
        <v>1.2050691977687051E-3</v>
      </c>
      <c r="F33" t="s">
        <v>47</v>
      </c>
    </row>
    <row r="34" spans="1:6" x14ac:dyDescent="0.25">
      <c r="A34" t="s">
        <v>36</v>
      </c>
      <c r="B34" t="str">
        <f>[1]exported!$L$5</f>
        <v>kg O3-Eq</v>
      </c>
      <c r="C34">
        <f>[1]exported!$L$71</f>
        <v>1.386727647495766E-2</v>
      </c>
      <c r="D34">
        <f>MIN([1]exported!$L$68:$L$71)</f>
        <v>1.338023056055593E-2</v>
      </c>
      <c r="E34">
        <f>MAX([1]exported!$L$68:$L$71)</f>
        <v>1.386727647495766E-2</v>
      </c>
      <c r="F34" t="s">
        <v>47</v>
      </c>
    </row>
    <row r="35" spans="1:6" x14ac:dyDescent="0.25">
      <c r="A35" t="s">
        <v>38</v>
      </c>
      <c r="B35" t="str">
        <f>[1]exported!$L$5</f>
        <v>kg O3-Eq</v>
      </c>
      <c r="C35">
        <f>AVERAGE([1]exported!$L$72:$L$78)</f>
        <v>1.2994724737133664E-3</v>
      </c>
      <c r="D35">
        <f>MIN([1]exported!$L$72:$L$78)</f>
        <v>9.7123615924822907E-4</v>
      </c>
      <c r="E35">
        <f>MAX([1]exported!$L$72:$L$78)</f>
        <v>1.5518473941161081E-3</v>
      </c>
      <c r="F35" t="s">
        <v>47</v>
      </c>
    </row>
    <row r="36" spans="1:6" x14ac:dyDescent="0.25">
      <c r="A36" t="s">
        <v>39</v>
      </c>
      <c r="B36" t="str">
        <f>[1]exported!$L$5</f>
        <v>kg O3-Eq</v>
      </c>
      <c r="C36">
        <f>AVERAGE([1]exported!$L$83:$L$86)</f>
        <v>4.7444706381203905E-2</v>
      </c>
      <c r="D36">
        <f>MIN([1]exported!$L$83:$L$86)</f>
        <v>2.0076326666449401E-2</v>
      </c>
      <c r="E36">
        <f>MAX([1]exported!$L$83:$L$86)</f>
        <v>7.9713258200437051E-2</v>
      </c>
      <c r="F36" t="s">
        <v>47</v>
      </c>
    </row>
    <row r="37" spans="1:6" x14ac:dyDescent="0.25">
      <c r="A37" t="s">
        <v>41</v>
      </c>
      <c r="B37" t="str">
        <f>[1]exported!$L$5</f>
        <v>kg O3-Eq</v>
      </c>
      <c r="C37">
        <f>[1]exported!$L$87</f>
        <v>2.1545669073769279E-2</v>
      </c>
      <c r="F37" t="s">
        <v>47</v>
      </c>
    </row>
    <row r="38" spans="1:6" x14ac:dyDescent="0.25">
      <c r="A38" t="s">
        <v>50</v>
      </c>
      <c r="B38" t="str">
        <f>[1]exported!$L$5</f>
        <v>kg O3-Eq</v>
      </c>
      <c r="C38">
        <f>[1]exported!$L$88</f>
        <v>0.16173396837703549</v>
      </c>
      <c r="F38" t="s">
        <v>47</v>
      </c>
    </row>
    <row r="39" spans="1:6" x14ac:dyDescent="0.25">
      <c r="A39" t="s">
        <v>51</v>
      </c>
      <c r="B39" t="str">
        <f>[1]exported!$L$5</f>
        <v>kg O3-Eq</v>
      </c>
      <c r="C39">
        <f>[1]exported!$L$89</f>
        <v>0.4179067137681412</v>
      </c>
      <c r="F39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F631-ADD1-4AA5-9559-5A6FA31ABA74}">
  <dimension ref="A1:F39"/>
  <sheetViews>
    <sheetView topLeftCell="A16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[1]exported!$D$5</f>
        <v>kg SO2-Eq</v>
      </c>
      <c r="C2">
        <f>AVERAGE([1]exported!$D$6:$D$7)</f>
        <v>2.4977227534986851E-2</v>
      </c>
      <c r="D2">
        <f>MIN([1]exported!$D$6:$D$7)</f>
        <v>2.4536702736786979E-2</v>
      </c>
      <c r="E2">
        <f>MAX([1]exported!$D$6:$D$7)</f>
        <v>2.541775233318672E-2</v>
      </c>
      <c r="F2" t="s">
        <v>47</v>
      </c>
    </row>
    <row r="3" spans="1:6" x14ac:dyDescent="0.25">
      <c r="A3" t="s">
        <v>4</v>
      </c>
      <c r="B3" t="str">
        <f>[1]exported!$D$5</f>
        <v>kg SO2-Eq</v>
      </c>
      <c r="C3">
        <f>AVERAGE([1]exported!$D$8:$D$9)</f>
        <v>9.4986669537873783E-3</v>
      </c>
      <c r="D3">
        <f>MIN([1]exported!$D$8:$D$9)</f>
        <v>9.3614178114947294E-3</v>
      </c>
      <c r="E3">
        <f>MAX([1]exported!$D$8:$D$9)</f>
        <v>9.6359160960800272E-3</v>
      </c>
      <c r="F3" t="s">
        <v>47</v>
      </c>
    </row>
    <row r="4" spans="1:6" x14ac:dyDescent="0.25">
      <c r="A4" t="s">
        <v>5</v>
      </c>
      <c r="B4" t="str">
        <f>[1]exported!$D$5</f>
        <v>kg SO2-Eq</v>
      </c>
      <c r="C4">
        <f>[1]exported!$D$10</f>
        <v>3.1493582747315418</v>
      </c>
      <c r="F4" t="s">
        <v>47</v>
      </c>
    </row>
    <row r="5" spans="1:6" x14ac:dyDescent="0.25">
      <c r="A5" t="s">
        <v>7</v>
      </c>
      <c r="B5" t="str">
        <f>[1]exported!$D$5</f>
        <v>kg SO2-Eq</v>
      </c>
      <c r="C5">
        <f>AVERAGE([1]exported!$D$11:$D$12)</f>
        <v>0.95045754310555708</v>
      </c>
      <c r="D5">
        <f>MIN([1]exported!$D$11:$D$12)</f>
        <v>0.85240519348643307</v>
      </c>
      <c r="E5">
        <f>MAX([1]exported!$D$11:$D$12)</f>
        <v>1.048509892724681</v>
      </c>
      <c r="F5" t="s">
        <v>47</v>
      </c>
    </row>
    <row r="6" spans="1:6" x14ac:dyDescent="0.25">
      <c r="A6" t="s">
        <v>8</v>
      </c>
      <c r="B6" t="str">
        <f>[1]exported!$D$5</f>
        <v>kg SO2-Eq</v>
      </c>
      <c r="C6">
        <f>AVERAGE([1]exported!$D$13:$D$14)+[1]exported!$D$15</f>
        <v>0.1480386951795048</v>
      </c>
      <c r="D6">
        <f>MIN([1]exported!$D$13:$D$14)+[1]exported!$D$15</f>
        <v>0.12616133406053118</v>
      </c>
      <c r="E6">
        <f>MAX([1]exported!$D$13:$D$14)+[1]exported!$D$15</f>
        <v>0.16991605629847845</v>
      </c>
      <c r="F6" t="s">
        <v>47</v>
      </c>
    </row>
    <row r="7" spans="1:6" x14ac:dyDescent="0.25">
      <c r="A7" t="s">
        <v>9</v>
      </c>
      <c r="B7" t="str">
        <f>[1]exported!$D$5</f>
        <v>kg SO2-Eq</v>
      </c>
      <c r="C7">
        <f>AVERAGE([1]exported!$D$16:$D$17)</f>
        <v>1431074.3909551555</v>
      </c>
      <c r="D7">
        <f>MIN([1]exported!$D$16:$D$17)</f>
        <v>1415814.887564661</v>
      </c>
      <c r="E7">
        <f>MAX([1]exported!$D$16:$D$17)</f>
        <v>1446333.89434565</v>
      </c>
      <c r="F7" t="s">
        <v>47</v>
      </c>
    </row>
    <row r="8" spans="1:6" x14ac:dyDescent="0.25">
      <c r="A8" t="s">
        <v>10</v>
      </c>
      <c r="B8" t="str">
        <f>[1]exported!$D$5</f>
        <v>kg SO2-Eq</v>
      </c>
      <c r="C8">
        <f>[1]exported!$D$18</f>
        <v>8.6795304336004589E-3</v>
      </c>
      <c r="F8" t="s">
        <v>47</v>
      </c>
    </row>
    <row r="9" spans="1:6" x14ac:dyDescent="0.25">
      <c r="A9" t="s">
        <v>11</v>
      </c>
      <c r="B9" t="str">
        <f>[1]exported!$D$5</f>
        <v>kg SO2-Eq</v>
      </c>
      <c r="C9">
        <f>[1]exported!$D$19</f>
        <v>3.5103283060420667E-2</v>
      </c>
      <c r="F9" t="s">
        <v>47</v>
      </c>
    </row>
    <row r="10" spans="1:6" x14ac:dyDescent="0.25">
      <c r="A10" t="s">
        <v>12</v>
      </c>
      <c r="B10" t="str">
        <f>[1]exported!$D$5</f>
        <v>kg SO2-Eq</v>
      </c>
      <c r="C10">
        <f>AVERAGE([1]exported!$D$20:$D$21)</f>
        <v>1.499947550526879E-2</v>
      </c>
      <c r="D10">
        <f>MIN([1]exported!$D$20:$D$21)</f>
        <v>1.478147500418665E-2</v>
      </c>
      <c r="E10">
        <f>MAX([1]exported!$D$20:$D$21)</f>
        <v>1.5217476006350931E-2</v>
      </c>
      <c r="F10" t="s">
        <v>47</v>
      </c>
    </row>
    <row r="11" spans="1:6" x14ac:dyDescent="0.25">
      <c r="A11" t="s">
        <v>13</v>
      </c>
      <c r="B11" t="str">
        <f>[1]exported!$D$5</f>
        <v>kg SO2-Eq</v>
      </c>
      <c r="C11">
        <f>[1]exported!$D$22</f>
        <v>3.6222246823359671E-3</v>
      </c>
      <c r="F11" t="s">
        <v>47</v>
      </c>
    </row>
    <row r="12" spans="1:6" x14ac:dyDescent="0.25">
      <c r="A12" t="s">
        <v>14</v>
      </c>
      <c r="B12" t="str">
        <f>[1]exported!$D$5</f>
        <v>kg SO2-Eq</v>
      </c>
      <c r="C12">
        <f>[1]exported!$D$24</f>
        <v>0.1889962351425967</v>
      </c>
      <c r="D12">
        <f>MIN([1]exported!$D$23:$D$24)</f>
        <v>0.18863888518014679</v>
      </c>
      <c r="E12">
        <f>MAX([1]exported!$D$23:$D$24)</f>
        <v>0.1889962351425967</v>
      </c>
      <c r="F12" t="s">
        <v>47</v>
      </c>
    </row>
    <row r="13" spans="1:6" x14ac:dyDescent="0.25">
      <c r="A13" t="s">
        <v>15</v>
      </c>
      <c r="B13" t="str">
        <f>[1]exported!$D$5</f>
        <v>kg SO2-Eq</v>
      </c>
      <c r="C13">
        <f>[1]exported!$D$26</f>
        <v>7.7488213634093663E-3</v>
      </c>
      <c r="D13">
        <f>MIN([1]exported!$D$25:$D$26)</f>
        <v>7.7488213634093663E-3</v>
      </c>
      <c r="E13">
        <f>MAX([1]exported!$D$25:$D$26)</f>
        <v>8.3251117097785394E-3</v>
      </c>
      <c r="F13" t="s">
        <v>47</v>
      </c>
    </row>
    <row r="14" spans="1:6" x14ac:dyDescent="0.25">
      <c r="A14" t="s">
        <v>16</v>
      </c>
      <c r="B14" t="str">
        <f>[1]exported!$D$5</f>
        <v>kg SO2-Eq</v>
      </c>
      <c r="C14">
        <f>AVERAGE([1]exported!$D$27:$D$28)</f>
        <v>1.0994685152024709E-2</v>
      </c>
      <c r="D14">
        <f>MIN([1]exported!$D$27:$D$28)</f>
        <v>1.077573949920386E-2</v>
      </c>
      <c r="E14">
        <f>MAX([1]exported!$D$27:$D$28)</f>
        <v>1.121363080484556E-2</v>
      </c>
      <c r="F14" t="s">
        <v>47</v>
      </c>
    </row>
    <row r="15" spans="1:6" x14ac:dyDescent="0.25">
      <c r="A15" t="s">
        <v>17</v>
      </c>
      <c r="B15" t="str">
        <f>[1]exported!$D$5</f>
        <v>kg SO2-Eq</v>
      </c>
      <c r="C15">
        <f>AVERAGE([1]exported!$D$29:$D$30)</f>
        <v>5.7825494130376628E-3</v>
      </c>
      <c r="D15">
        <f>MIN([1]exported!$D$29:$D$30)</f>
        <v>5.7417126422538278E-3</v>
      </c>
      <c r="E15">
        <f>MAX([1]exported!$D$29:$D$30)</f>
        <v>5.8233861838214969E-3</v>
      </c>
      <c r="F15" t="s">
        <v>47</v>
      </c>
    </row>
    <row r="16" spans="1:6" x14ac:dyDescent="0.25">
      <c r="A16" t="s">
        <v>18</v>
      </c>
      <c r="B16" t="str">
        <f>[1]exported!$D$5</f>
        <v>kg SO2-Eq</v>
      </c>
      <c r="C16">
        <f>[1]exported!$D$32</f>
        <v>1.3128310255749049E-2</v>
      </c>
      <c r="D16">
        <f>MIN([1]exported!$D$31:$D$32)</f>
        <v>1.3128310255749049E-2</v>
      </c>
      <c r="E16">
        <f>MAX([1]exported!$D$31:$D$32)</f>
        <v>1.3224188851821269E-2</v>
      </c>
      <c r="F16" t="s">
        <v>47</v>
      </c>
    </row>
    <row r="17" spans="1:6" x14ac:dyDescent="0.25">
      <c r="A17" t="s">
        <v>19</v>
      </c>
      <c r="B17" t="str">
        <f>[1]exported!$D$5</f>
        <v>kg SO2-Eq</v>
      </c>
      <c r="C17">
        <f>[1]exported!$D$33</f>
        <v>1.8951188787549259E-2</v>
      </c>
      <c r="D17">
        <f>MIN([1]exported!$D$33:$D$34)</f>
        <v>1.8951188787549259E-2</v>
      </c>
      <c r="E17">
        <f>MAX([1]exported!$D$33:$D$34)</f>
        <v>5.0552525695209717E-2</v>
      </c>
      <c r="F17" t="s">
        <v>47</v>
      </c>
    </row>
    <row r="18" spans="1:6" x14ac:dyDescent="0.25">
      <c r="A18" t="s">
        <v>20</v>
      </c>
      <c r="B18" t="str">
        <f>[1]exported!$D$5</f>
        <v>kg SO2-Eq</v>
      </c>
      <c r="C18">
        <f>[1]exported!$D$36</f>
        <v>1.310806978956609E-2</v>
      </c>
      <c r="D18">
        <f>MIN([1]exported!$D$35:$D$36)</f>
        <v>1.267206878976606E-2</v>
      </c>
      <c r="E18">
        <f>MAX([1]exported!$D$35:$D$36)</f>
        <v>1.310806978956609E-2</v>
      </c>
      <c r="F18" t="s">
        <v>47</v>
      </c>
    </row>
    <row r="19" spans="1:6" x14ac:dyDescent="0.25">
      <c r="A19" t="s">
        <v>21</v>
      </c>
      <c r="B19" t="str">
        <f>[1]exported!$D$5</f>
        <v>kg SO2-Eq</v>
      </c>
      <c r="C19">
        <f>AVERAGE([1]exported!$D$37:$D$38)</f>
        <v>6.9338734652193796E-3</v>
      </c>
      <c r="D19">
        <f>MIN([1]exported!$D$37:$D$38)</f>
        <v>5.6187552018003833E-3</v>
      </c>
      <c r="E19">
        <f>MAX([1]exported!$D$37:$D$38)</f>
        <v>8.248991728638376E-3</v>
      </c>
      <c r="F19" t="s">
        <v>47</v>
      </c>
    </row>
    <row r="20" spans="1:6" x14ac:dyDescent="0.25">
      <c r="A20" t="s">
        <v>22</v>
      </c>
      <c r="B20" t="str">
        <f>[1]exported!$D$5</f>
        <v>kg SO2-Eq</v>
      </c>
      <c r="C20">
        <f>AVERAGE([1]exported!$D$39:$D$40)</f>
        <v>1.0945517432982107E-2</v>
      </c>
      <c r="D20">
        <f>MIN([1]exported!$D$39:$D$40)</f>
        <v>9.6939731934973829E-3</v>
      </c>
      <c r="E20">
        <f>MAX([1]exported!$D$39:$D$40)</f>
        <v>1.2197061672466831E-2</v>
      </c>
      <c r="F20" t="s">
        <v>47</v>
      </c>
    </row>
    <row r="21" spans="1:6" x14ac:dyDescent="0.25">
      <c r="A21" t="s">
        <v>23</v>
      </c>
      <c r="B21" t="str">
        <f>[1]exported!$D$5</f>
        <v>kg SO2-Eq</v>
      </c>
      <c r="C21">
        <f>[1]exported!$D$41</f>
        <v>1.8380969133068858E-2</v>
      </c>
      <c r="D21">
        <f>MIN([1]exported!$D$41:$D$42)</f>
        <v>1.7821128813713529E-2</v>
      </c>
      <c r="E21">
        <f>MAX([1]exported!$D$41:$D$42)</f>
        <v>1.8380969133068858E-2</v>
      </c>
      <c r="F21" t="s">
        <v>47</v>
      </c>
    </row>
    <row r="22" spans="1:6" x14ac:dyDescent="0.25">
      <c r="A22" t="s">
        <v>24</v>
      </c>
      <c r="B22" t="str">
        <f>[1]exported!$D$5</f>
        <v>kg SO2-Eq</v>
      </c>
      <c r="C22">
        <f>[1]exported!$D$43</f>
        <v>3.1098097606888659E-2</v>
      </c>
      <c r="D22">
        <f>MIN([1]exported!$D$43:$D$44)</f>
        <v>3.0662096379574341E-2</v>
      </c>
      <c r="E22">
        <f>MAX([1]exported!$D$43:$D$44)</f>
        <v>3.1098097606888659E-2</v>
      </c>
      <c r="F22" t="s">
        <v>47</v>
      </c>
    </row>
    <row r="23" spans="1:6" x14ac:dyDescent="0.25">
      <c r="A23" t="s">
        <v>25</v>
      </c>
      <c r="B23" t="str">
        <f>[1]exported!$D$5</f>
        <v>kg SO2-Eq</v>
      </c>
      <c r="C23">
        <f>[1]exported!$D$45</f>
        <v>5.8898841357093879E-3</v>
      </c>
      <c r="F23" t="s">
        <v>47</v>
      </c>
    </row>
    <row r="24" spans="1:6" x14ac:dyDescent="0.25">
      <c r="A24" t="s">
        <v>26</v>
      </c>
      <c r="B24" t="str">
        <f>[1]exported!$D$5</f>
        <v>kg SO2-Eq</v>
      </c>
      <c r="C24">
        <f>[1]exported!$D$46</f>
        <v>2.3441748425554751E-3</v>
      </c>
      <c r="D24">
        <f>MIN([1]exported!$D$46:$D$47)</f>
        <v>2.3441748425554751E-3</v>
      </c>
      <c r="E24">
        <f>MAX([1]exported!$D$46:$D$47)</f>
        <v>2.678534694907319E-3</v>
      </c>
      <c r="F24" t="s">
        <v>47</v>
      </c>
    </row>
    <row r="25" spans="1:6" x14ac:dyDescent="0.25">
      <c r="A25" t="s">
        <v>27</v>
      </c>
      <c r="B25" t="str">
        <f>[1]exported!$D$5</f>
        <v>kg SO2-Eq</v>
      </c>
      <c r="C25">
        <f>[1]exported!$D$48</f>
        <v>2.4867408549830779E-2</v>
      </c>
      <c r="F25" t="s">
        <v>47</v>
      </c>
    </row>
    <row r="26" spans="1:6" x14ac:dyDescent="0.25">
      <c r="A26" t="s">
        <v>28</v>
      </c>
      <c r="B26" t="str">
        <f>[1]exported!$D$5</f>
        <v>kg SO2-Eq</v>
      </c>
      <c r="C26">
        <f>[1]exported!$D$49</f>
        <v>1.615997864860233E-2</v>
      </c>
      <c r="D26">
        <f>MIN([1]exported!$D$49:$D$50)</f>
        <v>1.5641566437177411E-2</v>
      </c>
      <c r="E26">
        <f>MAX([1]exported!$D$49:$D$50)</f>
        <v>1.615997864860233E-2</v>
      </c>
      <c r="F26" t="s">
        <v>47</v>
      </c>
    </row>
    <row r="27" spans="1:6" x14ac:dyDescent="0.25">
      <c r="A27" t="s">
        <v>29</v>
      </c>
      <c r="B27" t="str">
        <f>[1]exported!$D$5</f>
        <v>kg SO2-Eq</v>
      </c>
      <c r="C27">
        <f>[1]exported!$D$51</f>
        <v>10.281763936812171</v>
      </c>
      <c r="D27">
        <f>MIN([1]exported!$D$51:$D$52)</f>
        <v>5.3415001927756044E-3</v>
      </c>
      <c r="E27">
        <f>MAX([1]exported!$D$51:$D$52)</f>
        <v>10.281763936812171</v>
      </c>
      <c r="F27" t="s">
        <v>47</v>
      </c>
    </row>
    <row r="28" spans="1:6" x14ac:dyDescent="0.25">
      <c r="A28" t="s">
        <v>30</v>
      </c>
      <c r="B28" t="str">
        <f>[1]exported!$D$5</f>
        <v>kg SO2-Eq</v>
      </c>
      <c r="C28">
        <f>0.25*[1]exported!$D$53 + 0.25*AVERAGE([1]exported!$D$54:$D$55) + 0.015*[1]exported!$D$56 + 0.023*[1]exported!$D$59</f>
        <v>2.3838133332619859E-4</v>
      </c>
      <c r="D28">
        <f>0.25*[1]exported!$D$53+0.25*MIN([1]exported!$D$54:$D$55)+0.015*MIN([1]exported!$D$56:$D$57)+0.023*MIN([1]exported!$D$58:$D$59)</f>
        <v>2.1554477971263145E-4</v>
      </c>
      <c r="E28">
        <f>0.25*[1]exported!$D$53+0.25*MAX([1]exported!$D$54:$D$55)+0.015*MAX([1]exported!$D$56:$D$57)+0.023*MAX([1]exported!$D$58:$D$59)</f>
        <v>2.7499835442043315E-4</v>
      </c>
      <c r="F28" t="s">
        <v>47</v>
      </c>
    </row>
    <row r="29" spans="1:6" x14ac:dyDescent="0.25">
      <c r="A29" t="s">
        <v>31</v>
      </c>
      <c r="B29" t="str">
        <f>[1]exported!$D$5</f>
        <v>kg SO2-Eq</v>
      </c>
      <c r="C29">
        <f>[1]exported!$D$60</f>
        <v>7.5233097677064997E-3</v>
      </c>
      <c r="F29" t="s">
        <v>47</v>
      </c>
    </row>
    <row r="30" spans="1:6" x14ac:dyDescent="0.25">
      <c r="A30" t="s">
        <v>32</v>
      </c>
      <c r="B30" t="str">
        <f>[1]exported!$D$5</f>
        <v>kg SO2-Eq</v>
      </c>
      <c r="C30">
        <f>[1]exported!$D$61</f>
        <v>0.13999328959335161</v>
      </c>
      <c r="F30" t="s">
        <v>47</v>
      </c>
    </row>
    <row r="31" spans="1:6" x14ac:dyDescent="0.25">
      <c r="A31" t="s">
        <v>33</v>
      </c>
      <c r="B31" t="str">
        <f>[1]exported!$D$5</f>
        <v>kg SO2-Eq</v>
      </c>
      <c r="C31">
        <f>[1]exported!$D$62</f>
        <v>16.0087262149294</v>
      </c>
      <c r="F31" t="s">
        <v>47</v>
      </c>
    </row>
    <row r="32" spans="1:6" x14ac:dyDescent="0.25">
      <c r="A32" t="s">
        <v>48</v>
      </c>
      <c r="B32" t="str">
        <f>[1]exported!$D$5</f>
        <v>kg SO2-Eq</v>
      </c>
      <c r="C32">
        <f>1.06*AVERAGE([1]exported!$D$63:$D$64)+1.06*[1]exported!$D$46+0.11*AVERAGE([1]exported!$D$68:$D$71)+1.37*[1]exported!$D$65+1.38*[1]exported!$D$66+0.00000000074*[1]exported!$D$67</f>
        <v>1.3471034231087555E-2</v>
      </c>
      <c r="D32">
        <f>1.06*MIN([1]exported!$D$63:$D$64)+1.06*[1]exported!$D$46+0.11*MIN([1]exported!$D$68:$D$71)+1.37*[1]exported!$D$65+1.38*[1]exported!$D$66+0.00000000074*[1]exported!$D$67</f>
        <v>1.3416201645764625E-2</v>
      </c>
      <c r="E32">
        <f>1.06*MAX([1]exported!$D$63:$D$64)+1.06*[1]exported!$D$46+0.11*MAX([1]exported!$D$68:$D$71)+1.37*[1]exported!$D$65+1.38*[1]exported!$D$66+0.00000000074*[1]exported!$D$67</f>
        <v>1.3527822447582209E-2</v>
      </c>
      <c r="F32" t="s">
        <v>47</v>
      </c>
    </row>
    <row r="33" spans="1:6" x14ac:dyDescent="0.25">
      <c r="A33" t="s">
        <v>34</v>
      </c>
      <c r="B33" t="str">
        <f>[1]exported!$D$5</f>
        <v>kg SO2-Eq</v>
      </c>
      <c r="C33">
        <f>AVERAGE([1]exported!$D$65:$D$66)</f>
        <v>1.1566120864683459E-4</v>
      </c>
      <c r="D33">
        <f>MIN([1]exported!$D$65:$D$66)</f>
        <v>1.5901964223819599E-5</v>
      </c>
      <c r="E33">
        <f>MAX([1]exported!$D$65:$D$66)</f>
        <v>2.1542045306984959E-4</v>
      </c>
      <c r="F33" t="s">
        <v>47</v>
      </c>
    </row>
    <row r="34" spans="1:6" x14ac:dyDescent="0.25">
      <c r="A34" t="s">
        <v>36</v>
      </c>
      <c r="B34" t="str">
        <f>[1]exported!$D$5</f>
        <v>kg SO2-Eq</v>
      </c>
      <c r="C34">
        <f>[1]exported!$D$71</f>
        <v>9.3556578678181295E-4</v>
      </c>
      <c r="D34">
        <f>MIN([1]exported!$D$68:$D$71)</f>
        <v>8.8424224203685576E-4</v>
      </c>
      <c r="E34">
        <f>MAX([1]exported!$D$68:$D$71)</f>
        <v>9.944144477331471E-4</v>
      </c>
      <c r="F34" t="s">
        <v>47</v>
      </c>
    </row>
    <row r="35" spans="1:6" x14ac:dyDescent="0.25">
      <c r="A35" t="s">
        <v>38</v>
      </c>
      <c r="B35" t="str">
        <f>[1]exported!$D$5</f>
        <v>kg SO2-Eq</v>
      </c>
      <c r="C35">
        <f>AVERAGE([1]exported!$D$72:$D$78)</f>
        <v>7.4164769795586152E-5</v>
      </c>
      <c r="D35">
        <f>MIN([1]exported!$D$72:$D$78)</f>
        <v>6.3848287683603044E-5</v>
      </c>
      <c r="E35">
        <f>MAX([1]exported!$D$72:$D$78)</f>
        <v>9.1328158674757202E-5</v>
      </c>
      <c r="F35" t="s">
        <v>47</v>
      </c>
    </row>
    <row r="36" spans="1:6" x14ac:dyDescent="0.25">
      <c r="A36" t="s">
        <v>39</v>
      </c>
      <c r="B36" t="str">
        <f>[1]exported!$D$5</f>
        <v>kg SO2-Eq</v>
      </c>
      <c r="C36">
        <f>AVERAGE([1]exported!$D$83:$D$86)</f>
        <v>2.1562048790844386E-3</v>
      </c>
      <c r="D36">
        <f>MIN([1]exported!$D$83:$D$86)</f>
        <v>1.379815082491336E-3</v>
      </c>
      <c r="E36">
        <f>MAX([1]exported!$D$83:$D$86)</f>
        <v>3.0703153125065021E-3</v>
      </c>
      <c r="F36" t="s">
        <v>47</v>
      </c>
    </row>
    <row r="37" spans="1:6" x14ac:dyDescent="0.25">
      <c r="A37" t="s">
        <v>41</v>
      </c>
      <c r="B37" t="str">
        <f>[1]exported!$D$5</f>
        <v>kg SO2-Eq</v>
      </c>
      <c r="C37">
        <f>[1]exported!$D$87</f>
        <v>1.896634910660744E-3</v>
      </c>
      <c r="F37" t="s">
        <v>47</v>
      </c>
    </row>
    <row r="38" spans="1:6" x14ac:dyDescent="0.25">
      <c r="A38" t="s">
        <v>50</v>
      </c>
      <c r="B38" t="str">
        <f>[1]exported!$D$5</f>
        <v>kg SO2-Eq</v>
      </c>
      <c r="C38">
        <f>[1]exported!$D$88</f>
        <v>1.258479815158685E-2</v>
      </c>
      <c r="F38" t="s">
        <v>47</v>
      </c>
    </row>
    <row r="39" spans="1:6" x14ac:dyDescent="0.25">
      <c r="A39" t="s">
        <v>51</v>
      </c>
      <c r="B39" t="str">
        <f>[1]exported!$D$5</f>
        <v>kg SO2-Eq</v>
      </c>
      <c r="C39">
        <f>[1]exported!$D$89</f>
        <v>4.2758320026475317E-2</v>
      </c>
      <c r="F39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83DB-2284-41D4-B959-0C1009F88803}">
  <dimension ref="A1:F39"/>
  <sheetViews>
    <sheetView topLeftCell="A16" workbookViewId="0">
      <selection activeCell="C39" sqref="C39"/>
    </sheetView>
  </sheetViews>
  <sheetFormatPr defaultRowHeight="15" x14ac:dyDescent="0.25"/>
  <cols>
    <col min="1" max="1" width="16.140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[1]exported!$E$5</f>
        <v>kg CO2-Eq</v>
      </c>
      <c r="C2">
        <f>AVERAGE([1]exported!$E$6:$E$7)</f>
        <v>5.3263369250817609</v>
      </c>
      <c r="D2">
        <f>MIN([1]exported!$E$6:$E$7)</f>
        <v>5.1961536988785628</v>
      </c>
      <c r="E2">
        <f>MAX([1]exported!$E$6:$E$7)</f>
        <v>5.456520151284959</v>
      </c>
      <c r="F2" t="s">
        <v>47</v>
      </c>
    </row>
    <row r="3" spans="1:6" x14ac:dyDescent="0.25">
      <c r="A3" t="s">
        <v>4</v>
      </c>
      <c r="B3" t="str">
        <f>[1]exported!$E$5</f>
        <v>kg CO2-Eq</v>
      </c>
      <c r="C3">
        <f>AVERAGE([1]exported!$E$8:$E$9)</f>
        <v>1.3699368419505569</v>
      </c>
      <c r="D3">
        <f>MIN([1]exported!$E$8:$E$9)</f>
        <v>1.337469777981859</v>
      </c>
      <c r="E3">
        <f>MAX([1]exported!$E$8:$E$9)</f>
        <v>1.402403905919255</v>
      </c>
      <c r="F3" t="s">
        <v>47</v>
      </c>
    </row>
    <row r="4" spans="1:6" x14ac:dyDescent="0.25">
      <c r="A4" t="s">
        <v>5</v>
      </c>
      <c r="B4" t="str">
        <f>[1]exported!$E$5</f>
        <v>kg CO2-Eq</v>
      </c>
      <c r="C4">
        <f>[1]exported!$E$10</f>
        <v>886.76141704844508</v>
      </c>
      <c r="F4" t="s">
        <v>47</v>
      </c>
    </row>
    <row r="5" spans="1:6" x14ac:dyDescent="0.25">
      <c r="A5" t="s">
        <v>7</v>
      </c>
      <c r="B5" t="str">
        <f>[1]exported!$E$5</f>
        <v>kg CO2-Eq</v>
      </c>
      <c r="C5">
        <f>AVERAGE([1]exported!$E$11:$E$12)</f>
        <v>336.58926905118813</v>
      </c>
      <c r="D5">
        <f>MIN([1]exported!$E$11:$E$12)</f>
        <v>289.73246435266492</v>
      </c>
      <c r="E5">
        <f>MAX([1]exported!$E$11:$E$12)</f>
        <v>383.44607374971127</v>
      </c>
      <c r="F5" t="s">
        <v>47</v>
      </c>
    </row>
    <row r="6" spans="1:6" x14ac:dyDescent="0.25">
      <c r="A6" t="s">
        <v>8</v>
      </c>
      <c r="B6" t="str">
        <f>[1]exported!$E$5</f>
        <v>kg CO2-Eq</v>
      </c>
      <c r="C6">
        <f>AVERAGE([1]exported!$E$13:$E$14)+[1]exported!$E$15</f>
        <v>21.762565719747215</v>
      </c>
      <c r="D6">
        <f>MIN([1]exported!$E$13:$E$14)+[1]exported!$E$15</f>
        <v>21.286132239945463</v>
      </c>
      <c r="E6">
        <f>MAX([1]exported!$E$13:$E$14)+[1]exported!$E$15</f>
        <v>22.238999199548964</v>
      </c>
      <c r="F6" t="s">
        <v>47</v>
      </c>
    </row>
    <row r="7" spans="1:6" x14ac:dyDescent="0.25">
      <c r="A7" t="s">
        <v>9</v>
      </c>
      <c r="B7" t="str">
        <f>[1]exported!$E$5</f>
        <v>kg CO2-Eq</v>
      </c>
      <c r="C7">
        <f>AVERAGE([1]exported!$E$16:$E$17)</f>
        <v>165405139.09164536</v>
      </c>
      <c r="D7">
        <f>MIN([1]exported!$E$16:$E$17)</f>
        <v>162526826.85540551</v>
      </c>
      <c r="E7">
        <f>MAX([1]exported!$E$16:$E$17)</f>
        <v>168283451.32788521</v>
      </c>
      <c r="F7" t="s">
        <v>47</v>
      </c>
    </row>
    <row r="8" spans="1:6" x14ac:dyDescent="0.25">
      <c r="A8" t="s">
        <v>10</v>
      </c>
      <c r="B8" t="str">
        <f>[1]exported!$E$5</f>
        <v>kg CO2-Eq</v>
      </c>
      <c r="C8">
        <f>[1]exported!$E$18</f>
        <v>2.2938226933709269</v>
      </c>
      <c r="F8" t="s">
        <v>47</v>
      </c>
    </row>
    <row r="9" spans="1:6" x14ac:dyDescent="0.25">
      <c r="A9" t="s">
        <v>11</v>
      </c>
      <c r="B9" t="str">
        <f>[1]exported!$E$5</f>
        <v>kg CO2-Eq</v>
      </c>
      <c r="C9">
        <f>[1]exported!$E$19</f>
        <v>6.7094065533502301</v>
      </c>
      <c r="F9" t="s">
        <v>47</v>
      </c>
    </row>
    <row r="10" spans="1:6" x14ac:dyDescent="0.25">
      <c r="A10" t="s">
        <v>12</v>
      </c>
      <c r="B10" t="str">
        <f>[1]exported!$E$5</f>
        <v>kg CO2-Eq</v>
      </c>
      <c r="C10">
        <f>AVERAGE([1]exported!$E$20:$E$21)</f>
        <v>3.2496464846540682</v>
      </c>
      <c r="D10">
        <f>MIN([1]exported!$E$20:$E$21)</f>
        <v>3.2246135014082249</v>
      </c>
      <c r="E10">
        <f>MAX([1]exported!$E$20:$E$21)</f>
        <v>3.274679467899912</v>
      </c>
      <c r="F10" t="s">
        <v>47</v>
      </c>
    </row>
    <row r="11" spans="1:6" x14ac:dyDescent="0.25">
      <c r="A11" t="s">
        <v>13</v>
      </c>
      <c r="B11" t="str">
        <f>[1]exported!$E$5</f>
        <v>kg CO2-Eq</v>
      </c>
      <c r="C11">
        <f>[1]exported!$E$22</f>
        <v>0.92309784780611137</v>
      </c>
      <c r="F11" t="s">
        <v>47</v>
      </c>
    </row>
    <row r="12" spans="1:6" x14ac:dyDescent="0.25">
      <c r="A12" t="s">
        <v>14</v>
      </c>
      <c r="B12" t="str">
        <f>[1]exported!$E$5</f>
        <v>kg CO2-Eq</v>
      </c>
      <c r="C12">
        <f>[1]exported!$E$24</f>
        <v>4.8707461311581444</v>
      </c>
      <c r="D12">
        <f>MIN([1]exported!$E$23:$E$24)</f>
        <v>4.8164857106578349</v>
      </c>
      <c r="E12">
        <f>MAX([1]exported!$E$23:$E$24)</f>
        <v>4.8707461311581444</v>
      </c>
      <c r="F12" t="s">
        <v>47</v>
      </c>
    </row>
    <row r="13" spans="1:6" x14ac:dyDescent="0.25">
      <c r="A13" t="s">
        <v>15</v>
      </c>
      <c r="B13" t="str">
        <f>[1]exported!$E$5</f>
        <v>kg CO2-Eq</v>
      </c>
      <c r="C13">
        <f>[1]exported!$E$26</f>
        <v>0.16817802247848901</v>
      </c>
      <c r="D13">
        <f>MIN([1]exported!$E$25:$E$26)</f>
        <v>0.10040005383153031</v>
      </c>
      <c r="E13">
        <f>MAX([1]exported!$E$25:$E$26)</f>
        <v>0.16817802247848901</v>
      </c>
      <c r="F13" t="s">
        <v>47</v>
      </c>
    </row>
    <row r="14" spans="1:6" x14ac:dyDescent="0.25">
      <c r="A14" t="s">
        <v>16</v>
      </c>
      <c r="B14" t="str">
        <f>[1]exported!$E$5</f>
        <v>kg CO2-Eq</v>
      </c>
      <c r="C14">
        <f>AVERAGE([1]exported!$E$27:$E$28)</f>
        <v>2.9842130706510686</v>
      </c>
      <c r="D14">
        <f>MIN([1]exported!$E$27:$E$28)</f>
        <v>2.959112588286704</v>
      </c>
      <c r="E14">
        <f>MAX([1]exported!$E$27:$E$28)</f>
        <v>3.0093135530154331</v>
      </c>
      <c r="F14" t="s">
        <v>47</v>
      </c>
    </row>
    <row r="15" spans="1:6" x14ac:dyDescent="0.25">
      <c r="A15" t="s">
        <v>17</v>
      </c>
      <c r="B15" t="str">
        <f>[1]exported!$E$5</f>
        <v>kg CO2-Eq</v>
      </c>
      <c r="C15">
        <f>AVERAGE([1]exported!$E$29:$E$30)</f>
        <v>1.3238723648075341</v>
      </c>
      <c r="D15">
        <f>MIN([1]exported!$E$29:$E$30)</f>
        <v>1.317363390381975</v>
      </c>
      <c r="E15">
        <f>MAX([1]exported!$E$29:$E$30)</f>
        <v>1.330381339233093</v>
      </c>
      <c r="F15" t="s">
        <v>47</v>
      </c>
    </row>
    <row r="16" spans="1:6" x14ac:dyDescent="0.25">
      <c r="A16" t="s">
        <v>18</v>
      </c>
      <c r="B16" t="str">
        <f>[1]exported!$E$5</f>
        <v>kg CO2-Eq</v>
      </c>
      <c r="C16">
        <f>[1]exported!$E$32</f>
        <v>2.7161839093266451</v>
      </c>
      <c r="D16">
        <f>MIN([1]exported!$E$31:$E$32)</f>
        <v>2.7161839093266451</v>
      </c>
      <c r="E16">
        <f>MAX([1]exported!$E$31:$E$32)</f>
        <v>2.7426716015202759</v>
      </c>
      <c r="F16" t="s">
        <v>47</v>
      </c>
    </row>
    <row r="17" spans="1:6" x14ac:dyDescent="0.25">
      <c r="A17" t="s">
        <v>19</v>
      </c>
      <c r="B17" t="str">
        <f>[1]exported!$E$5</f>
        <v>kg CO2-Eq</v>
      </c>
      <c r="C17">
        <f>[1]exported!$E$33</f>
        <v>3.0677920048002592</v>
      </c>
      <c r="D17">
        <f>MIN([1]exported!$E$33:$E$34)</f>
        <v>3.0677920048002592</v>
      </c>
      <c r="E17">
        <f>MAX([1]exported!$E$33:$E$34)</f>
        <v>7.7803216146340741</v>
      </c>
      <c r="F17" t="s">
        <v>47</v>
      </c>
    </row>
    <row r="18" spans="1:6" x14ac:dyDescent="0.25">
      <c r="A18" t="s">
        <v>20</v>
      </c>
      <c r="B18" t="str">
        <f>[1]exported!$E$5</f>
        <v>kg CO2-Eq</v>
      </c>
      <c r="C18">
        <f>[1]exported!$E$36</f>
        <v>1.5655125171604669</v>
      </c>
      <c r="D18">
        <f>MIN([1]exported!$E$35:$E$36)</f>
        <v>1.515446549217961</v>
      </c>
      <c r="E18">
        <f>MAX([1]exported!$E$35:$E$36)</f>
        <v>1.5655125171604669</v>
      </c>
      <c r="F18" t="s">
        <v>47</v>
      </c>
    </row>
    <row r="19" spans="1:6" x14ac:dyDescent="0.25">
      <c r="A19" t="s">
        <v>21</v>
      </c>
      <c r="B19" t="str">
        <f>[1]exported!$E$5</f>
        <v>kg CO2-Eq</v>
      </c>
      <c r="C19">
        <f>AVERAGE([1]exported!$E$37:$E$38)</f>
        <v>2.050958774095303</v>
      </c>
      <c r="D19">
        <f>MIN([1]exported!$E$37:$E$38)</f>
        <v>1.8655246639264309</v>
      </c>
      <c r="E19">
        <f>MAX([1]exported!$E$37:$E$38)</f>
        <v>2.2363928842641752</v>
      </c>
      <c r="F19" t="s">
        <v>47</v>
      </c>
    </row>
    <row r="20" spans="1:6" x14ac:dyDescent="0.25">
      <c r="A20" t="s">
        <v>22</v>
      </c>
      <c r="B20" t="str">
        <f>[1]exported!$E$5</f>
        <v>kg CO2-Eq</v>
      </c>
      <c r="C20">
        <f>AVERAGE([1]exported!$E$39:$E$40)</f>
        <v>2.7120143667978125</v>
      </c>
      <c r="D20">
        <f>MIN([1]exported!$E$39:$E$40)</f>
        <v>2.4343051161191691</v>
      </c>
      <c r="E20">
        <f>MAX([1]exported!$E$39:$E$40)</f>
        <v>2.9897236174764559</v>
      </c>
      <c r="F20" t="s">
        <v>47</v>
      </c>
    </row>
    <row r="21" spans="1:6" x14ac:dyDescent="0.25">
      <c r="A21" t="s">
        <v>23</v>
      </c>
      <c r="B21" t="str">
        <f>[1]exported!$E$5</f>
        <v>kg CO2-Eq</v>
      </c>
      <c r="C21">
        <f>[1]exported!$E$41</f>
        <v>4.6578233588114664</v>
      </c>
      <c r="D21">
        <f>MIN([1]exported!$E$41:$E$42)</f>
        <v>4.5779610660243737</v>
      </c>
      <c r="E21">
        <f>MAX([1]exported!$E$41:$E$42)</f>
        <v>4.6578233588114664</v>
      </c>
      <c r="F21" t="s">
        <v>47</v>
      </c>
    </row>
    <row r="22" spans="1:6" x14ac:dyDescent="0.25">
      <c r="A22" t="s">
        <v>24</v>
      </c>
      <c r="B22" t="str">
        <f>[1]exported!$E$5</f>
        <v>kg CO2-Eq</v>
      </c>
      <c r="C22">
        <f>[1]exported!$E$43</f>
        <v>7.6830409909829056</v>
      </c>
      <c r="D22">
        <f>MIN([1]exported!$E$43:$E$44)</f>
        <v>7.6329750807523267</v>
      </c>
      <c r="E22">
        <f>MAX([1]exported!$E$43:$E$44)</f>
        <v>7.6830409909829056</v>
      </c>
      <c r="F22" t="s">
        <v>47</v>
      </c>
    </row>
    <row r="23" spans="1:6" x14ac:dyDescent="0.25">
      <c r="A23" t="s">
        <v>25</v>
      </c>
      <c r="B23" t="str">
        <f>[1]exported!$E$5</f>
        <v>kg CO2-Eq</v>
      </c>
      <c r="C23">
        <f>[1]exported!$E$45</f>
        <v>1.434682169827344</v>
      </c>
      <c r="F23" t="s">
        <v>47</v>
      </c>
    </row>
    <row r="24" spans="1:6" x14ac:dyDescent="0.25">
      <c r="A24" t="s">
        <v>26</v>
      </c>
      <c r="B24" t="str">
        <f>[1]exported!$E$5</f>
        <v>kg CO2-Eq</v>
      </c>
      <c r="C24">
        <f>[1]exported!$E$46</f>
        <v>0.51493927328695799</v>
      </c>
      <c r="D24">
        <f>MIN([1]exported!$E$46:$E$47)</f>
        <v>0.51493927328695799</v>
      </c>
      <c r="E24">
        <f>MAX([1]exported!$E$46:$E$47)</f>
        <v>0.64095834473020463</v>
      </c>
      <c r="F24" t="s">
        <v>47</v>
      </c>
    </row>
    <row r="25" spans="1:6" x14ac:dyDescent="0.25">
      <c r="A25" t="s">
        <v>27</v>
      </c>
      <c r="B25" t="str">
        <f>[1]exported!$E$5</f>
        <v>kg CO2-Eq</v>
      </c>
      <c r="C25">
        <f>[1]exported!$E$48</f>
        <v>5.792606682760189</v>
      </c>
      <c r="F25" t="s">
        <v>47</v>
      </c>
    </row>
    <row r="26" spans="1:6" x14ac:dyDescent="0.25">
      <c r="A26" t="s">
        <v>28</v>
      </c>
      <c r="B26" t="str">
        <f>[1]exported!$E$5</f>
        <v>kg CO2-Eq</v>
      </c>
      <c r="C26">
        <f>[1]exported!$E$49</f>
        <v>2.7333244159763468</v>
      </c>
      <c r="D26">
        <f>MIN([1]exported!$E$49:$E$50)</f>
        <v>2.642876522016858</v>
      </c>
      <c r="E26">
        <f>MAX([1]exported!$E$49:$E$50)</f>
        <v>2.7333244159763468</v>
      </c>
      <c r="F26" t="s">
        <v>47</v>
      </c>
    </row>
    <row r="27" spans="1:6" x14ac:dyDescent="0.25">
      <c r="A27" t="s">
        <v>29</v>
      </c>
      <c r="B27" t="str">
        <f>[1]exported!$E$5</f>
        <v>kg CO2-Eq</v>
      </c>
      <c r="C27">
        <f>[1]exported!$E$51</f>
        <v>705.8125306995712</v>
      </c>
      <c r="D27">
        <f>MIN([1]exported!$E$51:$E$52)</f>
        <v>0.36517368920201992</v>
      </c>
      <c r="E27">
        <f>MAX([1]exported!$E$51:$E$52)</f>
        <v>705.8125306995712</v>
      </c>
      <c r="F27" t="s">
        <v>47</v>
      </c>
    </row>
    <row r="28" spans="1:6" x14ac:dyDescent="0.25">
      <c r="A28" t="s">
        <v>30</v>
      </c>
      <c r="B28" t="str">
        <f>[1]exported!$E$5</f>
        <v>kg CO2-Eq</v>
      </c>
      <c r="C28">
        <f>0.25*[1]exported!$E$53 + 0.25*AVERAGE([1]exported!$E$54:$E$55) + 0.015*[1]exported!$E$56 + 0.023*[1]exported!$E$59</f>
        <v>4.485801722286379E-2</v>
      </c>
      <c r="D28">
        <f>0.25*[1]exported!$E$53+0.25*MIN([1]exported!$E$54:$E$55)+0.015*MIN([1]exported!$E$56:$E$57)+0.023*MIN([1]exported!$E$58:$E$59)</f>
        <v>4.1399637989192148E-2</v>
      </c>
      <c r="E28">
        <f>0.25*[1]exported!$E$53+0.25*MAX([1]exported!$E$54:$E$55)+0.015*MAX([1]exported!$E$56:$E$57)+0.023*MAX([1]exported!$E$58:$E$59)</f>
        <v>5.3169317562280743E-2</v>
      </c>
      <c r="F28" t="s">
        <v>47</v>
      </c>
    </row>
    <row r="29" spans="1:6" x14ac:dyDescent="0.25">
      <c r="A29" t="s">
        <v>31</v>
      </c>
      <c r="B29" t="str">
        <f>[1]exported!$E$5</f>
        <v>kg CO2-Eq</v>
      </c>
      <c r="C29">
        <f>[1]exported!$E$60</f>
        <v>2.163818161499858</v>
      </c>
      <c r="F29" t="s">
        <v>47</v>
      </c>
    </row>
    <row r="30" spans="1:6" x14ac:dyDescent="0.25">
      <c r="A30" t="s">
        <v>32</v>
      </c>
      <c r="B30" t="str">
        <f>[1]exported!$E$5</f>
        <v>kg CO2-Eq</v>
      </c>
      <c r="C30">
        <f>[1]exported!$E$61</f>
        <v>10.003368044371889</v>
      </c>
      <c r="F30" t="s">
        <v>47</v>
      </c>
    </row>
    <row r="31" spans="1:6" x14ac:dyDescent="0.25">
      <c r="A31" t="s">
        <v>33</v>
      </c>
      <c r="B31" t="str">
        <f>[1]exported!$E$5</f>
        <v>kg CO2-Eq</v>
      </c>
      <c r="C31">
        <f>[1]exported!$E$62</f>
        <v>1225.198532780131</v>
      </c>
      <c r="F31" t="s">
        <v>47</v>
      </c>
    </row>
    <row r="32" spans="1:6" x14ac:dyDescent="0.25">
      <c r="A32" t="s">
        <v>48</v>
      </c>
      <c r="B32" t="str">
        <f>[1]exported!$E$5</f>
        <v>kg CO2-Eq</v>
      </c>
      <c r="C32">
        <f>1.06*AVERAGE([1]exported!$E$63:$E$64)+1.06*[1]exported!$E$46+0.11*AVERAGE([1]exported!$E$68:$E$71)+1.37*[1]exported!$E$65+1.38*[1]exported!$E$66+0.00000000074*[1]exported!$E$67</f>
        <v>3.2220937478069045</v>
      </c>
      <c r="D32">
        <f>1.06*MIN([1]exported!$E$63:$E$64)+1.06*[1]exported!$E$46+0.11*MIN([1]exported!$E$68:$E$71)+1.37*[1]exported!$E$65+1.38*[1]exported!$E$66+0.00000000074*[1]exported!$E$67</f>
        <v>3.2160073797908706</v>
      </c>
      <c r="E32">
        <f>1.06*MAX([1]exported!$E$63:$E$64)+1.06*[1]exported!$E$46+0.11*MAX([1]exported!$E$68:$E$71)+1.37*[1]exported!$E$65+1.38*[1]exported!$E$66+0.00000000074*[1]exported!$E$67</f>
        <v>3.2285881962900809</v>
      </c>
      <c r="F32" t="s">
        <v>47</v>
      </c>
    </row>
    <row r="33" spans="1:6" x14ac:dyDescent="0.25">
      <c r="A33" t="s">
        <v>34</v>
      </c>
      <c r="B33" t="str">
        <f>[1]exported!$E$5</f>
        <v>kg CO2-Eq</v>
      </c>
      <c r="C33">
        <f>AVERAGE([1]exported!$E$65:$E$66)</f>
        <v>2.9819841121498832E-2</v>
      </c>
      <c r="D33">
        <f>MIN([1]exported!$E$65:$E$66)</f>
        <v>2.3353995186187991E-2</v>
      </c>
      <c r="E33">
        <f>MAX([1]exported!$E$65:$E$66)</f>
        <v>3.6285687056809672E-2</v>
      </c>
      <c r="F33" t="s">
        <v>47</v>
      </c>
    </row>
    <row r="34" spans="1:6" x14ac:dyDescent="0.25">
      <c r="A34" t="s">
        <v>36</v>
      </c>
      <c r="B34" t="str">
        <f>[1]exported!$E$5</f>
        <v>kg CO2-Eq</v>
      </c>
      <c r="C34">
        <f>[1]exported!$E$71</f>
        <v>0.44034944307735691</v>
      </c>
      <c r="D34">
        <f>MIN([1]exported!$E$68:$E$71)</f>
        <v>0.4250218312132728</v>
      </c>
      <c r="E34">
        <f>MAX([1]exported!$E$68:$E$71)</f>
        <v>0.44034944307735691</v>
      </c>
      <c r="F34" t="s">
        <v>47</v>
      </c>
    </row>
    <row r="35" spans="1:6" x14ac:dyDescent="0.25">
      <c r="A35" t="s">
        <v>38</v>
      </c>
      <c r="B35" t="str">
        <f>[1]exported!$E$5</f>
        <v>kg CO2-Eq</v>
      </c>
      <c r="C35">
        <f>AVERAGE([1]exported!$E$72:$E$78)</f>
        <v>7.7089756892775974E-2</v>
      </c>
      <c r="D35">
        <f>MIN([1]exported!$E$72:$E$78)</f>
        <v>7.0915523115831713E-2</v>
      </c>
      <c r="E35">
        <f>MAX([1]exported!$E$72:$E$78)</f>
        <v>8.5107758894492389E-2</v>
      </c>
      <c r="F35" t="s">
        <v>47</v>
      </c>
    </row>
    <row r="36" spans="1:6" x14ac:dyDescent="0.25">
      <c r="A36" t="s">
        <v>39</v>
      </c>
      <c r="B36" t="str">
        <f>[1]exported!$E$5</f>
        <v>kg CO2-Eq</v>
      </c>
      <c r="C36">
        <f>AVERAGE([1]exported!$E$83:$E$86)</f>
        <v>0.54295108469186937</v>
      </c>
      <c r="D36">
        <f>MIN([1]exported!$E$83:$E$86)</f>
        <v>0.5399463454823652</v>
      </c>
      <c r="E36">
        <f>MAX([1]exported!$E$83:$E$86)</f>
        <v>0.54572428383928062</v>
      </c>
      <c r="F36" t="s">
        <v>47</v>
      </c>
    </row>
    <row r="37" spans="1:6" x14ac:dyDescent="0.25">
      <c r="A37" t="s">
        <v>41</v>
      </c>
      <c r="B37" t="str">
        <f>[1]exported!$E$5</f>
        <v>kg CO2-Eq</v>
      </c>
      <c r="C37">
        <f>[1]exported!$E$87</f>
        <v>0.49485494060236179</v>
      </c>
      <c r="F37" t="s">
        <v>47</v>
      </c>
    </row>
    <row r="38" spans="1:6" x14ac:dyDescent="0.25">
      <c r="A38" t="s">
        <v>50</v>
      </c>
      <c r="B38" t="str">
        <f>[1]exported!$E$5</f>
        <v>kg CO2-Eq</v>
      </c>
      <c r="C38">
        <f>[1]exported!$E$88</f>
        <v>2.581245311526688</v>
      </c>
      <c r="F38" t="s">
        <v>47</v>
      </c>
    </row>
    <row r="39" spans="1:6" x14ac:dyDescent="0.25">
      <c r="A39" t="s">
        <v>51</v>
      </c>
      <c r="B39" t="str">
        <f>[1]exported!$E$5</f>
        <v>kg CO2-Eq</v>
      </c>
      <c r="C39">
        <f>[1]exported!$E$89</f>
        <v>6.459839191776628</v>
      </c>
      <c r="F39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A6D6-0BD5-495D-B624-DCCA68A28C23}">
  <dimension ref="A1:F39"/>
  <sheetViews>
    <sheetView topLeftCell="A22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[1]exported!$F$5</f>
        <v>CTUe</v>
      </c>
      <c r="C2">
        <f>AVERAGE([1]exported!$F$6:$F$7)</f>
        <v>238.73026968151379</v>
      </c>
      <c r="D2">
        <f>MIN([1]exported!$F$6:$F$7)</f>
        <v>235.28975596600989</v>
      </c>
      <c r="E2">
        <f>MAX([1]exported!$F$6:$F$7)</f>
        <v>242.17078339701769</v>
      </c>
      <c r="F2" t="s">
        <v>47</v>
      </c>
    </row>
    <row r="3" spans="1:6" x14ac:dyDescent="0.25">
      <c r="A3" t="s">
        <v>4</v>
      </c>
      <c r="B3" t="str">
        <f>[1]exported!$F$5</f>
        <v>CTUe</v>
      </c>
      <c r="C3">
        <f>AVERAGE([1]exported!$F$8:$F$9)</f>
        <v>16.127928167947999</v>
      </c>
      <c r="D3">
        <f>MIN([1]exported!$F$8:$F$9)</f>
        <v>15.739113985740831</v>
      </c>
      <c r="E3">
        <f>MAX([1]exported!$F$8:$F$9)</f>
        <v>16.51674235015517</v>
      </c>
      <c r="F3" t="s">
        <v>47</v>
      </c>
    </row>
    <row r="4" spans="1:6" x14ac:dyDescent="0.25">
      <c r="A4" t="s">
        <v>5</v>
      </c>
      <c r="B4" t="str">
        <f>[1]exported!$F$5</f>
        <v>CTUe</v>
      </c>
      <c r="C4">
        <f>[1]exported!$F$10</f>
        <v>12769.03031992845</v>
      </c>
      <c r="F4" t="s">
        <v>47</v>
      </c>
    </row>
    <row r="5" spans="1:6" x14ac:dyDescent="0.25">
      <c r="A5" t="s">
        <v>7</v>
      </c>
      <c r="B5" t="str">
        <f>[1]exported!$F$5</f>
        <v>CTUe</v>
      </c>
      <c r="C5">
        <f>AVERAGE([1]exported!$F$11:$F$12)</f>
        <v>2090.3110537322332</v>
      </c>
      <c r="D5">
        <f>MIN([1]exported!$F$11:$F$12)</f>
        <v>1902.3524079666879</v>
      </c>
      <c r="E5">
        <f>MAX([1]exported!$F$11:$F$12)</f>
        <v>2278.2696994977782</v>
      </c>
      <c r="F5" t="s">
        <v>47</v>
      </c>
    </row>
    <row r="6" spans="1:6" x14ac:dyDescent="0.25">
      <c r="A6" t="s">
        <v>8</v>
      </c>
      <c r="B6" t="str">
        <f>[1]exported!$F$5</f>
        <v>CTUe</v>
      </c>
      <c r="C6">
        <f>AVERAGE([1]exported!$F$13:$F$14)+[1]exported!$F$15</f>
        <v>302.26935874900045</v>
      </c>
      <c r="D6">
        <f>MIN([1]exported!$F$13:$F$14)+[1]exported!$F$15</f>
        <v>276.06442030556116</v>
      </c>
      <c r="E6">
        <f>MAX([1]exported!$F$13:$F$14)+[1]exported!$F$15</f>
        <v>328.47429719243979</v>
      </c>
      <c r="F6" t="s">
        <v>47</v>
      </c>
    </row>
    <row r="7" spans="1:6" x14ac:dyDescent="0.25">
      <c r="A7" t="s">
        <v>9</v>
      </c>
      <c r="B7" t="str">
        <f>[1]exported!$F$5</f>
        <v>CTUe</v>
      </c>
      <c r="C7">
        <f>AVERAGE([1]exported!$F$16:$F$17)</f>
        <v>24918988230.390404</v>
      </c>
      <c r="D7">
        <f>MIN([1]exported!$F$16:$F$17)</f>
        <v>24914545553.72049</v>
      </c>
      <c r="E7">
        <f>MAX([1]exported!$F$16:$F$17)</f>
        <v>24923430907.060322</v>
      </c>
      <c r="F7" t="s">
        <v>47</v>
      </c>
    </row>
    <row r="8" spans="1:6" x14ac:dyDescent="0.25">
      <c r="A8" t="s">
        <v>10</v>
      </c>
      <c r="B8" t="str">
        <f>[1]exported!$F$5</f>
        <v>CTUe</v>
      </c>
      <c r="C8">
        <f>[1]exported!$F$18</f>
        <v>27.614664322274511</v>
      </c>
      <c r="F8" t="s">
        <v>47</v>
      </c>
    </row>
    <row r="9" spans="1:6" x14ac:dyDescent="0.25">
      <c r="A9" t="s">
        <v>11</v>
      </c>
      <c r="B9" t="str">
        <f>[1]exported!$F$5</f>
        <v>CTUe</v>
      </c>
      <c r="C9">
        <f>[1]exported!$F$19</f>
        <v>163.6130955557486</v>
      </c>
      <c r="F9" t="s">
        <v>47</v>
      </c>
    </row>
    <row r="10" spans="1:6" x14ac:dyDescent="0.25">
      <c r="A10" t="s">
        <v>12</v>
      </c>
      <c r="B10" t="str">
        <f>[1]exported!$F$5</f>
        <v>CTUe</v>
      </c>
      <c r="C10">
        <f>AVERAGE([1]exported!$F$20:$F$21)</f>
        <v>30.291089138699256</v>
      </c>
      <c r="D10">
        <f>MIN([1]exported!$F$20:$F$21)</f>
        <v>30.09225693979969</v>
      </c>
      <c r="E10">
        <f>MAX([1]exported!$F$20:$F$21)</f>
        <v>30.489921337598819</v>
      </c>
      <c r="F10" t="s">
        <v>47</v>
      </c>
    </row>
    <row r="11" spans="1:6" x14ac:dyDescent="0.25">
      <c r="A11" t="s">
        <v>13</v>
      </c>
      <c r="B11" t="str">
        <f>[1]exported!$F$5</f>
        <v>CTUe</v>
      </c>
      <c r="C11">
        <f>[1]exported!$F$22</f>
        <v>13.22590171377327</v>
      </c>
      <c r="F11" t="s">
        <v>47</v>
      </c>
    </row>
    <row r="12" spans="1:6" x14ac:dyDescent="0.25">
      <c r="A12" t="s">
        <v>14</v>
      </c>
      <c r="B12" t="str">
        <f>[1]exported!$F$5</f>
        <v>CTUe</v>
      </c>
      <c r="C12">
        <f>[1]exported!$F$24</f>
        <v>4871.5068400831778</v>
      </c>
      <c r="D12">
        <f>MIN([1]exported!$F$23:$F$24)</f>
        <v>4871.5068400831778</v>
      </c>
      <c r="E12">
        <f>MAX([1]exported!$F$23:$F$24)</f>
        <v>4873.2334515259772</v>
      </c>
      <c r="F12" t="s">
        <v>47</v>
      </c>
    </row>
    <row r="13" spans="1:6" x14ac:dyDescent="0.25">
      <c r="A13" t="s">
        <v>15</v>
      </c>
      <c r="B13" t="str">
        <f>[1]exported!$F$5</f>
        <v>CTUe</v>
      </c>
      <c r="C13">
        <f>[1]exported!$F$26</f>
        <v>69.456253031008856</v>
      </c>
      <c r="D13">
        <f>MIN([1]exported!$F$25:$F$26)</f>
        <v>5.8823744978030241</v>
      </c>
      <c r="E13">
        <f>MAX([1]exported!$F$25:$F$26)</f>
        <v>69.456253031008856</v>
      </c>
      <c r="F13" t="s">
        <v>47</v>
      </c>
    </row>
    <row r="14" spans="1:6" x14ac:dyDescent="0.25">
      <c r="A14" t="s">
        <v>16</v>
      </c>
      <c r="B14" t="str">
        <f>[1]exported!$F$5</f>
        <v>CTUe</v>
      </c>
      <c r="C14">
        <f>AVERAGE([1]exported!$F$27:$F$28)</f>
        <v>25.74773945887036</v>
      </c>
      <c r="D14">
        <f>MIN([1]exported!$F$27:$F$28)</f>
        <v>25.549263161957999</v>
      </c>
      <c r="E14">
        <f>MAX([1]exported!$F$27:$F$28)</f>
        <v>25.94621575578272</v>
      </c>
      <c r="F14" t="s">
        <v>47</v>
      </c>
    </row>
    <row r="15" spans="1:6" x14ac:dyDescent="0.25">
      <c r="A15" t="s">
        <v>17</v>
      </c>
      <c r="B15" t="str">
        <f>[1]exported!$F$5</f>
        <v>CTUe</v>
      </c>
      <c r="C15">
        <f>AVERAGE([1]exported!$F$29:$F$30)</f>
        <v>24.196078387613277</v>
      </c>
      <c r="D15">
        <f>MIN([1]exported!$F$29:$F$30)</f>
        <v>24.140448423195782</v>
      </c>
      <c r="E15">
        <f>MAX([1]exported!$F$29:$F$30)</f>
        <v>24.251708352030771</v>
      </c>
      <c r="F15" t="s">
        <v>47</v>
      </c>
    </row>
    <row r="16" spans="1:6" x14ac:dyDescent="0.25">
      <c r="A16" t="s">
        <v>18</v>
      </c>
      <c r="B16" t="str">
        <f>[1]exported!$F$5</f>
        <v>CTUe</v>
      </c>
      <c r="C16">
        <f>[1]exported!$F$32</f>
        <v>48.941481205471241</v>
      </c>
      <c r="D16">
        <f>MIN([1]exported!$F$31:$F$32)</f>
        <v>48.941481205471241</v>
      </c>
      <c r="E16">
        <f>MAX([1]exported!$F$31:$F$32)</f>
        <v>49.224678563276463</v>
      </c>
      <c r="F16" t="s">
        <v>47</v>
      </c>
    </row>
    <row r="17" spans="1:6" x14ac:dyDescent="0.25">
      <c r="A17" t="s">
        <v>19</v>
      </c>
      <c r="B17" t="str">
        <f>[1]exported!$F$5</f>
        <v>CTUe</v>
      </c>
      <c r="C17">
        <f>[1]exported!$F$33</f>
        <v>23.17515804846785</v>
      </c>
      <c r="D17">
        <f>MIN([1]exported!$F$33:$F$34)</f>
        <v>23.17515804846785</v>
      </c>
      <c r="E17">
        <f>MAX([1]exported!$F$33:$F$34)</f>
        <v>51.359774378453828</v>
      </c>
      <c r="F17" t="s">
        <v>47</v>
      </c>
    </row>
    <row r="18" spans="1:6" x14ac:dyDescent="0.25">
      <c r="A18" t="s">
        <v>20</v>
      </c>
      <c r="B18" t="str">
        <f>[1]exported!$F$5</f>
        <v>CTUe</v>
      </c>
      <c r="C18">
        <f>[1]exported!$F$36</f>
        <v>82.935379866114118</v>
      </c>
      <c r="D18">
        <f>MIN([1]exported!$F$35:$F$36)</f>
        <v>82.537715518584932</v>
      </c>
      <c r="E18">
        <f>MAX([1]exported!$F$35:$F$36)</f>
        <v>82.935379866114118</v>
      </c>
      <c r="F18" t="s">
        <v>47</v>
      </c>
    </row>
    <row r="19" spans="1:6" x14ac:dyDescent="0.25">
      <c r="A19" t="s">
        <v>21</v>
      </c>
      <c r="B19" t="str">
        <f>[1]exported!$F$5</f>
        <v>CTUe</v>
      </c>
      <c r="C19">
        <f>AVERAGE([1]exported!$F$37:$F$38)</f>
        <v>16.352509859168865</v>
      </c>
      <c r="D19">
        <f>MIN([1]exported!$F$37:$F$38)</f>
        <v>14.84025728582669</v>
      </c>
      <c r="E19">
        <f>MAX([1]exported!$F$37:$F$38)</f>
        <v>17.864762432511039</v>
      </c>
      <c r="F19" t="s">
        <v>47</v>
      </c>
    </row>
    <row r="20" spans="1:6" x14ac:dyDescent="0.25">
      <c r="A20" t="s">
        <v>22</v>
      </c>
      <c r="B20" t="str">
        <f>[1]exported!$F$5</f>
        <v>CTUe</v>
      </c>
      <c r="C20">
        <f>AVERAGE([1]exported!$F$39:$F$40)</f>
        <v>40.626873078302516</v>
      </c>
      <c r="D20">
        <f>MIN([1]exported!$F$39:$F$40)</f>
        <v>38.784709001074809</v>
      </c>
      <c r="E20">
        <f>MAX([1]exported!$F$39:$F$40)</f>
        <v>42.469037155530224</v>
      </c>
      <c r="F20" t="s">
        <v>47</v>
      </c>
    </row>
    <row r="21" spans="1:6" x14ac:dyDescent="0.25">
      <c r="A21" t="s">
        <v>23</v>
      </c>
      <c r="B21" t="str">
        <f>[1]exported!$F$5</f>
        <v>CTUe</v>
      </c>
      <c r="C21">
        <f>[1]exported!$F$41</f>
        <v>67.785624566708762</v>
      </c>
      <c r="D21">
        <f>MIN([1]exported!$F$41:$F$42)</f>
        <v>67.155861494162195</v>
      </c>
      <c r="E21">
        <f>MAX([1]exported!$F$41:$F$42)</f>
        <v>67.785624566708762</v>
      </c>
      <c r="F21" t="s">
        <v>47</v>
      </c>
    </row>
    <row r="22" spans="1:6" x14ac:dyDescent="0.25">
      <c r="A22" t="s">
        <v>24</v>
      </c>
      <c r="B22" t="str">
        <f>[1]exported!$F$5</f>
        <v>CTUe</v>
      </c>
      <c r="C22">
        <f>[1]exported!$F$43</f>
        <v>94.596305939460365</v>
      </c>
      <c r="D22">
        <f>MIN([1]exported!$F$43:$F$44)</f>
        <v>94.198653948079155</v>
      </c>
      <c r="E22">
        <f>MAX([1]exported!$F$43:$F$44)</f>
        <v>94.596305939460365</v>
      </c>
      <c r="F22" t="s">
        <v>47</v>
      </c>
    </row>
    <row r="23" spans="1:6" x14ac:dyDescent="0.25">
      <c r="A23" t="s">
        <v>25</v>
      </c>
      <c r="B23" t="str">
        <f>[1]exported!$F$5</f>
        <v>CTUe</v>
      </c>
      <c r="C23">
        <f>[1]exported!$F$45</f>
        <v>10.273733776324139</v>
      </c>
      <c r="F23" t="s">
        <v>47</v>
      </c>
    </row>
    <row r="24" spans="1:6" x14ac:dyDescent="0.25">
      <c r="A24" t="s">
        <v>26</v>
      </c>
      <c r="B24" t="str">
        <f>[1]exported!$F$5</f>
        <v>CTUe</v>
      </c>
      <c r="C24">
        <f>[1]exported!$F$46</f>
        <v>3.833721577535405</v>
      </c>
      <c r="D24">
        <f>MIN([1]exported!$F$46:$F$47)</f>
        <v>3.833721577535405</v>
      </c>
      <c r="E24">
        <f>MAX([1]exported!$F$46:$F$47)</f>
        <v>5.8393848635613006</v>
      </c>
      <c r="F24" t="s">
        <v>47</v>
      </c>
    </row>
    <row r="25" spans="1:6" x14ac:dyDescent="0.25">
      <c r="A25" t="s">
        <v>27</v>
      </c>
      <c r="B25" t="str">
        <f>[1]exported!$F$5</f>
        <v>CTUe</v>
      </c>
      <c r="C25">
        <f>[1]exported!$F$48</f>
        <v>73.626477212902245</v>
      </c>
      <c r="F25" t="s">
        <v>47</v>
      </c>
    </row>
    <row r="26" spans="1:6" x14ac:dyDescent="0.25">
      <c r="A26" t="s">
        <v>28</v>
      </c>
      <c r="B26" t="str">
        <f>[1]exported!$F$5</f>
        <v>CTUe</v>
      </c>
      <c r="C26">
        <f>[1]exported!$F$49</f>
        <v>61.16382092741064</v>
      </c>
      <c r="D26">
        <f>MIN([1]exported!$F$49:$F$50)</f>
        <v>60.152657771556861</v>
      </c>
      <c r="E26">
        <f>MAX([1]exported!$F$49:$F$50)</f>
        <v>61.16382092741064</v>
      </c>
      <c r="F26" t="s">
        <v>47</v>
      </c>
    </row>
    <row r="27" spans="1:6" x14ac:dyDescent="0.25">
      <c r="A27" t="s">
        <v>29</v>
      </c>
      <c r="B27" t="str">
        <f>[1]exported!$F$5</f>
        <v>CTUe</v>
      </c>
      <c r="C27">
        <f>[1]exported!$F$51</f>
        <v>266238.73352834373</v>
      </c>
      <c r="D27">
        <f>MIN([1]exported!$F$51:$F$52)</f>
        <v>138.3140526520626</v>
      </c>
      <c r="E27">
        <f>MAX([1]exported!$F$51:$F$52)</f>
        <v>266238.73352834373</v>
      </c>
      <c r="F27" t="s">
        <v>47</v>
      </c>
    </row>
    <row r="28" spans="1:6" x14ac:dyDescent="0.25">
      <c r="A28" t="s">
        <v>30</v>
      </c>
      <c r="B28" t="str">
        <f>[1]exported!$F$5</f>
        <v>CTUe</v>
      </c>
      <c r="C28">
        <f>0.25*[1]exported!$F$53 + 0.25*AVERAGE([1]exported!$F$54:$F$55) + 0.015*[1]exported!$F$56 + 0.023*[1]exported!$F$59</f>
        <v>0.73533763934130891</v>
      </c>
      <c r="D28">
        <f>0.25*[1]exported!$F$53+0.25*MIN([1]exported!$F$54:$F$55)+0.015*MIN([1]exported!$F$56:$F$57)+0.023*MIN([1]exported!$F$58:$F$59)</f>
        <v>0.70236550923595842</v>
      </c>
      <c r="E28">
        <f>0.25*[1]exported!$F$53+0.25*MAX([1]exported!$F$54:$F$55)+0.015*MAX([1]exported!$F$56:$F$57)+0.023*MAX([1]exported!$F$58:$F$59)</f>
        <v>0.85982369007908654</v>
      </c>
      <c r="F28" t="s">
        <v>47</v>
      </c>
    </row>
    <row r="29" spans="1:6" x14ac:dyDescent="0.25">
      <c r="A29" t="s">
        <v>31</v>
      </c>
      <c r="B29" t="str">
        <f>[1]exported!$F$5</f>
        <v>CTUe</v>
      </c>
      <c r="C29">
        <f>[1]exported!$F$60</f>
        <v>92.90914126947041</v>
      </c>
      <c r="F29" t="s">
        <v>47</v>
      </c>
    </row>
    <row r="30" spans="1:6" x14ac:dyDescent="0.25">
      <c r="A30" t="s">
        <v>32</v>
      </c>
      <c r="B30" t="str">
        <f>[1]exported!$F$5</f>
        <v>CTUe</v>
      </c>
      <c r="C30">
        <f>[1]exported!$F$61</f>
        <v>3087.4906924605948</v>
      </c>
      <c r="F30" t="s">
        <v>47</v>
      </c>
    </row>
    <row r="31" spans="1:6" x14ac:dyDescent="0.25">
      <c r="A31" t="s">
        <v>33</v>
      </c>
      <c r="B31" t="str">
        <f>[1]exported!$F$5</f>
        <v>CTUe</v>
      </c>
      <c r="C31">
        <f>[1]exported!$F$62</f>
        <v>1381367.5468890341</v>
      </c>
      <c r="F31" t="s">
        <v>47</v>
      </c>
    </row>
    <row r="32" spans="1:6" x14ac:dyDescent="0.25">
      <c r="A32" t="s">
        <v>48</v>
      </c>
      <c r="B32" t="str">
        <f>[1]exported!$F$5</f>
        <v>CTUe</v>
      </c>
      <c r="C32">
        <f>1.06*AVERAGE([1]exported!$F$63:$F$64)+1.06*[1]exported!$F$46+0.11*AVERAGE([1]exported!$F$68:$F$71)+1.37*[1]exported!$F$65+1.38*[1]exported!$F$66+0.00000000074*[1]exported!$F$67</f>
        <v>54.854303831168735</v>
      </c>
      <c r="D32">
        <f>1.06*MIN([1]exported!$F$63:$F$64)+1.06*[1]exported!$F$46+0.11*MIN([1]exported!$F$68:$F$71)+1.37*[1]exported!$F$65+1.38*[1]exported!$F$66+0.00000000074*[1]exported!$F$67</f>
        <v>54.445661727660607</v>
      </c>
      <c r="E32">
        <f>1.06*MAX([1]exported!$F$63:$F$64)+1.06*[1]exported!$F$46+0.11*MAX([1]exported!$F$68:$F$71)+1.37*[1]exported!$F$65+1.38*[1]exported!$F$66+0.00000000074*[1]exported!$F$67</f>
        <v>55.722666840957537</v>
      </c>
      <c r="F32" t="s">
        <v>47</v>
      </c>
    </row>
    <row r="33" spans="1:6" x14ac:dyDescent="0.25">
      <c r="A33" t="s">
        <v>34</v>
      </c>
      <c r="B33" t="str">
        <f>[1]exported!$F$5</f>
        <v>CTUe</v>
      </c>
      <c r="C33">
        <f>AVERAGE([1]exported!$F$65:$F$66)</f>
        <v>5.3307974159546967E-2</v>
      </c>
      <c r="D33">
        <f>MIN([1]exported!$F$65:$F$66)</f>
        <v>2.641266263720491E-2</v>
      </c>
      <c r="E33">
        <f>MAX([1]exported!$F$65:$F$66)</f>
        <v>8.0203285681889017E-2</v>
      </c>
      <c r="F33" t="s">
        <v>47</v>
      </c>
    </row>
    <row r="34" spans="1:6" x14ac:dyDescent="0.25">
      <c r="A34" t="s">
        <v>36</v>
      </c>
      <c r="B34" t="str">
        <f>[1]exported!$F$5</f>
        <v>CTUe</v>
      </c>
      <c r="C34">
        <f>[1]exported!$F$71</f>
        <v>5.0556909981916709</v>
      </c>
      <c r="D34">
        <f>MIN([1]exported!$F$68:$F$71)</f>
        <v>3.445943395963162</v>
      </c>
      <c r="E34">
        <f>MAX([1]exported!$F$68:$F$71)</f>
        <v>13.48107686799186</v>
      </c>
      <c r="F34" t="s">
        <v>47</v>
      </c>
    </row>
    <row r="35" spans="1:6" x14ac:dyDescent="0.25">
      <c r="A35" t="s">
        <v>38</v>
      </c>
      <c r="B35" t="str">
        <f>[1]exported!$F$5</f>
        <v>CTUe</v>
      </c>
      <c r="C35">
        <f>AVERAGE([1]exported!$F$72:$F$78)</f>
        <v>0.16330083141458815</v>
      </c>
      <c r="D35">
        <f>MIN([1]exported!$F$72:$F$78)</f>
        <v>0.12836758368875231</v>
      </c>
      <c r="E35">
        <f>MAX([1]exported!$F$72:$F$78)</f>
        <v>0.23192908027153411</v>
      </c>
      <c r="F35" t="s">
        <v>47</v>
      </c>
    </row>
    <row r="36" spans="1:6" x14ac:dyDescent="0.25">
      <c r="A36" t="s">
        <v>39</v>
      </c>
      <c r="B36" t="str">
        <f>[1]exported!$F$5</f>
        <v>CTUe</v>
      </c>
      <c r="C36">
        <f>AVERAGE([1]exported!$F$83:$F$86)</f>
        <v>5.1830273190357676</v>
      </c>
      <c r="D36">
        <f>MIN([1]exported!$F$83:$F$86)</f>
        <v>5.1785275421723771</v>
      </c>
      <c r="E36">
        <f>MAX([1]exported!$F$83:$F$86)</f>
        <v>5.1906432235699604</v>
      </c>
      <c r="F36" t="s">
        <v>47</v>
      </c>
    </row>
    <row r="37" spans="1:6" x14ac:dyDescent="0.25">
      <c r="A37" t="s">
        <v>41</v>
      </c>
      <c r="B37" t="str">
        <f>[1]exported!$F$5</f>
        <v>CTUe</v>
      </c>
      <c r="C37">
        <f>[1]exported!$F$87</f>
        <v>2.194370679519356</v>
      </c>
      <c r="F37" t="s">
        <v>47</v>
      </c>
    </row>
    <row r="38" spans="1:6" x14ac:dyDescent="0.25">
      <c r="A38" t="s">
        <v>50</v>
      </c>
      <c r="B38" t="str">
        <f>[1]exported!$F$5</f>
        <v>CTUe</v>
      </c>
      <c r="C38">
        <f>[1]exported!$F$88</f>
        <v>50.230789980924612</v>
      </c>
      <c r="F38" t="s">
        <v>47</v>
      </c>
    </row>
    <row r="39" spans="1:6" x14ac:dyDescent="0.25">
      <c r="A39" t="s">
        <v>51</v>
      </c>
      <c r="B39" t="str">
        <f>[1]exported!$F$5</f>
        <v>CTUe</v>
      </c>
      <c r="C39">
        <f>[1]exported!$F$89</f>
        <v>131.98093691300809</v>
      </c>
      <c r="F39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D6A3-5C84-4D3E-B003-5B4CC2D29659}">
  <dimension ref="A1:F39"/>
  <sheetViews>
    <sheetView topLeftCell="A16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[1]exported!$G$5</f>
        <v>kg N-Eq</v>
      </c>
      <c r="C2">
        <f>AVERAGE([1]exported!$G$6:$G$7)</f>
        <v>1.6084232977223327E-2</v>
      </c>
      <c r="D2">
        <f>MIN([1]exported!$G$6:$G$7)</f>
        <v>1.5694078230597128E-2</v>
      </c>
      <c r="E2">
        <f>MAX([1]exported!$G$6:$G$7)</f>
        <v>1.6474387723849529E-2</v>
      </c>
      <c r="F2" t="s">
        <v>47</v>
      </c>
    </row>
    <row r="3" spans="1:6" x14ac:dyDescent="0.25">
      <c r="A3" t="s">
        <v>4</v>
      </c>
      <c r="B3" t="str">
        <f>[1]exported!$G$5</f>
        <v>kg N-Eq</v>
      </c>
      <c r="C3">
        <f>AVERAGE([1]exported!$G$8:$G$9)</f>
        <v>3.5041037107801836E-3</v>
      </c>
      <c r="D3">
        <f>MIN([1]exported!$G$8:$G$9)</f>
        <v>3.418690254406981E-3</v>
      </c>
      <c r="E3">
        <f>MAX([1]exported!$G$8:$G$9)</f>
        <v>3.5895171671533862E-3</v>
      </c>
      <c r="F3" t="s">
        <v>47</v>
      </c>
    </row>
    <row r="4" spans="1:6" x14ac:dyDescent="0.25">
      <c r="A4" t="s">
        <v>5</v>
      </c>
      <c r="B4" t="str">
        <f>[1]exported!$G$5</f>
        <v>kg N-Eq</v>
      </c>
      <c r="C4">
        <f>[1]exported!$G$10</f>
        <v>2.8644343347529562</v>
      </c>
      <c r="F4" t="s">
        <v>47</v>
      </c>
    </row>
    <row r="5" spans="1:6" x14ac:dyDescent="0.25">
      <c r="A5" t="s">
        <v>7</v>
      </c>
      <c r="B5" t="str">
        <f>[1]exported!$G$5</f>
        <v>kg N-Eq</v>
      </c>
      <c r="C5">
        <f>AVERAGE([1]exported!$G$11:$G$12)</f>
        <v>0.39506001426667758</v>
      </c>
      <c r="D5">
        <f>MIN([1]exported!$G$11:$G$12)</f>
        <v>0.34511716455904901</v>
      </c>
      <c r="E5">
        <f>MAX([1]exported!$G$11:$G$12)</f>
        <v>0.44500286397430622</v>
      </c>
      <c r="F5" t="s">
        <v>47</v>
      </c>
    </row>
    <row r="6" spans="1:6" x14ac:dyDescent="0.25">
      <c r="A6" t="s">
        <v>8</v>
      </c>
      <c r="B6" t="str">
        <f>[1]exported!$G$5</f>
        <v>kg N-Eq</v>
      </c>
      <c r="C6">
        <f>AVERAGE([1]exported!$G$13:$G$14)+[1]exported!$G$15</f>
        <v>8.287533658542813E-2</v>
      </c>
      <c r="D6">
        <f>MIN([1]exported!$G$13:$G$14)+[1]exported!$G$15</f>
        <v>5.8378870180938798E-2</v>
      </c>
      <c r="E6">
        <f>MAX([1]exported!$G$13:$G$14)+[1]exported!$G$15</f>
        <v>0.10737180298991746</v>
      </c>
      <c r="F6" t="s">
        <v>47</v>
      </c>
    </row>
    <row r="7" spans="1:6" x14ac:dyDescent="0.25">
      <c r="A7" t="s">
        <v>9</v>
      </c>
      <c r="B7" t="str">
        <f>[1]exported!$G$5</f>
        <v>kg N-Eq</v>
      </c>
      <c r="C7">
        <f>AVERAGE([1]exported!$G$16:$G$17)</f>
        <v>1210957.8380913786</v>
      </c>
      <c r="D7">
        <f>MIN([1]exported!$G$16:$G$17)</f>
        <v>1206488.2143977641</v>
      </c>
      <c r="E7">
        <f>MAX([1]exported!$G$16:$G$17)</f>
        <v>1215427.4617849931</v>
      </c>
      <c r="F7" t="s">
        <v>47</v>
      </c>
    </row>
    <row r="8" spans="1:6" x14ac:dyDescent="0.25">
      <c r="A8" t="s">
        <v>10</v>
      </c>
      <c r="B8" t="str">
        <f>[1]exported!$G$5</f>
        <v>kg N-Eq</v>
      </c>
      <c r="C8">
        <f>[1]exported!$G$18</f>
        <v>5.0315881320586028E-3</v>
      </c>
      <c r="F8" t="s">
        <v>47</v>
      </c>
    </row>
    <row r="9" spans="1:6" x14ac:dyDescent="0.25">
      <c r="A9" t="s">
        <v>11</v>
      </c>
      <c r="B9" t="str">
        <f>[1]exported!$G$5</f>
        <v>kg N-Eq</v>
      </c>
      <c r="C9">
        <f>[1]exported!$G$19</f>
        <v>2.1012086936396879E-2</v>
      </c>
      <c r="F9" t="s">
        <v>47</v>
      </c>
    </row>
    <row r="10" spans="1:6" x14ac:dyDescent="0.25">
      <c r="A10" t="s">
        <v>12</v>
      </c>
      <c r="B10" t="str">
        <f>[1]exported!$G$5</f>
        <v>kg N-Eq</v>
      </c>
      <c r="C10">
        <f>AVERAGE([1]exported!$G$20:$G$21)</f>
        <v>1.5945710617845651E-2</v>
      </c>
      <c r="D10">
        <f>MIN([1]exported!$G$20:$G$21)</f>
        <v>1.5908974767159259E-2</v>
      </c>
      <c r="E10">
        <f>MAX([1]exported!$G$20:$G$21)</f>
        <v>1.598244646853204E-2</v>
      </c>
      <c r="F10" t="s">
        <v>47</v>
      </c>
    </row>
    <row r="11" spans="1:6" x14ac:dyDescent="0.25">
      <c r="A11" t="s">
        <v>13</v>
      </c>
      <c r="B11" t="str">
        <f>[1]exported!$G$5</f>
        <v>kg N-Eq</v>
      </c>
      <c r="C11">
        <f>[1]exported!$G$22</f>
        <v>3.9745301341921032E-3</v>
      </c>
      <c r="F11" t="s">
        <v>47</v>
      </c>
    </row>
    <row r="12" spans="1:6" x14ac:dyDescent="0.25">
      <c r="A12" t="s">
        <v>14</v>
      </c>
      <c r="B12" t="str">
        <f>[1]exported!$G$5</f>
        <v>kg N-Eq</v>
      </c>
      <c r="C12">
        <f>[1]exported!$G$24</f>
        <v>0.14141306712344059</v>
      </c>
      <c r="D12">
        <f>MIN([1]exported!$G$23:$G$24)</f>
        <v>0.14137591143066669</v>
      </c>
      <c r="E12">
        <f>MAX([1]exported!$G$23:$G$24)</f>
        <v>0.14141306712344059</v>
      </c>
      <c r="F12" t="s">
        <v>47</v>
      </c>
    </row>
    <row r="13" spans="1:6" x14ac:dyDescent="0.25">
      <c r="A13" t="s">
        <v>15</v>
      </c>
      <c r="B13" t="str">
        <f>[1]exported!$G$5</f>
        <v>kg N-Eq</v>
      </c>
      <c r="C13">
        <f>[1]exported!$G$26</f>
        <v>2.217752260028071E-3</v>
      </c>
      <c r="D13">
        <f>MIN([1]exported!$G$25:$G$26)</f>
        <v>3.992311765654915E-4</v>
      </c>
      <c r="E13">
        <f>MAX([1]exported!$G$25:$G$26)</f>
        <v>2.217752260028071E-3</v>
      </c>
      <c r="F13" t="s">
        <v>47</v>
      </c>
    </row>
    <row r="14" spans="1:6" x14ac:dyDescent="0.25">
      <c r="A14" t="s">
        <v>16</v>
      </c>
      <c r="B14" t="str">
        <f>[1]exported!$G$5</f>
        <v>kg N-Eq</v>
      </c>
      <c r="C14">
        <f>AVERAGE([1]exported!$G$27:$G$28)</f>
        <v>2.1612885838021553E-2</v>
      </c>
      <c r="D14">
        <f>MIN([1]exported!$G$27:$G$28)</f>
        <v>2.1576528080962391E-2</v>
      </c>
      <c r="E14">
        <f>MAX([1]exported!$G$27:$G$28)</f>
        <v>2.1649243595080719E-2</v>
      </c>
      <c r="F14" t="s">
        <v>47</v>
      </c>
    </row>
    <row r="15" spans="1:6" x14ac:dyDescent="0.25">
      <c r="A15" t="s">
        <v>17</v>
      </c>
      <c r="B15" t="str">
        <f>[1]exported!$G$5</f>
        <v>kg N-Eq</v>
      </c>
      <c r="C15">
        <f>AVERAGE([1]exported!$G$29:$G$30)</f>
        <v>3.6583626582122487E-3</v>
      </c>
      <c r="D15">
        <f>MIN([1]exported!$G$29:$G$30)</f>
        <v>3.6489417077838E-3</v>
      </c>
      <c r="E15">
        <f>MAX([1]exported!$G$29:$G$30)</f>
        <v>3.6677836086406969E-3</v>
      </c>
      <c r="F15" t="s">
        <v>47</v>
      </c>
    </row>
    <row r="16" spans="1:6" x14ac:dyDescent="0.25">
      <c r="A16" t="s">
        <v>18</v>
      </c>
      <c r="B16" t="str">
        <f>[1]exported!$G$5</f>
        <v>kg N-Eq</v>
      </c>
      <c r="C16">
        <f>[1]exported!$G$32</f>
        <v>8.4855525874110091E-3</v>
      </c>
      <c r="D16">
        <f>MIN([1]exported!$G$31:$G$32)</f>
        <v>8.3107536946160666E-3</v>
      </c>
      <c r="E16">
        <f>MAX([1]exported!$G$31:$G$32)</f>
        <v>8.4855525874110091E-3</v>
      </c>
      <c r="F16" t="s">
        <v>47</v>
      </c>
    </row>
    <row r="17" spans="1:6" x14ac:dyDescent="0.25">
      <c r="A17" t="s">
        <v>19</v>
      </c>
      <c r="B17" t="str">
        <f>[1]exported!$G$5</f>
        <v>kg N-Eq</v>
      </c>
      <c r="C17">
        <f>[1]exported!$G$33</f>
        <v>1.146837200729074E-2</v>
      </c>
      <c r="D17">
        <f>MIN([1]exported!$G$33:$G$34)</f>
        <v>1.146837200729074E-2</v>
      </c>
      <c r="E17">
        <f>MAX([1]exported!$G$33:$G$34)</f>
        <v>3.7115072526884313E-2</v>
      </c>
      <c r="F17" t="s">
        <v>47</v>
      </c>
    </row>
    <row r="18" spans="1:6" x14ac:dyDescent="0.25">
      <c r="A18" t="s">
        <v>20</v>
      </c>
      <c r="B18" t="str">
        <f>[1]exported!$G$5</f>
        <v>kg N-Eq</v>
      </c>
      <c r="C18">
        <f>[1]exported!$G$36</f>
        <v>9.4100691235975992E-3</v>
      </c>
      <c r="D18">
        <f>MIN([1]exported!$G$35:$G$36)</f>
        <v>9.3365974245218381E-3</v>
      </c>
      <c r="E18">
        <f>MAX([1]exported!$G$35:$G$36)</f>
        <v>9.4100691235975992E-3</v>
      </c>
      <c r="F18" t="s">
        <v>47</v>
      </c>
    </row>
    <row r="19" spans="1:6" x14ac:dyDescent="0.25">
      <c r="A19" t="s">
        <v>21</v>
      </c>
      <c r="B19" t="str">
        <f>[1]exported!$G$5</f>
        <v>kg N-Eq</v>
      </c>
      <c r="C19">
        <f>AVERAGE([1]exported!$G$37:$G$38)</f>
        <v>2.7434556728765679E-3</v>
      </c>
      <c r="D19">
        <f>MIN([1]exported!$G$37:$G$38)</f>
        <v>2.0927783649464481E-3</v>
      </c>
      <c r="E19">
        <f>MAX([1]exported!$G$37:$G$38)</f>
        <v>3.3941329808066878E-3</v>
      </c>
      <c r="F19" t="s">
        <v>47</v>
      </c>
    </row>
    <row r="20" spans="1:6" x14ac:dyDescent="0.25">
      <c r="A20" t="s">
        <v>22</v>
      </c>
      <c r="B20" t="str">
        <f>[1]exported!$G$5</f>
        <v>kg N-Eq</v>
      </c>
      <c r="C20">
        <f>AVERAGE([1]exported!$G$39:$G$40)</f>
        <v>6.5774989059153976E-3</v>
      </c>
      <c r="D20">
        <f>MIN([1]exported!$G$39:$G$40)</f>
        <v>6.0995738465680393E-3</v>
      </c>
      <c r="E20">
        <f>MAX([1]exported!$G$39:$G$40)</f>
        <v>7.0554239652627568E-3</v>
      </c>
      <c r="F20" t="s">
        <v>47</v>
      </c>
    </row>
    <row r="21" spans="1:6" x14ac:dyDescent="0.25">
      <c r="A21" t="s">
        <v>23</v>
      </c>
      <c r="B21" t="str">
        <f>[1]exported!$G$5</f>
        <v>kg N-Eq</v>
      </c>
      <c r="C21">
        <f>[1]exported!$G$41</f>
        <v>2.0621326508020149E-2</v>
      </c>
      <c r="D21">
        <f>MIN([1]exported!$G$41:$G$42)</f>
        <v>2.0516157258352291E-2</v>
      </c>
      <c r="E21">
        <f>MAX([1]exported!$G$41:$G$42)</f>
        <v>2.0621326508020149E-2</v>
      </c>
      <c r="F21" t="s">
        <v>47</v>
      </c>
    </row>
    <row r="22" spans="1:6" x14ac:dyDescent="0.25">
      <c r="A22" t="s">
        <v>24</v>
      </c>
      <c r="B22" t="str">
        <f>[1]exported!$G$5</f>
        <v>kg N-Eq</v>
      </c>
      <c r="C22">
        <f>[1]exported!$G$43</f>
        <v>2.5511693614643689E-2</v>
      </c>
      <c r="D22">
        <f>MIN([1]exported!$G$43:$G$44)</f>
        <v>2.5438222004292691E-2</v>
      </c>
      <c r="E22">
        <f>MAX([1]exported!$G$43:$G$44)</f>
        <v>2.5511693614643689E-2</v>
      </c>
      <c r="F22" t="s">
        <v>47</v>
      </c>
    </row>
    <row r="23" spans="1:6" x14ac:dyDescent="0.25">
      <c r="A23" t="s">
        <v>25</v>
      </c>
      <c r="B23" t="str">
        <f>[1]exported!$G$5</f>
        <v>kg N-Eq</v>
      </c>
      <c r="C23">
        <f>[1]exported!$G$45</f>
        <v>4.4661034687276148E-3</v>
      </c>
      <c r="F23" t="s">
        <v>47</v>
      </c>
    </row>
    <row r="24" spans="1:6" x14ac:dyDescent="0.25">
      <c r="A24" t="s">
        <v>26</v>
      </c>
      <c r="B24" t="str">
        <f>[1]exported!$G$5</f>
        <v>kg N-Eq</v>
      </c>
      <c r="C24">
        <f>[1]exported!$G$46</f>
        <v>1.7061863018031529E-3</v>
      </c>
      <c r="D24">
        <f>MIN([1]exported!$G$46:$G$47)</f>
        <v>1.7061863018031529E-3</v>
      </c>
      <c r="E24">
        <f>MAX([1]exported!$G$46:$G$47)</f>
        <v>2.923044022532446E-3</v>
      </c>
      <c r="F24" t="s">
        <v>47</v>
      </c>
    </row>
    <row r="25" spans="1:6" x14ac:dyDescent="0.25">
      <c r="A25" t="s">
        <v>27</v>
      </c>
      <c r="B25" t="str">
        <f>[1]exported!$G$5</f>
        <v>kg N-Eq</v>
      </c>
      <c r="C25">
        <f>[1]exported!$G$48</f>
        <v>1.8356527708913401E-2</v>
      </c>
      <c r="F25" t="s">
        <v>47</v>
      </c>
    </row>
    <row r="26" spans="1:6" x14ac:dyDescent="0.25">
      <c r="A26" t="s">
        <v>28</v>
      </c>
      <c r="B26" t="str">
        <f>[1]exported!$G$5</f>
        <v>kg N-Eq</v>
      </c>
      <c r="C26">
        <f>[1]exported!$G$49</f>
        <v>1.086311803363958E-2</v>
      </c>
      <c r="D26">
        <f>MIN([1]exported!$G$49:$G$50)</f>
        <v>1.07426633594341E-2</v>
      </c>
      <c r="E26">
        <f>MAX([1]exported!$G$49:$G$50)</f>
        <v>1.086311803363958E-2</v>
      </c>
      <c r="F26" t="s">
        <v>47</v>
      </c>
    </row>
    <row r="27" spans="1:6" x14ac:dyDescent="0.25">
      <c r="A27" t="s">
        <v>29</v>
      </c>
      <c r="B27" t="str">
        <f>[1]exported!$G$5</f>
        <v>kg N-Eq</v>
      </c>
      <c r="C27">
        <f>[1]exported!$G$51</f>
        <v>7.8406132319629149</v>
      </c>
      <c r="D27">
        <f>MIN([1]exported!$G$51:$G$52)</f>
        <v>4.1139964402415619E-3</v>
      </c>
      <c r="E27">
        <f>MAX([1]exported!$G$51:$G$52)</f>
        <v>7.8406132319629149</v>
      </c>
      <c r="F27" t="s">
        <v>47</v>
      </c>
    </row>
    <row r="28" spans="1:6" x14ac:dyDescent="0.25">
      <c r="A28" t="s">
        <v>30</v>
      </c>
      <c r="B28" t="str">
        <f>[1]exported!$G$5</f>
        <v>kg N-Eq</v>
      </c>
      <c r="C28">
        <f>0.25*[1]exported!$G$53 + 0.25*AVERAGE([1]exported!$G$54:$G$55) + 0.015*[1]exported!$G$56 + 0.023*[1]exported!$G$59</f>
        <v>2.116159206460266E-4</v>
      </c>
      <c r="D28">
        <f>0.25*[1]exported!$G$53+0.25*MIN([1]exported!$G$54:$G$55)+0.015*MIN([1]exported!$G$56:$G$57)+0.023*MIN([1]exported!$G$58:$G$59)</f>
        <v>2.0214316196968301E-4</v>
      </c>
      <c r="E28">
        <f>0.25*[1]exported!$G$53+0.25*MAX([1]exported!$G$54:$G$55)+0.015*MAX([1]exported!$G$56:$G$57)+0.023*MAX([1]exported!$G$58:$G$59)</f>
        <v>2.4879369442010028E-4</v>
      </c>
      <c r="F28" t="s">
        <v>47</v>
      </c>
    </row>
    <row r="29" spans="1:6" x14ac:dyDescent="0.25">
      <c r="A29" t="s">
        <v>31</v>
      </c>
      <c r="B29" t="str">
        <f>[1]exported!$G$5</f>
        <v>kg N-Eq</v>
      </c>
      <c r="C29">
        <f>[1]exported!$G$60</f>
        <v>7.2456855100880898E-3</v>
      </c>
      <c r="F29" t="s">
        <v>47</v>
      </c>
    </row>
    <row r="30" spans="1:6" x14ac:dyDescent="0.25">
      <c r="A30" t="s">
        <v>32</v>
      </c>
      <c r="B30" t="str">
        <f>[1]exported!$G$5</f>
        <v>kg N-Eq</v>
      </c>
      <c r="C30">
        <f>[1]exported!$G$61</f>
        <v>0.1032117349017961</v>
      </c>
      <c r="F30" t="s">
        <v>47</v>
      </c>
    </row>
    <row r="31" spans="1:6" x14ac:dyDescent="0.25">
      <c r="A31" t="s">
        <v>33</v>
      </c>
      <c r="B31" t="str">
        <f>[1]exported!$G$5</f>
        <v>kg N-Eq</v>
      </c>
      <c r="C31">
        <f>[1]exported!$G$62</f>
        <v>11.66668167453504</v>
      </c>
      <c r="F31" t="s">
        <v>47</v>
      </c>
    </row>
    <row r="32" spans="1:6" x14ac:dyDescent="0.25">
      <c r="A32" t="s">
        <v>48</v>
      </c>
      <c r="B32" t="str">
        <f>[1]exported!$G$5</f>
        <v>kg N-Eq</v>
      </c>
      <c r="C32">
        <f>1.06*AVERAGE([1]exported!$G$63:$G$64)+1.06*[1]exported!$G$46+0.11*AVERAGE([1]exported!$G$68:$G$71)+1.37*[1]exported!$G$65+1.38*[1]exported!$G$66+0.00000000074*[1]exported!$G$67</f>
        <v>7.2270436325705557E-3</v>
      </c>
      <c r="D32">
        <f>1.06*MIN([1]exported!$G$63:$G$64)+1.06*[1]exported!$G$46+0.11*MIN([1]exported!$G$68:$G$71)+1.37*[1]exported!$G$65+1.38*[1]exported!$G$66+0.00000000074*[1]exported!$G$67</f>
        <v>7.1633929647365365E-3</v>
      </c>
      <c r="E32">
        <f>1.06*MAX([1]exported!$G$63:$G$64)+1.06*[1]exported!$G$46+0.11*MAX([1]exported!$G$68:$G$71)+1.37*[1]exported!$G$65+1.38*[1]exported!$G$66+0.00000000074*[1]exported!$G$67</f>
        <v>7.2913835197120219E-3</v>
      </c>
      <c r="F32" t="s">
        <v>47</v>
      </c>
    </row>
    <row r="33" spans="1:6" x14ac:dyDescent="0.25">
      <c r="A33" t="s">
        <v>34</v>
      </c>
      <c r="B33" t="str">
        <f>[1]exported!$G$5</f>
        <v>kg N-Eq</v>
      </c>
      <c r="C33">
        <f>AVERAGE([1]exported!$G$65:$G$66)</f>
        <v>1.6920737253281848E-5</v>
      </c>
      <c r="D33">
        <f>MIN([1]exported!$G$65:$G$66)</f>
        <v>4.5139055939727576E-6</v>
      </c>
      <c r="E33">
        <f>MAX([1]exported!$G$65:$G$66)</f>
        <v>2.9327568912590939E-5</v>
      </c>
      <c r="F33" t="s">
        <v>47</v>
      </c>
    </row>
    <row r="34" spans="1:6" x14ac:dyDescent="0.25">
      <c r="A34" t="s">
        <v>36</v>
      </c>
      <c r="B34" t="str">
        <f>[1]exported!$G$5</f>
        <v>kg N-Eq</v>
      </c>
      <c r="C34">
        <f>[1]exported!$G$71</f>
        <v>3.2066213357758769E-3</v>
      </c>
      <c r="D34">
        <f>MIN([1]exported!$G$68:$G$71)</f>
        <v>3.1197771875886241E-3</v>
      </c>
      <c r="E34">
        <f>MAX([1]exported!$G$68:$G$71)</f>
        <v>3.2066213357758769E-3</v>
      </c>
      <c r="F34" t="s">
        <v>47</v>
      </c>
    </row>
    <row r="35" spans="1:6" x14ac:dyDescent="0.25">
      <c r="A35" t="s">
        <v>38</v>
      </c>
      <c r="B35" t="str">
        <f>[1]exported!$G$5</f>
        <v>kg N-Eq</v>
      </c>
      <c r="C35">
        <f>AVERAGE([1]exported!$G$72:$G$78)</f>
        <v>2.04821192129705E-5</v>
      </c>
      <c r="D35">
        <f>MIN([1]exported!$G$72:$G$78)</f>
        <v>1.376218547754731E-5</v>
      </c>
      <c r="E35">
        <f>MAX([1]exported!$G$72:$G$78)</f>
        <v>3.3086602623595483E-5</v>
      </c>
      <c r="F35" t="s">
        <v>47</v>
      </c>
    </row>
    <row r="36" spans="1:6" x14ac:dyDescent="0.25">
      <c r="A36" t="s">
        <v>39</v>
      </c>
      <c r="B36" t="str">
        <f>[1]exported!$G$5</f>
        <v>kg N-Eq</v>
      </c>
      <c r="C36">
        <f>AVERAGE([1]exported!$G$83:$G$86)</f>
        <v>6.6148699820878969E-4</v>
      </c>
      <c r="D36">
        <f>MIN([1]exported!$G$83:$G$86)</f>
        <v>6.0928615213909679E-4</v>
      </c>
      <c r="E36">
        <f>MAX([1]exported!$G$83:$G$86)</f>
        <v>7.2399150882476336E-4</v>
      </c>
      <c r="F36" t="s">
        <v>47</v>
      </c>
    </row>
    <row r="37" spans="1:6" x14ac:dyDescent="0.25">
      <c r="A37" t="s">
        <v>41</v>
      </c>
      <c r="B37" t="str">
        <f>[1]exported!$G$5</f>
        <v>kg N-Eq</v>
      </c>
      <c r="C37">
        <f>[1]exported!$G$87</f>
        <v>2.6438643637149262E-4</v>
      </c>
      <c r="F37" t="s">
        <v>47</v>
      </c>
    </row>
    <row r="38" spans="1:6" x14ac:dyDescent="0.25">
      <c r="A38" t="s">
        <v>50</v>
      </c>
      <c r="B38" t="str">
        <f>[1]exported!$G$5</f>
        <v>kg N-Eq</v>
      </c>
      <c r="C38">
        <f>[1]exported!$G$88</f>
        <v>9.6160222299133003E-3</v>
      </c>
      <c r="F38" t="s">
        <v>47</v>
      </c>
    </row>
    <row r="39" spans="1:6" x14ac:dyDescent="0.25">
      <c r="A39" t="s">
        <v>51</v>
      </c>
      <c r="B39" t="str">
        <f>[1]exported!$G$5</f>
        <v>kg N-Eq</v>
      </c>
      <c r="C39">
        <f>[1]exported!$G$89</f>
        <v>2.405673550629478E-2</v>
      </c>
      <c r="F39" t="s">
        <v>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7EB7-1C7B-4CD7-8B02-38054C696AD9}">
  <dimension ref="A1:F39"/>
  <sheetViews>
    <sheetView topLeftCell="A16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[1]exported!$H$5</f>
        <v>CTUh</v>
      </c>
      <c r="C2">
        <f>AVERAGE([1]exported!$H$6:$H$7)</f>
        <v>1.1432881592598621E-5</v>
      </c>
      <c r="D2">
        <f>MIN([1]exported!$H$6:$H$7)</f>
        <v>1.1315565662412939E-5</v>
      </c>
      <c r="E2">
        <f>MAX([1]exported!$H$6:$H$7)</f>
        <v>1.15501975227843E-5</v>
      </c>
      <c r="F2" t="s">
        <v>47</v>
      </c>
    </row>
    <row r="3" spans="1:6" x14ac:dyDescent="0.25">
      <c r="A3" t="s">
        <v>4</v>
      </c>
      <c r="B3" t="str">
        <f>[1]exported!$H$5</f>
        <v>CTUh</v>
      </c>
      <c r="C3">
        <f>AVERAGE([1]exported!$H$8:$H$9)</f>
        <v>8.1265200361848429E-8</v>
      </c>
      <c r="D3">
        <f>MIN([1]exported!$H$8:$H$9)</f>
        <v>7.8646823105266511E-8</v>
      </c>
      <c r="E3">
        <f>MAX([1]exported!$H$8:$H$9)</f>
        <v>8.3883577618430348E-8</v>
      </c>
      <c r="F3" t="s">
        <v>47</v>
      </c>
    </row>
    <row r="4" spans="1:6" x14ac:dyDescent="0.25">
      <c r="A4" t="s">
        <v>5</v>
      </c>
      <c r="B4" t="str">
        <f>[1]exported!$H$5</f>
        <v>CTUh</v>
      </c>
      <c r="C4">
        <f>[1]exported!$H$10</f>
        <v>2.4873151124232742E-4</v>
      </c>
      <c r="F4" t="s">
        <v>47</v>
      </c>
    </row>
    <row r="5" spans="1:6" x14ac:dyDescent="0.25">
      <c r="A5" t="s">
        <v>7</v>
      </c>
      <c r="B5" t="str">
        <f>[1]exported!$H$5</f>
        <v>CTUh</v>
      </c>
      <c r="C5">
        <f>AVERAGE([1]exported!$H$11:$H$12)</f>
        <v>1.338443871176656E-5</v>
      </c>
      <c r="D5">
        <f>MIN([1]exported!$H$11:$H$12)</f>
        <v>1.230798038553833E-5</v>
      </c>
      <c r="E5">
        <f>MAX([1]exported!$H$11:$H$12)</f>
        <v>1.446089703799479E-5</v>
      </c>
      <c r="F5" t="s">
        <v>47</v>
      </c>
    </row>
    <row r="6" spans="1:6" x14ac:dyDescent="0.25">
      <c r="A6" t="s">
        <v>8</v>
      </c>
      <c r="B6" t="str">
        <f>[1]exported!$H$5</f>
        <v>CTUh</v>
      </c>
      <c r="C6">
        <f>AVERAGE([1]exported!$H$13:$H$14)+[1]exported!$H$15</f>
        <v>5.9723725084452543E-6</v>
      </c>
      <c r="D6">
        <f>MIN([1]exported!$H$13:$H$14)+[1]exported!$H$15</f>
        <v>5.9092214581588854E-6</v>
      </c>
      <c r="E6">
        <f>MAX([1]exported!$H$13:$H$14)+[1]exported!$H$15</f>
        <v>6.0355235587316232E-6</v>
      </c>
      <c r="F6" t="s">
        <v>47</v>
      </c>
    </row>
    <row r="7" spans="1:6" x14ac:dyDescent="0.25">
      <c r="A7" t="s">
        <v>9</v>
      </c>
      <c r="B7" t="str">
        <f>[1]exported!$H$5</f>
        <v>CTUh</v>
      </c>
      <c r="C7">
        <f>AVERAGE([1]exported!$H$16:$H$17)</f>
        <v>85.807530920635187</v>
      </c>
      <c r="D7">
        <f>MIN([1]exported!$H$16:$H$17)</f>
        <v>85.774349910481135</v>
      </c>
      <c r="E7">
        <f>MAX([1]exported!$H$16:$H$17)</f>
        <v>85.84071193078924</v>
      </c>
      <c r="F7" t="s">
        <v>47</v>
      </c>
    </row>
    <row r="8" spans="1:6" x14ac:dyDescent="0.25">
      <c r="A8" t="s">
        <v>10</v>
      </c>
      <c r="B8" t="str">
        <f>[1]exported!$H$5</f>
        <v>CTUh</v>
      </c>
      <c r="C8">
        <f>[1]exported!$H$18</f>
        <v>1.475017157737242E-7</v>
      </c>
      <c r="F8" t="s">
        <v>47</v>
      </c>
    </row>
    <row r="9" spans="1:6" x14ac:dyDescent="0.25">
      <c r="A9" t="s">
        <v>11</v>
      </c>
      <c r="B9" t="str">
        <f>[1]exported!$H$5</f>
        <v>CTUh</v>
      </c>
      <c r="C9">
        <f>[1]exported!$H$19</f>
        <v>4.4596761025877881E-7</v>
      </c>
      <c r="F9" t="s">
        <v>47</v>
      </c>
    </row>
    <row r="10" spans="1:6" x14ac:dyDescent="0.25">
      <c r="A10" t="s">
        <v>12</v>
      </c>
      <c r="B10" t="str">
        <f>[1]exported!$H$5</f>
        <v>CTUh</v>
      </c>
      <c r="C10">
        <f>AVERAGE([1]exported!$H$20:$H$21)</f>
        <v>1.5748372988136884E-7</v>
      </c>
      <c r="D10">
        <f>MIN([1]exported!$H$20:$H$21)</f>
        <v>1.5484555950795549E-7</v>
      </c>
      <c r="E10">
        <f>MAX([1]exported!$H$20:$H$21)</f>
        <v>1.6012190025478221E-7</v>
      </c>
      <c r="F10" t="s">
        <v>47</v>
      </c>
    </row>
    <row r="11" spans="1:6" x14ac:dyDescent="0.25">
      <c r="A11" t="s">
        <v>13</v>
      </c>
      <c r="B11" t="str">
        <f>[1]exported!$H$5</f>
        <v>CTUh</v>
      </c>
      <c r="C11">
        <f>[1]exported!$H$22</f>
        <v>6.1974274985888816E-8</v>
      </c>
      <c r="F11" t="s">
        <v>47</v>
      </c>
    </row>
    <row r="12" spans="1:6" x14ac:dyDescent="0.25">
      <c r="A12" t="s">
        <v>14</v>
      </c>
      <c r="B12" t="str">
        <f>[1]exported!$H$5</f>
        <v>CTUh</v>
      </c>
      <c r="C12">
        <f>[1]exported!$H$24</f>
        <v>2.083131950713566E-6</v>
      </c>
      <c r="D12">
        <f>MIN([1]exported!$H$23:$H$24)</f>
        <v>2.0749192277576428E-6</v>
      </c>
      <c r="E12">
        <f>MAX([1]exported!$H$23:$H$24)</f>
        <v>2.083131950713566E-6</v>
      </c>
      <c r="F12" t="s">
        <v>47</v>
      </c>
    </row>
    <row r="13" spans="1:6" x14ac:dyDescent="0.25">
      <c r="A13" t="s">
        <v>15</v>
      </c>
      <c r="B13" t="str">
        <f>[1]exported!$H$5</f>
        <v>CTUh</v>
      </c>
      <c r="C13">
        <f>[1]exported!$H$26</f>
        <v>5.458491392415994E-8</v>
      </c>
      <c r="D13">
        <f>MIN([1]exported!$H$25:$H$26)</f>
        <v>2.0515909182564622E-8</v>
      </c>
      <c r="E13">
        <f>MAX([1]exported!$H$25:$H$26)</f>
        <v>5.458491392415994E-8</v>
      </c>
      <c r="F13" t="s">
        <v>47</v>
      </c>
    </row>
    <row r="14" spans="1:6" x14ac:dyDescent="0.25">
      <c r="A14" t="s">
        <v>16</v>
      </c>
      <c r="B14" t="str">
        <f>[1]exported!$H$5</f>
        <v>CTUh</v>
      </c>
      <c r="C14">
        <f>AVERAGE([1]exported!$H$27:$H$28)</f>
        <v>1.428959807130976E-7</v>
      </c>
      <c r="D14">
        <f>MIN([1]exported!$H$27:$H$28)</f>
        <v>1.402641133464283E-7</v>
      </c>
      <c r="E14">
        <f>MAX([1]exported!$H$27:$H$28)</f>
        <v>1.455278480797669E-7</v>
      </c>
      <c r="F14" t="s">
        <v>47</v>
      </c>
    </row>
    <row r="15" spans="1:6" x14ac:dyDescent="0.25">
      <c r="A15" t="s">
        <v>17</v>
      </c>
      <c r="B15" t="str">
        <f>[1]exported!$H$5</f>
        <v>CTUh</v>
      </c>
      <c r="C15">
        <f>AVERAGE([1]exported!$H$29:$H$30)</f>
        <v>1.141352655227482E-7</v>
      </c>
      <c r="D15">
        <f>MIN([1]exported!$H$29:$H$30)</f>
        <v>1.134110229334525E-7</v>
      </c>
      <c r="E15">
        <f>MAX([1]exported!$H$29:$H$30)</f>
        <v>1.148595081120439E-7</v>
      </c>
      <c r="F15" t="s">
        <v>47</v>
      </c>
    </row>
    <row r="16" spans="1:6" x14ac:dyDescent="0.25">
      <c r="A16" t="s">
        <v>18</v>
      </c>
      <c r="B16" t="str">
        <f>[1]exported!$H$5</f>
        <v>CTUh</v>
      </c>
      <c r="C16">
        <f>[1]exported!$H$32</f>
        <v>2.4941269770293168E-7</v>
      </c>
      <c r="D16">
        <f>MIN([1]exported!$H$31:$H$32)</f>
        <v>2.4651570435776569E-7</v>
      </c>
      <c r="E16">
        <f>MAX([1]exported!$H$31:$H$32)</f>
        <v>2.4941269770293168E-7</v>
      </c>
      <c r="F16" t="s">
        <v>47</v>
      </c>
    </row>
    <row r="17" spans="1:6" x14ac:dyDescent="0.25">
      <c r="A17" t="s">
        <v>19</v>
      </c>
      <c r="B17" t="str">
        <f>[1]exported!$H$5</f>
        <v>CTUh</v>
      </c>
      <c r="C17">
        <f>[1]exported!$H$33</f>
        <v>2.286068128974388E-7</v>
      </c>
      <c r="D17">
        <f>MIN([1]exported!$H$33:$H$34)</f>
        <v>2.286068128974388E-7</v>
      </c>
      <c r="E17">
        <f>MAX([1]exported!$H$33:$H$34)</f>
        <v>5.0120129324854275E-7</v>
      </c>
      <c r="F17" t="s">
        <v>47</v>
      </c>
    </row>
    <row r="18" spans="1:6" x14ac:dyDescent="0.25">
      <c r="A18" t="s">
        <v>20</v>
      </c>
      <c r="B18" t="str">
        <f>[1]exported!$H$5</f>
        <v>CTUh</v>
      </c>
      <c r="C18">
        <f>[1]exported!$H$36</f>
        <v>2.2731166093383879E-7</v>
      </c>
      <c r="D18">
        <f>MIN([1]exported!$H$35:$H$36)</f>
        <v>2.2203532055684911E-7</v>
      </c>
      <c r="E18">
        <f>MAX([1]exported!$H$35:$H$36)</f>
        <v>2.2731166093383879E-7</v>
      </c>
      <c r="F18" t="s">
        <v>47</v>
      </c>
    </row>
    <row r="19" spans="1:6" x14ac:dyDescent="0.25">
      <c r="A19" t="s">
        <v>21</v>
      </c>
      <c r="B19" t="str">
        <f>[1]exported!$H$5</f>
        <v>CTUh</v>
      </c>
      <c r="C19">
        <f>AVERAGE([1]exported!$H$37:$H$38)</f>
        <v>1.042346997660003E-7</v>
      </c>
      <c r="D19">
        <f>MIN([1]exported!$H$37:$H$38)</f>
        <v>8.7981098915731379E-8</v>
      </c>
      <c r="E19">
        <f>MAX([1]exported!$H$37:$H$38)</f>
        <v>1.2048830061626921E-7</v>
      </c>
      <c r="F19" t="s">
        <v>47</v>
      </c>
    </row>
    <row r="20" spans="1:6" x14ac:dyDescent="0.25">
      <c r="A20" t="s">
        <v>22</v>
      </c>
      <c r="B20" t="str">
        <f>[1]exported!$H$5</f>
        <v>CTUh</v>
      </c>
      <c r="C20">
        <f>AVERAGE([1]exported!$H$39:$H$40)</f>
        <v>2.0416991779781104E-7</v>
      </c>
      <c r="D20">
        <f>MIN([1]exported!$H$39:$H$40)</f>
        <v>1.941274732212778E-7</v>
      </c>
      <c r="E20">
        <f>MAX([1]exported!$H$39:$H$40)</f>
        <v>2.1421236237434431E-7</v>
      </c>
      <c r="F20" t="s">
        <v>47</v>
      </c>
    </row>
    <row r="21" spans="1:6" x14ac:dyDescent="0.25">
      <c r="A21" t="s">
        <v>23</v>
      </c>
      <c r="B21" t="str">
        <f>[1]exported!$H$5</f>
        <v>CTUh</v>
      </c>
      <c r="C21">
        <f>[1]exported!$H$41</f>
        <v>3.1750942756449539E-7</v>
      </c>
      <c r="D21">
        <f>MIN([1]exported!$H$41:$H$42)</f>
        <v>3.1061082916548879E-7</v>
      </c>
      <c r="E21">
        <f>MAX([1]exported!$H$41:$H$42)</f>
        <v>3.1750942756449539E-7</v>
      </c>
      <c r="F21" t="s">
        <v>47</v>
      </c>
    </row>
    <row r="22" spans="1:6" x14ac:dyDescent="0.25">
      <c r="A22" t="s">
        <v>24</v>
      </c>
      <c r="B22" t="str">
        <f>[1]exported!$H$5</f>
        <v>CTUh</v>
      </c>
      <c r="C22">
        <f>[1]exported!$H$43</f>
        <v>4.8669731332870588E-7</v>
      </c>
      <c r="D22">
        <f>MIN([1]exported!$H$43:$H$44)</f>
        <v>4.8142102358407134E-7</v>
      </c>
      <c r="E22">
        <f>MAX([1]exported!$H$43:$H$44)</f>
        <v>4.8669731332870588E-7</v>
      </c>
      <c r="F22" t="s">
        <v>47</v>
      </c>
    </row>
    <row r="23" spans="1:6" x14ac:dyDescent="0.25">
      <c r="A23" t="s">
        <v>25</v>
      </c>
      <c r="B23" t="str">
        <f>[1]exported!$H$5</f>
        <v>CTUh</v>
      </c>
      <c r="C23">
        <f>[1]exported!$H$45</f>
        <v>8.3369754283309379E-8</v>
      </c>
      <c r="F23" t="s">
        <v>47</v>
      </c>
    </row>
    <row r="24" spans="1:6" x14ac:dyDescent="0.25">
      <c r="A24" t="s">
        <v>26</v>
      </c>
      <c r="B24" t="str">
        <f>[1]exported!$H$5</f>
        <v>CTUh</v>
      </c>
      <c r="C24">
        <f>[1]exported!$H$46</f>
        <v>4.1286299302309701E-8</v>
      </c>
      <c r="D24">
        <f>MIN([1]exported!$H$46:$H$47)</f>
        <v>4.1286299302309701E-8</v>
      </c>
      <c r="E24">
        <f>MAX([1]exported!$H$46:$H$47)</f>
        <v>4.4284813619369257E-8</v>
      </c>
      <c r="F24" t="s">
        <v>47</v>
      </c>
    </row>
    <row r="25" spans="1:6" x14ac:dyDescent="0.25">
      <c r="A25" t="s">
        <v>27</v>
      </c>
      <c r="B25" t="str">
        <f>[1]exported!$H$5</f>
        <v>CTUh</v>
      </c>
      <c r="C25">
        <f>[1]exported!$H$48</f>
        <v>5.6578634288047842E-7</v>
      </c>
      <c r="F25" t="s">
        <v>47</v>
      </c>
    </row>
    <row r="26" spans="1:6" x14ac:dyDescent="0.25">
      <c r="A26" t="s">
        <v>28</v>
      </c>
      <c r="B26" t="str">
        <f>[1]exported!$H$5</f>
        <v>CTUh</v>
      </c>
      <c r="C26">
        <f>[1]exported!$H$49</f>
        <v>2.2934421539613741E-7</v>
      </c>
      <c r="D26">
        <f>MIN([1]exported!$H$49:$H$50)</f>
        <v>2.2216989786801949E-7</v>
      </c>
      <c r="E26">
        <f>MAX([1]exported!$H$49:$H$50)</f>
        <v>2.2934421539613741E-7</v>
      </c>
      <c r="F26" t="s">
        <v>47</v>
      </c>
    </row>
    <row r="27" spans="1:6" x14ac:dyDescent="0.25">
      <c r="A27" t="s">
        <v>29</v>
      </c>
      <c r="B27" t="str">
        <f>[1]exported!$H$5</f>
        <v>CTUh</v>
      </c>
      <c r="C27">
        <f>[1]exported!$H$51</f>
        <v>6.0601115540488324E-4</v>
      </c>
      <c r="D27">
        <f>MIN([1]exported!$H$51:$H$52)</f>
        <v>3.1479516487118839E-7</v>
      </c>
      <c r="E27">
        <f>MAX([1]exported!$H$51:$H$52)</f>
        <v>6.0601115540488324E-4</v>
      </c>
      <c r="F27" t="s">
        <v>47</v>
      </c>
    </row>
    <row r="28" spans="1:6" x14ac:dyDescent="0.25">
      <c r="A28" t="s">
        <v>30</v>
      </c>
      <c r="B28" t="str">
        <f>[1]exported!$H$5</f>
        <v>CTUh</v>
      </c>
      <c r="C28">
        <f>0.25*[1]exported!$H$53 + 0.25*AVERAGE([1]exported!$H$54:$H$55) + 0.015*[1]exported!$H$56 + 0.023*[1]exported!$H$59</f>
        <v>4.1997059421696016E-9</v>
      </c>
      <c r="D28">
        <f>0.25*[1]exported!$H$53+0.25*MIN([1]exported!$H$54:$H$55)+0.015*MIN([1]exported!$H$56:$H$57)+0.023*MIN([1]exported!$H$58:$H$59)</f>
        <v>3.8712393265676803E-9</v>
      </c>
      <c r="E28">
        <f>0.25*[1]exported!$H$53+0.25*MAX([1]exported!$H$54:$H$55)+0.015*MAX([1]exported!$H$56:$H$57)+0.023*MAX([1]exported!$H$58:$H$59)</f>
        <v>4.9057953783477835E-9</v>
      </c>
      <c r="F28" t="s">
        <v>47</v>
      </c>
    </row>
    <row r="29" spans="1:6" x14ac:dyDescent="0.25">
      <c r="A29" t="s">
        <v>31</v>
      </c>
      <c r="B29" t="str">
        <f>[1]exported!$H$5</f>
        <v>CTUh</v>
      </c>
      <c r="C29">
        <f>[1]exported!$H$60</f>
        <v>2.6022761265498981E-6</v>
      </c>
      <c r="F29" t="s">
        <v>47</v>
      </c>
    </row>
    <row r="30" spans="1:6" x14ac:dyDescent="0.25">
      <c r="A30" t="s">
        <v>32</v>
      </c>
      <c r="B30" t="str">
        <f>[1]exported!$H$5</f>
        <v>CTUh</v>
      </c>
      <c r="C30">
        <f>[1]exported!$H$61</f>
        <v>2.0268757243904171E-5</v>
      </c>
      <c r="F30" t="s">
        <v>47</v>
      </c>
    </row>
    <row r="31" spans="1:6" x14ac:dyDescent="0.25">
      <c r="A31" t="s">
        <v>33</v>
      </c>
      <c r="B31" t="str">
        <f>[1]exported!$H$5</f>
        <v>CTUh</v>
      </c>
      <c r="C31">
        <f>[1]exported!$H$62</f>
        <v>2.1999128187882742E-3</v>
      </c>
      <c r="F31" t="s">
        <v>47</v>
      </c>
    </row>
    <row r="32" spans="1:6" x14ac:dyDescent="0.25">
      <c r="A32" t="s">
        <v>48</v>
      </c>
      <c r="B32" t="str">
        <f>[1]exported!$H$5</f>
        <v>CTUh</v>
      </c>
      <c r="C32">
        <f>1.06*AVERAGE([1]exported!$H$63:$H$64)+1.06*[1]exported!$H$46+0.11*AVERAGE([1]exported!$H$68:$H$71)+1.37*[1]exported!$H$65+1.38*[1]exported!$H$66+0.00000000074*[1]exported!$H$67</f>
        <v>2.4412989049061406E-7</v>
      </c>
      <c r="D32">
        <f>1.06*MIN([1]exported!$H$63:$H$64)+1.06*[1]exported!$H$46+0.11*MIN([1]exported!$H$68:$H$71)+1.37*[1]exported!$H$65+1.38*[1]exported!$H$66+0.00000000074*[1]exported!$H$67</f>
        <v>2.429768050635708E-7</v>
      </c>
      <c r="E32">
        <f>1.06*MAX([1]exported!$H$63:$H$64)+1.06*[1]exported!$H$46+0.11*MAX([1]exported!$H$68:$H$71)+1.37*[1]exported!$H$65+1.38*[1]exported!$H$66+0.00000000074*[1]exported!$H$67</f>
        <v>2.4540866716088889E-7</v>
      </c>
      <c r="F32" t="s">
        <v>47</v>
      </c>
    </row>
    <row r="33" spans="1:6" x14ac:dyDescent="0.25">
      <c r="A33" t="s">
        <v>34</v>
      </c>
      <c r="B33" t="str">
        <f>[1]exported!$H$5</f>
        <v>CTUh</v>
      </c>
      <c r="C33">
        <f>AVERAGE([1]exported!$H$65:$H$66)</f>
        <v>3.4586938982024387E-10</v>
      </c>
      <c r="D33">
        <f>MIN([1]exported!$H$65:$H$66)</f>
        <v>1.7597647254672629E-10</v>
      </c>
      <c r="E33">
        <f>MAX([1]exported!$H$65:$H$66)</f>
        <v>5.1576230709376144E-10</v>
      </c>
      <c r="F33" t="s">
        <v>47</v>
      </c>
    </row>
    <row r="34" spans="1:6" x14ac:dyDescent="0.25">
      <c r="A34" t="s">
        <v>36</v>
      </c>
      <c r="B34" t="str">
        <f>[1]exported!$H$5</f>
        <v>CTUh</v>
      </c>
      <c r="C34">
        <f>[1]exported!$H$71</f>
        <v>3.7082356695769521E-8</v>
      </c>
      <c r="D34">
        <f>MIN([1]exported!$H$68:$H$71)</f>
        <v>3.5326083195072248E-8</v>
      </c>
      <c r="E34">
        <f>MAX([1]exported!$H$68:$H$71)</f>
        <v>3.9841569761418409E-8</v>
      </c>
      <c r="F34" t="s">
        <v>47</v>
      </c>
    </row>
    <row r="35" spans="1:6" x14ac:dyDescent="0.25">
      <c r="A35" t="s">
        <v>38</v>
      </c>
      <c r="B35" t="str">
        <f>[1]exported!$H$5</f>
        <v>CTUh</v>
      </c>
      <c r="C35">
        <f>AVERAGE([1]exported!$H$72:$H$78)</f>
        <v>1.3580090700930164E-9</v>
      </c>
      <c r="D35">
        <f>MIN([1]exported!$H$72:$H$78)</f>
        <v>1.172420447018451E-9</v>
      </c>
      <c r="E35">
        <f>MAX([1]exported!$H$72:$H$78)</f>
        <v>1.6465920291140229E-9</v>
      </c>
      <c r="F35" t="s">
        <v>47</v>
      </c>
    </row>
    <row r="36" spans="1:6" x14ac:dyDescent="0.25">
      <c r="A36" t="s">
        <v>39</v>
      </c>
      <c r="B36" t="str">
        <f>[1]exported!$H$5</f>
        <v>CTUh</v>
      </c>
      <c r="C36">
        <f>AVERAGE([1]exported!$H$83:$H$86)</f>
        <v>4.8194718939191765E-8</v>
      </c>
      <c r="D36">
        <f>MIN([1]exported!$H$83:$H$86)</f>
        <v>4.8116442792683761E-8</v>
      </c>
      <c r="E36">
        <f>MAX([1]exported!$H$83:$H$86)</f>
        <v>4.8351320388446633E-8</v>
      </c>
      <c r="F36" t="s">
        <v>47</v>
      </c>
    </row>
    <row r="37" spans="1:6" x14ac:dyDescent="0.25">
      <c r="A37" t="s">
        <v>41</v>
      </c>
      <c r="B37" t="str">
        <f>[1]exported!$H$5</f>
        <v>CTUh</v>
      </c>
      <c r="C37">
        <f>[1]exported!$H$87</f>
        <v>2.4046014328850421E-8</v>
      </c>
      <c r="F37" t="s">
        <v>47</v>
      </c>
    </row>
    <row r="38" spans="1:6" x14ac:dyDescent="0.25">
      <c r="A38" t="s">
        <v>50</v>
      </c>
      <c r="B38" t="str">
        <f>[1]exported!$H$5</f>
        <v>CTUh</v>
      </c>
      <c r="C38">
        <f>[1]exported!$H$88</f>
        <v>2.5153311213378122E-7</v>
      </c>
      <c r="F38" t="s">
        <v>47</v>
      </c>
    </row>
    <row r="39" spans="1:6" x14ac:dyDescent="0.25">
      <c r="A39" t="s">
        <v>51</v>
      </c>
      <c r="B39" t="str">
        <f>[1]exported!$H$5</f>
        <v>CTUh</v>
      </c>
      <c r="C39">
        <f>[1]exported!$H$89</f>
        <v>4.4879938958520109E-7</v>
      </c>
      <c r="F39" t="s">
        <v>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CBC1-BD72-42E6-BA24-26A05789ED0B}">
  <dimension ref="A1:F39"/>
  <sheetViews>
    <sheetView topLeftCell="A22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[1]exported!$I$5</f>
        <v>CTUh</v>
      </c>
      <c r="C2">
        <f>AVERAGE([1]exported!$I$6:$I$7)</f>
        <v>3.1106700071607879E-6</v>
      </c>
      <c r="D2">
        <f>MIN([1]exported!$I$6:$I$7)</f>
        <v>3.0837790916537761E-6</v>
      </c>
      <c r="E2">
        <f>MAX([1]exported!$I$6:$I$7)</f>
        <v>3.1375609226678001E-6</v>
      </c>
      <c r="F2" t="s">
        <v>47</v>
      </c>
    </row>
    <row r="3" spans="1:6" x14ac:dyDescent="0.25">
      <c r="A3" t="s">
        <v>4</v>
      </c>
      <c r="B3" t="str">
        <f>[1]exported!$I$5</f>
        <v>CTUh</v>
      </c>
      <c r="C3">
        <f>AVERAGE([1]exported!$I$8:$I$9)</f>
        <v>2.6775334639802572E-7</v>
      </c>
      <c r="D3">
        <f>MIN([1]exported!$I$8:$I$9)</f>
        <v>2.6027607925151861E-7</v>
      </c>
      <c r="E3">
        <f>MAX([1]exported!$I$8:$I$9)</f>
        <v>2.7523061354453288E-7</v>
      </c>
      <c r="F3" t="s">
        <v>47</v>
      </c>
    </row>
    <row r="4" spans="1:6" x14ac:dyDescent="0.25">
      <c r="A4" t="s">
        <v>5</v>
      </c>
      <c r="B4" t="str">
        <f>[1]exported!$I$5</f>
        <v>CTUh</v>
      </c>
      <c r="C4">
        <f>[1]exported!$I$10</f>
        <v>1.8853802295109049E-4</v>
      </c>
      <c r="F4" t="s">
        <v>47</v>
      </c>
    </row>
    <row r="5" spans="1:6" x14ac:dyDescent="0.25">
      <c r="A5" t="s">
        <v>7</v>
      </c>
      <c r="B5" t="str">
        <f>[1]exported!$I$5</f>
        <v>CTUh</v>
      </c>
      <c r="C5">
        <f>AVERAGE([1]exported!$I$11:$I$12)</f>
        <v>5.1340492759456848E-5</v>
      </c>
      <c r="D5">
        <f>MIN([1]exported!$I$11:$I$12)</f>
        <v>4.5649140835630297E-5</v>
      </c>
      <c r="E5">
        <f>MAX([1]exported!$I$11:$I$12)</f>
        <v>5.7031844683283391E-5</v>
      </c>
      <c r="F5" t="s">
        <v>47</v>
      </c>
    </row>
    <row r="6" spans="1:6" x14ac:dyDescent="0.25">
      <c r="A6" t="s">
        <v>8</v>
      </c>
      <c r="B6" t="str">
        <f>[1]exported!$I$5</f>
        <v>CTUh</v>
      </c>
      <c r="C6">
        <f>AVERAGE([1]exported!$I$13:$I$14)+[1]exported!$I$15</f>
        <v>7.5779525741904082E-6</v>
      </c>
      <c r="D6">
        <f>MIN([1]exported!$I$13:$I$14)+[1]exported!$I$15</f>
        <v>5.8966729392273259E-6</v>
      </c>
      <c r="E6">
        <f>MAX([1]exported!$I$13:$I$14)+[1]exported!$I$15</f>
        <v>9.2592322091534905E-6</v>
      </c>
      <c r="F6" t="s">
        <v>47</v>
      </c>
    </row>
    <row r="7" spans="1:6" x14ac:dyDescent="0.25">
      <c r="A7" t="s">
        <v>9</v>
      </c>
      <c r="B7" t="str">
        <f>[1]exported!$I$5</f>
        <v>CTUh</v>
      </c>
      <c r="C7">
        <f>AVERAGE([1]exported!$I$16:$I$17)</f>
        <v>281.21569630471544</v>
      </c>
      <c r="D7">
        <f>MIN([1]exported!$I$16:$I$17)</f>
        <v>281.18457221305738</v>
      </c>
      <c r="E7">
        <f>MAX([1]exported!$I$16:$I$17)</f>
        <v>281.24682039637349</v>
      </c>
      <c r="F7" t="s">
        <v>47</v>
      </c>
    </row>
    <row r="8" spans="1:6" x14ac:dyDescent="0.25">
      <c r="A8" t="s">
        <v>10</v>
      </c>
      <c r="B8" t="str">
        <f>[1]exported!$I$5</f>
        <v>CTUh</v>
      </c>
      <c r="C8">
        <f>[1]exported!$I$18</f>
        <v>4.4212613095705813E-7</v>
      </c>
      <c r="F8" t="s">
        <v>47</v>
      </c>
    </row>
    <row r="9" spans="1:6" x14ac:dyDescent="0.25">
      <c r="A9" t="s">
        <v>11</v>
      </c>
      <c r="B9" t="str">
        <f>[1]exported!$I$5</f>
        <v>CTUh</v>
      </c>
      <c r="C9">
        <f>[1]exported!$I$19</f>
        <v>2.5873604292899639E-6</v>
      </c>
      <c r="F9" t="s">
        <v>47</v>
      </c>
    </row>
    <row r="10" spans="1:6" x14ac:dyDescent="0.25">
      <c r="A10" t="s">
        <v>12</v>
      </c>
      <c r="B10" t="str">
        <f>[1]exported!$I$5</f>
        <v>CTUh</v>
      </c>
      <c r="C10">
        <f>AVERAGE([1]exported!$I$20:$I$21)</f>
        <v>5.0154329503121361E-7</v>
      </c>
      <c r="D10">
        <f>MIN([1]exported!$I$20:$I$21)</f>
        <v>4.9699021457262798E-7</v>
      </c>
      <c r="E10">
        <f>MAX([1]exported!$I$20:$I$21)</f>
        <v>5.0609637548979933E-7</v>
      </c>
      <c r="F10" t="s">
        <v>47</v>
      </c>
    </row>
    <row r="11" spans="1:6" x14ac:dyDescent="0.25">
      <c r="A11" t="s">
        <v>13</v>
      </c>
      <c r="B11" t="str">
        <f>[1]exported!$I$5</f>
        <v>CTUh</v>
      </c>
      <c r="C11">
        <f>[1]exported!$I$22</f>
        <v>1.8446379929888959E-7</v>
      </c>
      <c r="F11" t="s">
        <v>47</v>
      </c>
    </row>
    <row r="12" spans="1:6" x14ac:dyDescent="0.25">
      <c r="A12" t="s">
        <v>14</v>
      </c>
      <c r="B12" t="str">
        <f>[1]exported!$I$5</f>
        <v>CTUh</v>
      </c>
      <c r="C12">
        <f>[1]exported!$I$24</f>
        <v>4.9392165106486159E-5</v>
      </c>
      <c r="D12">
        <f>MIN([1]exported!$I$23:$I$24)</f>
        <v>4.9363971125341799E-5</v>
      </c>
      <c r="E12">
        <f>MAX([1]exported!$I$23:$I$24)</f>
        <v>4.9392165106486159E-5</v>
      </c>
      <c r="F12" t="s">
        <v>47</v>
      </c>
    </row>
    <row r="13" spans="1:6" x14ac:dyDescent="0.25">
      <c r="A13" t="s">
        <v>15</v>
      </c>
      <c r="B13" t="str">
        <f>[1]exported!$I$5</f>
        <v>CTUh</v>
      </c>
      <c r="C13">
        <f>[1]exported!$I$26</f>
        <v>1.1028756263889361E-6</v>
      </c>
      <c r="D13">
        <f>MIN([1]exported!$I$25:$I$26)</f>
        <v>6.9899221397247458E-8</v>
      </c>
      <c r="E13">
        <f>MAX([1]exported!$I$25:$I$26)</f>
        <v>1.1028756263889361E-6</v>
      </c>
      <c r="F13" t="s">
        <v>47</v>
      </c>
    </row>
    <row r="14" spans="1:6" x14ac:dyDescent="0.25">
      <c r="A14" t="s">
        <v>16</v>
      </c>
      <c r="B14" t="str">
        <f>[1]exported!$I$5</f>
        <v>CTUh</v>
      </c>
      <c r="C14">
        <f>AVERAGE([1]exported!$I$27:$I$28)</f>
        <v>4.4768468853222808E-7</v>
      </c>
      <c r="D14">
        <f>MIN([1]exported!$I$27:$I$28)</f>
        <v>4.4314159305809068E-7</v>
      </c>
      <c r="E14">
        <f>MAX([1]exported!$I$27:$I$28)</f>
        <v>4.5222778400636548E-7</v>
      </c>
      <c r="F14" t="s">
        <v>47</v>
      </c>
    </row>
    <row r="15" spans="1:6" x14ac:dyDescent="0.25">
      <c r="A15" t="s">
        <v>17</v>
      </c>
      <c r="B15" t="str">
        <f>[1]exported!$I$5</f>
        <v>CTUh</v>
      </c>
      <c r="C15">
        <f>AVERAGE([1]exported!$I$29:$I$30)</f>
        <v>3.7015728966955057E-7</v>
      </c>
      <c r="D15">
        <f>MIN([1]exported!$I$29:$I$30)</f>
        <v>3.6885015794982951E-7</v>
      </c>
      <c r="E15">
        <f>MAX([1]exported!$I$29:$I$30)</f>
        <v>3.7146442138927158E-7</v>
      </c>
      <c r="F15" t="s">
        <v>47</v>
      </c>
    </row>
    <row r="16" spans="1:6" x14ac:dyDescent="0.25">
      <c r="A16" t="s">
        <v>18</v>
      </c>
      <c r="B16" t="str">
        <f>[1]exported!$I$5</f>
        <v>CTUh</v>
      </c>
      <c r="C16">
        <f>[1]exported!$I$32</f>
        <v>8.2254212961723545E-7</v>
      </c>
      <c r="D16">
        <f>MIN([1]exported!$I$31:$I$32)</f>
        <v>8.2254212961723545E-7</v>
      </c>
      <c r="E16">
        <f>MAX([1]exported!$I$31:$I$32)</f>
        <v>8.2749769274575725E-7</v>
      </c>
      <c r="F16" t="s">
        <v>47</v>
      </c>
    </row>
    <row r="17" spans="1:6" x14ac:dyDescent="0.25">
      <c r="A17" t="s">
        <v>19</v>
      </c>
      <c r="B17" t="str">
        <f>[1]exported!$I$5</f>
        <v>CTUh</v>
      </c>
      <c r="C17">
        <f>[1]exported!$I$33</f>
        <v>7.3900130650871434E-7</v>
      </c>
      <c r="D17">
        <f>MIN([1]exported!$I$33:$I$34)</f>
        <v>7.3900130650871434E-7</v>
      </c>
      <c r="E17">
        <f>MAX([1]exported!$I$33:$I$34)</f>
        <v>2.5227458365902149E-6</v>
      </c>
      <c r="F17" t="s">
        <v>47</v>
      </c>
    </row>
    <row r="18" spans="1:6" x14ac:dyDescent="0.25">
      <c r="A18" t="s">
        <v>20</v>
      </c>
      <c r="B18" t="str">
        <f>[1]exported!$I$5</f>
        <v>CTUh</v>
      </c>
      <c r="C18">
        <f>[1]exported!$I$36</f>
        <v>1.36520444749999E-6</v>
      </c>
      <c r="D18">
        <f>MIN([1]exported!$I$35:$I$36)</f>
        <v>1.3560982876184349E-6</v>
      </c>
      <c r="E18">
        <f>MAX([1]exported!$I$35:$I$36)</f>
        <v>1.36520444749999E-6</v>
      </c>
      <c r="F18" t="s">
        <v>47</v>
      </c>
    </row>
    <row r="19" spans="1:6" x14ac:dyDescent="0.25">
      <c r="A19" t="s">
        <v>21</v>
      </c>
      <c r="B19" t="str">
        <f>[1]exported!$I$5</f>
        <v>CTUh</v>
      </c>
      <c r="C19">
        <f>AVERAGE([1]exported!$I$37:$I$38)</f>
        <v>2.4064040755672835E-7</v>
      </c>
      <c r="D19">
        <f>MIN([1]exported!$I$37:$I$38)</f>
        <v>1.9297785668215881E-7</v>
      </c>
      <c r="E19">
        <f>MAX([1]exported!$I$37:$I$38)</f>
        <v>2.8830295843129789E-7</v>
      </c>
      <c r="F19" t="s">
        <v>47</v>
      </c>
    </row>
    <row r="20" spans="1:6" x14ac:dyDescent="0.25">
      <c r="A20" t="s">
        <v>22</v>
      </c>
      <c r="B20" t="str">
        <f>[1]exported!$I$5</f>
        <v>CTUh</v>
      </c>
      <c r="C20">
        <f>AVERAGE([1]exported!$I$39:$I$40)</f>
        <v>6.5932562428427714E-7</v>
      </c>
      <c r="D20">
        <f>MIN([1]exported!$I$39:$I$40)</f>
        <v>6.2307440422796602E-7</v>
      </c>
      <c r="E20">
        <f>MAX([1]exported!$I$39:$I$40)</f>
        <v>6.9557684434058837E-7</v>
      </c>
      <c r="F20" t="s">
        <v>47</v>
      </c>
    </row>
    <row r="21" spans="1:6" x14ac:dyDescent="0.25">
      <c r="A21" t="s">
        <v>23</v>
      </c>
      <c r="B21" t="str">
        <f>[1]exported!$I$5</f>
        <v>CTUh</v>
      </c>
      <c r="C21">
        <f>[1]exported!$I$41</f>
        <v>9.9863444323467912E-7</v>
      </c>
      <c r="D21">
        <f>MIN([1]exported!$I$41:$I$42)</f>
        <v>9.8252578602474613E-7</v>
      </c>
      <c r="E21">
        <f>MAX([1]exported!$I$41:$I$42)</f>
        <v>9.9863444323467912E-7</v>
      </c>
      <c r="F21" t="s">
        <v>47</v>
      </c>
    </row>
    <row r="22" spans="1:6" x14ac:dyDescent="0.25">
      <c r="A22" t="s">
        <v>24</v>
      </c>
      <c r="B22" t="str">
        <f>[1]exported!$I$5</f>
        <v>CTUh</v>
      </c>
      <c r="C22">
        <f>[1]exported!$I$43</f>
        <v>1.5878069136205999E-6</v>
      </c>
      <c r="D22">
        <f>MIN([1]exported!$I$43:$I$44)</f>
        <v>1.5787007788846551E-6</v>
      </c>
      <c r="E22">
        <f>MAX([1]exported!$I$43:$I$44)</f>
        <v>1.5878069136205999E-6</v>
      </c>
      <c r="F22" t="s">
        <v>47</v>
      </c>
    </row>
    <row r="23" spans="1:6" x14ac:dyDescent="0.25">
      <c r="A23" t="s">
        <v>25</v>
      </c>
      <c r="B23" t="str">
        <f>[1]exported!$I$5</f>
        <v>CTUh</v>
      </c>
      <c r="C23">
        <f>[1]exported!$I$45</f>
        <v>2.6044681225349791E-7</v>
      </c>
      <c r="F23" t="s">
        <v>47</v>
      </c>
    </row>
    <row r="24" spans="1:6" x14ac:dyDescent="0.25">
      <c r="A24" t="s">
        <v>26</v>
      </c>
      <c r="B24" t="str">
        <f>[1]exported!$I$5</f>
        <v>CTUh</v>
      </c>
      <c r="C24">
        <f>[1]exported!$I$46</f>
        <v>1.051453507053133E-7</v>
      </c>
      <c r="D24">
        <f>MIN([1]exported!$I$46:$I$47)</f>
        <v>1.051453507053133E-7</v>
      </c>
      <c r="E24">
        <f>MAX([1]exported!$I$46:$I$47)</f>
        <v>1.495630424156271E-7</v>
      </c>
      <c r="F24" t="s">
        <v>47</v>
      </c>
    </row>
    <row r="25" spans="1:6" x14ac:dyDescent="0.25">
      <c r="A25" t="s">
        <v>27</v>
      </c>
      <c r="B25" t="str">
        <f>[1]exported!$I$5</f>
        <v>CTUh</v>
      </c>
      <c r="C25">
        <f>[1]exported!$I$48</f>
        <v>1.4348622727501311E-6</v>
      </c>
      <c r="F25" t="s">
        <v>47</v>
      </c>
    </row>
    <row r="26" spans="1:6" x14ac:dyDescent="0.25">
      <c r="A26" t="s">
        <v>28</v>
      </c>
      <c r="B26" t="str">
        <f>[1]exported!$I$5</f>
        <v>CTUh</v>
      </c>
      <c r="C26">
        <f>[1]exported!$I$49</f>
        <v>1.0466775609865321E-6</v>
      </c>
      <c r="D26">
        <f>MIN([1]exported!$I$49:$I$50)</f>
        <v>1.0240069633041219E-6</v>
      </c>
      <c r="E26">
        <f>MAX([1]exported!$I$49:$I$50)</f>
        <v>1.0466775609865321E-6</v>
      </c>
      <c r="F26" t="s">
        <v>47</v>
      </c>
    </row>
    <row r="27" spans="1:6" x14ac:dyDescent="0.25">
      <c r="A27" t="s">
        <v>29</v>
      </c>
      <c r="B27" t="str">
        <f>[1]exported!$I$5</f>
        <v>CTUh</v>
      </c>
      <c r="C27">
        <f>[1]exported!$I$51</f>
        <v>2.4993122094907369E-3</v>
      </c>
      <c r="D27">
        <f>MIN([1]exported!$I$51:$I$52)</f>
        <v>1.298906717200547E-6</v>
      </c>
      <c r="E27">
        <f>MAX([1]exported!$I$51:$I$52)</f>
        <v>2.4993122094907369E-3</v>
      </c>
      <c r="F27" t="s">
        <v>47</v>
      </c>
    </row>
    <row r="28" spans="1:6" x14ac:dyDescent="0.25">
      <c r="A28" t="s">
        <v>30</v>
      </c>
      <c r="B28" t="str">
        <f>[1]exported!$I$5</f>
        <v>CTUh</v>
      </c>
      <c r="C28">
        <f>0.25*[1]exported!$I$53 + 0.25*AVERAGE([1]exported!$I$54:$I$55) + 0.015*[1]exported!$I$56 + 0.023*[1]exported!$I$59</f>
        <v>1.2094215578760814E-8</v>
      </c>
      <c r="D28">
        <f>0.25*[1]exported!$I$53+0.25*MIN([1]exported!$I$54:$I$55)+0.015*MIN([1]exported!$I$56:$I$57)+0.023*MIN([1]exported!$I$58:$I$59)</f>
        <v>1.1117122902212694E-8</v>
      </c>
      <c r="E28">
        <f>0.25*[1]exported!$I$53+0.25*MAX([1]exported!$I$54:$I$55)+0.015*MAX([1]exported!$I$56:$I$57)+0.023*MAX([1]exported!$I$58:$I$59)</f>
        <v>1.4153471406547481E-8</v>
      </c>
      <c r="F28" t="s">
        <v>47</v>
      </c>
    </row>
    <row r="29" spans="1:6" x14ac:dyDescent="0.25">
      <c r="A29" t="s">
        <v>31</v>
      </c>
      <c r="B29" t="str">
        <f>[1]exported!$I$5</f>
        <v>CTUh</v>
      </c>
      <c r="C29">
        <f>[1]exported!$I$60</f>
        <v>6.7075575447589943E-7</v>
      </c>
      <c r="F29" t="s">
        <v>47</v>
      </c>
    </row>
    <row r="30" spans="1:6" x14ac:dyDescent="0.25">
      <c r="A30" t="s">
        <v>32</v>
      </c>
      <c r="B30" t="str">
        <f>[1]exported!$I$5</f>
        <v>CTUh</v>
      </c>
      <c r="C30">
        <f>[1]exported!$I$61</f>
        <v>3.462293811376402E-5</v>
      </c>
      <c r="F30" t="s">
        <v>47</v>
      </c>
    </row>
    <row r="31" spans="1:6" x14ac:dyDescent="0.25">
      <c r="A31" t="s">
        <v>33</v>
      </c>
      <c r="B31" t="str">
        <f>[1]exported!$I$5</f>
        <v>CTUh</v>
      </c>
      <c r="C31">
        <f>[1]exported!$I$62</f>
        <v>3.9364741507376269E-3</v>
      </c>
      <c r="F31" t="s">
        <v>47</v>
      </c>
    </row>
    <row r="32" spans="1:6" x14ac:dyDescent="0.25">
      <c r="A32" t="s">
        <v>48</v>
      </c>
      <c r="B32" t="str">
        <f>[1]exported!$I$5</f>
        <v>CTUh</v>
      </c>
      <c r="C32">
        <f>1.06*AVERAGE([1]exported!$I$63:$I$64)+1.06*[1]exported!$I$46+0.11*AVERAGE([1]exported!$I$68:$I$71)+1.37*[1]exported!$I$65+1.38*[1]exported!$I$66+0.00000000074*[1]exported!$I$67</f>
        <v>7.8035173443110633E-7</v>
      </c>
      <c r="D32">
        <f>1.06*MIN([1]exported!$I$63:$I$64)+1.06*[1]exported!$I$46+0.11*MIN([1]exported!$I$68:$I$71)+1.37*[1]exported!$I$65+1.38*[1]exported!$I$66+0.00000000074*[1]exported!$I$67</f>
        <v>7.7919001955999995E-7</v>
      </c>
      <c r="E32">
        <f>1.06*MAX([1]exported!$I$63:$I$64)+1.06*[1]exported!$I$46+0.11*MAX([1]exported!$I$68:$I$71)+1.37*[1]exported!$I$65+1.38*[1]exported!$I$66+0.00000000074*[1]exported!$I$67</f>
        <v>7.8245853252027691E-7</v>
      </c>
      <c r="F32" t="s">
        <v>47</v>
      </c>
    </row>
    <row r="33" spans="1:6" x14ac:dyDescent="0.25">
      <c r="A33" t="s">
        <v>34</v>
      </c>
      <c r="B33" t="str">
        <f>[1]exported!$I$5</f>
        <v>CTUh</v>
      </c>
      <c r="C33">
        <f>AVERAGE([1]exported!$I$65:$I$66)</f>
        <v>1.0547452572317818E-9</v>
      </c>
      <c r="D33">
        <f>MIN([1]exported!$I$65:$I$66)</f>
        <v>4.2766947252658472E-10</v>
      </c>
      <c r="E33">
        <f>MAX([1]exported!$I$65:$I$66)</f>
        <v>1.681821041936979E-9</v>
      </c>
      <c r="F33" t="s">
        <v>47</v>
      </c>
    </row>
    <row r="34" spans="1:6" x14ac:dyDescent="0.25">
      <c r="A34" t="s">
        <v>36</v>
      </c>
      <c r="B34" t="str">
        <f>[1]exported!$I$5</f>
        <v>CTUh</v>
      </c>
      <c r="C34">
        <f>[1]exported!$I$71</f>
        <v>1.199911318452959E-7</v>
      </c>
      <c r="D34">
        <f>MIN([1]exported!$I$68:$I$71)</f>
        <v>1.127608922760801E-7</v>
      </c>
      <c r="E34">
        <f>MAX([1]exported!$I$68:$I$71)</f>
        <v>1.3819836241333151E-7</v>
      </c>
      <c r="F34" t="s">
        <v>47</v>
      </c>
    </row>
    <row r="35" spans="1:6" x14ac:dyDescent="0.25">
      <c r="A35" t="s">
        <v>38</v>
      </c>
      <c r="B35" t="str">
        <f>[1]exported!$I$5</f>
        <v>CTUh</v>
      </c>
      <c r="C35">
        <f>AVERAGE([1]exported!$I$72:$I$78)</f>
        <v>2.1245535772771153E-9</v>
      </c>
      <c r="D35">
        <f>MIN([1]exported!$I$72:$I$78)</f>
        <v>1.6480533015717581E-9</v>
      </c>
      <c r="E35">
        <f>MAX([1]exported!$I$72:$I$78)</f>
        <v>2.9245873798701472E-9</v>
      </c>
      <c r="F35" t="s">
        <v>47</v>
      </c>
    </row>
    <row r="36" spans="1:6" x14ac:dyDescent="0.25">
      <c r="A36" t="s">
        <v>39</v>
      </c>
      <c r="B36" t="str">
        <f>[1]exported!$I$5</f>
        <v>CTUh</v>
      </c>
      <c r="C36">
        <f>AVERAGE([1]exported!$I$83:$I$86)</f>
        <v>1.2787993743145861E-7</v>
      </c>
      <c r="D36">
        <f>MIN([1]exported!$I$83:$I$86)</f>
        <v>1.2747123038503111E-7</v>
      </c>
      <c r="E36">
        <f>MAX([1]exported!$I$83:$I$86)</f>
        <v>1.289236952744602E-7</v>
      </c>
      <c r="F36" t="s">
        <v>47</v>
      </c>
    </row>
    <row r="37" spans="1:6" x14ac:dyDescent="0.25">
      <c r="A37" t="s">
        <v>41</v>
      </c>
      <c r="B37" t="str">
        <f>[1]exported!$I$5</f>
        <v>CTUh</v>
      </c>
      <c r="C37">
        <f>[1]exported!$I$87</f>
        <v>4.3188571364936948E-8</v>
      </c>
      <c r="F37" t="s">
        <v>47</v>
      </c>
    </row>
    <row r="38" spans="1:6" x14ac:dyDescent="0.25">
      <c r="A38" t="s">
        <v>50</v>
      </c>
      <c r="B38" t="str">
        <f>[1]exported!$H$5</f>
        <v>CTUh</v>
      </c>
      <c r="C38">
        <f>[1]exported!$I$88</f>
        <v>9.0394601010587115E-7</v>
      </c>
      <c r="F38" t="s">
        <v>47</v>
      </c>
    </row>
    <row r="39" spans="1:6" x14ac:dyDescent="0.25">
      <c r="A39" t="s">
        <v>51</v>
      </c>
      <c r="B39" t="str">
        <f>[1]exported!$H$5</f>
        <v>CTUh</v>
      </c>
      <c r="C39">
        <f>[1]exported!$I$89</f>
        <v>2.5354085788172821E-6</v>
      </c>
      <c r="F39" t="s">
        <v>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C105-51D5-4E1B-819C-C26B962F0742}">
  <dimension ref="A1:F39"/>
  <sheetViews>
    <sheetView topLeftCell="A16" workbookViewId="0">
      <selection activeCell="C39" sqref="C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[1]exported!$J$5</f>
        <v>kg CFC-11-Eq</v>
      </c>
      <c r="C2">
        <f>AVERAGE([1]exported!$J$6:$J$7)</f>
        <v>2.5723058974042162E-7</v>
      </c>
      <c r="D2">
        <f>MIN([1]exported!$J$6:$J$7)</f>
        <v>2.4767105826119899E-7</v>
      </c>
      <c r="E2">
        <f>MAX([1]exported!$J$6:$J$7)</f>
        <v>2.6679012121964431E-7</v>
      </c>
      <c r="F2" t="s">
        <v>47</v>
      </c>
    </row>
    <row r="3" spans="1:6" x14ac:dyDescent="0.25">
      <c r="A3" t="s">
        <v>4</v>
      </c>
      <c r="B3" t="str">
        <f>[1]exported!$J$5</f>
        <v>kg CFC-11-Eq</v>
      </c>
      <c r="C3">
        <f>AVERAGE([1]exported!$J$8:$J$9)</f>
        <v>7.8341968749609008E-8</v>
      </c>
      <c r="D3">
        <f>MIN([1]exported!$J$8:$J$9)</f>
        <v>7.600971295670294E-8</v>
      </c>
      <c r="E3">
        <f>MAX([1]exported!$J$8:$J$9)</f>
        <v>8.0674224542515064E-8</v>
      </c>
      <c r="F3" t="s">
        <v>47</v>
      </c>
    </row>
    <row r="4" spans="1:6" x14ac:dyDescent="0.25">
      <c r="A4" t="s">
        <v>5</v>
      </c>
      <c r="B4" t="str">
        <f>[1]exported!$J$5</f>
        <v>kg CFC-11-Eq</v>
      </c>
      <c r="C4">
        <f>[1]exported!$J$10</f>
        <v>5.7698289777398903E-5</v>
      </c>
      <c r="F4" t="s">
        <v>47</v>
      </c>
    </row>
    <row r="5" spans="1:6" x14ac:dyDescent="0.25">
      <c r="A5" t="s">
        <v>7</v>
      </c>
      <c r="B5" t="str">
        <f>[1]exported!$J$5</f>
        <v>kg CFC-11-Eq</v>
      </c>
      <c r="C5">
        <f>AVERAGE([1]exported!$J$11:$J$12)</f>
        <v>2.1811165195355054E-5</v>
      </c>
      <c r="D5">
        <f>MIN([1]exported!$J$11:$J$12)</f>
        <v>2.013337710012916E-5</v>
      </c>
      <c r="E5">
        <f>MAX([1]exported!$J$11:$J$12)</f>
        <v>2.3488953290580951E-5</v>
      </c>
      <c r="F5" t="s">
        <v>47</v>
      </c>
    </row>
    <row r="6" spans="1:6" x14ac:dyDescent="0.25">
      <c r="A6" t="s">
        <v>8</v>
      </c>
      <c r="B6" t="str">
        <f>[1]exported!$J$5</f>
        <v>kg CFC-11-Eq</v>
      </c>
      <c r="C6">
        <f>AVERAGE([1]exported!$J$13:$J$14)+[1]exported!$J$15</f>
        <v>7.0811339012832096E-7</v>
      </c>
      <c r="D6">
        <f>MIN([1]exported!$J$13:$J$14)+[1]exported!$J$15</f>
        <v>6.8160896234388126E-7</v>
      </c>
      <c r="E6">
        <f>MAX([1]exported!$J$13:$J$14)+[1]exported!$J$15</f>
        <v>7.3461781791276066E-7</v>
      </c>
      <c r="F6" t="s">
        <v>47</v>
      </c>
    </row>
    <row r="7" spans="1:6" x14ac:dyDescent="0.25">
      <c r="A7" t="s">
        <v>9</v>
      </c>
      <c r="B7" t="str">
        <f>[1]exported!$J$5</f>
        <v>kg CFC-11-Eq</v>
      </c>
      <c r="C7">
        <f>AVERAGE([1]exported!$J$16:$J$17)</f>
        <v>11.437600027101979</v>
      </c>
      <c r="D7">
        <f>MIN([1]exported!$J$16:$J$17)</f>
        <v>11.415923876503371</v>
      </c>
      <c r="E7">
        <f>MAX([1]exported!$J$16:$J$17)</f>
        <v>11.459276177700589</v>
      </c>
      <c r="F7" t="s">
        <v>47</v>
      </c>
    </row>
    <row r="8" spans="1:6" x14ac:dyDescent="0.25">
      <c r="A8" t="s">
        <v>10</v>
      </c>
      <c r="B8" t="str">
        <f>[1]exported!$J$5</f>
        <v>kg CFC-11-Eq</v>
      </c>
      <c r="C8">
        <f>[1]exported!$J$18</f>
        <v>4.152842936468107E-8</v>
      </c>
      <c r="F8" t="s">
        <v>47</v>
      </c>
    </row>
    <row r="9" spans="1:6" x14ac:dyDescent="0.25">
      <c r="A9" t="s">
        <v>11</v>
      </c>
      <c r="B9" t="str">
        <f>[1]exported!$J$5</f>
        <v>kg CFC-11-Eq</v>
      </c>
      <c r="C9">
        <f>[1]exported!$J$19</f>
        <v>2.7068243470512928E-7</v>
      </c>
      <c r="F9" t="s">
        <v>47</v>
      </c>
    </row>
    <row r="10" spans="1:6" x14ac:dyDescent="0.25">
      <c r="A10" t="s">
        <v>12</v>
      </c>
      <c r="B10" t="str">
        <f>[1]exported!$J$5</f>
        <v>kg CFC-11-Eq</v>
      </c>
      <c r="C10">
        <f>AVERAGE([1]exported!$J$20:$J$21)</f>
        <v>1.2131291873853585E-7</v>
      </c>
      <c r="D10">
        <f>MIN([1]exported!$J$20:$J$21)</f>
        <v>1.165481887362696E-7</v>
      </c>
      <c r="E10">
        <f>MAX([1]exported!$J$20:$J$21)</f>
        <v>1.2607764874080209E-7</v>
      </c>
      <c r="F10" t="s">
        <v>47</v>
      </c>
    </row>
    <row r="11" spans="1:6" x14ac:dyDescent="0.25">
      <c r="A11" t="s">
        <v>13</v>
      </c>
      <c r="B11" t="str">
        <f>[1]exported!$J$5</f>
        <v>kg CFC-11-Eq</v>
      </c>
      <c r="C11">
        <f>[1]exported!$J$22</f>
        <v>2.5622925720904071E-7</v>
      </c>
      <c r="F11" t="s">
        <v>47</v>
      </c>
    </row>
    <row r="12" spans="1:6" x14ac:dyDescent="0.25">
      <c r="A12" t="s">
        <v>14</v>
      </c>
      <c r="B12" t="str">
        <f>[1]exported!$J$5</f>
        <v>kg CFC-11-Eq</v>
      </c>
      <c r="C12">
        <f>[1]exported!$J$24</f>
        <v>7.1170352473831222E-7</v>
      </c>
      <c r="D12">
        <f>MIN([1]exported!$J$23:$J$24)</f>
        <v>7.0216176801292947E-7</v>
      </c>
      <c r="E12">
        <f>MAX([1]exported!$J$23:$J$24)</f>
        <v>7.1170352473831222E-7</v>
      </c>
      <c r="F12" t="s">
        <v>47</v>
      </c>
    </row>
    <row r="13" spans="1:6" x14ac:dyDescent="0.25">
      <c r="A13" t="s">
        <v>15</v>
      </c>
      <c r="B13" t="str">
        <f>[1]exported!$J$5</f>
        <v>kg CFC-11-Eq</v>
      </c>
      <c r="C13">
        <f>[1]exported!$J$26</f>
        <v>1.9128253235671729E-8</v>
      </c>
      <c r="D13">
        <f>MIN([1]exported!$J$25:$J$26)</f>
        <v>8.6920928666461049E-9</v>
      </c>
      <c r="E13">
        <f>MAX([1]exported!$J$25:$J$26)</f>
        <v>1.9128253235671729E-8</v>
      </c>
      <c r="F13" t="s">
        <v>47</v>
      </c>
    </row>
    <row r="14" spans="1:6" x14ac:dyDescent="0.25">
      <c r="A14" t="s">
        <v>16</v>
      </c>
      <c r="B14" t="str">
        <f>[1]exported!$J$5</f>
        <v>kg CFC-11-Eq</v>
      </c>
      <c r="C14">
        <f>AVERAGE([1]exported!$J$27:$J$28)</f>
        <v>4.3854992646174076E-7</v>
      </c>
      <c r="D14">
        <f>MIN([1]exported!$J$27:$J$28)</f>
        <v>4.3381237071769802E-7</v>
      </c>
      <c r="E14">
        <f>MAX([1]exported!$J$27:$J$28)</f>
        <v>4.432874822057835E-7</v>
      </c>
      <c r="F14" t="s">
        <v>47</v>
      </c>
    </row>
    <row r="15" spans="1:6" x14ac:dyDescent="0.25">
      <c r="A15" t="s">
        <v>17</v>
      </c>
      <c r="B15" t="str">
        <f>[1]exported!$J$5</f>
        <v>kg CFC-11-Eq</v>
      </c>
      <c r="C15">
        <f>AVERAGE([1]exported!$J$29:$J$30)</f>
        <v>4.3245427553313835E-7</v>
      </c>
      <c r="D15">
        <f>MIN([1]exported!$J$29:$J$30)</f>
        <v>4.3124199680072982E-7</v>
      </c>
      <c r="E15">
        <f>MAX([1]exported!$J$29:$J$30)</f>
        <v>4.3366655426554688E-7</v>
      </c>
      <c r="F15" t="s">
        <v>47</v>
      </c>
    </row>
    <row r="16" spans="1:6" x14ac:dyDescent="0.25">
      <c r="A16" t="s">
        <v>18</v>
      </c>
      <c r="B16" t="str">
        <f>[1]exported!$J$5</f>
        <v>kg CFC-11-Eq</v>
      </c>
      <c r="C16">
        <f>[1]exported!$J$32</f>
        <v>1.9642178803569239E-7</v>
      </c>
      <c r="D16">
        <f>MIN([1]exported!$J$31:$J$32)</f>
        <v>1.6733052578807771E-7</v>
      </c>
      <c r="E16">
        <f>MAX([1]exported!$J$31:$J$32)</f>
        <v>1.9642178803569239E-7</v>
      </c>
      <c r="F16" t="s">
        <v>47</v>
      </c>
    </row>
    <row r="17" spans="1:6" x14ac:dyDescent="0.25">
      <c r="A17" t="s">
        <v>19</v>
      </c>
      <c r="B17" t="str">
        <f>[1]exported!$J$5</f>
        <v>kg CFC-11-Eq</v>
      </c>
      <c r="C17">
        <f>[1]exported!$J$33</f>
        <v>1.0857536153663711E-7</v>
      </c>
      <c r="D17">
        <f>MIN([1]exported!$J$33:$J$34)</f>
        <v>1.0857536153663711E-7</v>
      </c>
      <c r="E17">
        <f>MAX([1]exported!$J$33:$J$34)</f>
        <v>2.367676725101124E-7</v>
      </c>
      <c r="F17" t="s">
        <v>47</v>
      </c>
    </row>
    <row r="18" spans="1:6" x14ac:dyDescent="0.25">
      <c r="A18" t="s">
        <v>20</v>
      </c>
      <c r="B18" t="str">
        <f>[1]exported!$J$5</f>
        <v>kg CFC-11-Eq</v>
      </c>
      <c r="C18">
        <f>[1]exported!$J$36</f>
        <v>3.779926481853804E-7</v>
      </c>
      <c r="D18">
        <f>MIN([1]exported!$J$35:$J$36)</f>
        <v>3.6846318777245712E-7</v>
      </c>
      <c r="E18">
        <f>MAX([1]exported!$J$35:$J$36)</f>
        <v>3.779926481853804E-7</v>
      </c>
      <c r="F18" t="s">
        <v>47</v>
      </c>
    </row>
    <row r="19" spans="1:6" x14ac:dyDescent="0.25">
      <c r="A19" t="s">
        <v>21</v>
      </c>
      <c r="B19" t="str">
        <f>[1]exported!$J$5</f>
        <v>kg CFC-11-Eq</v>
      </c>
      <c r="C19">
        <f>AVERAGE([1]exported!$J$37:$J$38)</f>
        <v>4.0140968046521986E-8</v>
      </c>
      <c r="D19">
        <f>MIN([1]exported!$J$37:$J$38)</f>
        <v>3.1332107835607482E-8</v>
      </c>
      <c r="E19">
        <f>MAX([1]exported!$J$37:$J$38)</f>
        <v>4.894982825743649E-8</v>
      </c>
      <c r="F19" t="s">
        <v>47</v>
      </c>
    </row>
    <row r="20" spans="1:6" x14ac:dyDescent="0.25">
      <c r="A20" t="s">
        <v>22</v>
      </c>
      <c r="B20" t="str">
        <f>[1]exported!$J$5</f>
        <v>kg CFC-11-Eq</v>
      </c>
      <c r="C20">
        <f>AVERAGE([1]exported!$J$39:$J$40)</f>
        <v>1.1701142318686264E-6</v>
      </c>
      <c r="D20">
        <f>MIN([1]exported!$J$39:$J$40)</f>
        <v>1.14939050795217E-6</v>
      </c>
      <c r="E20">
        <f>MAX([1]exported!$J$39:$J$40)</f>
        <v>1.1908379557850829E-6</v>
      </c>
      <c r="F20" t="s">
        <v>47</v>
      </c>
    </row>
    <row r="21" spans="1:6" x14ac:dyDescent="0.25">
      <c r="A21" t="s">
        <v>23</v>
      </c>
      <c r="B21" t="str">
        <f>[1]exported!$J$5</f>
        <v>kg CFC-11-Eq</v>
      </c>
      <c r="C21">
        <f>[1]exported!$J$41</f>
        <v>6.7196274107691592E-7</v>
      </c>
      <c r="D21">
        <f>MIN([1]exported!$J$41:$J$42)</f>
        <v>6.558142727836908E-7</v>
      </c>
      <c r="E21">
        <f>MAX([1]exported!$J$41:$J$42)</f>
        <v>6.7196274107691592E-7</v>
      </c>
      <c r="F21" t="s">
        <v>47</v>
      </c>
    </row>
    <row r="22" spans="1:6" x14ac:dyDescent="0.25">
      <c r="A22" t="s">
        <v>24</v>
      </c>
      <c r="B22" t="str">
        <f>[1]exported!$J$5</f>
        <v>kg CFC-11-Eq</v>
      </c>
      <c r="C22">
        <f>[1]exported!$J$43</f>
        <v>1.1072894852439591E-6</v>
      </c>
      <c r="D22">
        <f>MIN([1]exported!$J$43:$J$44)</f>
        <v>1.0977600212134871E-6</v>
      </c>
      <c r="E22">
        <f>MAX([1]exported!$J$43:$J$44)</f>
        <v>1.1072894852439591E-6</v>
      </c>
      <c r="F22" t="s">
        <v>47</v>
      </c>
    </row>
    <row r="23" spans="1:6" x14ac:dyDescent="0.25">
      <c r="A23" t="s">
        <v>25</v>
      </c>
      <c r="B23" t="str">
        <f>[1]exported!$J$5</f>
        <v>kg CFC-11-Eq</v>
      </c>
      <c r="C23">
        <f>[1]exported!$J$45</f>
        <v>1.118031098845441E-7</v>
      </c>
      <c r="F23" t="s">
        <v>47</v>
      </c>
    </row>
    <row r="24" spans="1:6" x14ac:dyDescent="0.25">
      <c r="A24" t="s">
        <v>26</v>
      </c>
      <c r="B24" t="str">
        <f>[1]exported!$J$5</f>
        <v>kg CFC-11-Eq</v>
      </c>
      <c r="C24">
        <f>[1]exported!$J$46</f>
        <v>1.8922384819494069E-8</v>
      </c>
      <c r="D24">
        <f>MIN([1]exported!$J$46:$J$47)</f>
        <v>1.8922384819494069E-8</v>
      </c>
      <c r="E24">
        <f>MAX([1]exported!$J$46:$J$47)</f>
        <v>2.477891094153106E-8</v>
      </c>
      <c r="F24" t="s">
        <v>47</v>
      </c>
    </row>
    <row r="25" spans="1:6" x14ac:dyDescent="0.25">
      <c r="A25" t="s">
        <v>27</v>
      </c>
      <c r="B25" t="str">
        <f>[1]exported!$J$5</f>
        <v>kg CFC-11-Eq</v>
      </c>
      <c r="C25">
        <f>[1]exported!$J$48</f>
        <v>1.4412313027155121E-5</v>
      </c>
      <c r="F25" t="s">
        <v>47</v>
      </c>
    </row>
    <row r="26" spans="1:6" x14ac:dyDescent="0.25">
      <c r="A26" t="s">
        <v>28</v>
      </c>
      <c r="B26" t="str">
        <f>[1]exported!$J$5</f>
        <v>kg CFC-11-Eq</v>
      </c>
      <c r="C26">
        <f>[1]exported!$J$49</f>
        <v>2.5208678822316102E-7</v>
      </c>
      <c r="D26">
        <f>MIN([1]exported!$J$49:$J$50)</f>
        <v>2.3299917214052311E-7</v>
      </c>
      <c r="E26">
        <f>MAX([1]exported!$J$49:$J$50)</f>
        <v>2.5208678822316102E-7</v>
      </c>
      <c r="F26" t="s">
        <v>47</v>
      </c>
    </row>
    <row r="27" spans="1:6" x14ac:dyDescent="0.25">
      <c r="A27" t="s">
        <v>29</v>
      </c>
      <c r="B27" t="str">
        <f>[1]exported!$J$5</f>
        <v>kg CFC-11-Eq</v>
      </c>
      <c r="C27">
        <f>[1]exported!$J$51</f>
        <v>5.7547884368583292E-5</v>
      </c>
      <c r="D27">
        <f>MIN([1]exported!$J$51:$J$52)</f>
        <v>2.9891429186677552E-8</v>
      </c>
      <c r="E27">
        <f>MAX([1]exported!$J$51:$J$52)</f>
        <v>5.7547884368583292E-5</v>
      </c>
      <c r="F27" t="s">
        <v>47</v>
      </c>
    </row>
    <row r="28" spans="1:6" x14ac:dyDescent="0.25">
      <c r="A28" t="s">
        <v>30</v>
      </c>
      <c r="B28" t="str">
        <f>[1]exported!$J$5</f>
        <v>kg CFC-11-Eq</v>
      </c>
      <c r="C28">
        <f>0.25*[1]exported!$J$53 + 0.25*AVERAGE([1]exported!$J$54:$J$55) + 0.015*[1]exported!$J$56 + 0.023*[1]exported!$J$59</f>
        <v>3.161010109479446E-9</v>
      </c>
      <c r="D28">
        <f>0.25*[1]exported!$J$53+0.25*MIN([1]exported!$J$54:$J$55)+0.015*MIN([1]exported!$J$56:$J$57)+0.023*MIN([1]exported!$J$58:$J$59)</f>
        <v>2.8221131964462688E-9</v>
      </c>
      <c r="E28">
        <f>0.25*[1]exported!$J$53+0.25*MAX([1]exported!$J$54:$J$55)+0.015*MAX([1]exported!$J$56:$J$57)+0.023*MAX([1]exported!$J$58:$J$59)</f>
        <v>3.6215942277806018E-9</v>
      </c>
      <c r="F28" t="s">
        <v>47</v>
      </c>
    </row>
    <row r="29" spans="1:6" x14ac:dyDescent="0.25">
      <c r="A29" t="s">
        <v>31</v>
      </c>
      <c r="B29" t="str">
        <f>[1]exported!$J$5</f>
        <v>kg CFC-11-Eq</v>
      </c>
      <c r="C29">
        <f>[1]exported!$J$60</f>
        <v>1.15528353979963E-7</v>
      </c>
      <c r="F29" t="s">
        <v>47</v>
      </c>
    </row>
    <row r="30" spans="1:6" x14ac:dyDescent="0.25">
      <c r="A30" t="s">
        <v>32</v>
      </c>
      <c r="B30" t="str">
        <f>[1]exported!$J$5</f>
        <v>kg CFC-11-Eq</v>
      </c>
      <c r="C30">
        <f>[1]exported!$J$61</f>
        <v>7.9974402997269388E-7</v>
      </c>
      <c r="F30" t="s">
        <v>47</v>
      </c>
    </row>
    <row r="31" spans="1:6" x14ac:dyDescent="0.25">
      <c r="A31" t="s">
        <v>33</v>
      </c>
      <c r="B31" t="str">
        <f>[1]exported!$J$5</f>
        <v>kg CFC-11-Eq</v>
      </c>
      <c r="C31">
        <f>[1]exported!$J$62</f>
        <v>9.7169994295578764E-5</v>
      </c>
      <c r="F31" t="s">
        <v>47</v>
      </c>
    </row>
    <row r="32" spans="1:6" x14ac:dyDescent="0.25">
      <c r="A32" t="s">
        <v>48</v>
      </c>
      <c r="B32" t="str">
        <f>[1]exported!$J$5</f>
        <v>kg CFC-11-Eq</v>
      </c>
      <c r="C32">
        <f>1.06*AVERAGE([1]exported!$J$63:$J$64)+1.06*[1]exported!$J$46+0.11*AVERAGE([1]exported!$J$68:$J$71)+1.37*[1]exported!$J$65+1.38*[1]exported!$J$66+0.00000000074*[1]exported!$J$67</f>
        <v>1.1722659534190936E-7</v>
      </c>
      <c r="D32">
        <f>1.06*MIN([1]exported!$J$63:$J$64)+1.06*[1]exported!$J$46+0.11*MIN([1]exported!$J$68:$J$71)+1.37*[1]exported!$J$65+1.38*[1]exported!$J$66+0.00000000074*[1]exported!$J$67</f>
        <v>1.0838289413671923E-7</v>
      </c>
      <c r="E32">
        <f>1.06*MAX([1]exported!$J$63:$J$64)+1.06*[1]exported!$J$46+0.11*MAX([1]exported!$J$68:$J$71)+1.37*[1]exported!$J$65+1.38*[1]exported!$J$66+0.00000000074*[1]exported!$J$67</f>
        <v>1.2605622154676277E-7</v>
      </c>
      <c r="F32" t="s">
        <v>47</v>
      </c>
    </row>
    <row r="33" spans="1:6" x14ac:dyDescent="0.25">
      <c r="A33" t="s">
        <v>34</v>
      </c>
      <c r="B33" t="str">
        <f>[1]exported!$J$5</f>
        <v>kg CFC-11-Eq</v>
      </c>
      <c r="C33">
        <f>AVERAGE([1]exported!$J$65:$J$66)</f>
        <v>7.6190401816287155E-9</v>
      </c>
      <c r="D33">
        <f>MIN([1]exported!$J$65:$J$66)</f>
        <v>2.035496769493041E-9</v>
      </c>
      <c r="E33">
        <f>MAX([1]exported!$J$65:$J$66)</f>
        <v>1.320258359376439E-8</v>
      </c>
      <c r="F33" t="s">
        <v>47</v>
      </c>
    </row>
    <row r="34" spans="1:6" x14ac:dyDescent="0.25">
      <c r="A34" t="s">
        <v>36</v>
      </c>
      <c r="B34" t="str">
        <f>[1]exported!$J$5</f>
        <v>kg CFC-11-Eq</v>
      </c>
      <c r="C34">
        <f>[1]exported!$J$71</f>
        <v>2.4953458001555919E-8</v>
      </c>
      <c r="D34">
        <f>MIN([1]exported!$J$68:$J$71)</f>
        <v>2.395532827177564E-8</v>
      </c>
      <c r="E34">
        <f>MAX([1]exported!$J$68:$J$71)</f>
        <v>2.4953458001555919E-8</v>
      </c>
      <c r="F34" t="s">
        <v>47</v>
      </c>
    </row>
    <row r="35" spans="1:6" x14ac:dyDescent="0.25">
      <c r="A35" t="s">
        <v>38</v>
      </c>
      <c r="B35" t="str">
        <f>[1]exported!$J$5</f>
        <v>kg CFC-11-Eq</v>
      </c>
      <c r="C35">
        <f>AVERAGE([1]exported!$J$72:$J$78)</f>
        <v>1.2136970958997237E-8</v>
      </c>
      <c r="D35">
        <f>MIN([1]exported!$J$72:$J$78)</f>
        <v>8.114043480756192E-9</v>
      </c>
      <c r="E35">
        <f>MAX([1]exported!$J$72:$J$78)</f>
        <v>1.352028146431651E-8</v>
      </c>
      <c r="F35" t="s">
        <v>47</v>
      </c>
    </row>
    <row r="36" spans="1:6" x14ac:dyDescent="0.25">
      <c r="A36" t="s">
        <v>39</v>
      </c>
      <c r="B36" t="str">
        <f>[1]exported!$J$5</f>
        <v>kg CFC-11-Eq</v>
      </c>
      <c r="C36">
        <f>AVERAGE([1]exported!$J$83:$J$86)</f>
        <v>1.1585765722547288E-7</v>
      </c>
      <c r="D36">
        <f>MIN([1]exported!$J$83:$J$86)</f>
        <v>1.141742467818393E-7</v>
      </c>
      <c r="E36">
        <f>MAX([1]exported!$J$83:$J$86)</f>
        <v>1.1838646630492871E-7</v>
      </c>
      <c r="F36" t="s">
        <v>47</v>
      </c>
    </row>
    <row r="37" spans="1:6" x14ac:dyDescent="0.25">
      <c r="A37" t="s">
        <v>41</v>
      </c>
      <c r="B37" t="str">
        <f>[1]exported!$J$5</f>
        <v>kg CFC-11-Eq</v>
      </c>
      <c r="C37">
        <f>[1]exported!$J$87</f>
        <v>2.9703916274641131E-7</v>
      </c>
      <c r="F37" t="s">
        <v>47</v>
      </c>
    </row>
    <row r="38" spans="1:6" x14ac:dyDescent="0.25">
      <c r="A38" t="s">
        <v>50</v>
      </c>
      <c r="B38" t="str">
        <f>[1]exported!$J$5</f>
        <v>kg CFC-11-Eq</v>
      </c>
      <c r="C38">
        <f>[1]exported!$J$88</f>
        <v>1.425329769716567E-6</v>
      </c>
      <c r="F38" t="s">
        <v>47</v>
      </c>
    </row>
    <row r="39" spans="1:6" x14ac:dyDescent="0.25">
      <c r="A39" t="s">
        <v>51</v>
      </c>
      <c r="B39" t="str">
        <f>[1]exported!$J$5</f>
        <v>kg CFC-11-Eq</v>
      </c>
      <c r="C39">
        <f>[1]exported!$J$89</f>
        <v>7.5086012683886466E-7</v>
      </c>
      <c r="F39" t="s">
        <v>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E128-BD2D-4DD0-A9D7-27773BD09D44}">
  <dimension ref="A1:F39"/>
  <sheetViews>
    <sheetView topLeftCell="A22" workbookViewId="0">
      <selection activeCell="B39" sqref="B39"/>
    </sheetView>
  </sheetViews>
  <sheetFormatPr defaultRowHeight="15" x14ac:dyDescent="0.25"/>
  <cols>
    <col min="1" max="1" width="14.28515625" bestFit="1" customWidth="1"/>
    <col min="2" max="2" width="9.7109375" bestFit="1" customWidth="1"/>
    <col min="3" max="5" width="12" bestFit="1" customWidth="1"/>
    <col min="6" max="6" width="12.85546875" bestFit="1" customWidth="1"/>
  </cols>
  <sheetData>
    <row r="1" spans="1:6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 t="str">
        <f>[1]exported!$K$5</f>
        <v>PM2.5-Eq</v>
      </c>
      <c r="C2">
        <f>AVERAGE([1]exported!$K$6:$K$7)</f>
        <v>1.5264899114625325E-2</v>
      </c>
      <c r="D2">
        <f>MIN([1]exported!$K$6:$K$7)</f>
        <v>1.5108013898747E-2</v>
      </c>
      <c r="E2">
        <f>MAX([1]exported!$K$6:$K$7)</f>
        <v>1.542178433050365E-2</v>
      </c>
      <c r="F2" t="s">
        <v>47</v>
      </c>
    </row>
    <row r="3" spans="1:6" x14ac:dyDescent="0.25">
      <c r="A3" t="s">
        <v>4</v>
      </c>
      <c r="B3" t="str">
        <f>[1]exported!$K$5</f>
        <v>PM2.5-Eq</v>
      </c>
      <c r="C3">
        <f>AVERAGE([1]exported!$K$8:$K$9)</f>
        <v>1.5788223991222291E-3</v>
      </c>
      <c r="D3">
        <f>MIN([1]exported!$K$8:$K$9)</f>
        <v>1.5518524224926581E-3</v>
      </c>
      <c r="E3">
        <f>MAX([1]exported!$K$8:$K$9)</f>
        <v>1.6057923757518001E-3</v>
      </c>
      <c r="F3" t="s">
        <v>47</v>
      </c>
    </row>
    <row r="4" spans="1:6" x14ac:dyDescent="0.25">
      <c r="A4" t="s">
        <v>5</v>
      </c>
      <c r="B4" t="str">
        <f>[1]exported!$K$5</f>
        <v>PM2.5-Eq</v>
      </c>
      <c r="C4">
        <f>[1]exported!$K$10</f>
        <v>0.84057709954349569</v>
      </c>
      <c r="F4" t="s">
        <v>47</v>
      </c>
    </row>
    <row r="5" spans="1:6" x14ac:dyDescent="0.25">
      <c r="A5" t="s">
        <v>7</v>
      </c>
      <c r="B5" t="str">
        <f>[1]exported!$K$5</f>
        <v>PM2.5-Eq</v>
      </c>
      <c r="C5">
        <f>AVERAGE([1]exported!$K$11:$K$12)</f>
        <v>0.1383719615220918</v>
      </c>
      <c r="D5">
        <f>MIN([1]exported!$K$11:$K$12)</f>
        <v>0.1238759201184353</v>
      </c>
      <c r="E5">
        <f>MAX([1]exported!$K$11:$K$12)</f>
        <v>0.15286800292574829</v>
      </c>
      <c r="F5" t="s">
        <v>47</v>
      </c>
    </row>
    <row r="6" spans="1:6" x14ac:dyDescent="0.25">
      <c r="A6" t="s">
        <v>8</v>
      </c>
      <c r="B6" t="str">
        <f>[1]exported!$K$5</f>
        <v>PM2.5-Eq</v>
      </c>
      <c r="C6">
        <f>AVERAGE([1]exported!$K$13:$K$14)+[1]exported!$K$15</f>
        <v>2.7533824000397614E-2</v>
      </c>
      <c r="D6">
        <f>MIN([1]exported!$K$13:$K$14)+[1]exported!$K$15</f>
        <v>2.3534262063663981E-2</v>
      </c>
      <c r="E6">
        <f>MAX([1]exported!$K$13:$K$14)+[1]exported!$K$15</f>
        <v>3.1533385937131245E-2</v>
      </c>
      <c r="F6" t="s">
        <v>47</v>
      </c>
    </row>
    <row r="7" spans="1:6" x14ac:dyDescent="0.25">
      <c r="A7" t="s">
        <v>9</v>
      </c>
      <c r="B7" t="str">
        <f>[1]exported!$K$5</f>
        <v>PM2.5-Eq</v>
      </c>
      <c r="C7">
        <f>AVERAGE([1]exported!$K$16:$K$17)</f>
        <v>271443.04062136268</v>
      </c>
      <c r="D7">
        <f>MIN([1]exported!$K$16:$K$17)</f>
        <v>262700.63039299118</v>
      </c>
      <c r="E7">
        <f>MAX([1]exported!$K$16:$K$17)</f>
        <v>280185.45084973419</v>
      </c>
      <c r="F7" t="s">
        <v>47</v>
      </c>
    </row>
    <row r="8" spans="1:6" x14ac:dyDescent="0.25">
      <c r="A8" t="s">
        <v>10</v>
      </c>
      <c r="B8" t="str">
        <f>[1]exported!$K$5</f>
        <v>PM2.5-Eq</v>
      </c>
      <c r="C8">
        <f>[1]exported!$K$18</f>
        <v>1.839014037631515E-3</v>
      </c>
      <c r="F8" t="s">
        <v>47</v>
      </c>
    </row>
    <row r="9" spans="1:6" x14ac:dyDescent="0.25">
      <c r="A9" t="s">
        <v>11</v>
      </c>
      <c r="B9" t="str">
        <f>[1]exported!$K$5</f>
        <v>PM2.5-Eq</v>
      </c>
      <c r="C9">
        <f>[1]exported!$K$19</f>
        <v>4.8318507607646582E-3</v>
      </c>
      <c r="F9" t="s">
        <v>47</v>
      </c>
    </row>
    <row r="10" spans="1:6" x14ac:dyDescent="0.25">
      <c r="A10" t="s">
        <v>12</v>
      </c>
      <c r="B10" t="str">
        <f>[1]exported!$K$5</f>
        <v>PM2.5-Eq</v>
      </c>
      <c r="C10">
        <f>AVERAGE([1]exported!$K$20:$K$21)</f>
        <v>1.613587481795244E-3</v>
      </c>
      <c r="D10">
        <f>MIN([1]exported!$K$20:$K$21)</f>
        <v>1.5909819888481631E-3</v>
      </c>
      <c r="E10">
        <f>MAX([1]exported!$K$20:$K$21)</f>
        <v>1.6361929747423249E-3</v>
      </c>
      <c r="F10" t="s">
        <v>47</v>
      </c>
    </row>
    <row r="11" spans="1:6" x14ac:dyDescent="0.25">
      <c r="A11" t="s">
        <v>13</v>
      </c>
      <c r="B11" t="str">
        <f>[1]exported!$K$5</f>
        <v>PM2.5-Eq</v>
      </c>
      <c r="C11">
        <f>[1]exported!$K$22</f>
        <v>4.9886643761519033E-4</v>
      </c>
      <c r="F11" t="s">
        <v>47</v>
      </c>
    </row>
    <row r="12" spans="1:6" x14ac:dyDescent="0.25">
      <c r="A12" t="s">
        <v>14</v>
      </c>
      <c r="B12" t="str">
        <f>[1]exported!$K$5</f>
        <v>PM2.5-Eq</v>
      </c>
      <c r="C12">
        <f>[1]exported!$K$24</f>
        <v>1.9838671027524939E-2</v>
      </c>
      <c r="D12">
        <f>MIN([1]exported!$K$23:$K$24)</f>
        <v>1.980207620150598E-2</v>
      </c>
      <c r="E12">
        <f>MAX([1]exported!$K$23:$K$24)</f>
        <v>1.9838671027524939E-2</v>
      </c>
      <c r="F12" t="s">
        <v>47</v>
      </c>
    </row>
    <row r="13" spans="1:6" x14ac:dyDescent="0.25">
      <c r="A13" t="s">
        <v>15</v>
      </c>
      <c r="B13" t="str">
        <f>[1]exported!$K$5</f>
        <v>PM2.5-Eq</v>
      </c>
      <c r="C13">
        <f>[1]exported!$K$26</f>
        <v>6.5288260998247135E-4</v>
      </c>
      <c r="D13">
        <f>MIN([1]exported!$K$25:$K$26)</f>
        <v>5.8112201633339698E-4</v>
      </c>
      <c r="E13">
        <f>MAX([1]exported!$K$25:$K$26)</f>
        <v>6.5288260998247135E-4</v>
      </c>
      <c r="F13" t="s">
        <v>47</v>
      </c>
    </row>
    <row r="14" spans="1:6" x14ac:dyDescent="0.25">
      <c r="A14" t="s">
        <v>16</v>
      </c>
      <c r="B14" t="str">
        <f>[1]exported!$K$5</f>
        <v>PM2.5-Eq</v>
      </c>
      <c r="C14">
        <f>AVERAGE([1]exported!$K$27:$K$28)</f>
        <v>1.5402308441849451E-3</v>
      </c>
      <c r="D14">
        <f>MIN([1]exported!$K$27:$K$28)</f>
        <v>1.517416721825524E-3</v>
      </c>
      <c r="E14">
        <f>MAX([1]exported!$K$27:$K$28)</f>
        <v>1.563044966544366E-3</v>
      </c>
      <c r="F14" t="s">
        <v>47</v>
      </c>
    </row>
    <row r="15" spans="1:6" x14ac:dyDescent="0.25">
      <c r="A15" t="s">
        <v>17</v>
      </c>
      <c r="B15" t="str">
        <f>[1]exported!$K$5</f>
        <v>PM2.5-Eq</v>
      </c>
      <c r="C15">
        <f>AVERAGE([1]exported!$K$29:$K$30)</f>
        <v>1.320725581359347E-3</v>
      </c>
      <c r="D15">
        <f>MIN([1]exported!$K$29:$K$30)</f>
        <v>1.315387355504231E-3</v>
      </c>
      <c r="E15">
        <f>MAX([1]exported!$K$29:$K$30)</f>
        <v>1.326063807214463E-3</v>
      </c>
      <c r="F15" t="s">
        <v>47</v>
      </c>
    </row>
    <row r="16" spans="1:6" x14ac:dyDescent="0.25">
      <c r="A16" t="s">
        <v>18</v>
      </c>
      <c r="B16" t="str">
        <f>[1]exported!$K$5</f>
        <v>PM2.5-Eq</v>
      </c>
      <c r="C16">
        <f>[1]exported!$K$32</f>
        <v>3.044739079822458E-3</v>
      </c>
      <c r="D16">
        <f>MIN([1]exported!$K$31:$K$32)</f>
        <v>3.044739079822458E-3</v>
      </c>
      <c r="E16">
        <f>MAX([1]exported!$K$31:$K$32)</f>
        <v>3.3272705792323351E-3</v>
      </c>
      <c r="F16" t="s">
        <v>47</v>
      </c>
    </row>
    <row r="17" spans="1:6" x14ac:dyDescent="0.25">
      <c r="A17" t="s">
        <v>19</v>
      </c>
      <c r="B17" t="str">
        <f>[1]exported!$K$5</f>
        <v>PM2.5-Eq</v>
      </c>
      <c r="C17">
        <f>[1]exported!$K$33</f>
        <v>2.4777440799661661E-3</v>
      </c>
      <c r="D17">
        <f>MIN([1]exported!$K$33:$K$34)</f>
        <v>2.4777440799661661E-3</v>
      </c>
      <c r="E17">
        <f>MAX([1]exported!$K$33:$K$34)</f>
        <v>4.478714723811718E-3</v>
      </c>
      <c r="F17" t="s">
        <v>47</v>
      </c>
    </row>
    <row r="18" spans="1:6" x14ac:dyDescent="0.25">
      <c r="A18" t="s">
        <v>20</v>
      </c>
      <c r="B18" t="str">
        <f>[1]exported!$K$5</f>
        <v>PM2.5-Eq</v>
      </c>
      <c r="C18">
        <f>[1]exported!$K$36</f>
        <v>2.135804654293976E-3</v>
      </c>
      <c r="D18">
        <f>MIN([1]exported!$K$35:$K$36)</f>
        <v>2.0905936681717128E-3</v>
      </c>
      <c r="E18">
        <f>MAX([1]exported!$K$35:$K$36)</f>
        <v>2.135804654293976E-3</v>
      </c>
      <c r="F18" t="s">
        <v>47</v>
      </c>
    </row>
    <row r="19" spans="1:6" x14ac:dyDescent="0.25">
      <c r="A19" t="s">
        <v>21</v>
      </c>
      <c r="B19" t="str">
        <f>[1]exported!$K$5</f>
        <v>PM2.5-Eq</v>
      </c>
      <c r="C19">
        <f>AVERAGE([1]exported!$K$37:$K$38)</f>
        <v>7.7378394688713738E-4</v>
      </c>
      <c r="D19">
        <f>MIN([1]exported!$K$37:$K$38)</f>
        <v>5.5232874104587358E-4</v>
      </c>
      <c r="E19">
        <f>MAX([1]exported!$K$37:$K$38)</f>
        <v>9.952391527284013E-4</v>
      </c>
      <c r="F19" t="s">
        <v>47</v>
      </c>
    </row>
    <row r="20" spans="1:6" x14ac:dyDescent="0.25">
      <c r="A20" t="s">
        <v>22</v>
      </c>
      <c r="B20" t="str">
        <f>[1]exported!$K$5</f>
        <v>PM2.5-Eq</v>
      </c>
      <c r="C20">
        <f>AVERAGE([1]exported!$K$39:$K$40)</f>
        <v>2.2622799812678611E-3</v>
      </c>
      <c r="D20">
        <f>MIN([1]exported!$K$39:$K$40)</f>
        <v>2.0513489628519099E-3</v>
      </c>
      <c r="E20">
        <f>MAX([1]exported!$K$39:$K$40)</f>
        <v>2.4732109996838119E-3</v>
      </c>
      <c r="F20" t="s">
        <v>47</v>
      </c>
    </row>
    <row r="21" spans="1:6" x14ac:dyDescent="0.25">
      <c r="A21" t="s">
        <v>23</v>
      </c>
      <c r="B21" t="str">
        <f>[1]exported!$K$5</f>
        <v>PM2.5-Eq</v>
      </c>
      <c r="C21">
        <f>[1]exported!$K$41</f>
        <v>3.8222376583297141E-3</v>
      </c>
      <c r="D21">
        <f>MIN([1]exported!$K$41:$K$42)</f>
        <v>3.7574753866537452E-3</v>
      </c>
      <c r="E21">
        <f>MAX([1]exported!$K$41:$K$42)</f>
        <v>3.8222376583297141E-3</v>
      </c>
      <c r="F21" t="s">
        <v>47</v>
      </c>
    </row>
    <row r="22" spans="1:6" x14ac:dyDescent="0.25">
      <c r="A22" t="s">
        <v>24</v>
      </c>
      <c r="B22" t="str">
        <f>[1]exported!$K$5</f>
        <v>PM2.5-Eq</v>
      </c>
      <c r="C22">
        <f>[1]exported!$K$43</f>
        <v>6.4914528211835023E-3</v>
      </c>
      <c r="D22">
        <f>MIN([1]exported!$K$43:$K$44)</f>
        <v>6.4462415683960777E-3</v>
      </c>
      <c r="E22">
        <f>MAX([1]exported!$K$43:$K$44)</f>
        <v>6.4914528211835023E-3</v>
      </c>
      <c r="F22" t="s">
        <v>47</v>
      </c>
    </row>
    <row r="23" spans="1:6" x14ac:dyDescent="0.25">
      <c r="A23" t="s">
        <v>25</v>
      </c>
      <c r="B23" t="str">
        <f>[1]exported!$K$5</f>
        <v>PM2.5-Eq</v>
      </c>
      <c r="C23">
        <f>[1]exported!$K$45</f>
        <v>1.85437801631763E-3</v>
      </c>
      <c r="F23" t="s">
        <v>47</v>
      </c>
    </row>
    <row r="24" spans="1:6" x14ac:dyDescent="0.25">
      <c r="A24" t="s">
        <v>26</v>
      </c>
      <c r="B24" t="str">
        <f>[1]exported!$K$5</f>
        <v>PM2.5-Eq</v>
      </c>
      <c r="C24">
        <f>[1]exported!$K$46</f>
        <v>6.9659092905334128E-4</v>
      </c>
      <c r="D24">
        <f>MIN([1]exported!$K$46:$K$47)</f>
        <v>6.9659092905334128E-4</v>
      </c>
      <c r="E24">
        <f>MAX([1]exported!$K$46:$K$47)</f>
        <v>8.6667469369055032E-4</v>
      </c>
      <c r="F24" t="s">
        <v>47</v>
      </c>
    </row>
    <row r="25" spans="1:6" x14ac:dyDescent="0.25">
      <c r="A25" t="s">
        <v>27</v>
      </c>
      <c r="B25" t="str">
        <f>[1]exported!$K$5</f>
        <v>PM2.5-Eq</v>
      </c>
      <c r="C25">
        <f>[1]exported!$K$48</f>
        <v>5.3997288724490153E-3</v>
      </c>
      <c r="F25" t="s">
        <v>47</v>
      </c>
    </row>
    <row r="26" spans="1:6" x14ac:dyDescent="0.25">
      <c r="A26" t="s">
        <v>28</v>
      </c>
      <c r="B26" t="str">
        <f>[1]exported!$K$5</f>
        <v>PM2.5-Eq</v>
      </c>
      <c r="C26">
        <f>[1]exported!$K$49</f>
        <v>2.7256428787641239E-3</v>
      </c>
      <c r="D26">
        <f>MIN([1]exported!$K$49:$K$50)</f>
        <v>2.6579452794866349E-3</v>
      </c>
      <c r="E26">
        <f>MAX([1]exported!$K$49:$K$50)</f>
        <v>2.7256428787641239E-3</v>
      </c>
      <c r="F26" t="s">
        <v>47</v>
      </c>
    </row>
    <row r="27" spans="1:6" x14ac:dyDescent="0.25">
      <c r="A27" t="s">
        <v>29</v>
      </c>
      <c r="B27" t="str">
        <f>[1]exported!$K$5</f>
        <v>PM2.5-Eq</v>
      </c>
      <c r="C27">
        <f>[1]exported!$K$51</f>
        <v>1.5208800505583191</v>
      </c>
      <c r="D27">
        <f>MIN([1]exported!$K$51:$K$52)</f>
        <v>7.9199887300991797E-4</v>
      </c>
      <c r="E27">
        <f>MAX([1]exported!$K$51:$K$52)</f>
        <v>1.5208800505583191</v>
      </c>
      <c r="F27" t="s">
        <v>47</v>
      </c>
    </row>
    <row r="28" spans="1:6" x14ac:dyDescent="0.25">
      <c r="A28" t="s">
        <v>30</v>
      </c>
      <c r="B28" t="str">
        <f>[1]exported!$K$5</f>
        <v>PM2.5-Eq</v>
      </c>
      <c r="C28">
        <f>0.25*[1]exported!$K$53 + 0.25*AVERAGE([1]exported!$K$54:$K$55) + 0.015*[1]exported!$K$56 + 0.023*[1]exported!$K$59</f>
        <v>1.543320852102946E-4</v>
      </c>
      <c r="D28">
        <f>0.25*[1]exported!$K$53+0.25*MIN([1]exported!$K$54:$K$55)+0.015*MIN([1]exported!$K$56:$K$57)+0.023*MIN([1]exported!$K$58:$K$59)</f>
        <v>1.4865520712406419E-4</v>
      </c>
      <c r="E28">
        <f>0.25*[1]exported!$K$53+0.25*MAX([1]exported!$K$54:$K$55)+0.015*MAX([1]exported!$K$56:$K$57)+0.023*MAX([1]exported!$K$58:$K$59)</f>
        <v>1.6342005670071571E-4</v>
      </c>
      <c r="F28" t="s">
        <v>47</v>
      </c>
    </row>
    <row r="29" spans="1:6" x14ac:dyDescent="0.25">
      <c r="A29" t="s">
        <v>31</v>
      </c>
      <c r="B29" t="str">
        <f>[1]exported!$K$5</f>
        <v>PM2.5-Eq</v>
      </c>
      <c r="C29">
        <f>[1]exported!$K$60</f>
        <v>3.0702729554373002E-3</v>
      </c>
      <c r="F29" t="s">
        <v>47</v>
      </c>
    </row>
    <row r="30" spans="1:6" x14ac:dyDescent="0.25">
      <c r="A30" t="s">
        <v>32</v>
      </c>
      <c r="B30" t="str">
        <f>[1]exported!$K$5</f>
        <v>PM2.5-Eq</v>
      </c>
      <c r="C30">
        <f>[1]exported!$K$61</f>
        <v>2.9429854238310928E-2</v>
      </c>
      <c r="F30" t="s">
        <v>47</v>
      </c>
    </row>
    <row r="31" spans="1:6" x14ac:dyDescent="0.25">
      <c r="A31" t="s">
        <v>33</v>
      </c>
      <c r="B31" t="str">
        <f>[1]exported!$K$5</f>
        <v>PM2.5-Eq</v>
      </c>
      <c r="C31">
        <f>[1]exported!$K$62</f>
        <v>3.3584897629201582</v>
      </c>
      <c r="F31" t="s">
        <v>47</v>
      </c>
    </row>
    <row r="32" spans="1:6" x14ac:dyDescent="0.25">
      <c r="A32" t="s">
        <v>48</v>
      </c>
      <c r="B32" t="str">
        <f>[1]exported!$K$5</f>
        <v>PM2.5-Eq</v>
      </c>
      <c r="C32">
        <f>1.06*AVERAGE([1]exported!$K$63:$K$64)+1.06*[1]exported!$K$46+0.11*AVERAGE([1]exported!$K$68:$K$71)+1.37*[1]exported!$K$65+1.38*[1]exported!$K$66+0.00000000074*[1]exported!$K$67</f>
        <v>2.3283668718789736E-3</v>
      </c>
      <c r="D32">
        <f>1.06*MIN([1]exported!$K$63:$K$64)+1.06*[1]exported!$K$46+0.11*MIN([1]exported!$K$68:$K$71)+1.37*[1]exported!$K$65+1.38*[1]exported!$K$66+0.00000000074*[1]exported!$K$67</f>
        <v>2.3019736355353736E-3</v>
      </c>
      <c r="E32">
        <f>1.06*MAX([1]exported!$K$63:$K$64)+1.06*[1]exported!$K$46+0.11*MAX([1]exported!$K$68:$K$71)+1.37*[1]exported!$K$65+1.38*[1]exported!$K$66+0.00000000074*[1]exported!$K$67</f>
        <v>2.353393615410271E-3</v>
      </c>
      <c r="F32" t="s">
        <v>47</v>
      </c>
    </row>
    <row r="33" spans="1:6" x14ac:dyDescent="0.25">
      <c r="A33" t="s">
        <v>34</v>
      </c>
      <c r="B33" t="str">
        <f>[1]exported!$K$5</f>
        <v>PM2.5-Eq</v>
      </c>
      <c r="C33">
        <f>AVERAGE([1]exported!$K$65:$K$66)</f>
        <v>1.101978790997817E-5</v>
      </c>
      <c r="D33">
        <f>MIN([1]exported!$K$65:$K$66)</f>
        <v>9.3876902514413027E-7</v>
      </c>
      <c r="E33">
        <f>MAX([1]exported!$K$65:$K$66)</f>
        <v>2.110080679481221E-5</v>
      </c>
      <c r="F33" t="s">
        <v>47</v>
      </c>
    </row>
    <row r="34" spans="1:6" x14ac:dyDescent="0.25">
      <c r="A34" t="s">
        <v>36</v>
      </c>
      <c r="B34" t="str">
        <f>[1]exported!$K$5</f>
        <v>PM2.5-Eq</v>
      </c>
      <c r="C34">
        <f>[1]exported!$K$71</f>
        <v>1.2520139166541371E-3</v>
      </c>
      <c r="D34">
        <f>MIN([1]exported!$K$68:$K$71)</f>
        <v>1.201745435176816E-3</v>
      </c>
      <c r="E34">
        <f>MAX([1]exported!$K$68:$K$71)</f>
        <v>1.2520139166541371E-3</v>
      </c>
      <c r="F34" t="s">
        <v>47</v>
      </c>
    </row>
    <row r="35" spans="1:6" x14ac:dyDescent="0.25">
      <c r="A35" t="s">
        <v>38</v>
      </c>
      <c r="B35" t="str">
        <f>[1]exported!$K$5</f>
        <v>PM2.5-Eq</v>
      </c>
      <c r="C35">
        <f>AVERAGE([1]exported!$K$72:$K$78)</f>
        <v>9.4497857572120704E-6</v>
      </c>
      <c r="D35">
        <f>MIN([1]exported!$K$72:$K$78)</f>
        <v>6.4014761153995144E-6</v>
      </c>
      <c r="E35">
        <f>MAX([1]exported!$K$72:$K$78)</f>
        <v>1.512857290376257E-5</v>
      </c>
      <c r="F35" t="s">
        <v>47</v>
      </c>
    </row>
    <row r="36" spans="1:6" x14ac:dyDescent="0.25">
      <c r="A36" t="s">
        <v>39</v>
      </c>
      <c r="B36" t="str">
        <f>[1]exported!$K$5</f>
        <v>PM2.5-Eq</v>
      </c>
      <c r="C36">
        <f>AVERAGE([1]exported!$K$83:$K$86)</f>
        <v>3.002301355859734E-4</v>
      </c>
      <c r="D36">
        <f>MIN([1]exported!$K$83:$K$86)</f>
        <v>2.7644612540581428E-4</v>
      </c>
      <c r="E36">
        <f>MAX([1]exported!$K$83:$K$86)</f>
        <v>3.4193426853597152E-4</v>
      </c>
      <c r="F36" t="s">
        <v>47</v>
      </c>
    </row>
    <row r="37" spans="1:6" x14ac:dyDescent="0.25">
      <c r="A37" t="s">
        <v>41</v>
      </c>
      <c r="B37" t="str">
        <f>[1]exported!$K$5</f>
        <v>PM2.5-Eq</v>
      </c>
      <c r="C37">
        <f>[1]exported!$K$87</f>
        <v>1.5295981632560031E-4</v>
      </c>
      <c r="F37" t="s">
        <v>47</v>
      </c>
    </row>
    <row r="38" spans="1:6" x14ac:dyDescent="0.25">
      <c r="A38" t="s">
        <v>50</v>
      </c>
      <c r="B38" t="str">
        <f>[1]exported!$K$5</f>
        <v>PM2.5-Eq</v>
      </c>
      <c r="C38">
        <f>[1]exported!$K$88</f>
        <v>3.5283584410288858E-3</v>
      </c>
      <c r="F38" t="s">
        <v>47</v>
      </c>
    </row>
    <row r="39" spans="1:6" x14ac:dyDescent="0.25">
      <c r="A39" t="s">
        <v>51</v>
      </c>
      <c r="B39" t="str">
        <f>[1]exported!$K$5</f>
        <v>PM2.5-Eq</v>
      </c>
      <c r="C39">
        <f>[1]exported!$K$89</f>
        <v>5.6540983166954517E-3</v>
      </c>
      <c r="F39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AP</vt:lpstr>
      <vt:lpstr>GWP100</vt:lpstr>
      <vt:lpstr>EF</vt:lpstr>
      <vt:lpstr>EP</vt:lpstr>
      <vt:lpstr>HTC</vt:lpstr>
      <vt:lpstr>HTNC</vt:lpstr>
      <vt:lpstr>ODP</vt:lpstr>
      <vt:lpstr>PMFP</vt:lpstr>
      <vt:lpstr>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2023-01-22T23:43:31Z</dcterms:created>
  <dcterms:modified xsi:type="dcterms:W3CDTF">2023-02-05T20:16:43Z</dcterms:modified>
</cp:coreProperties>
</file>