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etis-my.sharepoint.com/personal/yanni_papadakis_zoetis_com/Documents/Projects/BleedFeed/"/>
    </mc:Choice>
  </mc:AlternateContent>
  <xr:revisionPtr revIDLastSave="2763" documentId="10_ncr:40000_{A6EB398B-CF8A-4106-8D0B-C1D896FBDB37}" xr6:coauthVersionLast="47" xr6:coauthVersionMax="47" xr10:uidLastSave="{AE055BC8-6E70-45F9-BC36-0ECDA8B81CD3}"/>
  <bookViews>
    <workbookView xWindow="-108" yWindow="-108" windowWidth="23256" windowHeight="12576" firstSheet="2" activeTab="3" xr2:uid="{00000000-000D-0000-FFFF-FFFF00000000}"/>
  </bookViews>
  <sheets>
    <sheet name="Brand Data" sheetId="1" r:id="rId1"/>
    <sheet name="Tech Constraints" sheetId="3" r:id="rId2"/>
    <sheet name="Pictorial 1P" sheetId="6" r:id="rId3"/>
    <sheet name="One Period Model" sheetId="2" r:id="rId4"/>
    <sheet name="2 Period Model" sheetId="4" r:id="rId5"/>
    <sheet name="2 Period Model Params" sheetId="5" r:id="rId6"/>
    <sheet name="Pictorial 2P" sheetId="7" r:id="rId7"/>
  </sheets>
  <definedNames>
    <definedName name="solver_adj" localSheetId="3" hidden="1">'One Period Model'!$C$3:$L$3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'One Period Model'!$C$3:$F$3</definedName>
    <definedName name="solver_lhs2" localSheetId="3" hidden="1">'One Period Model'!$M$13:$M$15</definedName>
    <definedName name="solver_lhs3" localSheetId="3" hidden="1">'One Period Model'!$M$16:$M$19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'One Period Model'!$M$10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2</definedName>
    <definedName name="solver_rel3" localSheetId="3" hidden="1">1</definedName>
    <definedName name="solver_rhs1" localSheetId="3" hidden="1">"binary"</definedName>
    <definedName name="solver_rhs2" localSheetId="3" hidden="1">'One Period Model'!$O$13:$O$15</definedName>
    <definedName name="solver_rhs3" localSheetId="3" hidden="1">'One Period Model'!$O$16:$O$19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O15" i="2" l="1"/>
  <c r="O14" i="2"/>
  <c r="O13" i="2"/>
  <c r="F4" i="2"/>
  <c r="F7" i="2" s="1"/>
  <c r="E4" i="2"/>
  <c r="E18" i="2" s="1"/>
  <c r="D4" i="2"/>
  <c r="D18" i="2" s="1"/>
  <c r="C4" i="2"/>
  <c r="C18" i="2" s="1"/>
  <c r="M17" i="2"/>
  <c r="M16" i="2"/>
  <c r="H9" i="2"/>
  <c r="I9" i="2"/>
  <c r="G9" i="2"/>
  <c r="O18" i="2"/>
  <c r="O19" i="2"/>
  <c r="D6" i="1"/>
  <c r="E6" i="1"/>
  <c r="C6" i="1"/>
  <c r="D10" i="1"/>
  <c r="D11" i="1" s="1"/>
  <c r="E10" i="1"/>
  <c r="E11" i="1" s="1"/>
  <c r="C10" i="1"/>
  <c r="C11" i="1" s="1"/>
  <c r="D14" i="2" l="1"/>
  <c r="M14" i="2" s="1"/>
  <c r="E15" i="2"/>
  <c r="C13" i="2"/>
  <c r="M13" i="2" s="1"/>
  <c r="D19" i="2"/>
  <c r="E19" i="2"/>
  <c r="D7" i="2"/>
  <c r="C7" i="2"/>
  <c r="E7" i="2"/>
  <c r="F8" i="2"/>
  <c r="C19" i="2"/>
  <c r="F15" i="2"/>
  <c r="M15" i="2" s="1"/>
  <c r="F18" i="2"/>
  <c r="M18" i="2" s="1"/>
  <c r="C8" i="2"/>
  <c r="F19" i="2"/>
  <c r="D8" i="2"/>
  <c r="E8" i="2"/>
  <c r="M19" i="2" l="1"/>
  <c r="M7" i="2"/>
  <c r="M8" i="2"/>
  <c r="M10" i="2" l="1"/>
</calcChain>
</file>

<file path=xl/sharedStrings.xml><?xml version="1.0" encoding="utf-8"?>
<sst xmlns="http://schemas.openxmlformats.org/spreadsheetml/2006/main" count="194" uniqueCount="134">
  <si>
    <t>Brands</t>
  </si>
  <si>
    <t>A</t>
  </si>
  <si>
    <t>C</t>
  </si>
  <si>
    <t>R+</t>
  </si>
  <si>
    <t>Demand Scenarios</t>
  </si>
  <si>
    <t>Prob</t>
  </si>
  <si>
    <t>High Demand</t>
  </si>
  <si>
    <t>More of the Same</t>
  </si>
  <si>
    <t>R+ Down C Up</t>
  </si>
  <si>
    <t>Production Cost</t>
  </si>
  <si>
    <t>Subj to:</t>
  </si>
  <si>
    <t>Downstream TC</t>
  </si>
  <si>
    <t>Delivery TC</t>
  </si>
  <si>
    <t>&lt;=</t>
  </si>
  <si>
    <t>One-Batch</t>
  </si>
  <si>
    <t>Two-Batch A</t>
  </si>
  <si>
    <t>Two-Batch B</t>
  </si>
  <si>
    <t>TB Factor</t>
  </si>
  <si>
    <t>Stockout Cost</t>
  </si>
  <si>
    <t>Hit to Brand</t>
  </si>
  <si>
    <t>Revenue</t>
  </si>
  <si>
    <t>Total</t>
  </si>
  <si>
    <t>Unit Price</t>
  </si>
  <si>
    <t>Per Unit Utilization</t>
  </si>
  <si>
    <t>Capacity BR 1</t>
  </si>
  <si>
    <t>Capacity BR 2</t>
  </si>
  <si>
    <t>Decision Vars</t>
  </si>
  <si>
    <t>Max:</t>
  </si>
  <si>
    <t>+ Revenue</t>
  </si>
  <si>
    <t>- Production Cost</t>
  </si>
  <si>
    <t>- Stockout Cost</t>
  </si>
  <si>
    <t>Average</t>
  </si>
  <si>
    <t>Production</t>
  </si>
  <si>
    <t>Stockout</t>
  </si>
  <si>
    <t>Stockout A</t>
  </si>
  <si>
    <t>Stockout C</t>
  </si>
  <si>
    <t>Stockout R+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</si>
  <si>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BR1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</si>
  <si>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BR2</t>
    </r>
  </si>
  <si>
    <r>
      <t>R+</t>
    </r>
    <r>
      <rPr>
        <b/>
        <vertAlign val="subscript"/>
        <sz val="11"/>
        <color theme="1"/>
        <rFont val="Calibri"/>
        <family val="2"/>
        <scheme val="minor"/>
      </rPr>
      <t>BR1</t>
    </r>
  </si>
  <si>
    <r>
      <t>R+</t>
    </r>
    <r>
      <rPr>
        <b/>
        <vertAlign val="subscript"/>
        <sz val="11"/>
        <color theme="1"/>
        <rFont val="Calibri"/>
        <family val="2"/>
        <scheme val="minor"/>
      </rPr>
      <t>BR2</t>
    </r>
  </si>
  <si>
    <t>LHS</t>
  </si>
  <si>
    <t>RHS</t>
  </si>
  <si>
    <t>Downstream TC Utilization &lt;= RHS Limit</t>
  </si>
  <si>
    <t>Delivery TC Utilization &lt;= RHS Limit</t>
  </si>
  <si>
    <t xml:space="preserve"> </t>
  </si>
  <si>
    <t>==</t>
  </si>
  <si>
    <t>Inventory</t>
  </si>
  <si>
    <t>BR1</t>
  </si>
  <si>
    <t>BR2</t>
  </si>
  <si>
    <t>BR1 Utilization == RHS Limit</t>
  </si>
  <si>
    <t>BR2 Utilization == RHS Limit</t>
  </si>
  <si>
    <t>Quantity</t>
  </si>
  <si>
    <t>Production + Stockout - NewInventory == Demand - OldInventory</t>
  </si>
  <si>
    <t>Prior Inventory</t>
  </si>
  <si>
    <t>Avg Demand</t>
  </si>
  <si>
    <t>Reactor</t>
  </si>
  <si>
    <t>Product Per Batch</t>
  </si>
  <si>
    <t>Decision Variables</t>
  </si>
  <si>
    <t>Period 1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</si>
  <si>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BR1_BF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</si>
  <si>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BR2_BF</t>
    </r>
  </si>
  <si>
    <t>Stockout
Period 1</t>
  </si>
  <si>
    <t>Inventory
Period 1</t>
  </si>
  <si>
    <t>Stockout
Period 2</t>
  </si>
  <si>
    <t>Inventory
Period 2</t>
  </si>
  <si>
    <t>More of Same</t>
  </si>
  <si>
    <t>R+ Down, C up</t>
  </si>
  <si>
    <t>Period 2 (Scenarios)</t>
  </si>
  <si>
    <t>Is End Inventory &gt; Limit</t>
  </si>
  <si>
    <t>Requirements</t>
  </si>
  <si>
    <t xml:space="preserve">Material Flow Constraint </t>
  </si>
  <si>
    <t>For All</t>
  </si>
  <si>
    <t>Period</t>
  </si>
  <si>
    <t>Scenarios</t>
  </si>
  <si>
    <t>Reactor Capacity</t>
  </si>
  <si>
    <t>Reactors</t>
  </si>
  <si>
    <t>Reactors &amp; Scenarios</t>
  </si>
  <si>
    <t>A Bleed Feed Only If Produced at Period 1</t>
  </si>
  <si>
    <t>C Bleed Feed Only If Produced at Period 1</t>
  </si>
  <si>
    <t>Products &amp; Scenarios</t>
  </si>
  <si>
    <t>End-Inventory Constraint</t>
  </si>
  <si>
    <t>Prob( End-Inventory Met ) &gt;= 75%</t>
  </si>
  <si>
    <t>Model_Name: "Two Stage Profit Maximization"</t>
  </si>
  <si>
    <t>Brands:</t>
  </si>
  <si>
    <t>  - "A"</t>
  </si>
  <si>
    <t>  - "C"</t>
  </si>
  <si>
    <t>  - "R+"</t>
  </si>
  <si>
    <t>Bioreactors:</t>
  </si>
  <si>
    <t>  - "BR1"</t>
  </si>
  <si>
    <t>  - "BR2"</t>
  </si>
  <si>
    <t>ProcessType:</t>
  </si>
  <si>
    <t>  - "Std"</t>
  </si>
  <si>
    <t>  - "BF"</t>
  </si>
  <si>
    <t>Periods:</t>
  </si>
  <si>
    <t> - P1</t>
  </si>
  <si>
    <t> - P2</t>
  </si>
  <si>
    <t># Objective Multipliers</t>
  </si>
  <si>
    <t>Revenue:         [1.50, 1.30, 1.40]</t>
  </si>
  <si>
    <t>Stockout_Cost:   [0.50, 0.40, 0.70]</t>
  </si>
  <si>
    <t>Inventory_Cost:  [0.01, 0.02, 0.01]</t>
  </si>
  <si>
    <t># Demand Scenarios</t>
  </si>
  <si>
    <t># Format: name, probability, outcome vector [A, C, R+]</t>
  </si>
  <si>
    <t>Demand_Scenarios:</t>
  </si>
  <si>
    <t>  - {'name':"High Demand",      'prob':0.25, 'vector':[40, 30, 40]}</t>
  </si>
  <si>
    <t>  - {'name':"More of the Same", 'prob':0.50, 'vector':[30, 30, 30]}</t>
  </si>
  <si>
    <t>  - {'name':"R+ Down C Up",     'prob':0.25, 'vector':[30, 40, 10]}</t>
  </si>
  <si>
    <t>Prior_Inventory:</t>
  </si>
  <si>
    <t>  A:  30</t>
  </si>
  <si>
    <t>  C:  40</t>
  </si>
  <si>
    <t>  R+: 30</t>
  </si>
  <si>
    <t>End_Inventory:</t>
  </si>
  <si>
    <t>  A:  20</t>
  </si>
  <si>
    <t>  C:  20</t>
  </si>
  <si>
    <t>  R+: 20</t>
  </si>
  <si>
    <t>  ProbLimit: 0.75</t>
  </si>
  <si>
    <t>### Model Constraints</t>
  </si>
  <si>
    <t># Utilization Vector: Amount for Each Brand in Order A, C, R+</t>
  </si>
  <si>
    <t># Constraint in form: [Utilization Vector, Constr Type, Limit]</t>
  </si>
  <si>
    <t>Downstream_Constr: [[0.5, 0.6, 0.7], "&lt;=", 60]</t>
  </si>
  <si>
    <t>Delivery_Constr:   [[0.8, 0.5, 0.6], "&lt;=", 55]</t>
  </si>
  <si>
    <t>### Production Data by Process Type, Reactor, and Brand</t>
  </si>
  <si>
    <t>Prod_Data:</t>
  </si>
  <si>
    <t>  Std:</t>
  </si>
  <si>
    <t>    BR1:</t>
  </si>
  <si>
    <t>      A:  {'Capacity':35, 'ProdCost':1.00}</t>
  </si>
  <si>
    <t>      R+: {'Capacity':25, 'ProdCost':1.10}</t>
  </si>
  <si>
    <t>    BR2:</t>
  </si>
  <si>
    <t>      C:  {'Capacity':70, 'ProdCost':1.20}</t>
  </si>
  <si>
    <t>      R+: {'Capacity':40, 'ProdCost':1.10}</t>
  </si>
  <si>
    <t>  BF:</t>
  </si>
  <si>
    <t>      A:  {'Capacity':20, 'ProdCost':0.65}</t>
  </si>
  <si>
    <t>      C:  {'Capacity':40, 'ProdCost':0.80}</t>
  </si>
  <si>
    <t>Period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</si>
</sst>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left"/>
    </xf>
    <xf numFmtId="2" fontId="0" fillId="0" borderId="0" xfId="0" applyNumberFormat="1"/>
    <xf numFmtId="9" fontId="4" fillId="0" borderId="0" xfId="0" applyNumberFormat="1" applyFont="1"/>
    <xf numFmtId="9" fontId="5" fillId="0" borderId="0" xfId="1" applyFont="1"/>
    <xf numFmtId="0" fontId="0" fillId="0" borderId="0" xfId="0" applyAlignment="1">
      <alignment wrapText="1"/>
    </xf>
    <xf numFmtId="0" fontId="0" fillId="0" borderId="0" xfId="0" quotePrefix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3" borderId="0" xfId="0" applyNumberFormat="1" applyFill="1"/>
    <xf numFmtId="0" fontId="0" fillId="0" borderId="0" xfId="0" applyBorder="1" applyAlignment="1">
      <alignment horizontal="left" indent="1"/>
    </xf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6" fillId="0" borderId="0" xfId="0" applyFont="1" applyAlignment="1">
      <alignment horizontal="center" vertical="center" wrapText="1"/>
    </xf>
    <xf numFmtId="1" fontId="0" fillId="2" borderId="0" xfId="0" applyNumberFormat="1" applyFill="1"/>
    <xf numFmtId="164" fontId="0" fillId="0" borderId="2" xfId="0" applyNumberFormat="1" applyBorder="1" applyAlignment="1"/>
    <xf numFmtId="164" fontId="0" fillId="0" borderId="5" xfId="0" applyNumberFormat="1" applyBorder="1" applyAlignment="1"/>
    <xf numFmtId="164" fontId="0" fillId="0" borderId="7" xfId="0" applyNumberFormat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2" fontId="0" fillId="4" borderId="1" xfId="0" applyNumberFormat="1" applyFill="1" applyBorder="1" applyAlignment="1"/>
    <xf numFmtId="2" fontId="0" fillId="0" borderId="10" xfId="0" applyNumberFormat="1" applyBorder="1" applyAlignment="1"/>
    <xf numFmtId="2" fontId="0" fillId="0" borderId="11" xfId="0" applyNumberFormat="1" applyBorder="1" applyAlignment="1"/>
    <xf numFmtId="2" fontId="0" fillId="0" borderId="12" xfId="0" applyNumberForma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5" borderId="0" xfId="0" applyFill="1"/>
    <xf numFmtId="0" fontId="6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/>
    <xf numFmtId="0" fontId="15" fillId="6" borderId="13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347444</xdr:colOff>
      <xdr:row>19</xdr:row>
      <xdr:rowOff>58081</xdr:rowOff>
    </xdr:from>
    <xdr:to>
      <xdr:col>3</xdr:col>
      <xdr:colOff>27622</xdr:colOff>
      <xdr:row>25</xdr:row>
      <xdr:rowOff>75158</xdr:rowOff>
    </xdr:to>
    <xdr:sp macro="" textlink="">
      <xdr:nvSpPr>
        <xdr:cNvPr id="2" name="Arrow: Striped Right 1">
          <a:extLst>
            <a:ext uri="{FF2B5EF4-FFF2-40B4-BE49-F238E27FC236}">
              <a16:creationId xmlns:a16="http://schemas.microsoft.com/office/drawing/2014/main" id="{B33E89ED-015F-47C5-B9D0-1D14AB8FE551}"/>
            </a:ext>
          </a:extLst>
        </xdr:cNvPr>
        <xdr:cNvSpPr/>
      </xdr:nvSpPr>
      <xdr:spPr>
        <a:xfrm rot="3301679">
          <a:off x="1154354" y="3945091"/>
          <a:ext cx="1114357" cy="289778"/>
        </a:xfrm>
        <a:prstGeom prst="strip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0" bIns="0" rtlCol="0" anchor="ctr" anchorCtr="0"/>
        <a:lstStyle/>
        <a:p>
          <a:pPr algn="l"/>
          <a:r>
            <a:rPr lang="en-US" sz="1100"/>
            <a:t>Stockout</a:t>
          </a:r>
        </a:p>
      </xdr:txBody>
    </xdr:sp>
    <xdr:clientData/>
  </xdr:twoCellAnchor>
  <xdr:twoCellAnchor>
    <xdr:from>
      <xdr:col>6</xdr:col>
      <xdr:colOff>118843</xdr:colOff>
      <xdr:row>19</xdr:row>
      <xdr:rowOff>58081</xdr:rowOff>
    </xdr:from>
    <xdr:to>
      <xdr:col>6</xdr:col>
      <xdr:colOff>408621</xdr:colOff>
      <xdr:row>25</xdr:row>
      <xdr:rowOff>75158</xdr:rowOff>
    </xdr:to>
    <xdr:sp macro="" textlink="">
      <xdr:nvSpPr>
        <xdr:cNvPr id="3" name="Arrow: Striped Right 2">
          <a:extLst>
            <a:ext uri="{FF2B5EF4-FFF2-40B4-BE49-F238E27FC236}">
              <a16:creationId xmlns:a16="http://schemas.microsoft.com/office/drawing/2014/main" id="{DA3D0BF7-95A6-40DC-8E5B-8FCCB9B37159}"/>
            </a:ext>
          </a:extLst>
        </xdr:cNvPr>
        <xdr:cNvSpPr/>
      </xdr:nvSpPr>
      <xdr:spPr>
        <a:xfrm rot="3301679">
          <a:off x="3364153" y="3945091"/>
          <a:ext cx="1114357" cy="289778"/>
        </a:xfrm>
        <a:prstGeom prst="strip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0" bIns="0" rtlCol="0" anchor="ctr" anchorCtr="0"/>
        <a:lstStyle/>
        <a:p>
          <a:pPr algn="l"/>
          <a:r>
            <a:rPr lang="en-US" sz="1100"/>
            <a:t>Stockout</a:t>
          </a:r>
        </a:p>
      </xdr:txBody>
    </xdr:sp>
    <xdr:clientData/>
  </xdr:twoCellAnchor>
  <xdr:twoCellAnchor>
    <xdr:from>
      <xdr:col>9</xdr:col>
      <xdr:colOff>545564</xdr:colOff>
      <xdr:row>19</xdr:row>
      <xdr:rowOff>58081</xdr:rowOff>
    </xdr:from>
    <xdr:to>
      <xdr:col>10</xdr:col>
      <xdr:colOff>225742</xdr:colOff>
      <xdr:row>25</xdr:row>
      <xdr:rowOff>75158</xdr:rowOff>
    </xdr:to>
    <xdr:sp macro="" textlink="">
      <xdr:nvSpPr>
        <xdr:cNvPr id="4" name="Arrow: Striped Right 3">
          <a:extLst>
            <a:ext uri="{FF2B5EF4-FFF2-40B4-BE49-F238E27FC236}">
              <a16:creationId xmlns:a16="http://schemas.microsoft.com/office/drawing/2014/main" id="{33123C5F-8153-495E-8EBF-93B8EF188B9C}"/>
            </a:ext>
          </a:extLst>
        </xdr:cNvPr>
        <xdr:cNvSpPr/>
      </xdr:nvSpPr>
      <xdr:spPr>
        <a:xfrm rot="3301679">
          <a:off x="5619674" y="3945091"/>
          <a:ext cx="1114357" cy="289778"/>
        </a:xfrm>
        <a:prstGeom prst="strip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0" bIns="0" rtlCol="0" anchor="ctr" anchorCtr="0"/>
        <a:lstStyle/>
        <a:p>
          <a:pPr algn="l"/>
          <a:r>
            <a:rPr lang="en-US" sz="1100"/>
            <a:t>Stockout</a:t>
          </a:r>
        </a:p>
      </xdr:txBody>
    </xdr:sp>
    <xdr:clientData/>
  </xdr:twoCellAnchor>
  <xdr:twoCellAnchor>
    <xdr:from>
      <xdr:col>2</xdr:col>
      <xdr:colOff>213360</xdr:colOff>
      <xdr:row>7</xdr:row>
      <xdr:rowOff>83820</xdr:rowOff>
    </xdr:from>
    <xdr:to>
      <xdr:col>4</xdr:col>
      <xdr:colOff>91440</xdr:colOff>
      <xdr:row>12</xdr:row>
      <xdr:rowOff>60960</xdr:rowOff>
    </xdr:to>
    <xdr:sp macro="" textlink="">
      <xdr:nvSpPr>
        <xdr:cNvPr id="5" name="Flowchart: Magnetic Disk 4">
          <a:extLst>
            <a:ext uri="{FF2B5EF4-FFF2-40B4-BE49-F238E27FC236}">
              <a16:creationId xmlns:a16="http://schemas.microsoft.com/office/drawing/2014/main" id="{B6FC3097-4FF4-44F4-990E-9E265E372482}"/>
            </a:ext>
          </a:extLst>
        </xdr:cNvPr>
        <xdr:cNvSpPr/>
      </xdr:nvSpPr>
      <xdr:spPr>
        <a:xfrm>
          <a:off x="1432560" y="1363980"/>
          <a:ext cx="1097280" cy="891540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BR1</a:t>
          </a:r>
        </a:p>
      </xdr:txBody>
    </xdr:sp>
    <xdr:clientData/>
  </xdr:twoCellAnchor>
  <xdr:twoCellAnchor>
    <xdr:from>
      <xdr:col>7</xdr:col>
      <xdr:colOff>106680</xdr:colOff>
      <xdr:row>7</xdr:row>
      <xdr:rowOff>83820</xdr:rowOff>
    </xdr:from>
    <xdr:to>
      <xdr:col>8</xdr:col>
      <xdr:colOff>594360</xdr:colOff>
      <xdr:row>12</xdr:row>
      <xdr:rowOff>60960</xdr:rowOff>
    </xdr:to>
    <xdr:sp macro="" textlink="">
      <xdr:nvSpPr>
        <xdr:cNvPr id="6" name="Flowchart: Magnetic Disk 5">
          <a:extLst>
            <a:ext uri="{FF2B5EF4-FFF2-40B4-BE49-F238E27FC236}">
              <a16:creationId xmlns:a16="http://schemas.microsoft.com/office/drawing/2014/main" id="{C99AFB24-7723-4A00-A293-E28FD38B5EB7}"/>
            </a:ext>
          </a:extLst>
        </xdr:cNvPr>
        <xdr:cNvSpPr/>
      </xdr:nvSpPr>
      <xdr:spPr>
        <a:xfrm>
          <a:off x="4373880" y="1363980"/>
          <a:ext cx="1097280" cy="891540"/>
        </a:xfrm>
        <a:prstGeom prst="flowChartMagneticDisk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BR2</a:t>
          </a:r>
        </a:p>
      </xdr:txBody>
    </xdr:sp>
    <xdr:clientData/>
  </xdr:twoCellAnchor>
  <xdr:twoCellAnchor>
    <xdr:from>
      <xdr:col>1</xdr:col>
      <xdr:colOff>30480</xdr:colOff>
      <xdr:row>0</xdr:row>
      <xdr:rowOff>45720</xdr:rowOff>
    </xdr:from>
    <xdr:to>
      <xdr:col>3</xdr:col>
      <xdr:colOff>38100</xdr:colOff>
      <xdr:row>3</xdr:row>
      <xdr:rowOff>45720</xdr:rowOff>
    </xdr:to>
    <xdr:sp macro="" textlink="">
      <xdr:nvSpPr>
        <xdr:cNvPr id="7" name="Flowchart: Document 6">
          <a:extLst>
            <a:ext uri="{FF2B5EF4-FFF2-40B4-BE49-F238E27FC236}">
              <a16:creationId xmlns:a16="http://schemas.microsoft.com/office/drawing/2014/main" id="{6E7FA474-B099-495F-A6C1-732CD55CC88B}"/>
            </a:ext>
          </a:extLst>
        </xdr:cNvPr>
        <xdr:cNvSpPr/>
      </xdr:nvSpPr>
      <xdr:spPr>
        <a:xfrm>
          <a:off x="640080" y="45720"/>
          <a:ext cx="1226820" cy="548640"/>
        </a:xfrm>
        <a:prstGeom prst="flowChartDocumen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Raw Material</a:t>
          </a:r>
          <a:br>
            <a:rPr lang="en-US" sz="1100"/>
          </a:br>
          <a:r>
            <a:rPr lang="en-US" sz="1100"/>
            <a:t>Brand A</a:t>
          </a:r>
        </a:p>
      </xdr:txBody>
    </xdr:sp>
    <xdr:clientData/>
  </xdr:twoCellAnchor>
  <xdr:twoCellAnchor>
    <xdr:from>
      <xdr:col>8</xdr:col>
      <xdr:colOff>228600</xdr:colOff>
      <xdr:row>0</xdr:row>
      <xdr:rowOff>45720</xdr:rowOff>
    </xdr:from>
    <xdr:to>
      <xdr:col>10</xdr:col>
      <xdr:colOff>236220</xdr:colOff>
      <xdr:row>3</xdr:row>
      <xdr:rowOff>45720</xdr:rowOff>
    </xdr:to>
    <xdr:sp macro="" textlink="">
      <xdr:nvSpPr>
        <xdr:cNvPr id="8" name="Flowchart: Document 7">
          <a:extLst>
            <a:ext uri="{FF2B5EF4-FFF2-40B4-BE49-F238E27FC236}">
              <a16:creationId xmlns:a16="http://schemas.microsoft.com/office/drawing/2014/main" id="{63E0BDE6-6C90-4C1F-9FA0-4E0D355E4FA2}"/>
            </a:ext>
          </a:extLst>
        </xdr:cNvPr>
        <xdr:cNvSpPr/>
      </xdr:nvSpPr>
      <xdr:spPr>
        <a:xfrm>
          <a:off x="5105400" y="45720"/>
          <a:ext cx="1226820" cy="548640"/>
        </a:xfrm>
        <a:prstGeom prst="flowChartDocumen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Raw Material</a:t>
          </a:r>
          <a:br>
            <a:rPr lang="en-US" sz="1100"/>
          </a:br>
          <a:r>
            <a:rPr lang="en-US" sz="1100"/>
            <a:t>Brand R+</a:t>
          </a:r>
        </a:p>
      </xdr:txBody>
    </xdr:sp>
    <xdr:clientData/>
  </xdr:twoCellAnchor>
  <xdr:twoCellAnchor>
    <xdr:from>
      <xdr:col>4</xdr:col>
      <xdr:colOff>434340</xdr:colOff>
      <xdr:row>0</xdr:row>
      <xdr:rowOff>45720</xdr:rowOff>
    </xdr:from>
    <xdr:to>
      <xdr:col>6</xdr:col>
      <xdr:colOff>441960</xdr:colOff>
      <xdr:row>3</xdr:row>
      <xdr:rowOff>45720</xdr:rowOff>
    </xdr:to>
    <xdr:sp macro="" textlink="">
      <xdr:nvSpPr>
        <xdr:cNvPr id="9" name="Flowchart: Document 8">
          <a:extLst>
            <a:ext uri="{FF2B5EF4-FFF2-40B4-BE49-F238E27FC236}">
              <a16:creationId xmlns:a16="http://schemas.microsoft.com/office/drawing/2014/main" id="{9BBA9978-2FC6-461F-A6D4-8BCBACE063B1}"/>
            </a:ext>
          </a:extLst>
        </xdr:cNvPr>
        <xdr:cNvSpPr/>
      </xdr:nvSpPr>
      <xdr:spPr>
        <a:xfrm>
          <a:off x="2872740" y="45720"/>
          <a:ext cx="1226820" cy="548640"/>
        </a:xfrm>
        <a:prstGeom prst="flowChartDocumen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Raw Material</a:t>
          </a:r>
          <a:br>
            <a:rPr lang="en-US" sz="1100"/>
          </a:br>
          <a:r>
            <a:rPr lang="en-US" sz="1100"/>
            <a:t>Brand C</a:t>
          </a:r>
        </a:p>
      </xdr:txBody>
    </xdr:sp>
    <xdr:clientData/>
  </xdr:twoCellAnchor>
  <xdr:twoCellAnchor>
    <xdr:from>
      <xdr:col>1</xdr:col>
      <xdr:colOff>152400</xdr:colOff>
      <xdr:row>15</xdr:row>
      <xdr:rowOff>175260</xdr:rowOff>
    </xdr:from>
    <xdr:to>
      <xdr:col>2</xdr:col>
      <xdr:colOff>586740</xdr:colOff>
      <xdr:row>20</xdr:row>
      <xdr:rowOff>106680</xdr:rowOff>
    </xdr:to>
    <xdr:sp macro="" textlink="">
      <xdr:nvSpPr>
        <xdr:cNvPr id="10" name="Flowchart: Predefined Process 9">
          <a:extLst>
            <a:ext uri="{FF2B5EF4-FFF2-40B4-BE49-F238E27FC236}">
              <a16:creationId xmlns:a16="http://schemas.microsoft.com/office/drawing/2014/main" id="{31A0A7B4-6A28-48D8-A9A8-EC6C78191940}"/>
            </a:ext>
          </a:extLst>
        </xdr:cNvPr>
        <xdr:cNvSpPr/>
      </xdr:nvSpPr>
      <xdr:spPr>
        <a:xfrm>
          <a:off x="762000" y="2918460"/>
          <a:ext cx="1043940" cy="845820"/>
        </a:xfrm>
        <a:prstGeom prst="flowChartPredefined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Material Flow</a:t>
          </a:r>
          <a:r>
            <a:rPr lang="en-US" sz="1100" baseline="0">
              <a:solidFill>
                <a:schemeClr val="tx1"/>
              </a:solidFill>
            </a:rPr>
            <a:t> </a:t>
          </a:r>
          <a:r>
            <a:rPr lang="en-US" sz="1100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8</xdr:col>
      <xdr:colOff>365760</xdr:colOff>
      <xdr:row>15</xdr:row>
      <xdr:rowOff>175260</xdr:rowOff>
    </xdr:from>
    <xdr:to>
      <xdr:col>10</xdr:col>
      <xdr:colOff>190500</xdr:colOff>
      <xdr:row>20</xdr:row>
      <xdr:rowOff>106680</xdr:rowOff>
    </xdr:to>
    <xdr:sp macro="" textlink="">
      <xdr:nvSpPr>
        <xdr:cNvPr id="11" name="Flowchart: Predefined Process 10">
          <a:extLst>
            <a:ext uri="{FF2B5EF4-FFF2-40B4-BE49-F238E27FC236}">
              <a16:creationId xmlns:a16="http://schemas.microsoft.com/office/drawing/2014/main" id="{6485F871-09C5-4110-8FD2-E8BDB3DEE89B}"/>
            </a:ext>
          </a:extLst>
        </xdr:cNvPr>
        <xdr:cNvSpPr/>
      </xdr:nvSpPr>
      <xdr:spPr>
        <a:xfrm>
          <a:off x="5242560" y="2918460"/>
          <a:ext cx="1043940" cy="845820"/>
        </a:xfrm>
        <a:prstGeom prst="flowChartPredefined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Material</a:t>
          </a:r>
          <a:r>
            <a:rPr lang="en-US" sz="1100" baseline="0">
              <a:solidFill>
                <a:schemeClr val="tx1"/>
              </a:solidFill>
            </a:rPr>
            <a:t> Flow </a:t>
          </a:r>
          <a:r>
            <a:rPr lang="en-US" sz="1100">
              <a:solidFill>
                <a:schemeClr val="tx1"/>
              </a:solidFill>
            </a:rPr>
            <a:t>R+</a:t>
          </a:r>
        </a:p>
      </xdr:txBody>
    </xdr:sp>
    <xdr:clientData/>
  </xdr:twoCellAnchor>
  <xdr:twoCellAnchor>
    <xdr:from>
      <xdr:col>4</xdr:col>
      <xdr:colOff>563880</xdr:colOff>
      <xdr:row>15</xdr:row>
      <xdr:rowOff>175260</xdr:rowOff>
    </xdr:from>
    <xdr:to>
      <xdr:col>6</xdr:col>
      <xdr:colOff>388620</xdr:colOff>
      <xdr:row>20</xdr:row>
      <xdr:rowOff>106680</xdr:rowOff>
    </xdr:to>
    <xdr:sp macro="" textlink="">
      <xdr:nvSpPr>
        <xdr:cNvPr id="12" name="Flowchart: Predefined Process 11">
          <a:extLst>
            <a:ext uri="{FF2B5EF4-FFF2-40B4-BE49-F238E27FC236}">
              <a16:creationId xmlns:a16="http://schemas.microsoft.com/office/drawing/2014/main" id="{9B3F1D8A-1EB6-49F8-AAA8-F624106502BE}"/>
            </a:ext>
          </a:extLst>
        </xdr:cNvPr>
        <xdr:cNvSpPr/>
      </xdr:nvSpPr>
      <xdr:spPr>
        <a:xfrm>
          <a:off x="3002280" y="2918460"/>
          <a:ext cx="1043940" cy="845820"/>
        </a:xfrm>
        <a:prstGeom prst="flowChartPredefinedProces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Material Flow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2</xdr:col>
      <xdr:colOff>34290</xdr:colOff>
      <xdr:row>3</xdr:row>
      <xdr:rowOff>9449</xdr:rowOff>
    </xdr:from>
    <xdr:to>
      <xdr:col>2</xdr:col>
      <xdr:colOff>434340</xdr:colOff>
      <xdr:row>7</xdr:row>
      <xdr:rowOff>7620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6818F7D-41DF-4DA1-8D44-F48E6467905D}"/>
            </a:ext>
          </a:extLst>
        </xdr:cNvPr>
        <xdr:cNvCxnSpPr>
          <a:stCxn id="7" idx="2"/>
        </xdr:cNvCxnSpPr>
      </xdr:nvCxnSpPr>
      <xdr:spPr>
        <a:xfrm>
          <a:off x="1253490" y="558089"/>
          <a:ext cx="400050" cy="7296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</xdr:row>
      <xdr:rowOff>9449</xdr:rowOff>
    </xdr:from>
    <xdr:to>
      <xdr:col>9</xdr:col>
      <xdr:colOff>232410</xdr:colOff>
      <xdr:row>7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66DBC1C-55B8-4E50-9AF2-2E5572EF2964}"/>
            </a:ext>
          </a:extLst>
        </xdr:cNvPr>
        <xdr:cNvCxnSpPr>
          <a:stCxn id="8" idx="2"/>
        </xdr:cNvCxnSpPr>
      </xdr:nvCxnSpPr>
      <xdr:spPr>
        <a:xfrm flipH="1">
          <a:off x="2247900" y="558089"/>
          <a:ext cx="3470910" cy="737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289560</xdr:colOff>
      <xdr:row>3</xdr:row>
      <xdr:rowOff>9449</xdr:rowOff>
    </xdr:from>
    <xdr:to>
      <xdr:col>9</xdr:col>
      <xdr:colOff>232410</xdr:colOff>
      <xdr:row>6</xdr:row>
      <xdr:rowOff>167640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345122D-C68A-4F02-B0FF-F290C6BD22C0}"/>
            </a:ext>
          </a:extLst>
        </xdr:cNvPr>
        <xdr:cNvCxnSpPr>
          <a:stCxn id="8" idx="2"/>
        </xdr:cNvCxnSpPr>
      </xdr:nvCxnSpPr>
      <xdr:spPr>
        <a:xfrm flipH="1">
          <a:off x="5166360" y="558089"/>
          <a:ext cx="552450" cy="706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3</xdr:row>
      <xdr:rowOff>9449</xdr:rowOff>
    </xdr:from>
    <xdr:to>
      <xdr:col>7</xdr:col>
      <xdr:colOff>259080</xdr:colOff>
      <xdr:row>6</xdr:row>
      <xdr:rowOff>167640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6EE610A-9AA6-4D20-A985-D1862C8851BC}"/>
            </a:ext>
          </a:extLst>
        </xdr:cNvPr>
        <xdr:cNvCxnSpPr>
          <a:stCxn id="9" idx="2"/>
        </xdr:cNvCxnSpPr>
      </xdr:nvCxnSpPr>
      <xdr:spPr>
        <a:xfrm>
          <a:off x="3486150" y="558089"/>
          <a:ext cx="1040130" cy="706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60960</xdr:rowOff>
    </xdr:from>
    <xdr:to>
      <xdr:col>3</xdr:col>
      <xdr:colOff>152400</xdr:colOff>
      <xdr:row>14</xdr:row>
      <xdr:rowOff>137160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0785228-CE7A-404A-BE63-BF3A1DCD1249}"/>
            </a:ext>
          </a:extLst>
        </xdr:cNvPr>
        <xdr:cNvCxnSpPr>
          <a:stCxn id="5" idx="3"/>
        </xdr:cNvCxnSpPr>
      </xdr:nvCxnSpPr>
      <xdr:spPr>
        <a:xfrm flipH="1">
          <a:off x="1333500" y="2255520"/>
          <a:ext cx="647700" cy="441960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563880</xdr:colOff>
      <xdr:row>12</xdr:row>
      <xdr:rowOff>60960</xdr:rowOff>
    </xdr:from>
    <xdr:to>
      <xdr:col>8</xdr:col>
      <xdr:colOff>45720</xdr:colOff>
      <xdr:row>14</xdr:row>
      <xdr:rowOff>160020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FE7FAEF-DDB6-47EC-83F5-6DBD01B7A025}"/>
            </a:ext>
          </a:extLst>
        </xdr:cNvPr>
        <xdr:cNvCxnSpPr>
          <a:stCxn id="6" idx="3"/>
        </xdr:cNvCxnSpPr>
      </xdr:nvCxnSpPr>
      <xdr:spPr>
        <a:xfrm flipH="1">
          <a:off x="3611880" y="2255520"/>
          <a:ext cx="1310640" cy="464820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12</xdr:row>
      <xdr:rowOff>60960</xdr:rowOff>
    </xdr:from>
    <xdr:to>
      <xdr:col>9</xdr:col>
      <xdr:colOff>30480</xdr:colOff>
      <xdr:row>15</xdr:row>
      <xdr:rowOff>15240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F4B07D2-BD94-4BD5-82D7-3853ABEA72A2}"/>
            </a:ext>
          </a:extLst>
        </xdr:cNvPr>
        <xdr:cNvCxnSpPr>
          <a:stCxn id="5" idx="3"/>
        </xdr:cNvCxnSpPr>
      </xdr:nvCxnSpPr>
      <xdr:spPr>
        <a:xfrm>
          <a:off x="1981200" y="2255520"/>
          <a:ext cx="3535680" cy="502920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12</xdr:row>
      <xdr:rowOff>60960</xdr:rowOff>
    </xdr:from>
    <xdr:to>
      <xdr:col>9</xdr:col>
      <xdr:colOff>289560</xdr:colOff>
      <xdr:row>14</xdr:row>
      <xdr:rowOff>167640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5BDD971-5312-4A7D-86C6-B0A28D9CCFE6}"/>
            </a:ext>
          </a:extLst>
        </xdr:cNvPr>
        <xdr:cNvCxnSpPr>
          <a:stCxn id="6" idx="3"/>
        </xdr:cNvCxnSpPr>
      </xdr:nvCxnSpPr>
      <xdr:spPr>
        <a:xfrm>
          <a:off x="4922520" y="2255520"/>
          <a:ext cx="853440" cy="472440"/>
        </a:xfrm>
        <a:prstGeom prst="straightConnector1">
          <a:avLst/>
        </a:prstGeom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198120</xdr:colOff>
      <xdr:row>20</xdr:row>
      <xdr:rowOff>106680</xdr:rowOff>
    </xdr:from>
    <xdr:to>
      <xdr:col>1</xdr:col>
      <xdr:colOff>548640</xdr:colOff>
      <xdr:row>25</xdr:row>
      <xdr:rowOff>137160</xdr:rowOff>
    </xdr:to>
    <xdr:sp macro="" textlink="">
      <xdr:nvSpPr>
        <xdr:cNvPr id="21" name="Arrow: Down 20">
          <a:extLst>
            <a:ext uri="{FF2B5EF4-FFF2-40B4-BE49-F238E27FC236}">
              <a16:creationId xmlns:a16="http://schemas.microsoft.com/office/drawing/2014/main" id="{5EC015EA-BACA-4574-BCA7-6B741D4B5720}"/>
            </a:ext>
          </a:extLst>
        </xdr:cNvPr>
        <xdr:cNvSpPr/>
      </xdr:nvSpPr>
      <xdr:spPr>
        <a:xfrm>
          <a:off x="807720" y="3764280"/>
          <a:ext cx="350520" cy="944880"/>
        </a:xfrm>
        <a:prstGeom prst="downArrow">
          <a:avLst>
            <a:gd name="adj1" fmla="val 50000"/>
            <a:gd name="adj2" fmla="val 62903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l"/>
          <a:r>
            <a:rPr lang="en-US" sz="1000">
              <a:solidFill>
                <a:schemeClr val="tx1"/>
              </a:solidFill>
            </a:rPr>
            <a:t>Filled Orders</a:t>
          </a:r>
        </a:p>
      </xdr:txBody>
    </xdr:sp>
    <xdr:clientData/>
  </xdr:twoCellAnchor>
  <xdr:twoCellAnchor>
    <xdr:from>
      <xdr:col>4</xdr:col>
      <xdr:colOff>601980</xdr:colOff>
      <xdr:row>20</xdr:row>
      <xdr:rowOff>106680</xdr:rowOff>
    </xdr:from>
    <xdr:to>
      <xdr:col>5</xdr:col>
      <xdr:colOff>342900</xdr:colOff>
      <xdr:row>25</xdr:row>
      <xdr:rowOff>137160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51452132-4863-4857-B58F-4F2D9566D844}"/>
            </a:ext>
          </a:extLst>
        </xdr:cNvPr>
        <xdr:cNvSpPr/>
      </xdr:nvSpPr>
      <xdr:spPr>
        <a:xfrm>
          <a:off x="3040380" y="3764280"/>
          <a:ext cx="350520" cy="944880"/>
        </a:xfrm>
        <a:prstGeom prst="downArrow">
          <a:avLst>
            <a:gd name="adj1" fmla="val 50000"/>
            <a:gd name="adj2" fmla="val 62903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l"/>
          <a:r>
            <a:rPr lang="en-US" sz="1000">
              <a:solidFill>
                <a:schemeClr val="tx1"/>
              </a:solidFill>
            </a:rPr>
            <a:t>Filled Orders</a:t>
          </a:r>
        </a:p>
      </xdr:txBody>
    </xdr:sp>
    <xdr:clientData/>
  </xdr:twoCellAnchor>
  <xdr:twoCellAnchor>
    <xdr:from>
      <xdr:col>8</xdr:col>
      <xdr:colOff>411480</xdr:colOff>
      <xdr:row>20</xdr:row>
      <xdr:rowOff>106680</xdr:rowOff>
    </xdr:from>
    <xdr:to>
      <xdr:col>9</xdr:col>
      <xdr:colOff>152400</xdr:colOff>
      <xdr:row>25</xdr:row>
      <xdr:rowOff>137160</xdr:rowOff>
    </xdr:to>
    <xdr:sp macro="" textlink="">
      <xdr:nvSpPr>
        <xdr:cNvPr id="23" name="Arrow: Down 22">
          <a:extLst>
            <a:ext uri="{FF2B5EF4-FFF2-40B4-BE49-F238E27FC236}">
              <a16:creationId xmlns:a16="http://schemas.microsoft.com/office/drawing/2014/main" id="{25444294-4FC5-4A6F-8344-D63780456B11}"/>
            </a:ext>
          </a:extLst>
        </xdr:cNvPr>
        <xdr:cNvSpPr/>
      </xdr:nvSpPr>
      <xdr:spPr>
        <a:xfrm>
          <a:off x="5288280" y="3764280"/>
          <a:ext cx="350520" cy="944880"/>
        </a:xfrm>
        <a:prstGeom prst="downArrow">
          <a:avLst>
            <a:gd name="adj1" fmla="val 50000"/>
            <a:gd name="adj2" fmla="val 62903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l"/>
          <a:r>
            <a:rPr lang="en-US" sz="1000">
              <a:solidFill>
                <a:schemeClr val="tx1"/>
              </a:solidFill>
            </a:rPr>
            <a:t>Filled Orders</a:t>
          </a:r>
        </a:p>
      </xdr:txBody>
    </xdr:sp>
    <xdr:clientData/>
  </xdr:twoCellAnchor>
  <xdr:twoCellAnchor>
    <xdr:from>
      <xdr:col>1</xdr:col>
      <xdr:colOff>518160</xdr:colOff>
      <xdr:row>20</xdr:row>
      <xdr:rowOff>114300</xdr:rowOff>
    </xdr:from>
    <xdr:to>
      <xdr:col>2</xdr:col>
      <xdr:colOff>259080</xdr:colOff>
      <xdr:row>24</xdr:row>
      <xdr:rowOff>137160</xdr:rowOff>
    </xdr:to>
    <xdr:sp macro="" textlink="">
      <xdr:nvSpPr>
        <xdr:cNvPr id="24" name="Arrow: Down 23">
          <a:extLst>
            <a:ext uri="{FF2B5EF4-FFF2-40B4-BE49-F238E27FC236}">
              <a16:creationId xmlns:a16="http://schemas.microsoft.com/office/drawing/2014/main" id="{FFC49FFC-4375-4BD6-A423-BE69252F117B}"/>
            </a:ext>
          </a:extLst>
        </xdr:cNvPr>
        <xdr:cNvSpPr/>
      </xdr:nvSpPr>
      <xdr:spPr>
        <a:xfrm>
          <a:off x="1127760" y="3771900"/>
          <a:ext cx="350520" cy="754380"/>
        </a:xfrm>
        <a:prstGeom prst="downArrow">
          <a:avLst>
            <a:gd name="adj1" fmla="val 50000"/>
            <a:gd name="adj2" fmla="val 62903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l"/>
          <a:r>
            <a:rPr lang="en-US" sz="1000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>
    <xdr:from>
      <xdr:col>5</xdr:col>
      <xdr:colOff>312420</xdr:colOff>
      <xdr:row>20</xdr:row>
      <xdr:rowOff>114300</xdr:rowOff>
    </xdr:from>
    <xdr:to>
      <xdr:col>6</xdr:col>
      <xdr:colOff>53340</xdr:colOff>
      <xdr:row>24</xdr:row>
      <xdr:rowOff>137160</xdr:rowOff>
    </xdr:to>
    <xdr:sp macro="" textlink="">
      <xdr:nvSpPr>
        <xdr:cNvPr id="25" name="Arrow: Down 24">
          <a:extLst>
            <a:ext uri="{FF2B5EF4-FFF2-40B4-BE49-F238E27FC236}">
              <a16:creationId xmlns:a16="http://schemas.microsoft.com/office/drawing/2014/main" id="{B4185FF9-E041-476A-8F51-08A6BD314178}"/>
            </a:ext>
          </a:extLst>
        </xdr:cNvPr>
        <xdr:cNvSpPr/>
      </xdr:nvSpPr>
      <xdr:spPr>
        <a:xfrm>
          <a:off x="3360420" y="3771900"/>
          <a:ext cx="350520" cy="754380"/>
        </a:xfrm>
        <a:prstGeom prst="downArrow">
          <a:avLst>
            <a:gd name="adj1" fmla="val 50000"/>
            <a:gd name="adj2" fmla="val 62903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l"/>
          <a:r>
            <a:rPr lang="en-US" sz="1000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>
    <xdr:from>
      <xdr:col>9</xdr:col>
      <xdr:colOff>121920</xdr:colOff>
      <xdr:row>20</xdr:row>
      <xdr:rowOff>114300</xdr:rowOff>
    </xdr:from>
    <xdr:to>
      <xdr:col>9</xdr:col>
      <xdr:colOff>472440</xdr:colOff>
      <xdr:row>24</xdr:row>
      <xdr:rowOff>137160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BB29F94C-0547-4C1F-9A88-5541B8C4F27A}"/>
            </a:ext>
          </a:extLst>
        </xdr:cNvPr>
        <xdr:cNvSpPr/>
      </xdr:nvSpPr>
      <xdr:spPr>
        <a:xfrm>
          <a:off x="5608320" y="3771900"/>
          <a:ext cx="350520" cy="754380"/>
        </a:xfrm>
        <a:prstGeom prst="downArrow">
          <a:avLst>
            <a:gd name="adj1" fmla="val 50000"/>
            <a:gd name="adj2" fmla="val 62903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l"/>
          <a:r>
            <a:rPr lang="en-US" sz="1000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>
    <xdr:from>
      <xdr:col>1</xdr:col>
      <xdr:colOff>76200</xdr:colOff>
      <xdr:row>8</xdr:row>
      <xdr:rowOff>45720</xdr:rowOff>
    </xdr:from>
    <xdr:to>
      <xdr:col>1</xdr:col>
      <xdr:colOff>365760</xdr:colOff>
      <xdr:row>15</xdr:row>
      <xdr:rowOff>129540</xdr:rowOff>
    </xdr:to>
    <xdr:sp macro="" textlink="">
      <xdr:nvSpPr>
        <xdr:cNvPr id="27" name="Flowchart: Off-page Connector 26">
          <a:extLst>
            <a:ext uri="{FF2B5EF4-FFF2-40B4-BE49-F238E27FC236}">
              <a16:creationId xmlns:a16="http://schemas.microsoft.com/office/drawing/2014/main" id="{02161569-26B5-4167-9D49-774217AB2900}"/>
            </a:ext>
          </a:extLst>
        </xdr:cNvPr>
        <xdr:cNvSpPr/>
      </xdr:nvSpPr>
      <xdr:spPr>
        <a:xfrm>
          <a:off x="685800" y="1508760"/>
          <a:ext cx="289560" cy="1363980"/>
        </a:xfrm>
        <a:prstGeom prst="flowChartOffpageConnecto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270" lIns="0" tIns="0" rIns="0" bIns="0" rtlCol="0" anchor="ctr" anchorCtr="1"/>
        <a:lstStyle/>
        <a:p>
          <a:pPr algn="l"/>
          <a:r>
            <a:rPr lang="en-US" sz="1100"/>
            <a:t>Prior Inventory A</a:t>
          </a:r>
        </a:p>
      </xdr:txBody>
    </xdr:sp>
    <xdr:clientData/>
  </xdr:twoCellAnchor>
  <xdr:twoCellAnchor>
    <xdr:from>
      <xdr:col>4</xdr:col>
      <xdr:colOff>510540</xdr:colOff>
      <xdr:row>8</xdr:row>
      <xdr:rowOff>45720</xdr:rowOff>
    </xdr:from>
    <xdr:to>
      <xdr:col>5</xdr:col>
      <xdr:colOff>190500</xdr:colOff>
      <xdr:row>15</xdr:row>
      <xdr:rowOff>129540</xdr:rowOff>
    </xdr:to>
    <xdr:sp macro="" textlink="">
      <xdr:nvSpPr>
        <xdr:cNvPr id="28" name="Flowchart: Off-page Connector 27">
          <a:extLst>
            <a:ext uri="{FF2B5EF4-FFF2-40B4-BE49-F238E27FC236}">
              <a16:creationId xmlns:a16="http://schemas.microsoft.com/office/drawing/2014/main" id="{FD758B5C-722F-406B-8764-C8D7849D0820}"/>
            </a:ext>
          </a:extLst>
        </xdr:cNvPr>
        <xdr:cNvSpPr/>
      </xdr:nvSpPr>
      <xdr:spPr>
        <a:xfrm>
          <a:off x="2948940" y="1508760"/>
          <a:ext cx="289560" cy="1363980"/>
        </a:xfrm>
        <a:prstGeom prst="flowChartOffpageConnecto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270" lIns="0" tIns="0" rIns="0" bIns="0" rtlCol="0" anchor="ctr" anchorCtr="1"/>
        <a:lstStyle/>
        <a:p>
          <a:pPr algn="l"/>
          <a:r>
            <a:rPr lang="en-US" sz="1100"/>
            <a:t>Prior Inventory C</a:t>
          </a:r>
        </a:p>
      </xdr:txBody>
    </xdr:sp>
    <xdr:clientData/>
  </xdr:twoCellAnchor>
  <xdr:twoCellAnchor>
    <xdr:from>
      <xdr:col>9</xdr:col>
      <xdr:colOff>579120</xdr:colOff>
      <xdr:row>8</xdr:row>
      <xdr:rowOff>45720</xdr:rowOff>
    </xdr:from>
    <xdr:to>
      <xdr:col>10</xdr:col>
      <xdr:colOff>259080</xdr:colOff>
      <xdr:row>15</xdr:row>
      <xdr:rowOff>129540</xdr:rowOff>
    </xdr:to>
    <xdr:sp macro="" textlink="">
      <xdr:nvSpPr>
        <xdr:cNvPr id="29" name="Flowchart: Off-page Connector 28">
          <a:extLst>
            <a:ext uri="{FF2B5EF4-FFF2-40B4-BE49-F238E27FC236}">
              <a16:creationId xmlns:a16="http://schemas.microsoft.com/office/drawing/2014/main" id="{DE19D701-C830-4D8B-9349-10CBB7D2C1E6}"/>
            </a:ext>
          </a:extLst>
        </xdr:cNvPr>
        <xdr:cNvSpPr/>
      </xdr:nvSpPr>
      <xdr:spPr>
        <a:xfrm>
          <a:off x="6065520" y="1508760"/>
          <a:ext cx="289560" cy="1363980"/>
        </a:xfrm>
        <a:prstGeom prst="flowChartOffpageConnecto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vert="vert270" lIns="0" tIns="0" rIns="0" bIns="0" rtlCol="0" anchor="ctr" anchorCtr="1"/>
        <a:lstStyle/>
        <a:p>
          <a:pPr algn="l"/>
          <a:r>
            <a:rPr lang="en-US" sz="1100"/>
            <a:t>Prior Inventory R+</a:t>
          </a:r>
        </a:p>
      </xdr:txBody>
    </xdr:sp>
    <xdr:clientData/>
  </xdr:twoCellAnchor>
  <xdr:twoCellAnchor>
    <xdr:from>
      <xdr:col>2</xdr:col>
      <xdr:colOff>533400</xdr:colOff>
      <xdr:row>12</xdr:row>
      <xdr:rowOff>91440</xdr:rowOff>
    </xdr:from>
    <xdr:to>
      <xdr:col>4</xdr:col>
      <xdr:colOff>30480</xdr:colOff>
      <xdr:row>13</xdr:row>
      <xdr:rowOff>167640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1F37C30-5BBB-4563-BFD4-CB89E8323669}"/>
            </a:ext>
          </a:extLst>
        </xdr:cNvPr>
        <xdr:cNvSpPr txBox="1"/>
      </xdr:nvSpPr>
      <xdr:spPr>
        <a:xfrm>
          <a:off x="1752600" y="2286000"/>
          <a:ext cx="7162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Product</a:t>
          </a:r>
        </a:p>
      </xdr:txBody>
    </xdr:sp>
    <xdr:clientData/>
  </xdr:twoCellAnchor>
  <xdr:twoCellAnchor>
    <xdr:from>
      <xdr:col>7</xdr:col>
      <xdr:colOff>251460</xdr:colOff>
      <xdr:row>12</xdr:row>
      <xdr:rowOff>106680</xdr:rowOff>
    </xdr:from>
    <xdr:to>
      <xdr:col>8</xdr:col>
      <xdr:colOff>358140</xdr:colOff>
      <xdr:row>14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91E79C4-8918-46C7-86FC-4F3625468E55}"/>
            </a:ext>
          </a:extLst>
        </xdr:cNvPr>
        <xdr:cNvSpPr txBox="1"/>
      </xdr:nvSpPr>
      <xdr:spPr>
        <a:xfrm>
          <a:off x="4518660" y="2301240"/>
          <a:ext cx="7162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Product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45720</xdr:rowOff>
    </xdr:from>
    <xdr:to>
      <xdr:col>0</xdr:col>
      <xdr:colOff>1143000</xdr:colOff>
      <xdr:row>17</xdr:row>
      <xdr:rowOff>45720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584C8A31-0672-4CB5-8BD5-7729E41C0768}"/>
            </a:ext>
          </a:extLst>
        </xdr:cNvPr>
        <xdr:cNvGrpSpPr/>
      </xdr:nvGrpSpPr>
      <xdr:grpSpPr>
        <a:xfrm>
          <a:off x="228600" y="2467187"/>
          <a:ext cx="914400" cy="745066"/>
          <a:chOff x="45720" y="327660"/>
          <a:chExt cx="723900" cy="746760"/>
        </a:xfrm>
      </xdr:grpSpPr>
      <xdr:sp macro="" textlink="">
        <xdr:nvSpPr>
          <xdr:cNvPr id="2" name="Cylinder 1">
            <a:extLst>
              <a:ext uri="{FF2B5EF4-FFF2-40B4-BE49-F238E27FC236}">
                <a16:creationId xmlns:a16="http://schemas.microsoft.com/office/drawing/2014/main" id="{89A6D1D7-28BB-44C7-9855-F7AC70A77FCE}"/>
              </a:ext>
            </a:extLst>
          </xdr:cNvPr>
          <xdr:cNvSpPr/>
        </xdr:nvSpPr>
        <xdr:spPr>
          <a:xfrm>
            <a:off x="449580" y="365760"/>
            <a:ext cx="320040" cy="274320"/>
          </a:xfrm>
          <a:prstGeom prst="ca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100"/>
              <a:t>BR1</a:t>
            </a:r>
          </a:p>
        </xdr:txBody>
      </xdr:sp>
      <xdr:sp macro="" textlink="">
        <xdr:nvSpPr>
          <xdr:cNvPr id="3" name="Cylinder 2">
            <a:extLst>
              <a:ext uri="{FF2B5EF4-FFF2-40B4-BE49-F238E27FC236}">
                <a16:creationId xmlns:a16="http://schemas.microsoft.com/office/drawing/2014/main" id="{3EC72223-F9C6-4873-ACA3-9CD8505CEE74}"/>
              </a:ext>
            </a:extLst>
          </xdr:cNvPr>
          <xdr:cNvSpPr/>
        </xdr:nvSpPr>
        <xdr:spPr>
          <a:xfrm>
            <a:off x="441960" y="746760"/>
            <a:ext cx="320040" cy="243840"/>
          </a:xfrm>
          <a:prstGeom prst="ca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1100"/>
              <a:t>BR2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32FE86B-9870-4D38-8AC4-45DDCBE36480}"/>
              </a:ext>
            </a:extLst>
          </xdr:cNvPr>
          <xdr:cNvSpPr txBox="1"/>
        </xdr:nvSpPr>
        <xdr:spPr>
          <a:xfrm>
            <a:off x="45720" y="876300"/>
            <a:ext cx="190500" cy="19812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/>
              <a:t>R</a:t>
            </a:r>
            <a:r>
              <a:rPr lang="en-US" sz="1100" baseline="-25000"/>
              <a:t>+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15142EA-DB80-4105-B625-6577FF3BCAC9}"/>
              </a:ext>
            </a:extLst>
          </xdr:cNvPr>
          <xdr:cNvSpPr txBox="1"/>
        </xdr:nvSpPr>
        <xdr:spPr>
          <a:xfrm>
            <a:off x="45720" y="327660"/>
            <a:ext cx="190500" cy="19812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/>
              <a:t>A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CF340A8-EFD4-4789-A8C1-2C94C94BF4D8}"/>
              </a:ext>
            </a:extLst>
          </xdr:cNvPr>
          <xdr:cNvSpPr txBox="1"/>
        </xdr:nvSpPr>
        <xdr:spPr>
          <a:xfrm>
            <a:off x="45720" y="601980"/>
            <a:ext cx="190500" cy="198120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/>
              <a:t>C</a:t>
            </a:r>
          </a:p>
        </xdr:txBody>
      </xdr:sp>
    </xdr:grpSp>
    <xdr:clientData/>
  </xdr:twoCellAnchor>
  <xdr:twoCellAnchor>
    <xdr:from>
      <xdr:col>0</xdr:col>
      <xdr:colOff>469232</xdr:colOff>
      <xdr:row>13</xdr:row>
      <xdr:rowOff>142759</xdr:rowOff>
    </xdr:from>
    <xdr:to>
      <xdr:col>0</xdr:col>
      <xdr:colOff>738739</xdr:colOff>
      <xdr:row>14</xdr:row>
      <xdr:rowOff>34523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3EDC4BE0-9813-44CE-BA0A-71E7701E899E}"/>
            </a:ext>
          </a:extLst>
        </xdr:cNvPr>
        <xdr:cNvCxnSpPr>
          <a:stCxn id="6" idx="3"/>
          <a:endCxn id="2" idx="2"/>
        </xdr:cNvCxnSpPr>
      </xdr:nvCxnSpPr>
      <xdr:spPr>
        <a:xfrm>
          <a:off x="469232" y="2703079"/>
          <a:ext cx="269507" cy="74644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469232</xdr:colOff>
      <xdr:row>15</xdr:row>
      <xdr:rowOff>45721</xdr:rowOff>
    </xdr:from>
    <xdr:to>
      <xdr:col>0</xdr:col>
      <xdr:colOff>729114</xdr:colOff>
      <xdr:row>16</xdr:row>
      <xdr:rowOff>27059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33E7CE6B-7DF9-473B-986A-B7CAABFA94B0}"/>
            </a:ext>
          </a:extLst>
        </xdr:cNvPr>
        <xdr:cNvCxnSpPr>
          <a:stCxn id="7" idx="3"/>
          <a:endCxn id="3" idx="2"/>
        </xdr:cNvCxnSpPr>
      </xdr:nvCxnSpPr>
      <xdr:spPr>
        <a:xfrm>
          <a:off x="469232" y="2971801"/>
          <a:ext cx="259882" cy="16421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469232</xdr:colOff>
      <xdr:row>14</xdr:row>
      <xdr:rowOff>34523</xdr:rowOff>
    </xdr:from>
    <xdr:to>
      <xdr:col>0</xdr:col>
      <xdr:colOff>738739</xdr:colOff>
      <xdr:row>16</xdr:row>
      <xdr:rowOff>131562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78F62F48-B813-4AA7-B501-820DCD67B454}"/>
            </a:ext>
          </a:extLst>
        </xdr:cNvPr>
        <xdr:cNvCxnSpPr>
          <a:stCxn id="5" idx="3"/>
          <a:endCxn id="2" idx="2"/>
        </xdr:cNvCxnSpPr>
      </xdr:nvCxnSpPr>
      <xdr:spPr>
        <a:xfrm flipV="1">
          <a:off x="469232" y="2777723"/>
          <a:ext cx="269507" cy="462799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469232</xdr:colOff>
      <xdr:row>16</xdr:row>
      <xdr:rowOff>27059</xdr:rowOff>
    </xdr:from>
    <xdr:to>
      <xdr:col>0</xdr:col>
      <xdr:colOff>729114</xdr:colOff>
      <xdr:row>16</xdr:row>
      <xdr:rowOff>131562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19568F9D-5F89-4A26-B357-C936FAD0AFD3}"/>
            </a:ext>
          </a:extLst>
        </xdr:cNvPr>
        <xdr:cNvCxnSpPr>
          <a:stCxn id="5" idx="3"/>
          <a:endCxn id="3" idx="2"/>
        </xdr:cNvCxnSpPr>
      </xdr:nvCxnSpPr>
      <xdr:spPr>
        <a:xfrm flipV="1">
          <a:off x="469232" y="3136019"/>
          <a:ext cx="259882" cy="104503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</xdr:colOff>
      <xdr:row>18</xdr:row>
      <xdr:rowOff>68580</xdr:rowOff>
    </xdr:from>
    <xdr:to>
      <xdr:col>1</xdr:col>
      <xdr:colOff>137160</xdr:colOff>
      <xdr:row>21</xdr:row>
      <xdr:rowOff>22860</xdr:rowOff>
    </xdr:to>
    <xdr:sp macro="" textlink="">
      <xdr:nvSpPr>
        <xdr:cNvPr id="28" name="Flowchart: Internal Storage 27">
          <a:extLst>
            <a:ext uri="{FF2B5EF4-FFF2-40B4-BE49-F238E27FC236}">
              <a16:creationId xmlns:a16="http://schemas.microsoft.com/office/drawing/2014/main" id="{B6C4E290-98D6-42FB-807C-96A4122AB503}"/>
            </a:ext>
          </a:extLst>
        </xdr:cNvPr>
        <xdr:cNvSpPr/>
      </xdr:nvSpPr>
      <xdr:spPr>
        <a:xfrm>
          <a:off x="91440" y="3543300"/>
          <a:ext cx="1203960" cy="502920"/>
        </a:xfrm>
        <a:prstGeom prst="flowChartInternalStora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91440" tIns="0" rIns="0" bIns="0" rtlCol="0" anchor="t"/>
        <a:lstStyle/>
        <a:p>
          <a:pPr algn="l"/>
          <a:r>
            <a:rPr lang="en-US" sz="900"/>
            <a:t>Satisfy Constraints:</a:t>
          </a:r>
        </a:p>
        <a:p>
          <a:pPr algn="l"/>
          <a:r>
            <a:rPr lang="en-US" sz="900"/>
            <a:t>- Downstream</a:t>
          </a:r>
          <a:br>
            <a:rPr lang="en-US" sz="900"/>
          </a:br>
          <a:r>
            <a:rPr lang="en-US" sz="900"/>
            <a:t>- Delivery</a:t>
          </a:r>
        </a:p>
      </xdr:txBody>
    </xdr:sp>
    <xdr:clientData/>
  </xdr:twoCellAnchor>
  <xdr:twoCellAnchor>
    <xdr:from>
      <xdr:col>2</xdr:col>
      <xdr:colOff>137160</xdr:colOff>
      <xdr:row>1</xdr:row>
      <xdr:rowOff>137160</xdr:rowOff>
    </xdr:from>
    <xdr:to>
      <xdr:col>8</xdr:col>
      <xdr:colOff>541020</xdr:colOff>
      <xdr:row>12</xdr:row>
      <xdr:rowOff>68580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9D530D53-F716-4E9C-BB04-F982C171E70D}"/>
            </a:ext>
          </a:extLst>
        </xdr:cNvPr>
        <xdr:cNvGrpSpPr/>
      </xdr:nvGrpSpPr>
      <xdr:grpSpPr>
        <a:xfrm>
          <a:off x="1771227" y="323427"/>
          <a:ext cx="4230793" cy="1980353"/>
          <a:chOff x="1767840" y="320040"/>
          <a:chExt cx="4229100" cy="194310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C446E70E-B99F-4BEE-9B1B-6E32188F159A}"/>
              </a:ext>
            </a:extLst>
          </xdr:cNvPr>
          <xdr:cNvGrpSpPr/>
        </xdr:nvGrpSpPr>
        <xdr:grpSpPr>
          <a:xfrm>
            <a:off x="1767840" y="327660"/>
            <a:ext cx="4229100" cy="1935480"/>
            <a:chOff x="1767840" y="510540"/>
            <a:chExt cx="4229100" cy="1935480"/>
          </a:xfrm>
        </xdr:grpSpPr>
        <xdr:sp macro="" textlink="">
          <xdr:nvSpPr>
            <xdr:cNvPr id="4" name="Flowchart: Multidocument 3">
              <a:extLst>
                <a:ext uri="{FF2B5EF4-FFF2-40B4-BE49-F238E27FC236}">
                  <a16:creationId xmlns:a16="http://schemas.microsoft.com/office/drawing/2014/main" id="{F87B6AE3-59EA-464C-A866-AD59795DAF81}"/>
                </a:ext>
              </a:extLst>
            </xdr:cNvPr>
            <xdr:cNvSpPr/>
          </xdr:nvSpPr>
          <xdr:spPr>
            <a:xfrm>
              <a:off x="1767840" y="990600"/>
              <a:ext cx="838200" cy="518160"/>
            </a:xfrm>
            <a:prstGeom prst="flowChartMultidocumen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Period 1</a:t>
              </a:r>
              <a:br>
                <a:rPr lang="en-US" sz="900"/>
              </a:br>
              <a:r>
                <a:rPr lang="en-US" sz="900"/>
                <a:t>Material Flow</a:t>
              </a:r>
            </a:p>
          </xdr:txBody>
        </xdr:sp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36F61A8D-F625-4B25-8F1E-ECE4E4970490}"/>
                </a:ext>
              </a:extLst>
            </xdr:cNvPr>
            <xdr:cNvGrpSpPr/>
          </xdr:nvGrpSpPr>
          <xdr:grpSpPr>
            <a:xfrm>
              <a:off x="2857500" y="510540"/>
              <a:ext cx="914400" cy="1310640"/>
              <a:chOff x="1219200" y="2049780"/>
              <a:chExt cx="723900" cy="1310640"/>
            </a:xfrm>
          </xdr:grpSpPr>
          <xdr:sp macro="" textlink="">
            <xdr:nvSpPr>
              <xdr:cNvPr id="19" name="Cylinder 18">
                <a:extLst>
                  <a:ext uri="{FF2B5EF4-FFF2-40B4-BE49-F238E27FC236}">
                    <a16:creationId xmlns:a16="http://schemas.microsoft.com/office/drawing/2014/main" id="{6BE42374-561B-48FA-8264-02FF8343EE61}"/>
                  </a:ext>
                </a:extLst>
              </xdr:cNvPr>
              <xdr:cNvSpPr/>
            </xdr:nvSpPr>
            <xdr:spPr>
              <a:xfrm>
                <a:off x="1623060" y="2415540"/>
                <a:ext cx="320040" cy="259080"/>
              </a:xfrm>
              <a:prstGeom prst="can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0" tIns="0" rIns="0" bIns="0" rtlCol="0" anchor="t"/>
              <a:lstStyle/>
              <a:p>
                <a:pPr algn="ctr"/>
                <a:r>
                  <a:rPr lang="en-US" sz="1100"/>
                  <a:t>BR1</a:t>
                </a:r>
              </a:p>
            </xdr:txBody>
          </xdr:sp>
          <xdr:sp macro="" textlink="">
            <xdr:nvSpPr>
              <xdr:cNvPr id="20" name="Cylinder 19">
                <a:extLst>
                  <a:ext uri="{FF2B5EF4-FFF2-40B4-BE49-F238E27FC236}">
                    <a16:creationId xmlns:a16="http://schemas.microsoft.com/office/drawing/2014/main" id="{62522925-F5D6-435E-83BD-B6FEFCD72F8F}"/>
                  </a:ext>
                </a:extLst>
              </xdr:cNvPr>
              <xdr:cNvSpPr/>
            </xdr:nvSpPr>
            <xdr:spPr>
              <a:xfrm>
                <a:off x="1615440" y="2796540"/>
                <a:ext cx="320040" cy="243840"/>
              </a:xfrm>
              <a:prstGeom prst="can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lIns="0" tIns="0" rIns="0" bIns="0" rtlCol="0" anchor="t"/>
              <a:lstStyle/>
              <a:p>
                <a:pPr algn="ctr"/>
                <a:r>
                  <a:rPr lang="en-US" sz="1100"/>
                  <a:t>BR2</a:t>
                </a:r>
              </a:p>
            </xdr:txBody>
          </xdr:sp>
          <xdr:sp macro="" textlink="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58EE2E98-43AE-4518-8DF9-3A181DEC6B89}"/>
                  </a:ext>
                </a:extLst>
              </xdr:cNvPr>
              <xdr:cNvSpPr txBox="1"/>
            </xdr:nvSpPr>
            <xdr:spPr>
              <a:xfrm>
                <a:off x="1226820" y="316230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R</a:t>
                </a:r>
                <a:r>
                  <a:rPr lang="en-US" sz="1100" baseline="-25000"/>
                  <a:t>+</a:t>
                </a:r>
              </a:p>
            </xdr:txBody>
          </xdr:sp>
          <xdr:sp macro="" textlink="">
            <xdr:nvSpPr>
              <xdr:cNvPr id="22" name="TextBox 21">
                <a:extLst>
                  <a:ext uri="{FF2B5EF4-FFF2-40B4-BE49-F238E27FC236}">
                    <a16:creationId xmlns:a16="http://schemas.microsoft.com/office/drawing/2014/main" id="{486ABAE4-D1CF-48FC-84D9-9C439B5C3920}"/>
                  </a:ext>
                </a:extLst>
              </xdr:cNvPr>
              <xdr:cNvSpPr txBox="1"/>
            </xdr:nvSpPr>
            <xdr:spPr>
              <a:xfrm>
                <a:off x="1226820" y="204978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A</a:t>
                </a:r>
              </a:p>
            </xdr:txBody>
          </xdr:sp>
          <xdr:sp macro="" textlink="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3486E457-01BC-4CAA-8AC8-79979273D43E}"/>
                  </a:ext>
                </a:extLst>
              </xdr:cNvPr>
              <xdr:cNvSpPr txBox="1"/>
            </xdr:nvSpPr>
            <xdr:spPr>
              <a:xfrm>
                <a:off x="1226820" y="260604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C</a:t>
                </a:r>
              </a:p>
            </xdr:txBody>
          </xdr:sp>
          <xdr:sp macro="" textlink="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7222932F-B6AD-4392-8CD0-AA100A5A40BF}"/>
                  </a:ext>
                </a:extLst>
              </xdr:cNvPr>
              <xdr:cNvSpPr txBox="1"/>
            </xdr:nvSpPr>
            <xdr:spPr>
              <a:xfrm>
                <a:off x="1234440" y="232410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A</a:t>
                </a:r>
                <a:r>
                  <a:rPr lang="en-US" sz="1100" baseline="-25000"/>
                  <a:t>BF</a:t>
                </a:r>
              </a:p>
            </xdr:txBody>
          </xdr: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BA3883E2-78B3-43CE-99D2-1A88AB825D07}"/>
                  </a:ext>
                </a:extLst>
              </xdr:cNvPr>
              <xdr:cNvSpPr txBox="1"/>
            </xdr:nvSpPr>
            <xdr:spPr>
              <a:xfrm>
                <a:off x="1219200" y="290322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C</a:t>
                </a:r>
                <a:r>
                  <a:rPr lang="en-US" sz="1100" baseline="-25000"/>
                  <a:t>BF</a:t>
                </a:r>
              </a:p>
            </xdr:txBody>
          </xdr:sp>
        </xdr:grpSp>
        <xdr:sp macro="" textlink="">
          <xdr:nvSpPr>
            <xdr:cNvPr id="29" name="Flowchart: Internal Storage 28">
              <a:extLst>
                <a:ext uri="{FF2B5EF4-FFF2-40B4-BE49-F238E27FC236}">
                  <a16:creationId xmlns:a16="http://schemas.microsoft.com/office/drawing/2014/main" id="{BF20F65C-E9E5-4659-8A38-281C4C9997ED}"/>
                </a:ext>
              </a:extLst>
            </xdr:cNvPr>
            <xdr:cNvSpPr/>
          </xdr:nvSpPr>
          <xdr:spPr>
            <a:xfrm>
              <a:off x="2788920" y="1943100"/>
              <a:ext cx="1173480" cy="502920"/>
            </a:xfrm>
            <a:prstGeom prst="flowChartInternalStorag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1440" tIns="0" rIns="0" bIns="0" rtlCol="0" anchor="t"/>
            <a:lstStyle/>
            <a:p>
              <a:pPr algn="l"/>
              <a:r>
                <a:rPr lang="en-US" sz="900"/>
                <a:t>Satisfy Constraints:</a:t>
              </a:r>
            </a:p>
            <a:p>
              <a:pPr algn="l"/>
              <a:r>
                <a:rPr lang="en-US" sz="900"/>
                <a:t>- Downstream</a:t>
              </a:r>
              <a:br>
                <a:rPr lang="en-US" sz="900"/>
              </a:br>
              <a:r>
                <a:rPr lang="en-US" sz="900"/>
                <a:t>- Delivery</a:t>
              </a:r>
            </a:p>
          </xdr:txBody>
        </xdr:sp>
        <xdr:sp macro="" textlink="">
          <xdr:nvSpPr>
            <xdr:cNvPr id="30" name="Flowchart: Multidocument 29">
              <a:extLst>
                <a:ext uri="{FF2B5EF4-FFF2-40B4-BE49-F238E27FC236}">
                  <a16:creationId xmlns:a16="http://schemas.microsoft.com/office/drawing/2014/main" id="{9EC72C16-1CDE-4453-B8BB-9A43D16C85C4}"/>
                </a:ext>
              </a:extLst>
            </xdr:cNvPr>
            <xdr:cNvSpPr/>
          </xdr:nvSpPr>
          <xdr:spPr>
            <a:xfrm>
              <a:off x="4137660" y="952500"/>
              <a:ext cx="838200" cy="518160"/>
            </a:xfrm>
            <a:prstGeom prst="flowChartMultidocumen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Period 2</a:t>
              </a:r>
              <a:br>
                <a:rPr lang="en-US" sz="900"/>
              </a:br>
              <a:r>
                <a:rPr lang="en-US" sz="900"/>
                <a:t>Material Flow</a:t>
              </a:r>
            </a:p>
          </xdr:txBody>
        </xdr:sp>
        <xdr:sp macro="" textlink="">
          <xdr:nvSpPr>
            <xdr:cNvPr id="31" name="Flowchart: Manual Input 30">
              <a:extLst>
                <a:ext uri="{FF2B5EF4-FFF2-40B4-BE49-F238E27FC236}">
                  <a16:creationId xmlns:a16="http://schemas.microsoft.com/office/drawing/2014/main" id="{3C49D96F-BD3A-4ACA-AAAF-2B34EF6BD284}"/>
                </a:ext>
              </a:extLst>
            </xdr:cNvPr>
            <xdr:cNvSpPr/>
          </xdr:nvSpPr>
          <xdr:spPr>
            <a:xfrm>
              <a:off x="5257800" y="975360"/>
              <a:ext cx="739140" cy="396240"/>
            </a:xfrm>
            <a:prstGeom prst="flowChartManualInpu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End Inventory Requirement</a:t>
              </a:r>
            </a:p>
          </xdr:txBody>
        </xdr:sp>
      </xdr:grp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84A5E636-A107-463F-9DD9-262AE399AB2B}"/>
              </a:ext>
            </a:extLst>
          </xdr:cNvPr>
          <xdr:cNvSpPr txBox="1"/>
        </xdr:nvSpPr>
        <xdr:spPr>
          <a:xfrm>
            <a:off x="3642360" y="320040"/>
            <a:ext cx="2308860" cy="27432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u="sng">
                <a:solidFill>
                  <a:sysClr val="windowText" lastClr="000000"/>
                </a:solidFill>
              </a:rPr>
              <a:t>Scecario</a:t>
            </a:r>
            <a:r>
              <a:rPr lang="en-US" sz="1100" b="1" u="sng" baseline="0">
                <a:solidFill>
                  <a:sysClr val="windowText" lastClr="000000"/>
                </a:solidFill>
              </a:rPr>
              <a:t> A: High Demand</a:t>
            </a:r>
            <a:endParaRPr lang="en-US" sz="1100" b="1" u="sng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114300</xdr:colOff>
      <xdr:row>14</xdr:row>
      <xdr:rowOff>60960</xdr:rowOff>
    </xdr:from>
    <xdr:to>
      <xdr:col>8</xdr:col>
      <xdr:colOff>518160</xdr:colOff>
      <xdr:row>24</xdr:row>
      <xdr:rowOff>175260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97D4EE39-C7C7-4A84-B014-E8BF756752A0}"/>
            </a:ext>
          </a:extLst>
        </xdr:cNvPr>
        <xdr:cNvGrpSpPr/>
      </xdr:nvGrpSpPr>
      <xdr:grpSpPr>
        <a:xfrm>
          <a:off x="1748367" y="2668693"/>
          <a:ext cx="4230793" cy="1976967"/>
          <a:chOff x="1767840" y="320040"/>
          <a:chExt cx="4229100" cy="1943100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9E9C04CF-164B-4E2D-8591-F53D7B0E0F55}"/>
              </a:ext>
            </a:extLst>
          </xdr:cNvPr>
          <xdr:cNvGrpSpPr/>
        </xdr:nvGrpSpPr>
        <xdr:grpSpPr>
          <a:xfrm>
            <a:off x="1767840" y="327660"/>
            <a:ext cx="4229100" cy="1935480"/>
            <a:chOff x="1767840" y="510540"/>
            <a:chExt cx="4229100" cy="1935480"/>
          </a:xfrm>
        </xdr:grpSpPr>
        <xdr:sp macro="" textlink="">
          <xdr:nvSpPr>
            <xdr:cNvPr id="51" name="Flowchart: Multidocument 50">
              <a:extLst>
                <a:ext uri="{FF2B5EF4-FFF2-40B4-BE49-F238E27FC236}">
                  <a16:creationId xmlns:a16="http://schemas.microsoft.com/office/drawing/2014/main" id="{7D2ECD97-0CAA-41FE-A3B9-DC39DF9793F4}"/>
                </a:ext>
              </a:extLst>
            </xdr:cNvPr>
            <xdr:cNvSpPr/>
          </xdr:nvSpPr>
          <xdr:spPr>
            <a:xfrm>
              <a:off x="1767840" y="990600"/>
              <a:ext cx="838200" cy="518160"/>
            </a:xfrm>
            <a:prstGeom prst="flowChartMultidocumen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Period 1</a:t>
              </a:r>
              <a:br>
                <a:rPr lang="en-US" sz="900"/>
              </a:br>
              <a:r>
                <a:rPr lang="en-US" sz="900"/>
                <a:t>Material Flow</a:t>
              </a:r>
            </a:p>
          </xdr:txBody>
        </xdr:sp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155D0584-5DD5-4582-8789-944CFB5E730B}"/>
                </a:ext>
              </a:extLst>
            </xdr:cNvPr>
            <xdr:cNvGrpSpPr/>
          </xdr:nvGrpSpPr>
          <xdr:grpSpPr>
            <a:xfrm>
              <a:off x="2857500" y="510540"/>
              <a:ext cx="914400" cy="1310640"/>
              <a:chOff x="1219200" y="2049780"/>
              <a:chExt cx="723900" cy="1310640"/>
            </a:xfrm>
          </xdr:grpSpPr>
          <xdr:sp macro="" textlink="">
            <xdr:nvSpPr>
              <xdr:cNvPr id="56" name="Cylinder 55">
                <a:extLst>
                  <a:ext uri="{FF2B5EF4-FFF2-40B4-BE49-F238E27FC236}">
                    <a16:creationId xmlns:a16="http://schemas.microsoft.com/office/drawing/2014/main" id="{3C1E6D13-89E5-48E5-BFED-1FEA1DF3F478}"/>
                  </a:ext>
                </a:extLst>
              </xdr:cNvPr>
              <xdr:cNvSpPr/>
            </xdr:nvSpPr>
            <xdr:spPr>
              <a:xfrm>
                <a:off x="1623060" y="2415540"/>
                <a:ext cx="320040" cy="259080"/>
              </a:xfrm>
              <a:prstGeom prst="can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lIns="0" tIns="0" rIns="0" bIns="0" rtlCol="0" anchor="t"/>
              <a:lstStyle/>
              <a:p>
                <a:pPr algn="ctr"/>
                <a:r>
                  <a:rPr lang="en-US" sz="1100"/>
                  <a:t>BR1</a:t>
                </a:r>
              </a:p>
            </xdr:txBody>
          </xdr:sp>
          <xdr:sp macro="" textlink="">
            <xdr:nvSpPr>
              <xdr:cNvPr id="57" name="Cylinder 56">
                <a:extLst>
                  <a:ext uri="{FF2B5EF4-FFF2-40B4-BE49-F238E27FC236}">
                    <a16:creationId xmlns:a16="http://schemas.microsoft.com/office/drawing/2014/main" id="{6A96E7A5-75D7-4944-B3D3-1E6839C82EC9}"/>
                  </a:ext>
                </a:extLst>
              </xdr:cNvPr>
              <xdr:cNvSpPr/>
            </xdr:nvSpPr>
            <xdr:spPr>
              <a:xfrm>
                <a:off x="1615440" y="2796540"/>
                <a:ext cx="320040" cy="243840"/>
              </a:xfrm>
              <a:prstGeom prst="can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lIns="0" tIns="0" rIns="0" bIns="0" rtlCol="0" anchor="t"/>
              <a:lstStyle/>
              <a:p>
                <a:pPr algn="ctr"/>
                <a:r>
                  <a:rPr lang="en-US" sz="1100"/>
                  <a:t>BR2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8D9C41DB-0AD8-4C7E-B019-5398466576F4}"/>
                  </a:ext>
                </a:extLst>
              </xdr:cNvPr>
              <xdr:cNvSpPr txBox="1"/>
            </xdr:nvSpPr>
            <xdr:spPr>
              <a:xfrm>
                <a:off x="1226820" y="316230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R</a:t>
                </a:r>
                <a:r>
                  <a:rPr lang="en-US" sz="1100" baseline="-25000"/>
                  <a:t>+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45E59BEC-E9B6-477D-A110-77128A8A2B87}"/>
                  </a:ext>
                </a:extLst>
              </xdr:cNvPr>
              <xdr:cNvSpPr txBox="1"/>
            </xdr:nvSpPr>
            <xdr:spPr>
              <a:xfrm>
                <a:off x="1226820" y="204978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A</a:t>
                </a:r>
              </a:p>
            </xdr:txBody>
          </xdr:sp>
          <xdr:sp macro="" textlink="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4EE8C79E-6307-4554-B22F-E1B6B4B9C635}"/>
                  </a:ext>
                </a:extLst>
              </xdr:cNvPr>
              <xdr:cNvSpPr txBox="1"/>
            </xdr:nvSpPr>
            <xdr:spPr>
              <a:xfrm>
                <a:off x="1226820" y="260604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C</a:t>
                </a:r>
              </a:p>
            </xdr:txBody>
          </xdr:sp>
          <xdr:sp macro="" textlink="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57032F3E-AB02-4485-8F35-628363584A64}"/>
                  </a:ext>
                </a:extLst>
              </xdr:cNvPr>
              <xdr:cNvSpPr txBox="1"/>
            </xdr:nvSpPr>
            <xdr:spPr>
              <a:xfrm>
                <a:off x="1234440" y="232410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A</a:t>
                </a:r>
                <a:r>
                  <a:rPr lang="en-US" sz="1100" baseline="-25000"/>
                  <a:t>BF</a:t>
                </a:r>
              </a:p>
            </xdr:txBody>
          </xdr:sp>
          <xdr:sp macro="" textlink="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24A4C684-7762-483C-9F07-4A501706ACAC}"/>
                  </a:ext>
                </a:extLst>
              </xdr:cNvPr>
              <xdr:cNvSpPr txBox="1"/>
            </xdr:nvSpPr>
            <xdr:spPr>
              <a:xfrm>
                <a:off x="1219200" y="290322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C</a:t>
                </a:r>
                <a:r>
                  <a:rPr lang="en-US" sz="1100" baseline="-25000"/>
                  <a:t>BF</a:t>
                </a:r>
              </a:p>
            </xdr:txBody>
          </xdr:sp>
        </xdr:grpSp>
        <xdr:sp macro="" textlink="">
          <xdr:nvSpPr>
            <xdr:cNvPr id="53" name="Flowchart: Internal Storage 52">
              <a:extLst>
                <a:ext uri="{FF2B5EF4-FFF2-40B4-BE49-F238E27FC236}">
                  <a16:creationId xmlns:a16="http://schemas.microsoft.com/office/drawing/2014/main" id="{5EE9D942-CEC7-4DCD-A26C-34D03198389B}"/>
                </a:ext>
              </a:extLst>
            </xdr:cNvPr>
            <xdr:cNvSpPr/>
          </xdr:nvSpPr>
          <xdr:spPr>
            <a:xfrm>
              <a:off x="2788920" y="1943100"/>
              <a:ext cx="1173480" cy="502920"/>
            </a:xfrm>
            <a:prstGeom prst="flowChartInternalStorage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lIns="91440" tIns="0" rIns="0" bIns="0" rtlCol="0" anchor="t"/>
            <a:lstStyle/>
            <a:p>
              <a:pPr algn="l"/>
              <a:r>
                <a:rPr lang="en-US" sz="900"/>
                <a:t>Satisfy Constraints:</a:t>
              </a:r>
            </a:p>
            <a:p>
              <a:pPr algn="l"/>
              <a:r>
                <a:rPr lang="en-US" sz="900"/>
                <a:t>- Downstream</a:t>
              </a:r>
              <a:br>
                <a:rPr lang="en-US" sz="900"/>
              </a:br>
              <a:r>
                <a:rPr lang="en-US" sz="900"/>
                <a:t>- Delivery</a:t>
              </a:r>
            </a:p>
          </xdr:txBody>
        </xdr:sp>
        <xdr:sp macro="" textlink="">
          <xdr:nvSpPr>
            <xdr:cNvPr id="54" name="Flowchart: Multidocument 53">
              <a:extLst>
                <a:ext uri="{FF2B5EF4-FFF2-40B4-BE49-F238E27FC236}">
                  <a16:creationId xmlns:a16="http://schemas.microsoft.com/office/drawing/2014/main" id="{CB5BFF6E-08B2-4F11-BB69-CF2B5149FB53}"/>
                </a:ext>
              </a:extLst>
            </xdr:cNvPr>
            <xdr:cNvSpPr/>
          </xdr:nvSpPr>
          <xdr:spPr>
            <a:xfrm>
              <a:off x="4137660" y="952500"/>
              <a:ext cx="838200" cy="518160"/>
            </a:xfrm>
            <a:prstGeom prst="flowChartMultidocumen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Period 2</a:t>
              </a:r>
              <a:br>
                <a:rPr lang="en-US" sz="900"/>
              </a:br>
              <a:r>
                <a:rPr lang="en-US" sz="900"/>
                <a:t>Material Flow</a:t>
              </a:r>
            </a:p>
          </xdr:txBody>
        </xdr:sp>
        <xdr:sp macro="" textlink="">
          <xdr:nvSpPr>
            <xdr:cNvPr id="55" name="Flowchart: Manual Input 54">
              <a:extLst>
                <a:ext uri="{FF2B5EF4-FFF2-40B4-BE49-F238E27FC236}">
                  <a16:creationId xmlns:a16="http://schemas.microsoft.com/office/drawing/2014/main" id="{CC05DFB4-CE74-4A31-9BDE-89B80367FDF0}"/>
                </a:ext>
              </a:extLst>
            </xdr:cNvPr>
            <xdr:cNvSpPr/>
          </xdr:nvSpPr>
          <xdr:spPr>
            <a:xfrm>
              <a:off x="5257800" y="975360"/>
              <a:ext cx="739140" cy="396240"/>
            </a:xfrm>
            <a:prstGeom prst="flowChartManualInpu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End Inventory Requirement</a:t>
              </a:r>
            </a:p>
          </xdr:txBody>
        </xdr:sp>
      </xdr:grp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9D17B8AE-9AD7-4D1C-9664-ECBD654CF3D6}"/>
              </a:ext>
            </a:extLst>
          </xdr:cNvPr>
          <xdr:cNvSpPr txBox="1"/>
        </xdr:nvSpPr>
        <xdr:spPr>
          <a:xfrm>
            <a:off x="3642360" y="320040"/>
            <a:ext cx="2308860" cy="274320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u="sng">
                <a:solidFill>
                  <a:sysClr val="windowText" lastClr="000000"/>
                </a:solidFill>
              </a:rPr>
              <a:t>Scecario</a:t>
            </a:r>
            <a:r>
              <a:rPr lang="en-US" sz="1100" b="1" u="sng" baseline="0">
                <a:solidFill>
                  <a:sysClr val="windowText" lastClr="000000"/>
                </a:solidFill>
              </a:rPr>
              <a:t> B: More of Same</a:t>
            </a:r>
            <a:endParaRPr lang="en-US" sz="1100" b="1" u="sng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144780</xdr:colOff>
      <xdr:row>26</xdr:row>
      <xdr:rowOff>114300</xdr:rowOff>
    </xdr:from>
    <xdr:to>
      <xdr:col>8</xdr:col>
      <xdr:colOff>548640</xdr:colOff>
      <xdr:row>37</xdr:row>
      <xdr:rowOff>45720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15DF34F2-00BB-40CB-A027-D368BB6E1D73}"/>
            </a:ext>
          </a:extLst>
        </xdr:cNvPr>
        <xdr:cNvGrpSpPr/>
      </xdr:nvGrpSpPr>
      <xdr:grpSpPr>
        <a:xfrm>
          <a:off x="1778847" y="4957233"/>
          <a:ext cx="4230793" cy="1980354"/>
          <a:chOff x="1767840" y="320040"/>
          <a:chExt cx="4229100" cy="1943100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C8807CA8-F294-4716-AEBA-E51A73B23AF5}"/>
              </a:ext>
            </a:extLst>
          </xdr:cNvPr>
          <xdr:cNvGrpSpPr/>
        </xdr:nvGrpSpPr>
        <xdr:grpSpPr>
          <a:xfrm>
            <a:off x="1767840" y="327660"/>
            <a:ext cx="4229100" cy="1935480"/>
            <a:chOff x="1767840" y="510540"/>
            <a:chExt cx="4229100" cy="1935480"/>
          </a:xfrm>
        </xdr:grpSpPr>
        <xdr:sp macro="" textlink="">
          <xdr:nvSpPr>
            <xdr:cNvPr id="66" name="Flowchart: Multidocument 65">
              <a:extLst>
                <a:ext uri="{FF2B5EF4-FFF2-40B4-BE49-F238E27FC236}">
                  <a16:creationId xmlns:a16="http://schemas.microsoft.com/office/drawing/2014/main" id="{1A9C0F04-8DB0-4BFE-8E3F-A97A96A86819}"/>
                </a:ext>
              </a:extLst>
            </xdr:cNvPr>
            <xdr:cNvSpPr/>
          </xdr:nvSpPr>
          <xdr:spPr>
            <a:xfrm>
              <a:off x="1767840" y="990600"/>
              <a:ext cx="838200" cy="518160"/>
            </a:xfrm>
            <a:prstGeom prst="flowChartMultidocumen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Period 1</a:t>
              </a:r>
              <a:br>
                <a:rPr lang="en-US" sz="900"/>
              </a:br>
              <a:r>
                <a:rPr lang="en-US" sz="900"/>
                <a:t>Material Flow</a:t>
              </a:r>
            </a:p>
          </xdr:txBody>
        </xdr:sp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D1456D70-E40F-4AAF-B8F1-625F6B1D72EF}"/>
                </a:ext>
              </a:extLst>
            </xdr:cNvPr>
            <xdr:cNvGrpSpPr/>
          </xdr:nvGrpSpPr>
          <xdr:grpSpPr>
            <a:xfrm>
              <a:off x="2857500" y="510540"/>
              <a:ext cx="914400" cy="1310640"/>
              <a:chOff x="1219200" y="2049780"/>
              <a:chExt cx="723900" cy="1310640"/>
            </a:xfrm>
          </xdr:grpSpPr>
          <xdr:sp macro="" textlink="">
            <xdr:nvSpPr>
              <xdr:cNvPr id="71" name="Cylinder 70">
                <a:extLst>
                  <a:ext uri="{FF2B5EF4-FFF2-40B4-BE49-F238E27FC236}">
                    <a16:creationId xmlns:a16="http://schemas.microsoft.com/office/drawing/2014/main" id="{38698C77-6EB5-465A-9C61-E3726A446AD9}"/>
                  </a:ext>
                </a:extLst>
              </xdr:cNvPr>
              <xdr:cNvSpPr/>
            </xdr:nvSpPr>
            <xdr:spPr>
              <a:xfrm>
                <a:off x="1623060" y="2415540"/>
                <a:ext cx="320040" cy="259080"/>
              </a:xfrm>
              <a:prstGeom prst="can">
                <a:avLst/>
              </a:prstGeom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lIns="0" tIns="0" rIns="0" bIns="0" rtlCol="0" anchor="t"/>
              <a:lstStyle/>
              <a:p>
                <a:pPr algn="ctr"/>
                <a:r>
                  <a:rPr lang="en-US" sz="1100"/>
                  <a:t>BR1</a:t>
                </a:r>
              </a:p>
            </xdr:txBody>
          </xdr:sp>
          <xdr:sp macro="" textlink="">
            <xdr:nvSpPr>
              <xdr:cNvPr id="72" name="Cylinder 71">
                <a:extLst>
                  <a:ext uri="{FF2B5EF4-FFF2-40B4-BE49-F238E27FC236}">
                    <a16:creationId xmlns:a16="http://schemas.microsoft.com/office/drawing/2014/main" id="{98614A3A-7867-4F1F-A2B7-DEA13B1DF246}"/>
                  </a:ext>
                </a:extLst>
              </xdr:cNvPr>
              <xdr:cNvSpPr/>
            </xdr:nvSpPr>
            <xdr:spPr>
              <a:xfrm>
                <a:off x="1615440" y="2796540"/>
                <a:ext cx="320040" cy="243840"/>
              </a:xfrm>
              <a:prstGeom prst="can">
                <a:avLst/>
              </a:prstGeom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lIns="0" tIns="0" rIns="0" bIns="0" rtlCol="0" anchor="t"/>
              <a:lstStyle/>
              <a:p>
                <a:pPr algn="ctr"/>
                <a:r>
                  <a:rPr lang="en-US" sz="1100"/>
                  <a:t>BR2</a:t>
                </a:r>
              </a:p>
            </xdr:txBody>
          </xdr:sp>
          <xdr:sp macro="" textlink="">
            <xdr:nvSpPr>
              <xdr:cNvPr id="73" name="TextBox 72">
                <a:extLst>
                  <a:ext uri="{FF2B5EF4-FFF2-40B4-BE49-F238E27FC236}">
                    <a16:creationId xmlns:a16="http://schemas.microsoft.com/office/drawing/2014/main" id="{27ADFF61-578F-4C94-BFE9-573A57583273}"/>
                  </a:ext>
                </a:extLst>
              </xdr:cNvPr>
              <xdr:cNvSpPr txBox="1"/>
            </xdr:nvSpPr>
            <xdr:spPr>
              <a:xfrm>
                <a:off x="1226820" y="316230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R</a:t>
                </a:r>
                <a:r>
                  <a:rPr lang="en-US" sz="1100" baseline="-25000"/>
                  <a:t>+</a:t>
                </a:r>
              </a:p>
            </xdr:txBody>
          </xdr:sp>
          <xdr:sp macro="" textlink="">
            <xdr:nvSpPr>
              <xdr:cNvPr id="74" name="TextBox 73">
                <a:extLst>
                  <a:ext uri="{FF2B5EF4-FFF2-40B4-BE49-F238E27FC236}">
                    <a16:creationId xmlns:a16="http://schemas.microsoft.com/office/drawing/2014/main" id="{648811D2-1338-4FC1-9042-11AEFE66FB20}"/>
                  </a:ext>
                </a:extLst>
              </xdr:cNvPr>
              <xdr:cNvSpPr txBox="1"/>
            </xdr:nvSpPr>
            <xdr:spPr>
              <a:xfrm>
                <a:off x="1226820" y="204978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A</a:t>
                </a:r>
              </a:p>
            </xdr:txBody>
          </xdr:sp>
          <xdr:sp macro="" textlink="">
            <xdr:nvSpPr>
              <xdr:cNvPr id="75" name="TextBox 74">
                <a:extLst>
                  <a:ext uri="{FF2B5EF4-FFF2-40B4-BE49-F238E27FC236}">
                    <a16:creationId xmlns:a16="http://schemas.microsoft.com/office/drawing/2014/main" id="{A2715ACB-0E0A-4DD6-B6A9-3D8B1FE0417A}"/>
                  </a:ext>
                </a:extLst>
              </xdr:cNvPr>
              <xdr:cNvSpPr txBox="1"/>
            </xdr:nvSpPr>
            <xdr:spPr>
              <a:xfrm>
                <a:off x="1226820" y="260604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C</a:t>
                </a:r>
              </a:p>
            </xdr:txBody>
          </xdr:sp>
          <xdr:sp macro="" textlink="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5363A434-E989-40FA-A0EE-5A5BA7463F86}"/>
                  </a:ext>
                </a:extLst>
              </xdr:cNvPr>
              <xdr:cNvSpPr txBox="1"/>
            </xdr:nvSpPr>
            <xdr:spPr>
              <a:xfrm>
                <a:off x="1234440" y="232410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A</a:t>
                </a:r>
                <a:r>
                  <a:rPr lang="en-US" sz="1100" baseline="-25000"/>
                  <a:t>BF</a:t>
                </a:r>
              </a:p>
            </xdr:txBody>
          </xdr:sp>
          <xdr:sp macro="" textlink="">
            <xdr:nvSpPr>
              <xdr:cNvPr id="77" name="TextBox 76">
                <a:extLst>
                  <a:ext uri="{FF2B5EF4-FFF2-40B4-BE49-F238E27FC236}">
                    <a16:creationId xmlns:a16="http://schemas.microsoft.com/office/drawing/2014/main" id="{C29B7055-702C-494A-B646-DA702C0658B7}"/>
                  </a:ext>
                </a:extLst>
              </xdr:cNvPr>
              <xdr:cNvSpPr txBox="1"/>
            </xdr:nvSpPr>
            <xdr:spPr>
              <a:xfrm>
                <a:off x="1219200" y="2903220"/>
                <a:ext cx="190500" cy="198120"/>
              </a:xfrm>
              <a:prstGeom prst="rect">
                <a:avLst/>
              </a:prstGeom>
              <a:ln/>
            </xdr:spPr>
            <xdr:style>
              <a:lnRef idx="2">
                <a:schemeClr val="accent3"/>
              </a:lnRef>
              <a:fillRef idx="1">
                <a:schemeClr val="lt1"/>
              </a:fillRef>
              <a:effectRef idx="0">
                <a:schemeClr val="accent3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pPr algn="ctr"/>
                <a:r>
                  <a:rPr lang="en-US" sz="1100"/>
                  <a:t>C</a:t>
                </a:r>
                <a:r>
                  <a:rPr lang="en-US" sz="1100" baseline="-25000"/>
                  <a:t>BF</a:t>
                </a:r>
              </a:p>
            </xdr:txBody>
          </xdr:sp>
        </xdr:grpSp>
        <xdr:sp macro="" textlink="">
          <xdr:nvSpPr>
            <xdr:cNvPr id="68" name="Flowchart: Internal Storage 67">
              <a:extLst>
                <a:ext uri="{FF2B5EF4-FFF2-40B4-BE49-F238E27FC236}">
                  <a16:creationId xmlns:a16="http://schemas.microsoft.com/office/drawing/2014/main" id="{339929EA-C9FC-4B7B-BECD-F359D12FB670}"/>
                </a:ext>
              </a:extLst>
            </xdr:cNvPr>
            <xdr:cNvSpPr/>
          </xdr:nvSpPr>
          <xdr:spPr>
            <a:xfrm>
              <a:off x="2788920" y="1943100"/>
              <a:ext cx="1173480" cy="502920"/>
            </a:xfrm>
            <a:prstGeom prst="flowChartInternalStorage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lIns="91440" tIns="0" rIns="0" bIns="0" rtlCol="0" anchor="t"/>
            <a:lstStyle/>
            <a:p>
              <a:pPr algn="l"/>
              <a:r>
                <a:rPr lang="en-US" sz="900"/>
                <a:t>Satisfy Constraints:</a:t>
              </a:r>
            </a:p>
            <a:p>
              <a:pPr algn="l"/>
              <a:r>
                <a:rPr lang="en-US" sz="900"/>
                <a:t>- Downstream</a:t>
              </a:r>
              <a:br>
                <a:rPr lang="en-US" sz="900"/>
              </a:br>
              <a:r>
                <a:rPr lang="en-US" sz="900"/>
                <a:t>- Delivery</a:t>
              </a:r>
            </a:p>
          </xdr:txBody>
        </xdr:sp>
        <xdr:sp macro="" textlink="">
          <xdr:nvSpPr>
            <xdr:cNvPr id="69" name="Flowchart: Multidocument 68">
              <a:extLst>
                <a:ext uri="{FF2B5EF4-FFF2-40B4-BE49-F238E27FC236}">
                  <a16:creationId xmlns:a16="http://schemas.microsoft.com/office/drawing/2014/main" id="{1802AB64-B781-45A7-B261-826F37DC2510}"/>
                </a:ext>
              </a:extLst>
            </xdr:cNvPr>
            <xdr:cNvSpPr/>
          </xdr:nvSpPr>
          <xdr:spPr>
            <a:xfrm>
              <a:off x="4137660" y="952500"/>
              <a:ext cx="838200" cy="518160"/>
            </a:xfrm>
            <a:prstGeom prst="flowChartMultidocumen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Period 2</a:t>
              </a:r>
              <a:br>
                <a:rPr lang="en-US" sz="900"/>
              </a:br>
              <a:r>
                <a:rPr lang="en-US" sz="900"/>
                <a:t>Material Flow</a:t>
              </a:r>
            </a:p>
          </xdr:txBody>
        </xdr:sp>
        <xdr:sp macro="" textlink="">
          <xdr:nvSpPr>
            <xdr:cNvPr id="70" name="Flowchart: Manual Input 69">
              <a:extLst>
                <a:ext uri="{FF2B5EF4-FFF2-40B4-BE49-F238E27FC236}">
                  <a16:creationId xmlns:a16="http://schemas.microsoft.com/office/drawing/2014/main" id="{2A1682D8-B6AF-43D2-BDBF-4F84574F915A}"/>
                </a:ext>
              </a:extLst>
            </xdr:cNvPr>
            <xdr:cNvSpPr/>
          </xdr:nvSpPr>
          <xdr:spPr>
            <a:xfrm>
              <a:off x="5257800" y="975360"/>
              <a:ext cx="739140" cy="396240"/>
            </a:xfrm>
            <a:prstGeom prst="flowChartManualInpu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lIns="0" tIns="0" rIns="0" bIns="0" rtlCol="0" anchor="t"/>
            <a:lstStyle/>
            <a:p>
              <a:pPr algn="ctr"/>
              <a:r>
                <a:rPr lang="en-US" sz="900"/>
                <a:t>End Inventory Requirement</a:t>
              </a:r>
            </a:p>
          </xdr:txBody>
        </xdr:sp>
      </xdr:grp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4736CDDF-185C-4972-8AA0-899294426A40}"/>
              </a:ext>
            </a:extLst>
          </xdr:cNvPr>
          <xdr:cNvSpPr txBox="1"/>
        </xdr:nvSpPr>
        <xdr:spPr>
          <a:xfrm>
            <a:off x="3642360" y="320040"/>
            <a:ext cx="2308860" cy="274320"/>
          </a:xfrm>
          <a:prstGeom prst="rect">
            <a:avLst/>
          </a:prstGeom>
          <a:ln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u="sng">
                <a:solidFill>
                  <a:sysClr val="windowText" lastClr="000000"/>
                </a:solidFill>
              </a:rPr>
              <a:t>Scecario</a:t>
            </a:r>
            <a:r>
              <a:rPr lang="en-US" sz="1100" b="1" u="sng" baseline="0">
                <a:solidFill>
                  <a:sysClr val="windowText" lastClr="000000"/>
                </a:solidFill>
              </a:rPr>
              <a:t> C: More R+ Less C</a:t>
            </a:r>
            <a:endParaRPr lang="en-US" sz="1100" b="1" u="sng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I15" sqref="I15"/>
    </sheetView>
  </sheetViews>
  <sheetFormatPr defaultRowHeight="14.4" x14ac:dyDescent="0.3"/>
  <cols>
    <col min="1" max="1" width="18.5546875" customWidth="1"/>
    <col min="2" max="2" width="9.88671875" bestFit="1" customWidth="1"/>
    <col min="7" max="7" width="10.44140625" bestFit="1" customWidth="1"/>
  </cols>
  <sheetData>
    <row r="1" spans="1:5" x14ac:dyDescent="0.3">
      <c r="A1" s="3" t="s">
        <v>0</v>
      </c>
      <c r="C1" s="6" t="s">
        <v>1</v>
      </c>
      <c r="D1" s="6" t="s">
        <v>2</v>
      </c>
      <c r="E1" s="6" t="s">
        <v>3</v>
      </c>
    </row>
    <row r="2" spans="1:5" x14ac:dyDescent="0.3">
      <c r="A2" s="4" t="s">
        <v>4</v>
      </c>
      <c r="B2" s="1" t="s">
        <v>5</v>
      </c>
    </row>
    <row r="3" spans="1:5" x14ac:dyDescent="0.3">
      <c r="A3" s="2" t="s">
        <v>6</v>
      </c>
      <c r="B3" s="11">
        <v>0.25</v>
      </c>
      <c r="C3">
        <v>40</v>
      </c>
      <c r="D3">
        <v>30</v>
      </c>
      <c r="E3">
        <v>40</v>
      </c>
    </row>
    <row r="4" spans="1:5" x14ac:dyDescent="0.3">
      <c r="A4" s="2" t="s">
        <v>7</v>
      </c>
      <c r="B4" s="11">
        <v>0.5</v>
      </c>
      <c r="C4">
        <v>30</v>
      </c>
      <c r="D4">
        <v>30</v>
      </c>
      <c r="E4">
        <v>30</v>
      </c>
    </row>
    <row r="5" spans="1:5" x14ac:dyDescent="0.3">
      <c r="A5" s="2" t="s">
        <v>8</v>
      </c>
      <c r="B5" s="11">
        <v>0.25</v>
      </c>
      <c r="C5">
        <v>30</v>
      </c>
      <c r="D5">
        <v>40</v>
      </c>
      <c r="E5">
        <v>10</v>
      </c>
    </row>
    <row r="6" spans="1:5" x14ac:dyDescent="0.3">
      <c r="A6" s="2" t="s">
        <v>31</v>
      </c>
      <c r="B6" s="11"/>
      <c r="C6">
        <f>SUMPRODUCT($B3:$B5,C3:C5)</f>
        <v>32.5</v>
      </c>
      <c r="D6">
        <f t="shared" ref="D6:E6" si="0">SUMPRODUCT($B3:$B5,D3:D5)</f>
        <v>32.5</v>
      </c>
      <c r="E6">
        <f t="shared" si="0"/>
        <v>27.5</v>
      </c>
    </row>
    <row r="8" spans="1:5" x14ac:dyDescent="0.3">
      <c r="A8" s="8" t="s">
        <v>9</v>
      </c>
      <c r="B8" s="1" t="s">
        <v>17</v>
      </c>
    </row>
    <row r="9" spans="1:5" x14ac:dyDescent="0.3">
      <c r="A9" s="2" t="s">
        <v>14</v>
      </c>
      <c r="C9" s="9">
        <v>1</v>
      </c>
      <c r="D9">
        <v>1.2</v>
      </c>
      <c r="E9">
        <v>1.1000000000000001</v>
      </c>
    </row>
    <row r="10" spans="1:5" x14ac:dyDescent="0.3">
      <c r="A10" s="2" t="s">
        <v>15</v>
      </c>
      <c r="B10" s="10">
        <v>1</v>
      </c>
      <c r="C10" s="9">
        <f>C9*$B10</f>
        <v>1</v>
      </c>
      <c r="D10" s="9">
        <f t="shared" ref="D10:E11" si="1">D9*$B10</f>
        <v>1.2</v>
      </c>
      <c r="E10" s="9">
        <f t="shared" si="1"/>
        <v>1.1000000000000001</v>
      </c>
    </row>
    <row r="11" spans="1:5" x14ac:dyDescent="0.3">
      <c r="A11" s="2" t="s">
        <v>16</v>
      </c>
      <c r="B11" s="10">
        <v>0.75</v>
      </c>
      <c r="C11" s="9">
        <f>C10*$B11</f>
        <v>0.75</v>
      </c>
      <c r="D11" s="9">
        <f t="shared" si="1"/>
        <v>0.89999999999999991</v>
      </c>
      <c r="E11" s="9">
        <f t="shared" si="1"/>
        <v>0.82500000000000007</v>
      </c>
    </row>
    <row r="13" spans="1:5" x14ac:dyDescent="0.3">
      <c r="A13" s="8" t="s">
        <v>20</v>
      </c>
    </row>
    <row r="14" spans="1:5" x14ac:dyDescent="0.3">
      <c r="A14" s="2" t="s">
        <v>22</v>
      </c>
      <c r="C14">
        <v>1.5</v>
      </c>
      <c r="D14">
        <v>1.3</v>
      </c>
      <c r="E14">
        <v>1.4</v>
      </c>
    </row>
    <row r="16" spans="1:5" x14ac:dyDescent="0.3">
      <c r="A16" s="8" t="s">
        <v>18</v>
      </c>
    </row>
    <row r="17" spans="1:5" x14ac:dyDescent="0.3">
      <c r="A17" s="2" t="s">
        <v>19</v>
      </c>
      <c r="C17">
        <v>0.5</v>
      </c>
      <c r="D17">
        <v>0.4</v>
      </c>
      <c r="E17">
        <v>0.7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I7" sqref="I7"/>
    </sheetView>
  </sheetViews>
  <sheetFormatPr defaultRowHeight="14.4" x14ac:dyDescent="0.3"/>
  <cols>
    <col min="1" max="1" width="14.109375" bestFit="1" customWidth="1"/>
    <col min="2" max="4" width="9.109375" customWidth="1"/>
    <col min="5" max="5" width="3" bestFit="1" customWidth="1"/>
  </cols>
  <sheetData>
    <row r="1" spans="1:6" ht="20.399999999999999" customHeight="1" x14ac:dyDescent="0.3">
      <c r="A1" s="3"/>
      <c r="B1" s="56" t="s">
        <v>23</v>
      </c>
      <c r="C1" s="56"/>
      <c r="D1" s="56"/>
      <c r="E1" s="6"/>
    </row>
    <row r="2" spans="1:6" x14ac:dyDescent="0.3">
      <c r="A2" s="3"/>
      <c r="B2" s="6" t="s">
        <v>1</v>
      </c>
      <c r="C2" s="6" t="s">
        <v>2</v>
      </c>
      <c r="D2" s="6" t="s">
        <v>3</v>
      </c>
      <c r="E2" s="6"/>
    </row>
    <row r="3" spans="1:6" x14ac:dyDescent="0.3">
      <c r="A3" t="s">
        <v>24</v>
      </c>
      <c r="B3" s="5">
        <v>1</v>
      </c>
      <c r="D3" s="5">
        <v>1</v>
      </c>
      <c r="E3" s="7" t="s">
        <v>46</v>
      </c>
      <c r="F3">
        <v>1</v>
      </c>
    </row>
    <row r="4" spans="1:6" x14ac:dyDescent="0.3">
      <c r="A4" t="s">
        <v>25</v>
      </c>
      <c r="C4" s="5">
        <v>1</v>
      </c>
      <c r="D4" s="5">
        <v>1</v>
      </c>
      <c r="E4" s="7" t="s">
        <v>46</v>
      </c>
      <c r="F4">
        <v>1</v>
      </c>
    </row>
    <row r="5" spans="1:6" x14ac:dyDescent="0.3">
      <c r="A5" t="s">
        <v>11</v>
      </c>
      <c r="B5" s="5">
        <v>0.5</v>
      </c>
      <c r="C5" s="5">
        <v>0.6</v>
      </c>
      <c r="D5" s="5">
        <v>0.7</v>
      </c>
      <c r="E5" s="7" t="s">
        <v>13</v>
      </c>
      <c r="F5">
        <v>60</v>
      </c>
    </row>
    <row r="6" spans="1:6" x14ac:dyDescent="0.3">
      <c r="A6" s="12" t="s">
        <v>12</v>
      </c>
      <c r="B6" s="5">
        <v>0.8</v>
      </c>
      <c r="C6" s="5">
        <v>0.5</v>
      </c>
      <c r="D6" s="5">
        <v>0.6</v>
      </c>
      <c r="E6" s="7" t="s">
        <v>13</v>
      </c>
      <c r="F6">
        <v>55</v>
      </c>
    </row>
    <row r="7" spans="1:6" x14ac:dyDescent="0.3">
      <c r="A7" s="12"/>
      <c r="B7" s="50"/>
      <c r="C7" s="50"/>
      <c r="D7" s="50"/>
      <c r="E7" s="7"/>
    </row>
    <row r="8" spans="1:6" x14ac:dyDescent="0.3">
      <c r="A8" t="s">
        <v>56</v>
      </c>
      <c r="B8" s="56" t="s">
        <v>57</v>
      </c>
      <c r="C8" s="56"/>
      <c r="D8" s="56"/>
    </row>
    <row r="9" spans="1:6" x14ac:dyDescent="0.3">
      <c r="A9" t="s">
        <v>48</v>
      </c>
      <c r="B9" s="33">
        <v>35</v>
      </c>
      <c r="D9" s="33">
        <v>25</v>
      </c>
    </row>
    <row r="10" spans="1:6" x14ac:dyDescent="0.3">
      <c r="A10" t="s">
        <v>49</v>
      </c>
      <c r="C10" s="33">
        <v>70</v>
      </c>
      <c r="D10" s="33">
        <v>40</v>
      </c>
    </row>
    <row r="12" spans="1:6" ht="36" customHeight="1" x14ac:dyDescent="0.3">
      <c r="B12" s="38" t="s">
        <v>55</v>
      </c>
      <c r="C12" s="38" t="s">
        <v>54</v>
      </c>
    </row>
    <row r="13" spans="1:6" x14ac:dyDescent="0.3">
      <c r="A13" s="6" t="s">
        <v>1</v>
      </c>
      <c r="B13">
        <v>32.5</v>
      </c>
      <c r="C13">
        <v>30</v>
      </c>
    </row>
    <row r="14" spans="1:6" x14ac:dyDescent="0.3">
      <c r="A14" s="6" t="s">
        <v>2</v>
      </c>
      <c r="B14">
        <v>32.5</v>
      </c>
      <c r="C14">
        <v>30</v>
      </c>
    </row>
    <row r="15" spans="1:6" x14ac:dyDescent="0.3">
      <c r="A15" s="6" t="s">
        <v>3</v>
      </c>
      <c r="B15">
        <v>27.5</v>
      </c>
      <c r="C15">
        <v>30</v>
      </c>
    </row>
  </sheetData>
  <mergeCells count="2">
    <mergeCell ref="B1:D1"/>
    <mergeCell ref="B8:D8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D800-C96D-4B67-9611-D700F6AC51B4}">
  <dimension ref="A1"/>
  <sheetViews>
    <sheetView showGridLines="0" workbookViewId="0">
      <selection activeCell="L21" sqref="L21"/>
    </sheetView>
  </sheetViews>
  <sheetFormatPr defaultRowHeight="14.4" x14ac:dyDescent="0.3"/>
  <sheetData/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"/>
  <sheetViews>
    <sheetView tabSelected="1" workbookViewId="0">
      <selection activeCell="O13" sqref="O13"/>
    </sheetView>
  </sheetViews>
  <sheetFormatPr defaultRowHeight="14.4" x14ac:dyDescent="0.3"/>
  <cols>
    <col min="1" max="1" width="16.5546875" bestFit="1" customWidth="1"/>
    <col min="2" max="2" width="14.109375" bestFit="1" customWidth="1"/>
    <col min="13" max="13" width="8" customWidth="1"/>
    <col min="14" max="14" width="4.88671875" customWidth="1"/>
    <col min="15" max="15" width="8" customWidth="1"/>
    <col min="16" max="16" width="54.88671875" bestFit="1" customWidth="1"/>
  </cols>
  <sheetData>
    <row r="1" spans="1:16" x14ac:dyDescent="0.3">
      <c r="C1" s="57" t="s">
        <v>32</v>
      </c>
      <c r="D1" s="57"/>
      <c r="E1" s="57"/>
      <c r="F1" s="14"/>
      <c r="G1" s="58" t="s">
        <v>33</v>
      </c>
      <c r="H1" s="58"/>
      <c r="I1" s="58"/>
      <c r="J1" s="58" t="s">
        <v>47</v>
      </c>
      <c r="K1" s="58"/>
      <c r="L1" s="58"/>
    </row>
    <row r="2" spans="1:16" ht="15.6" x14ac:dyDescent="0.35">
      <c r="C2" s="6" t="s">
        <v>37</v>
      </c>
      <c r="D2" s="6" t="s">
        <v>38</v>
      </c>
      <c r="E2" s="6" t="s">
        <v>39</v>
      </c>
      <c r="F2" s="6" t="s">
        <v>40</v>
      </c>
      <c r="G2" s="6" t="s">
        <v>1</v>
      </c>
      <c r="H2" s="6" t="s">
        <v>2</v>
      </c>
      <c r="I2" s="6" t="s">
        <v>3</v>
      </c>
      <c r="J2" s="6" t="s">
        <v>1</v>
      </c>
      <c r="K2" s="6" t="s">
        <v>2</v>
      </c>
      <c r="L2" s="6" t="s">
        <v>3</v>
      </c>
    </row>
    <row r="3" spans="1:16" x14ac:dyDescent="0.3">
      <c r="A3" t="s">
        <v>26</v>
      </c>
      <c r="C3" s="39">
        <v>0</v>
      </c>
      <c r="D3" s="39">
        <v>1</v>
      </c>
      <c r="E3" s="39">
        <v>1</v>
      </c>
      <c r="F3" s="39">
        <v>0</v>
      </c>
      <c r="G3" s="20">
        <v>2.5</v>
      </c>
      <c r="H3" s="20">
        <v>0</v>
      </c>
      <c r="I3" s="20">
        <v>0</v>
      </c>
      <c r="J3" s="20">
        <v>0</v>
      </c>
      <c r="K3" s="20">
        <v>67.5</v>
      </c>
      <c r="L3" s="20">
        <v>27.5</v>
      </c>
      <c r="M3" s="5"/>
      <c r="O3" s="5"/>
    </row>
    <row r="4" spans="1:16" x14ac:dyDescent="0.3">
      <c r="A4" t="s">
        <v>52</v>
      </c>
      <c r="C4">
        <f>'Tech Constraints'!B9</f>
        <v>35</v>
      </c>
      <c r="D4">
        <f>'Tech Constraints'!C10</f>
        <v>70</v>
      </c>
      <c r="E4">
        <f>'Tech Constraints'!D9</f>
        <v>25</v>
      </c>
      <c r="F4">
        <f>'Tech Constraints'!D10</f>
        <v>40</v>
      </c>
      <c r="O4" s="33"/>
    </row>
    <row r="5" spans="1:16" x14ac:dyDescent="0.3">
      <c r="M5" s="5"/>
      <c r="O5" s="5"/>
    </row>
    <row r="6" spans="1:16" x14ac:dyDescent="0.3">
      <c r="A6" t="s">
        <v>27</v>
      </c>
      <c r="M6" s="5"/>
      <c r="O6" s="5"/>
    </row>
    <row r="7" spans="1:16" x14ac:dyDescent="0.3">
      <c r="A7" s="13" t="s">
        <v>28</v>
      </c>
      <c r="C7" s="34">
        <f>'Brand Data'!C14*C4</f>
        <v>52.5</v>
      </c>
      <c r="D7" s="35">
        <f>'Brand Data'!D14*D4</f>
        <v>91</v>
      </c>
      <c r="E7" s="35">
        <f>'Brand Data'!E14*E4</f>
        <v>35</v>
      </c>
      <c r="F7" s="35">
        <f>'Brand Data'!E14*F4</f>
        <v>56</v>
      </c>
      <c r="G7" s="15"/>
      <c r="H7" s="15"/>
      <c r="I7" s="15"/>
      <c r="J7" s="15"/>
      <c r="K7" s="15"/>
      <c r="L7" s="15"/>
      <c r="M7" s="47">
        <f>SUMPRODUCT(C$3:L$3,C7:L7)</f>
        <v>126</v>
      </c>
      <c r="O7" s="5"/>
    </row>
    <row r="8" spans="1:16" x14ac:dyDescent="0.3">
      <c r="A8" s="13" t="s">
        <v>29</v>
      </c>
      <c r="C8" s="36">
        <f>-'Brand Data'!C9*C4</f>
        <v>-35</v>
      </c>
      <c r="D8" s="37">
        <f>-'Brand Data'!D9*D4</f>
        <v>-84</v>
      </c>
      <c r="E8" s="37">
        <f>-'Brand Data'!E9*E4</f>
        <v>-27.500000000000004</v>
      </c>
      <c r="F8" s="37">
        <f>-'Brand Data'!E9*F4</f>
        <v>-44</v>
      </c>
      <c r="G8" s="16"/>
      <c r="H8" s="16"/>
      <c r="I8" s="16"/>
      <c r="J8" s="16"/>
      <c r="K8" s="16"/>
      <c r="L8" s="26"/>
      <c r="M8" s="48">
        <f t="shared" ref="M8:M9" si="0">SUMPRODUCT(C$3:L$3,C8:L8)</f>
        <v>-111.5</v>
      </c>
      <c r="O8" s="5"/>
    </row>
    <row r="9" spans="1:16" x14ac:dyDescent="0.3">
      <c r="A9" s="13" t="s">
        <v>30</v>
      </c>
      <c r="C9" s="27"/>
      <c r="D9" s="18"/>
      <c r="E9" s="18"/>
      <c r="F9" s="18"/>
      <c r="G9" s="18">
        <f>-'Brand Data'!C17</f>
        <v>-0.5</v>
      </c>
      <c r="H9" s="18">
        <f>-'Brand Data'!D17</f>
        <v>-0.4</v>
      </c>
      <c r="I9" s="18">
        <f>-'Brand Data'!E17</f>
        <v>-0.7</v>
      </c>
      <c r="J9" s="18">
        <v>-0.01</v>
      </c>
      <c r="K9" s="18">
        <v>-0.02</v>
      </c>
      <c r="L9" s="18">
        <v>-0.01</v>
      </c>
      <c r="M9" s="49">
        <f t="shared" si="0"/>
        <v>-2.875</v>
      </c>
      <c r="O9" s="5"/>
    </row>
    <row r="10" spans="1:16" x14ac:dyDescent="0.3">
      <c r="A10" s="13" t="s">
        <v>21</v>
      </c>
      <c r="M10" s="46">
        <f>SUM(M7:M9)</f>
        <v>11.625</v>
      </c>
      <c r="O10" s="5"/>
    </row>
    <row r="11" spans="1:16" x14ac:dyDescent="0.3">
      <c r="M11" s="5"/>
      <c r="O11" s="5"/>
    </row>
    <row r="12" spans="1:16" x14ac:dyDescent="0.3">
      <c r="A12" t="s">
        <v>10</v>
      </c>
      <c r="M12" s="31" t="s">
        <v>41</v>
      </c>
      <c r="N12" s="31"/>
      <c r="O12" s="31" t="s">
        <v>42</v>
      </c>
    </row>
    <row r="13" spans="1:16" x14ac:dyDescent="0.3">
      <c r="A13" s="21" t="s">
        <v>34</v>
      </c>
      <c r="B13" s="16"/>
      <c r="C13" s="22">
        <f>C4</f>
        <v>35</v>
      </c>
      <c r="D13" s="15"/>
      <c r="E13" s="15"/>
      <c r="F13" s="15"/>
      <c r="G13" s="15">
        <v>1</v>
      </c>
      <c r="H13" s="15"/>
      <c r="I13" s="15"/>
      <c r="J13" s="15">
        <v>-1</v>
      </c>
      <c r="K13" s="15"/>
      <c r="L13" s="15"/>
      <c r="M13" s="40">
        <f>SUMPRODUCT(C$3:L$3,C13:L13)</f>
        <v>2.5</v>
      </c>
      <c r="N13" s="28" t="s">
        <v>46</v>
      </c>
      <c r="O13" s="43">
        <f>'Tech Constraints'!B13-'Tech Constraints'!C13</f>
        <v>2.5</v>
      </c>
      <c r="P13" s="32" t="s">
        <v>53</v>
      </c>
    </row>
    <row r="14" spans="1:16" x14ac:dyDescent="0.3">
      <c r="A14" s="21" t="s">
        <v>35</v>
      </c>
      <c r="B14" s="16"/>
      <c r="C14" s="23"/>
      <c r="D14" s="16">
        <f>D4</f>
        <v>70</v>
      </c>
      <c r="E14" s="16"/>
      <c r="F14" s="16"/>
      <c r="G14" s="16"/>
      <c r="H14" s="16">
        <v>1</v>
      </c>
      <c r="I14" s="16"/>
      <c r="J14" s="16"/>
      <c r="K14" s="16">
        <v>-1</v>
      </c>
      <c r="L14" s="16"/>
      <c r="M14" s="41">
        <f t="shared" ref="M14:M19" si="1">SUMPRODUCT(C$3:L$3,C14:L14)</f>
        <v>2.5</v>
      </c>
      <c r="N14" s="29" t="s">
        <v>46</v>
      </c>
      <c r="O14" s="44">
        <f>'Tech Constraints'!B14-'Tech Constraints'!C14</f>
        <v>2.5</v>
      </c>
      <c r="P14" s="31"/>
    </row>
    <row r="15" spans="1:16" x14ac:dyDescent="0.3">
      <c r="A15" s="21" t="s">
        <v>36</v>
      </c>
      <c r="B15" s="16"/>
      <c r="C15" s="27"/>
      <c r="D15" s="18"/>
      <c r="E15" s="18">
        <f>E4</f>
        <v>25</v>
      </c>
      <c r="F15" s="18">
        <f>F4</f>
        <v>40</v>
      </c>
      <c r="G15" s="18"/>
      <c r="H15" s="18"/>
      <c r="I15" s="18">
        <v>1</v>
      </c>
      <c r="J15" s="18"/>
      <c r="K15" s="18"/>
      <c r="L15" s="18">
        <v>-1</v>
      </c>
      <c r="M15" s="42">
        <f t="shared" si="1"/>
        <v>-2.5</v>
      </c>
      <c r="N15" s="30" t="s">
        <v>46</v>
      </c>
      <c r="O15" s="45">
        <f>'Tech Constraints'!B15-'Tech Constraints'!C15</f>
        <v>-2.5</v>
      </c>
      <c r="P15" s="31"/>
    </row>
    <row r="16" spans="1:16" x14ac:dyDescent="0.3">
      <c r="A16" s="21" t="s">
        <v>24</v>
      </c>
      <c r="B16" s="16"/>
      <c r="C16" s="24">
        <v>1</v>
      </c>
      <c r="D16" s="17" t="s">
        <v>45</v>
      </c>
      <c r="E16" s="17">
        <v>1</v>
      </c>
      <c r="F16" s="17" t="s">
        <v>45</v>
      </c>
      <c r="G16" s="16"/>
      <c r="H16" s="16"/>
      <c r="I16" s="16"/>
      <c r="J16" s="16"/>
      <c r="K16" s="16"/>
      <c r="L16" s="16"/>
      <c r="M16" s="41">
        <f t="shared" si="1"/>
        <v>1</v>
      </c>
      <c r="N16" s="29" t="s">
        <v>46</v>
      </c>
      <c r="O16" s="44">
        <v>1</v>
      </c>
      <c r="P16" s="31" t="s">
        <v>50</v>
      </c>
    </row>
    <row r="17" spans="1:16" x14ac:dyDescent="0.3">
      <c r="A17" s="21" t="s">
        <v>25</v>
      </c>
      <c r="B17" s="16"/>
      <c r="C17" s="24" t="s">
        <v>45</v>
      </c>
      <c r="D17" s="17">
        <v>1</v>
      </c>
      <c r="E17" s="17" t="s">
        <v>45</v>
      </c>
      <c r="F17" s="17">
        <v>1</v>
      </c>
      <c r="G17" s="16"/>
      <c r="H17" s="16"/>
      <c r="I17" s="16"/>
      <c r="J17" s="16"/>
      <c r="K17" s="16"/>
      <c r="L17" s="16"/>
      <c r="M17" s="41">
        <f t="shared" si="1"/>
        <v>1</v>
      </c>
      <c r="N17" s="29" t="s">
        <v>46</v>
      </c>
      <c r="O17" s="44">
        <v>1</v>
      </c>
      <c r="P17" s="31" t="s">
        <v>51</v>
      </c>
    </row>
    <row r="18" spans="1:16" x14ac:dyDescent="0.3">
      <c r="A18" s="21" t="s">
        <v>11</v>
      </c>
      <c r="B18" s="16"/>
      <c r="C18" s="24">
        <f>'Tech Constraints'!B5*C$4</f>
        <v>17.5</v>
      </c>
      <c r="D18" s="17">
        <f>'Tech Constraints'!C5*D$4</f>
        <v>42</v>
      </c>
      <c r="E18" s="17">
        <f>'Tech Constraints'!D5*E$4</f>
        <v>17.5</v>
      </c>
      <c r="F18" s="17">
        <f>'Tech Constraints'!D5*F$4</f>
        <v>28</v>
      </c>
      <c r="G18" s="16"/>
      <c r="H18" s="16"/>
      <c r="I18" s="16"/>
      <c r="J18" s="16"/>
      <c r="K18" s="16"/>
      <c r="L18" s="16"/>
      <c r="M18" s="41">
        <f t="shared" si="1"/>
        <v>59.5</v>
      </c>
      <c r="N18" s="29" t="s">
        <v>13</v>
      </c>
      <c r="O18" s="44">
        <f>'Tech Constraints'!F5</f>
        <v>60</v>
      </c>
      <c r="P18" s="31" t="s">
        <v>43</v>
      </c>
    </row>
    <row r="19" spans="1:16" x14ac:dyDescent="0.3">
      <c r="A19" s="21" t="s">
        <v>12</v>
      </c>
      <c r="B19" s="16"/>
      <c r="C19" s="25">
        <f>'Tech Constraints'!B6*C$4</f>
        <v>28</v>
      </c>
      <c r="D19" s="19">
        <f>'Tech Constraints'!C6*D$4</f>
        <v>35</v>
      </c>
      <c r="E19" s="19">
        <f>'Tech Constraints'!D6*E$4</f>
        <v>15</v>
      </c>
      <c r="F19" s="19">
        <f>'Tech Constraints'!D6*F$4</f>
        <v>24</v>
      </c>
      <c r="G19" s="18"/>
      <c r="H19" s="18"/>
      <c r="I19" s="18"/>
      <c r="J19" s="18"/>
      <c r="K19" s="18"/>
      <c r="L19" s="18"/>
      <c r="M19" s="42">
        <f t="shared" si="1"/>
        <v>50</v>
      </c>
      <c r="N19" s="30" t="s">
        <v>13</v>
      </c>
      <c r="O19" s="45">
        <f>'Tech Constraints'!F6</f>
        <v>55</v>
      </c>
      <c r="P19" s="31" t="s">
        <v>44</v>
      </c>
    </row>
  </sheetData>
  <scenarios current="0">
    <scenario name="Base Case" count="6" user="Papadakis, Ioannis" comment="Created by Papadakis, Ioannis on 10/3/2022">
      <inputCells r="C3" val="50"/>
      <inputCells r="D3" val="70.000000285783"/>
      <inputCells r="E3" val="0"/>
      <inputCells r="G3" val="0"/>
      <inputCells r="H3" val="0"/>
      <inputCells r="I3" val="22.5"/>
    </scenario>
    <scenario name="Optimal" count="6" user="Papadakis, Ioannis" comment="Created by Papadakis, Ioannis on 10/3/2022">
      <inputCells r="C3" val="50"/>
      <inputCells r="D3" val="70.000000285783"/>
      <inputCells r="E3" val="0"/>
      <inputCells r="G3" val="0"/>
      <inputCells r="H3" val="0"/>
      <inputCells r="I3" val="22.5"/>
    </scenario>
  </scenarios>
  <mergeCells count="3">
    <mergeCell ref="C1:E1"/>
    <mergeCell ref="G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171-94E2-4902-A54E-D5419FCFF943}">
  <dimension ref="A1:K22"/>
  <sheetViews>
    <sheetView workbookViewId="0">
      <selection activeCell="I19" sqref="I19"/>
    </sheetView>
  </sheetViews>
  <sheetFormatPr defaultRowHeight="14.4" x14ac:dyDescent="0.3"/>
  <cols>
    <col min="1" max="1" width="9.88671875" bestFit="1" customWidth="1"/>
    <col min="2" max="2" width="10.44140625" customWidth="1"/>
    <col min="3" max="6" width="11.6640625" customWidth="1"/>
    <col min="9" max="9" width="37" customWidth="1"/>
    <col min="10" max="10" width="6.21875" bestFit="1" customWidth="1"/>
    <col min="11" max="11" width="18.44140625" bestFit="1" customWidth="1"/>
  </cols>
  <sheetData>
    <row r="1" spans="1:11" x14ac:dyDescent="0.3">
      <c r="C1" s="56" t="s">
        <v>58</v>
      </c>
      <c r="D1" s="56"/>
      <c r="E1" s="56"/>
      <c r="F1" s="56"/>
      <c r="I1" s="56" t="s">
        <v>70</v>
      </c>
      <c r="J1" s="56"/>
      <c r="K1" s="56"/>
    </row>
    <row r="2" spans="1:11" x14ac:dyDescent="0.3">
      <c r="C2" s="6" t="s">
        <v>59</v>
      </c>
      <c r="D2" s="62" t="s">
        <v>68</v>
      </c>
      <c r="E2" s="62"/>
      <c r="F2" s="62"/>
    </row>
    <row r="3" spans="1:11" x14ac:dyDescent="0.3">
      <c r="C3" s="6"/>
      <c r="D3" s="52" t="s">
        <v>6</v>
      </c>
      <c r="E3" s="52" t="s">
        <v>66</v>
      </c>
      <c r="F3" s="52" t="s">
        <v>67</v>
      </c>
      <c r="J3" s="54" t="s">
        <v>73</v>
      </c>
      <c r="K3" s="54" t="s">
        <v>72</v>
      </c>
    </row>
    <row r="4" spans="1:11" ht="15.6" x14ac:dyDescent="0.35">
      <c r="A4" s="60" t="s">
        <v>32</v>
      </c>
      <c r="B4" s="6" t="s">
        <v>37</v>
      </c>
      <c r="C4" s="39">
        <v>1</v>
      </c>
      <c r="D4" s="39">
        <v>1</v>
      </c>
      <c r="E4" s="39"/>
      <c r="F4" s="39"/>
      <c r="I4" s="55" t="s">
        <v>71</v>
      </c>
      <c r="J4" s="51">
        <v>1</v>
      </c>
      <c r="K4" t="s">
        <v>74</v>
      </c>
    </row>
    <row r="5" spans="1:11" ht="15.6" x14ac:dyDescent="0.35">
      <c r="A5" s="60"/>
      <c r="B5" s="6" t="s">
        <v>60</v>
      </c>
      <c r="D5" s="39"/>
      <c r="E5" s="39">
        <v>1</v>
      </c>
      <c r="F5" s="39">
        <v>1</v>
      </c>
      <c r="I5" s="55" t="s">
        <v>71</v>
      </c>
      <c r="J5" s="51">
        <v>2</v>
      </c>
      <c r="K5" t="s">
        <v>74</v>
      </c>
    </row>
    <row r="6" spans="1:11" ht="15.6" x14ac:dyDescent="0.35">
      <c r="A6" s="60"/>
      <c r="B6" s="6" t="s">
        <v>38</v>
      </c>
      <c r="C6" s="39"/>
      <c r="D6" s="39"/>
      <c r="E6" s="39">
        <v>1</v>
      </c>
      <c r="F6" s="39">
        <v>1</v>
      </c>
      <c r="I6" s="55" t="s">
        <v>75</v>
      </c>
      <c r="J6" s="51">
        <v>1</v>
      </c>
      <c r="K6" t="s">
        <v>76</v>
      </c>
    </row>
    <row r="7" spans="1:11" ht="15.6" x14ac:dyDescent="0.35">
      <c r="A7" s="60"/>
      <c r="B7" s="6" t="s">
        <v>61</v>
      </c>
      <c r="D7" s="39"/>
      <c r="E7" s="39"/>
      <c r="F7" s="39"/>
      <c r="I7" s="55" t="s">
        <v>75</v>
      </c>
      <c r="J7" s="51">
        <v>2</v>
      </c>
      <c r="K7" t="s">
        <v>77</v>
      </c>
    </row>
    <row r="8" spans="1:11" ht="15.6" x14ac:dyDescent="0.35">
      <c r="A8" s="60"/>
      <c r="B8" s="6" t="s">
        <v>39</v>
      </c>
      <c r="C8" s="39"/>
      <c r="D8" s="39"/>
      <c r="E8" s="39"/>
      <c r="F8" s="39"/>
      <c r="I8" s="55" t="s">
        <v>12</v>
      </c>
      <c r="J8" s="51">
        <v>1</v>
      </c>
    </row>
    <row r="9" spans="1:11" ht="15.6" x14ac:dyDescent="0.35">
      <c r="A9" s="60"/>
      <c r="B9" s="6" t="s">
        <v>40</v>
      </c>
      <c r="C9" s="39">
        <v>1</v>
      </c>
      <c r="D9" s="39">
        <v>1</v>
      </c>
      <c r="E9" s="39"/>
      <c r="F9" s="39"/>
      <c r="I9" s="55" t="s">
        <v>12</v>
      </c>
      <c r="J9" s="51">
        <v>2</v>
      </c>
      <c r="K9" t="s">
        <v>74</v>
      </c>
    </row>
    <row r="10" spans="1:11" x14ac:dyDescent="0.3">
      <c r="A10" s="59" t="s">
        <v>62</v>
      </c>
      <c r="B10" s="6" t="s">
        <v>1</v>
      </c>
      <c r="D10" s="20"/>
      <c r="E10" s="20"/>
      <c r="F10" s="20"/>
      <c r="I10" s="55" t="s">
        <v>11</v>
      </c>
      <c r="J10" s="51">
        <v>1</v>
      </c>
    </row>
    <row r="11" spans="1:11" x14ac:dyDescent="0.3">
      <c r="A11" s="60"/>
      <c r="B11" s="6" t="s">
        <v>2</v>
      </c>
      <c r="D11" s="20"/>
      <c r="E11" s="20"/>
      <c r="F11" s="20"/>
      <c r="I11" s="55" t="s">
        <v>11</v>
      </c>
      <c r="J11" s="51">
        <v>2</v>
      </c>
      <c r="K11" t="s">
        <v>74</v>
      </c>
    </row>
    <row r="12" spans="1:11" x14ac:dyDescent="0.3">
      <c r="A12" s="60"/>
      <c r="B12" s="6" t="s">
        <v>3</v>
      </c>
      <c r="D12" s="20"/>
      <c r="E12" s="20"/>
      <c r="F12" s="20"/>
      <c r="I12" s="55" t="s">
        <v>78</v>
      </c>
      <c r="J12" s="51">
        <v>2</v>
      </c>
      <c r="K12" t="s">
        <v>74</v>
      </c>
    </row>
    <row r="13" spans="1:11" x14ac:dyDescent="0.3">
      <c r="A13" s="59" t="s">
        <v>63</v>
      </c>
      <c r="B13" s="6" t="s">
        <v>1</v>
      </c>
      <c r="D13" s="20">
        <v>10</v>
      </c>
      <c r="E13" s="20">
        <v>35</v>
      </c>
      <c r="F13" s="20">
        <v>35</v>
      </c>
      <c r="I13" s="55" t="s">
        <v>79</v>
      </c>
      <c r="J13" s="51">
        <v>2</v>
      </c>
      <c r="K13" t="s">
        <v>74</v>
      </c>
    </row>
    <row r="14" spans="1:11" x14ac:dyDescent="0.3">
      <c r="A14" s="60"/>
      <c r="B14" s="6" t="s">
        <v>2</v>
      </c>
      <c r="D14" s="20">
        <v>30</v>
      </c>
      <c r="E14" s="20">
        <v>10</v>
      </c>
      <c r="F14" s="20">
        <v>60</v>
      </c>
      <c r="I14" s="55" t="s">
        <v>81</v>
      </c>
      <c r="J14" s="51">
        <v>2</v>
      </c>
      <c r="K14" t="s">
        <v>80</v>
      </c>
    </row>
    <row r="15" spans="1:11" x14ac:dyDescent="0.3">
      <c r="A15" s="60"/>
      <c r="B15" s="6" t="s">
        <v>3</v>
      </c>
      <c r="D15" s="20">
        <v>35</v>
      </c>
      <c r="E15" s="20">
        <v>40</v>
      </c>
      <c r="F15" s="20">
        <v>20</v>
      </c>
      <c r="I15" s="55" t="s">
        <v>82</v>
      </c>
    </row>
    <row r="16" spans="1:11" x14ac:dyDescent="0.3">
      <c r="A16" s="59" t="s">
        <v>64</v>
      </c>
      <c r="B16" s="6" t="s">
        <v>1</v>
      </c>
      <c r="D16" s="20"/>
      <c r="E16" s="20"/>
      <c r="F16" s="20"/>
    </row>
    <row r="17" spans="1:6" x14ac:dyDescent="0.3">
      <c r="A17" s="60"/>
      <c r="B17" s="6" t="s">
        <v>2</v>
      </c>
      <c r="D17" s="20">
        <v>20</v>
      </c>
      <c r="E17" s="20"/>
      <c r="F17" s="20"/>
    </row>
    <row r="18" spans="1:6" x14ac:dyDescent="0.3">
      <c r="A18" s="60"/>
      <c r="B18" s="6" t="s">
        <v>3</v>
      </c>
      <c r="D18" s="20"/>
      <c r="E18" s="20">
        <v>10</v>
      </c>
      <c r="F18" s="20"/>
    </row>
    <row r="19" spans="1:6" x14ac:dyDescent="0.3">
      <c r="A19" s="59" t="s">
        <v>65</v>
      </c>
      <c r="B19" s="6" t="s">
        <v>1</v>
      </c>
      <c r="D19" s="20">
        <v>20</v>
      </c>
      <c r="E19" s="20">
        <v>25</v>
      </c>
      <c r="F19" s="20">
        <v>25</v>
      </c>
    </row>
    <row r="20" spans="1:6" x14ac:dyDescent="0.3">
      <c r="A20" s="60"/>
      <c r="B20" s="6" t="s">
        <v>2</v>
      </c>
      <c r="D20" s="20">
        <v>30</v>
      </c>
      <c r="E20" s="20">
        <v>50</v>
      </c>
      <c r="F20" s="20">
        <v>30</v>
      </c>
    </row>
    <row r="21" spans="1:6" x14ac:dyDescent="0.3">
      <c r="A21" s="60"/>
      <c r="B21" s="6" t="s">
        <v>3</v>
      </c>
      <c r="D21" s="20">
        <v>25</v>
      </c>
      <c r="E21" s="20">
        <v>20</v>
      </c>
      <c r="F21" s="20">
        <v>50</v>
      </c>
    </row>
    <row r="22" spans="1:6" x14ac:dyDescent="0.3">
      <c r="A22" s="61" t="s">
        <v>69</v>
      </c>
      <c r="B22" s="61"/>
      <c r="D22" s="53"/>
      <c r="E22" s="53">
        <v>1</v>
      </c>
      <c r="F22" s="53">
        <v>1</v>
      </c>
    </row>
  </sheetData>
  <mergeCells count="9">
    <mergeCell ref="A22:B22"/>
    <mergeCell ref="A10:A12"/>
    <mergeCell ref="A13:A15"/>
    <mergeCell ref="D2:F2"/>
    <mergeCell ref="I1:K1"/>
    <mergeCell ref="A16:A18"/>
    <mergeCell ref="A19:A21"/>
    <mergeCell ref="A4:A9"/>
    <mergeCell ref="C1:F1"/>
  </mergeCells>
  <phoneticPr fontId="11" type="noConversion"/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859-210C-4F4A-A94B-E627F2DB7700}">
  <dimension ref="A1:A66"/>
  <sheetViews>
    <sheetView showGridLines="0" workbookViewId="0">
      <selection activeCell="A5" sqref="A5"/>
    </sheetView>
  </sheetViews>
  <sheetFormatPr defaultRowHeight="14.4" x14ac:dyDescent="0.3"/>
  <cols>
    <col min="1" max="1" width="84.88671875" bestFit="1" customWidth="1"/>
  </cols>
  <sheetData>
    <row r="1" spans="1:1" x14ac:dyDescent="0.3">
      <c r="A1" s="63" t="s">
        <v>83</v>
      </c>
    </row>
    <row r="2" spans="1:1" x14ac:dyDescent="0.3">
      <c r="A2" s="63"/>
    </row>
    <row r="3" spans="1:1" x14ac:dyDescent="0.3">
      <c r="A3" s="63" t="s">
        <v>84</v>
      </c>
    </row>
    <row r="4" spans="1:1" x14ac:dyDescent="0.3">
      <c r="A4" s="63" t="s">
        <v>85</v>
      </c>
    </row>
    <row r="5" spans="1:1" x14ac:dyDescent="0.3">
      <c r="A5" s="63" t="s">
        <v>86</v>
      </c>
    </row>
    <row r="6" spans="1:1" x14ac:dyDescent="0.3">
      <c r="A6" s="63" t="s">
        <v>87</v>
      </c>
    </row>
    <row r="7" spans="1:1" x14ac:dyDescent="0.3">
      <c r="A7" s="63"/>
    </row>
    <row r="8" spans="1:1" x14ac:dyDescent="0.3">
      <c r="A8" s="63" t="s">
        <v>88</v>
      </c>
    </row>
    <row r="9" spans="1:1" x14ac:dyDescent="0.3">
      <c r="A9" s="63" t="s">
        <v>89</v>
      </c>
    </row>
    <row r="10" spans="1:1" x14ac:dyDescent="0.3">
      <c r="A10" s="63" t="s">
        <v>90</v>
      </c>
    </row>
    <row r="11" spans="1:1" x14ac:dyDescent="0.3">
      <c r="A11" s="63"/>
    </row>
    <row r="12" spans="1:1" x14ac:dyDescent="0.3">
      <c r="A12" s="63" t="s">
        <v>91</v>
      </c>
    </row>
    <row r="13" spans="1:1" x14ac:dyDescent="0.3">
      <c r="A13" s="63" t="s">
        <v>92</v>
      </c>
    </row>
    <row r="14" spans="1:1" x14ac:dyDescent="0.3">
      <c r="A14" s="63" t="s">
        <v>93</v>
      </c>
    </row>
    <row r="15" spans="1:1" x14ac:dyDescent="0.3">
      <c r="A15" s="63"/>
    </row>
    <row r="16" spans="1:1" x14ac:dyDescent="0.3">
      <c r="A16" s="63" t="s">
        <v>94</v>
      </c>
    </row>
    <row r="17" spans="1:1" x14ac:dyDescent="0.3">
      <c r="A17" s="63" t="s">
        <v>95</v>
      </c>
    </row>
    <row r="18" spans="1:1" x14ac:dyDescent="0.3">
      <c r="A18" s="63" t="s">
        <v>96</v>
      </c>
    </row>
    <row r="19" spans="1:1" x14ac:dyDescent="0.3">
      <c r="A19" s="63"/>
    </row>
    <row r="20" spans="1:1" x14ac:dyDescent="0.3">
      <c r="A20" s="63" t="s">
        <v>97</v>
      </c>
    </row>
    <row r="21" spans="1:1" x14ac:dyDescent="0.3">
      <c r="A21" s="63"/>
    </row>
    <row r="22" spans="1:1" x14ac:dyDescent="0.3">
      <c r="A22" s="63" t="s">
        <v>98</v>
      </c>
    </row>
    <row r="23" spans="1:1" x14ac:dyDescent="0.3">
      <c r="A23" s="63" t="s">
        <v>99</v>
      </c>
    </row>
    <row r="24" spans="1:1" x14ac:dyDescent="0.3">
      <c r="A24" s="63" t="s">
        <v>100</v>
      </c>
    </row>
    <row r="25" spans="1:1" x14ac:dyDescent="0.3">
      <c r="A25" s="63"/>
    </row>
    <row r="26" spans="1:1" x14ac:dyDescent="0.3">
      <c r="A26" s="63" t="s">
        <v>101</v>
      </c>
    </row>
    <row r="27" spans="1:1" x14ac:dyDescent="0.3">
      <c r="A27" s="63" t="s">
        <v>102</v>
      </c>
    </row>
    <row r="28" spans="1:1" x14ac:dyDescent="0.3">
      <c r="A28" s="63"/>
    </row>
    <row r="29" spans="1:1" x14ac:dyDescent="0.3">
      <c r="A29" s="63" t="s">
        <v>103</v>
      </c>
    </row>
    <row r="30" spans="1:1" x14ac:dyDescent="0.3">
      <c r="A30" s="63" t="s">
        <v>104</v>
      </c>
    </row>
    <row r="31" spans="1:1" x14ac:dyDescent="0.3">
      <c r="A31" s="63" t="s">
        <v>105</v>
      </c>
    </row>
    <row r="32" spans="1:1" x14ac:dyDescent="0.3">
      <c r="A32" s="63" t="s">
        <v>106</v>
      </c>
    </row>
    <row r="33" spans="1:1" x14ac:dyDescent="0.3">
      <c r="A33" s="63"/>
    </row>
    <row r="34" spans="1:1" x14ac:dyDescent="0.3">
      <c r="A34" s="63" t="s">
        <v>107</v>
      </c>
    </row>
    <row r="35" spans="1:1" x14ac:dyDescent="0.3">
      <c r="A35" s="63" t="s">
        <v>108</v>
      </c>
    </row>
    <row r="36" spans="1:1" x14ac:dyDescent="0.3">
      <c r="A36" s="63" t="s">
        <v>109</v>
      </c>
    </row>
    <row r="37" spans="1:1" x14ac:dyDescent="0.3">
      <c r="A37" s="63" t="s">
        <v>110</v>
      </c>
    </row>
    <row r="38" spans="1:1" x14ac:dyDescent="0.3">
      <c r="A38" s="63"/>
    </row>
    <row r="39" spans="1:1" x14ac:dyDescent="0.3">
      <c r="A39" s="63" t="s">
        <v>111</v>
      </c>
    </row>
    <row r="40" spans="1:1" x14ac:dyDescent="0.3">
      <c r="A40" s="63" t="s">
        <v>112</v>
      </c>
    </row>
    <row r="41" spans="1:1" x14ac:dyDescent="0.3">
      <c r="A41" s="63" t="s">
        <v>113</v>
      </c>
    </row>
    <row r="42" spans="1:1" x14ac:dyDescent="0.3">
      <c r="A42" s="63" t="s">
        <v>114</v>
      </c>
    </row>
    <row r="43" spans="1:1" x14ac:dyDescent="0.3">
      <c r="A43" s="63" t="s">
        <v>115</v>
      </c>
    </row>
    <row r="44" spans="1:1" x14ac:dyDescent="0.3">
      <c r="A44" s="63"/>
    </row>
    <row r="45" spans="1:1" x14ac:dyDescent="0.3">
      <c r="A45" s="63" t="s">
        <v>116</v>
      </c>
    </row>
    <row r="46" spans="1:1" x14ac:dyDescent="0.3">
      <c r="A46" s="63" t="s">
        <v>117</v>
      </c>
    </row>
    <row r="47" spans="1:1" x14ac:dyDescent="0.3">
      <c r="A47" s="63" t="s">
        <v>118</v>
      </c>
    </row>
    <row r="48" spans="1:1" x14ac:dyDescent="0.3">
      <c r="A48" s="63"/>
    </row>
    <row r="49" spans="1:1" x14ac:dyDescent="0.3">
      <c r="A49" s="63" t="s">
        <v>119</v>
      </c>
    </row>
    <row r="50" spans="1:1" x14ac:dyDescent="0.3">
      <c r="A50" s="63" t="s">
        <v>120</v>
      </c>
    </row>
    <row r="51" spans="1:1" x14ac:dyDescent="0.3">
      <c r="A51" s="63"/>
    </row>
    <row r="52" spans="1:1" x14ac:dyDescent="0.3">
      <c r="A52" s="63" t="s">
        <v>121</v>
      </c>
    </row>
    <row r="53" spans="1:1" x14ac:dyDescent="0.3">
      <c r="A53" s="63"/>
    </row>
    <row r="54" spans="1:1" x14ac:dyDescent="0.3">
      <c r="A54" s="63" t="s">
        <v>122</v>
      </c>
    </row>
    <row r="55" spans="1:1" x14ac:dyDescent="0.3">
      <c r="A55" s="63" t="s">
        <v>123</v>
      </c>
    </row>
    <row r="56" spans="1:1" x14ac:dyDescent="0.3">
      <c r="A56" s="63" t="s">
        <v>124</v>
      </c>
    </row>
    <row r="57" spans="1:1" x14ac:dyDescent="0.3">
      <c r="A57" s="63" t="s">
        <v>125</v>
      </c>
    </row>
    <row r="58" spans="1:1" x14ac:dyDescent="0.3">
      <c r="A58" s="63" t="s">
        <v>126</v>
      </c>
    </row>
    <row r="59" spans="1:1" x14ac:dyDescent="0.3">
      <c r="A59" s="63" t="s">
        <v>127</v>
      </c>
    </row>
    <row r="60" spans="1:1" x14ac:dyDescent="0.3">
      <c r="A60" s="63" t="s">
        <v>128</v>
      </c>
    </row>
    <row r="61" spans="1:1" x14ac:dyDescent="0.3">
      <c r="A61" s="63" t="s">
        <v>129</v>
      </c>
    </row>
    <row r="62" spans="1:1" x14ac:dyDescent="0.3">
      <c r="A62" s="63" t="s">
        <v>130</v>
      </c>
    </row>
    <row r="63" spans="1:1" x14ac:dyDescent="0.3">
      <c r="A63" s="63" t="s">
        <v>124</v>
      </c>
    </row>
    <row r="64" spans="1:1" x14ac:dyDescent="0.3">
      <c r="A64" s="63" t="s">
        <v>131</v>
      </c>
    </row>
    <row r="65" spans="1:1" x14ac:dyDescent="0.3">
      <c r="A65" s="63" t="s">
        <v>127</v>
      </c>
    </row>
    <row r="66" spans="1:1" x14ac:dyDescent="0.3">
      <c r="A66" s="63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7515-598B-405D-9AC1-4925F2C70016}">
  <dimension ref="A1:I1"/>
  <sheetViews>
    <sheetView showGridLines="0" zoomScale="90" zoomScaleNormal="90" workbookViewId="0">
      <selection activeCell="N18" sqref="N18"/>
    </sheetView>
  </sheetViews>
  <sheetFormatPr defaultRowHeight="14.4" x14ac:dyDescent="0.3"/>
  <cols>
    <col min="1" max="1" width="16.88671875" customWidth="1"/>
    <col min="2" max="2" width="6.88671875" customWidth="1"/>
    <col min="3" max="3" width="11.33203125" customWidth="1"/>
  </cols>
  <sheetData>
    <row r="1" spans="1:9" x14ac:dyDescent="0.3">
      <c r="A1" s="64" t="s">
        <v>59</v>
      </c>
      <c r="B1" s="65"/>
      <c r="C1" s="66"/>
      <c r="D1" s="67" t="s">
        <v>133</v>
      </c>
      <c r="E1" s="68"/>
      <c r="F1" s="68"/>
      <c r="G1" s="68"/>
      <c r="H1" s="68"/>
      <c r="I1" s="68"/>
    </row>
  </sheetData>
  <mergeCells count="2">
    <mergeCell ref="A1:C1"/>
    <mergeCell ref="D1:I1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Brand Data</vt:lpstr>
      <vt:lpstr>Tech Constraints</vt:lpstr>
      <vt:lpstr>Pictorial 1P</vt:lpstr>
      <vt:lpstr>One Period Model</vt:lpstr>
      <vt:lpstr>2 Period Model</vt:lpstr>
      <vt:lpstr>2 Period Model Params</vt:lpstr>
      <vt:lpstr>Pictorial 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Papadakis, Ioannis</dc:creator>
  <cp:lastModifiedBy>Papadakis, Ioannis</cp:lastModifiedBy>
  <dcterms:created xsi:type="dcterms:W3CDTF">2022-10-03T14:18:38Z</dcterms:created>
  <dcterms:modified xsi:type="dcterms:W3CDTF">2022-10-28T20:51:31Z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e2e18c-5cc3-4bbe-910f-0e8243a09a3a_Enabled">
    <vt:lpwstr>true</vt:lpwstr>
  </property>
  <property fmtid="{D5CDD505-2E9C-101B-9397-08002B2CF9AE}" pid="3" name="MSIP_Label_0ce2e18c-5cc3-4bbe-910f-0e8243a09a3a_SetDate">
    <vt:lpwstr>2022-10-03T14:32:26Z</vt:lpwstr>
  </property>
  <property fmtid="{D5CDD505-2E9C-101B-9397-08002B2CF9AE}" pid="4" name="MSIP_Label_0ce2e18c-5cc3-4bbe-910f-0e8243a09a3a_Method">
    <vt:lpwstr>Privileged</vt:lpwstr>
  </property>
  <property fmtid="{D5CDD505-2E9C-101B-9397-08002B2CF9AE}" pid="5" name="MSIP_Label_0ce2e18c-5cc3-4bbe-910f-0e8243a09a3a_Name">
    <vt:lpwstr>Public</vt:lpwstr>
  </property>
  <property fmtid="{D5CDD505-2E9C-101B-9397-08002B2CF9AE}" pid="6" name="MSIP_Label_0ce2e18c-5cc3-4bbe-910f-0e8243a09a3a_SiteId">
    <vt:lpwstr>a10ba484-6331-40ee-b0ab-cb737ca60a80</vt:lpwstr>
  </property>
  <property fmtid="{D5CDD505-2E9C-101B-9397-08002B2CF9AE}" pid="7" name="MSIP_Label_0ce2e18c-5cc3-4bbe-910f-0e8243a09a3a_ActionId">
    <vt:lpwstr>c2aed308-044f-455d-bbca-3e0ce4de77c1</vt:lpwstr>
  </property>
  <property fmtid="{D5CDD505-2E9C-101B-9397-08002B2CF9AE}" pid="8" name="MSIP_Label_0ce2e18c-5cc3-4bbe-910f-0e8243a09a3a_ContentBits">
    <vt:lpwstr>0</vt:lpwstr>
  </property>
</Properties>
</file>