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חוברת_עבודה_זו" defaultThemeVersion="166925"/>
  <mc:AlternateContent xmlns:mc="http://schemas.openxmlformats.org/markup-compatibility/2006">
    <mc:Choice Requires="x15">
      <x15ac:absPath xmlns:x15ac="http://schemas.microsoft.com/office/spreadsheetml/2010/11/ac" url="C:\Users\elad\Desktop\סיכומים\שנה ג\סמסטר ב\אינטראקציית אדם סוכן\עבודה\"/>
    </mc:Choice>
  </mc:AlternateContent>
  <xr:revisionPtr revIDLastSave="0" documentId="13_ncr:1_{E49124F6-2DAA-43E8-B319-5AA5DE1C10F4}" xr6:coauthVersionLast="45" xr6:coauthVersionMax="45" xr10:uidLastSave="{00000000-0000-0000-0000-000000000000}"/>
  <bookViews>
    <workbookView xWindow="-110" yWindow="-110" windowWidth="18953" windowHeight="10163" firstSheet="2" activeTab="4" xr2:uid="{865E6B49-9D81-4A17-9975-F3566E47ED91}"/>
  </bookViews>
  <sheets>
    <sheet name="Linearity Report 1" sheetId="2" r:id="rId1"/>
    <sheet name="Answer Report 1" sheetId="3" r:id="rId2"/>
    <sheet name="גיליון1" sheetId="1" r:id="rId3"/>
    <sheet name="גיליון1 (2)" sheetId="5" r:id="rId4"/>
    <sheet name="גיליון1 (3)" sheetId="7" r:id="rId5"/>
    <sheet name="גיליון2" sheetId="6" r:id="rId6"/>
  </sheets>
  <definedNames>
    <definedName name="solver_adj" localSheetId="2" hidden="1">גיליון1!$B$19:$D$19</definedName>
    <definedName name="solver_adj" localSheetId="3" hidden="1">'גיליון1 (2)'!$B$21:$F$21</definedName>
    <definedName name="solver_adj" localSheetId="4" hidden="1">'גיליון1 (3)'!$B$24:$F$24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2" hidden="1">2</definedName>
    <definedName name="solver_eng" localSheetId="3" hidden="1">1</definedName>
    <definedName name="solver_eng" localSheetId="4" hidden="1">3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2" hidden="1">גיליון1!$B$11</definedName>
    <definedName name="solver_lhs1" localSheetId="3" hidden="1">'גיליון1 (2)'!$B$21:$F$21</definedName>
    <definedName name="solver_lhs1" localSheetId="4" hidden="1">'גיליון1 (3)'!$B$13</definedName>
    <definedName name="solver_lhs2" localSheetId="2" hidden="1">גיליון1!$B$19:$D$19</definedName>
    <definedName name="solver_lhs2" localSheetId="3" hidden="1">'גיליון1 (2)'!$B$9</definedName>
    <definedName name="solver_lhs2" localSheetId="4" hidden="1">'גיליון1 (3)'!$B$24:$F$24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2" hidden="1">2</definedName>
    <definedName name="solver_num" localSheetId="3" hidden="1">2</definedName>
    <definedName name="solver_num" localSheetId="4" hidden="1">2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2" hidden="1">גיליון1!$C$29</definedName>
    <definedName name="solver_opt" localSheetId="3" hidden="1">'גיליון1 (2)'!$E$29</definedName>
    <definedName name="solver_opt" localSheetId="4" hidden="1">'גיליון1 (3)'!$F$33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el1" localSheetId="2" hidden="1">3</definedName>
    <definedName name="solver_rel1" localSheetId="3" hidden="1">5</definedName>
    <definedName name="solver_rel1" localSheetId="4" hidden="1">3</definedName>
    <definedName name="solver_rel2" localSheetId="2" hidden="1">5</definedName>
    <definedName name="solver_rel2" localSheetId="3" hidden="1">1</definedName>
    <definedName name="solver_rel2" localSheetId="4" hidden="1">5</definedName>
    <definedName name="solver_rhs1" localSheetId="2" hidden="1">גיליון1!$B$7</definedName>
    <definedName name="solver_rhs1" localSheetId="3" hidden="1">binary</definedName>
    <definedName name="solver_rhs1" localSheetId="4" hidden="1">'גיליון1 (3)'!$B$12</definedName>
    <definedName name="solver_rhs2" localSheetId="2" hidden="1">binary</definedName>
    <definedName name="solver_rhs2" localSheetId="3" hidden="1">'גיליון1 (2)'!$B$11</definedName>
    <definedName name="solver_rhs2" localSheetId="4" hidden="1">binary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8" i="7" l="1"/>
  <c r="F29" i="7"/>
  <c r="E28" i="7"/>
  <c r="T32" i="6" l="1"/>
  <c r="S32" i="6"/>
  <c r="R32" i="6"/>
  <c r="Q32" i="6"/>
  <c r="P32" i="6"/>
  <c r="T31" i="6"/>
  <c r="S31" i="6"/>
  <c r="R31" i="6"/>
  <c r="Q31" i="6"/>
  <c r="P31" i="6"/>
  <c r="T30" i="6"/>
  <c r="S30" i="6"/>
  <c r="R30" i="6"/>
  <c r="Q30" i="6"/>
  <c r="P30" i="6"/>
  <c r="T29" i="6"/>
  <c r="S29" i="6"/>
  <c r="R29" i="6"/>
  <c r="Q29" i="6"/>
  <c r="Q33" i="6" s="1"/>
  <c r="P29" i="6"/>
  <c r="T28" i="6"/>
  <c r="T33" i="6" s="1"/>
  <c r="S28" i="6"/>
  <c r="S33" i="6" s="1"/>
  <c r="R28" i="6"/>
  <c r="R33" i="6" s="1"/>
  <c r="Q28" i="6"/>
  <c r="P28" i="6"/>
  <c r="P33" i="6" s="1"/>
  <c r="P12" i="6"/>
  <c r="P11" i="6"/>
  <c r="P10" i="6"/>
  <c r="P9" i="6"/>
  <c r="P8" i="6"/>
  <c r="M34" i="7"/>
  <c r="M33" i="7"/>
  <c r="M32" i="7" a="1"/>
  <c r="M32" i="7" s="1"/>
  <c r="M30" i="7"/>
  <c r="F32" i="7"/>
  <c r="F31" i="7"/>
  <c r="E32" i="7"/>
  <c r="E31" i="7"/>
  <c r="D32" i="7"/>
  <c r="D31" i="7"/>
  <c r="C32" i="7"/>
  <c r="C31" i="7"/>
  <c r="B32" i="7"/>
  <c r="B31" i="7"/>
  <c r="L34" i="7"/>
  <c r="K34" i="7"/>
  <c r="J34" i="7"/>
  <c r="I34" i="7"/>
  <c r="L33" i="7"/>
  <c r="K33" i="7"/>
  <c r="J33" i="7"/>
  <c r="I33" i="7"/>
  <c r="J32" i="7" a="1"/>
  <c r="J32" i="7" s="1"/>
  <c r="F30" i="7"/>
  <c r="E30" i="7"/>
  <c r="D30" i="7"/>
  <c r="B30" i="7"/>
  <c r="L31" i="7" a="1"/>
  <c r="L31" i="7" s="1"/>
  <c r="K31" i="7" a="1"/>
  <c r="K31" i="7" s="1"/>
  <c r="I31" i="7" a="1"/>
  <c r="I31" i="7" s="1"/>
  <c r="E29" i="7"/>
  <c r="D29" i="7"/>
  <c r="B29" i="7"/>
  <c r="L30" i="7"/>
  <c r="K30" i="7"/>
  <c r="J30" i="7"/>
  <c r="I30" i="7"/>
  <c r="D28" i="7"/>
  <c r="B28" i="7"/>
  <c r="B12" i="7"/>
  <c r="M31" i="7" s="1"/>
  <c r="B11" i="7"/>
  <c r="L32" i="7" s="1"/>
  <c r="B10" i="7"/>
  <c r="K32" i="7" s="1"/>
  <c r="B9" i="7"/>
  <c r="J31" i="7" s="1"/>
  <c r="B8" i="7"/>
  <c r="I32" i="7" s="1"/>
  <c r="M28" i="6"/>
  <c r="L28" i="6"/>
  <c r="K28" i="6"/>
  <c r="J28" i="6"/>
  <c r="I28" i="6"/>
  <c r="M27" i="6"/>
  <c r="L27" i="6"/>
  <c r="K27" i="6"/>
  <c r="J27" i="6"/>
  <c r="I27" i="6"/>
  <c r="M26" i="6"/>
  <c r="M29" i="6" s="1"/>
  <c r="L26" i="6"/>
  <c r="L29" i="6" s="1"/>
  <c r="K26" i="6"/>
  <c r="K29" i="6" s="1"/>
  <c r="J26" i="6"/>
  <c r="I26" i="6"/>
  <c r="I29" i="6" s="1"/>
  <c r="I10" i="6"/>
  <c r="I9" i="6"/>
  <c r="I8" i="6"/>
  <c r="I7" i="6"/>
  <c r="I6" i="6"/>
  <c r="F28" i="6"/>
  <c r="E28" i="6"/>
  <c r="D28" i="6"/>
  <c r="C28" i="6"/>
  <c r="B28" i="6"/>
  <c r="F27" i="6"/>
  <c r="E27" i="6"/>
  <c r="D27" i="6"/>
  <c r="C27" i="6"/>
  <c r="B27" i="6"/>
  <c r="F26" i="6"/>
  <c r="F29" i="6" s="1"/>
  <c r="E26" i="6"/>
  <c r="E29" i="6" s="1"/>
  <c r="D26" i="6"/>
  <c r="D29" i="6" s="1"/>
  <c r="C26" i="6"/>
  <c r="B26" i="6"/>
  <c r="B29" i="6" s="1"/>
  <c r="B10" i="6"/>
  <c r="B9" i="6"/>
  <c r="B8" i="6"/>
  <c r="B7" i="6"/>
  <c r="B6" i="6"/>
  <c r="E28" i="5"/>
  <c r="E27" i="5"/>
  <c r="E26" i="5"/>
  <c r="L30" i="5"/>
  <c r="L29" i="5"/>
  <c r="L28" i="5" a="1"/>
  <c r="L28" i="5" s="1"/>
  <c r="L26" i="5"/>
  <c r="J29" i="6" l="1"/>
  <c r="B33" i="7"/>
  <c r="I29" i="7" s="1"/>
  <c r="E33" i="7"/>
  <c r="L29" i="7" s="1"/>
  <c r="F33" i="7"/>
  <c r="M29" i="7" s="1"/>
  <c r="D33" i="7"/>
  <c r="K29" i="7" s="1"/>
  <c r="C29" i="6"/>
  <c r="K30" i="5"/>
  <c r="K29" i="5"/>
  <c r="K27" i="5" a="1"/>
  <c r="K27" i="5"/>
  <c r="K26" i="5"/>
  <c r="J30" i="5"/>
  <c r="J29" i="5"/>
  <c r="J27" i="5" a="1"/>
  <c r="J27" i="5" s="1"/>
  <c r="J26" i="5"/>
  <c r="I30" i="5"/>
  <c r="I29" i="5"/>
  <c r="I28" i="5" a="1"/>
  <c r="I28" i="5" s="1"/>
  <c r="I26" i="5"/>
  <c r="B10" i="5"/>
  <c r="L27" i="5" s="1"/>
  <c r="B9" i="5"/>
  <c r="K28" i="5" s="1"/>
  <c r="B8" i="5"/>
  <c r="J28" i="5" s="1"/>
  <c r="B7" i="5"/>
  <c r="I27" i="5" s="1"/>
  <c r="B6" i="5"/>
  <c r="H28" i="5" s="1"/>
  <c r="H30" i="5"/>
  <c r="H29" i="5"/>
  <c r="H27" i="5" a="1"/>
  <c r="H27" i="5" s="1"/>
  <c r="H26" i="5"/>
  <c r="F28" i="5"/>
  <c r="F27" i="5"/>
  <c r="F26" i="5"/>
  <c r="D28" i="5"/>
  <c r="D27" i="5"/>
  <c r="D26" i="5"/>
  <c r="C27" i="5"/>
  <c r="C26" i="5"/>
  <c r="B26" i="5"/>
  <c r="B28" i="5"/>
  <c r="B27" i="5"/>
  <c r="C28" i="5"/>
  <c r="F26" i="1"/>
  <c r="F29" i="5" l="1"/>
  <c r="L25" i="5" s="1"/>
  <c r="E29" i="5"/>
  <c r="K25" i="5" s="1"/>
  <c r="D29" i="5"/>
  <c r="J25" i="5" s="1"/>
  <c r="C29" i="5"/>
  <c r="I25" i="5" s="1"/>
  <c r="B29" i="5"/>
  <c r="H25" i="5" s="1"/>
  <c r="K30" i="1"/>
  <c r="K29" i="1"/>
  <c r="K27" i="1" a="1"/>
  <c r="K27" i="1" s="1"/>
  <c r="K26" i="1"/>
  <c r="E28" i="1"/>
  <c r="E27" i="1"/>
  <c r="E26" i="1"/>
  <c r="J30" i="1"/>
  <c r="J29" i="1"/>
  <c r="J27" i="1" a="1"/>
  <c r="J27" i="1" s="1"/>
  <c r="J26" i="1"/>
  <c r="D28" i="1"/>
  <c r="D27" i="1"/>
  <c r="D26" i="1"/>
  <c r="H30" i="1"/>
  <c r="H29" i="1"/>
  <c r="H27" i="1" a="1"/>
  <c r="H27" i="1" s="1"/>
  <c r="H26" i="1"/>
  <c r="B7" i="1"/>
  <c r="I27" i="1" s="1"/>
  <c r="B6" i="1"/>
  <c r="H28" i="1" s="1"/>
  <c r="L30" i="1"/>
  <c r="L29" i="1"/>
  <c r="L28" i="1" a="1"/>
  <c r="L28" i="1" s="1"/>
  <c r="L26" i="1"/>
  <c r="B10" i="1"/>
  <c r="L27" i="1" s="1"/>
  <c r="B28" i="1"/>
  <c r="B27" i="1"/>
  <c r="B26" i="1"/>
  <c r="C26" i="1"/>
  <c r="I30" i="1"/>
  <c r="I29" i="1"/>
  <c r="I28" i="1" a="1"/>
  <c r="I28" i="1" s="1"/>
  <c r="I26" i="1"/>
  <c r="F28" i="1"/>
  <c r="F27" i="1"/>
  <c r="B9" i="1"/>
  <c r="K28" i="1" s="1"/>
  <c r="B8" i="1"/>
  <c r="J28" i="1" s="1"/>
  <c r="C28" i="1"/>
  <c r="C27" i="1"/>
  <c r="F29" i="1" l="1"/>
  <c r="L25" i="1" s="1"/>
  <c r="E29" i="1"/>
  <c r="K25" i="1" s="1"/>
  <c r="D29" i="1"/>
  <c r="J25" i="1" s="1"/>
  <c r="B29" i="1"/>
  <c r="H25" i="1" s="1"/>
  <c r="C29" i="1"/>
  <c r="I25" i="1" s="1"/>
  <c r="C29" i="7"/>
  <c r="C28" i="7"/>
  <c r="C30" i="7"/>
  <c r="C33" i="7" l="1"/>
  <c r="J29" i="7" s="1"/>
</calcChain>
</file>

<file path=xl/sharedStrings.xml><?xml version="1.0" encoding="utf-8"?>
<sst xmlns="http://schemas.openxmlformats.org/spreadsheetml/2006/main" count="341" uniqueCount="84">
  <si>
    <t>V1</t>
  </si>
  <si>
    <t>V2</t>
  </si>
  <si>
    <t>V3</t>
  </si>
  <si>
    <t>P1</t>
  </si>
  <si>
    <t>P2</t>
  </si>
  <si>
    <t>P3</t>
  </si>
  <si>
    <t>Budget</t>
  </si>
  <si>
    <t>Assignment</t>
  </si>
  <si>
    <t>U1</t>
  </si>
  <si>
    <t>U2</t>
  </si>
  <si>
    <t>U3</t>
  </si>
  <si>
    <t>U4</t>
  </si>
  <si>
    <t>U5</t>
  </si>
  <si>
    <t>Max U1</t>
  </si>
  <si>
    <t>Max U2</t>
  </si>
  <si>
    <t>Pref Votes</t>
  </si>
  <si>
    <t>כמות הפרוייקטים שקיבל מתוך הבחירה שלו</t>
  </si>
  <si>
    <t>Max</t>
  </si>
  <si>
    <t>Decision variables</t>
  </si>
  <si>
    <t>Total Cost U1</t>
  </si>
  <si>
    <t>Total Cost U2</t>
  </si>
  <si>
    <t>Total Cost U3</t>
  </si>
  <si>
    <t>Total Cost U4</t>
  </si>
  <si>
    <t>Total Cost U5</t>
  </si>
  <si>
    <t>Max U3</t>
  </si>
  <si>
    <t>Max U4</t>
  </si>
  <si>
    <t>Max U5</t>
  </si>
  <si>
    <t>Solvers:</t>
  </si>
  <si>
    <t>Project Cost</t>
  </si>
  <si>
    <t>Microsoft Excel 16.0 Linearity Report</t>
  </si>
  <si>
    <t>Worksheet: [‏‏Project 4 updated.xlsx]גיליון1</t>
  </si>
  <si>
    <t>Report Created: 12/06/2020 13:00:10</t>
  </si>
  <si>
    <t>Objective Cell (Max)</t>
  </si>
  <si>
    <t>Cell</t>
  </si>
  <si>
    <t>Name</t>
  </si>
  <si>
    <t>Original Value</t>
  </si>
  <si>
    <t>Final Value</t>
  </si>
  <si>
    <t>Linear Function</t>
  </si>
  <si>
    <t>Variable Cells</t>
  </si>
  <si>
    <t>Occurs Linearly</t>
  </si>
  <si>
    <t>Constraints</t>
  </si>
  <si>
    <t>Cell Value</t>
  </si>
  <si>
    <t>Formula</t>
  </si>
  <si>
    <t>$B$29</t>
  </si>
  <si>
    <t>No</t>
  </si>
  <si>
    <t>$B$18</t>
  </si>
  <si>
    <t>Max U1 P1</t>
  </si>
  <si>
    <t>$C$18</t>
  </si>
  <si>
    <t>Max U1 P2</t>
  </si>
  <si>
    <t>$D$18</t>
  </si>
  <si>
    <t>Max U1 P3</t>
  </si>
  <si>
    <t>$B$11</t>
  </si>
  <si>
    <t>Budget P1</t>
  </si>
  <si>
    <t>$B$11&gt;=$B$6</t>
  </si>
  <si>
    <t>Microsoft Excel 16.0 Answer Report</t>
  </si>
  <si>
    <t>Report Created: 12/06/2020 13:07:50</t>
  </si>
  <si>
    <t>Result: Solver found a solution.  All Constraints and optimality conditions are satisfied.</t>
  </si>
  <si>
    <t>Solver Engine</t>
  </si>
  <si>
    <t>Engine: GRG Nonlinear</t>
  </si>
  <si>
    <t>Solution Time: .578 Seconds.</t>
  </si>
  <si>
    <t>Iterations: 0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</si>
  <si>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</si>
  <si>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</si>
  <si>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</si>
  <si>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0%, Assume NonNegative</t>
  </si>
  <si>
    <t>Integer</t>
  </si>
  <si>
    <t>Status</t>
  </si>
  <si>
    <t>Slack</t>
  </si>
  <si>
    <t>$B$6</t>
  </si>
  <si>
    <t>Total Cost U1 P1</t>
  </si>
  <si>
    <t>$B$6&lt;=$B$11</t>
  </si>
  <si>
    <t>Not Binding</t>
  </si>
  <si>
    <t>$B$18:$D$18=Binary</t>
  </si>
  <si>
    <t>Binary</t>
  </si>
  <si>
    <t>k</t>
  </si>
  <si>
    <t>P4</t>
  </si>
  <si>
    <t>P5</t>
  </si>
  <si>
    <r>
      <t>1.</t>
    </r>
    <r>
      <rPr>
        <sz val="11"/>
        <color theme="1"/>
        <rFont val="Times New Roman"/>
        <family val="1"/>
      </rPr>
      <t>     </t>
    </r>
    <r>
      <rPr>
        <sz val="11"/>
        <color theme="1"/>
        <rFont val="ArialMT"/>
      </rPr>
      <t>מקסום כמות האנשים שיקבלו לפחות פרוייקט אחד שהם רצו</t>
    </r>
  </si>
  <si>
    <r>
      <t>2.</t>
    </r>
    <r>
      <rPr>
        <sz val="11"/>
        <color theme="1"/>
        <rFont val="Times New Roman"/>
        <family val="1"/>
      </rPr>
      <t>     </t>
    </r>
    <r>
      <rPr>
        <sz val="11"/>
        <color theme="1"/>
        <rFont val="ArialMT"/>
      </rPr>
      <t>מקסום סכום התועלות בהנחה שהתועלת של כל אדם היא כמות הפרוייקטים שקיבל מתוך הבחירה שלו.</t>
    </r>
  </si>
  <si>
    <r>
      <t>3.</t>
    </r>
    <r>
      <rPr>
        <sz val="11"/>
        <color theme="1"/>
        <rFont val="Times New Roman"/>
        <family val="1"/>
      </rPr>
      <t>     </t>
    </r>
    <r>
      <rPr>
        <sz val="11"/>
        <color theme="1"/>
        <rFont val="ArialMT"/>
      </rPr>
      <t>מקסום סכום התועלות בהנחה שהתועלת של כל אדם הוא עלות הפרוייקטים להם זכה מתוך הבחירה שלו.</t>
    </r>
  </si>
  <si>
    <r>
      <t>4.</t>
    </r>
    <r>
      <rPr>
        <sz val="11"/>
        <color theme="1"/>
        <rFont val="Times New Roman"/>
        <family val="1"/>
      </rPr>
      <t>     </t>
    </r>
    <r>
      <rPr>
        <sz val="11"/>
        <color theme="1"/>
        <rFont val="ArialMT"/>
      </rPr>
      <t>מקסום סכום התועלות בהנחה שהתועלת של כל אדם היא לפי </t>
    </r>
    <r>
      <rPr>
        <sz val="11"/>
        <color theme="1"/>
        <rFont val="Arial"/>
        <family val="2"/>
      </rPr>
      <t>SQRT </t>
    </r>
    <r>
      <rPr>
        <sz val="11"/>
        <color theme="1"/>
        <rFont val="ArialMT"/>
      </rPr>
      <t>של עלות הפרוייקטים להם זכה.</t>
    </r>
  </si>
  <si>
    <r>
      <t>5.</t>
    </r>
    <r>
      <rPr>
        <sz val="11"/>
        <color theme="1"/>
        <rFont val="Times New Roman"/>
        <family val="1"/>
      </rPr>
      <t>     </t>
    </r>
    <r>
      <rPr>
        <sz val="11"/>
        <color theme="1"/>
        <rFont val="ArialMT"/>
      </rPr>
      <t>מקסום סכום התועלות בהנחה שהתועלת של אדם היא עלות הפרוייקט הכי "טוב" שקיבל מהבחירה שלו.</t>
    </r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</si>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</sst>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indexed="18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ArialMT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2" xfId="0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2" fillId="0" borderId="2" xfId="0" applyFont="1" applyFill="1" applyBorder="1" applyAlignment="1"/>
    <xf numFmtId="0" fontId="0" fillId="0" borderId="3" xfId="0" applyNumberFormat="1" applyFill="1" applyBorder="1" applyAlignment="1"/>
    <xf numFmtId="0" fontId="2" fillId="0" borderId="3" xfId="0" applyFont="1" applyFill="1" applyBorder="1" applyAlignment="1"/>
    <xf numFmtId="0" fontId="0" fillId="0" borderId="0" xfId="0" applyFont="1"/>
    <xf numFmtId="0" fontId="5" fillId="0" borderId="0" xfId="0" applyFont="1" applyAlignment="1">
      <alignment horizontal="right" vertical="center" readingOrder="2"/>
    </xf>
    <xf numFmtId="0" fontId="4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F027-EECA-420D-ADB5-AF7EA262FEBB}">
  <sheetPr codeName="גיליון1"/>
  <dimension ref="A1:F20"/>
  <sheetViews>
    <sheetView showGridLines="0" rightToLeft="1" workbookViewId="0"/>
  </sheetViews>
  <sheetFormatPr defaultRowHeight="13.75"/>
  <cols>
    <col min="1" max="1" width="2.33203125" customWidth="1"/>
    <col min="2" max="2" width="6.33203125" bestFit="1" customWidth="1"/>
    <col min="3" max="3" width="9.5546875" bestFit="1" customWidth="1"/>
    <col min="4" max="4" width="12.77734375" bestFit="1" customWidth="1"/>
    <col min="5" max="5" width="12.44140625" bestFit="1" customWidth="1"/>
    <col min="6" max="6" width="14.44140625" bestFit="1" customWidth="1"/>
  </cols>
  <sheetData>
    <row r="1" spans="1:6" ht="14.4">
      <c r="A1" s="2" t="s">
        <v>29</v>
      </c>
    </row>
    <row r="2" spans="1:6" ht="14.4">
      <c r="A2" s="2" t="s">
        <v>30</v>
      </c>
    </row>
    <row r="3" spans="1:6" ht="14.4">
      <c r="A3" s="2" t="s">
        <v>31</v>
      </c>
    </row>
    <row r="6" spans="1:6" ht="14.4" thickBot="1">
      <c r="A6" t="s">
        <v>32</v>
      </c>
    </row>
    <row r="7" spans="1:6" ht="15.1" thickBot="1"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</row>
    <row r="8" spans="1:6" ht="15.1" thickBot="1">
      <c r="B8" s="3" t="s">
        <v>43</v>
      </c>
      <c r="C8" s="3" t="s">
        <v>13</v>
      </c>
      <c r="D8" s="6">
        <v>0</v>
      </c>
      <c r="E8" s="6">
        <v>0</v>
      </c>
      <c r="F8" s="7" t="s">
        <v>44</v>
      </c>
    </row>
    <row r="11" spans="1:6" ht="14.4" thickBot="1">
      <c r="A11" t="s">
        <v>38</v>
      </c>
    </row>
    <row r="12" spans="1:6" ht="15.1" thickBot="1">
      <c r="B12" s="4" t="s">
        <v>33</v>
      </c>
      <c r="C12" s="4" t="s">
        <v>34</v>
      </c>
      <c r="D12" s="4" t="s">
        <v>35</v>
      </c>
      <c r="E12" s="4" t="s">
        <v>36</v>
      </c>
      <c r="F12" s="4" t="s">
        <v>39</v>
      </c>
    </row>
    <row r="13" spans="1:6" ht="14.4">
      <c r="B13" s="5" t="s">
        <v>45</v>
      </c>
      <c r="C13" s="5" t="s">
        <v>46</v>
      </c>
      <c r="D13" s="8">
        <v>0</v>
      </c>
      <c r="E13" s="8">
        <v>0</v>
      </c>
      <c r="F13" s="9" t="s">
        <v>44</v>
      </c>
    </row>
    <row r="14" spans="1:6" ht="14.4">
      <c r="B14" s="5" t="s">
        <v>47</v>
      </c>
      <c r="C14" s="5" t="s">
        <v>48</v>
      </c>
      <c r="D14" s="8">
        <v>0</v>
      </c>
      <c r="E14" s="8">
        <v>0</v>
      </c>
      <c r="F14" s="9" t="s">
        <v>44</v>
      </c>
    </row>
    <row r="15" spans="1:6" ht="15.1" thickBot="1">
      <c r="B15" s="3" t="s">
        <v>49</v>
      </c>
      <c r="C15" s="3" t="s">
        <v>50</v>
      </c>
      <c r="D15" s="6">
        <v>0</v>
      </c>
      <c r="E15" s="6">
        <v>0</v>
      </c>
      <c r="F15" s="7" t="s">
        <v>44</v>
      </c>
    </row>
    <row r="18" spans="1:6" ht="14.4" thickBot="1">
      <c r="A18" t="s">
        <v>40</v>
      </c>
    </row>
    <row r="19" spans="1:6" ht="15.1" thickBot="1">
      <c r="B19" s="4" t="s">
        <v>33</v>
      </c>
      <c r="C19" s="4" t="s">
        <v>34</v>
      </c>
      <c r="D19" s="4" t="s">
        <v>41</v>
      </c>
      <c r="E19" s="4" t="s">
        <v>42</v>
      </c>
      <c r="F19" s="4" t="s">
        <v>37</v>
      </c>
    </row>
    <row r="20" spans="1:6" ht="15.1" thickBot="1">
      <c r="B20" s="3" t="s">
        <v>51</v>
      </c>
      <c r="C20" s="3" t="s">
        <v>52</v>
      </c>
      <c r="D20" s="6">
        <v>6</v>
      </c>
      <c r="E20" s="3" t="s">
        <v>53</v>
      </c>
      <c r="F20" s="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1EAC-DB3A-49AC-AE2E-898D26F0DFBF}">
  <sheetPr codeName="גיליון2"/>
  <dimension ref="A1:G29"/>
  <sheetViews>
    <sheetView showGridLines="0" rightToLeft="1" topLeftCell="A13" workbookViewId="0">
      <selection activeCell="C16" sqref="C16"/>
    </sheetView>
  </sheetViews>
  <sheetFormatPr defaultRowHeight="13.75"/>
  <cols>
    <col min="1" max="1" width="32.109375" customWidth="1"/>
    <col min="2" max="2" width="18.109375" bestFit="1" customWidth="1"/>
    <col min="3" max="3" width="14.33203125" bestFit="1" customWidth="1"/>
    <col min="4" max="4" width="12.77734375" bestFit="1" customWidth="1"/>
    <col min="5" max="5" width="12.44140625" bestFit="1" customWidth="1"/>
    <col min="6" max="6" width="10" bestFit="1" customWidth="1"/>
    <col min="7" max="7" width="5.6640625" bestFit="1" customWidth="1"/>
  </cols>
  <sheetData>
    <row r="1" spans="1:5" ht="14.4">
      <c r="A1" s="2" t="s">
        <v>54</v>
      </c>
    </row>
    <row r="2" spans="1:5" ht="14.4">
      <c r="A2" s="2" t="s">
        <v>30</v>
      </c>
    </row>
    <row r="3" spans="1:5" ht="14.4">
      <c r="A3" s="2" t="s">
        <v>55</v>
      </c>
    </row>
    <row r="4" spans="1:5" ht="14.4">
      <c r="A4" s="2" t="s">
        <v>56</v>
      </c>
    </row>
    <row r="5" spans="1:5" ht="14.4">
      <c r="A5" s="2" t="s">
        <v>57</v>
      </c>
    </row>
    <row r="6" spans="1:5" ht="14.4">
      <c r="A6" s="2"/>
      <c r="B6" t="s">
        <v>58</v>
      </c>
    </row>
    <row r="7" spans="1:5" ht="14.4">
      <c r="A7" s="2"/>
      <c r="B7" t="s">
        <v>59</v>
      </c>
    </row>
    <row r="8" spans="1:5" ht="14.4">
      <c r="A8" s="2"/>
      <c r="B8" t="s">
        <v>60</v>
      </c>
    </row>
    <row r="9" spans="1:5" ht="14.4">
      <c r="A9" s="2" t="s">
        <v>61</v>
      </c>
    </row>
    <row r="10" spans="1:5">
      <c r="B10" t="s">
        <v>62</v>
      </c>
    </row>
    <row r="11" spans="1:5">
      <c r="B11" t="s">
        <v>63</v>
      </c>
    </row>
    <row r="12" spans="1:5">
      <c r="B12" t="s">
        <v>64</v>
      </c>
    </row>
    <row r="14" spans="1:5" ht="14.4" thickBot="1">
      <c r="A14" t="s">
        <v>32</v>
      </c>
    </row>
    <row r="15" spans="1:5" ht="15.1" thickBot="1">
      <c r="B15" s="4" t="s">
        <v>33</v>
      </c>
      <c r="C15" s="4" t="s">
        <v>34</v>
      </c>
      <c r="D15" s="4" t="s">
        <v>35</v>
      </c>
      <c r="E15" s="4" t="s">
        <v>36</v>
      </c>
    </row>
    <row r="16" spans="1:5" ht="14.4" thickBot="1">
      <c r="B16" s="3" t="s">
        <v>43</v>
      </c>
      <c r="C16" s="3" t="s">
        <v>13</v>
      </c>
      <c r="D16" s="6">
        <v>0</v>
      </c>
      <c r="E16" s="6">
        <v>0</v>
      </c>
    </row>
    <row r="19" spans="1:7" ht="14.4" thickBot="1">
      <c r="A19" t="s">
        <v>38</v>
      </c>
    </row>
    <row r="20" spans="1:7" ht="15.1" thickBot="1">
      <c r="B20" s="4" t="s">
        <v>33</v>
      </c>
      <c r="C20" s="4" t="s">
        <v>34</v>
      </c>
      <c r="D20" s="4" t="s">
        <v>35</v>
      </c>
      <c r="E20" s="4" t="s">
        <v>36</v>
      </c>
      <c r="F20" s="4" t="s">
        <v>65</v>
      </c>
    </row>
    <row r="21" spans="1:7">
      <c r="B21" s="5" t="s">
        <v>45</v>
      </c>
      <c r="C21" s="5" t="s">
        <v>46</v>
      </c>
      <c r="D21" s="8">
        <v>0</v>
      </c>
      <c r="E21" s="8">
        <v>0</v>
      </c>
      <c r="F21" s="5" t="s">
        <v>73</v>
      </c>
    </row>
    <row r="22" spans="1:7">
      <c r="B22" s="5" t="s">
        <v>47</v>
      </c>
      <c r="C22" s="5" t="s">
        <v>48</v>
      </c>
      <c r="D22" s="8">
        <v>0</v>
      </c>
      <c r="E22" s="8">
        <v>0</v>
      </c>
      <c r="F22" s="5" t="s">
        <v>73</v>
      </c>
    </row>
    <row r="23" spans="1:7" ht="14.4" thickBot="1">
      <c r="B23" s="3" t="s">
        <v>49</v>
      </c>
      <c r="C23" s="3" t="s">
        <v>50</v>
      </c>
      <c r="D23" s="6">
        <v>0</v>
      </c>
      <c r="E23" s="6">
        <v>0</v>
      </c>
      <c r="F23" s="3" t="s">
        <v>73</v>
      </c>
    </row>
    <row r="26" spans="1:7" ht="14.4" thickBot="1">
      <c r="A26" t="s">
        <v>40</v>
      </c>
    </row>
    <row r="27" spans="1:7" ht="15.1" thickBot="1">
      <c r="B27" s="4" t="s">
        <v>33</v>
      </c>
      <c r="C27" s="4" t="s">
        <v>34</v>
      </c>
      <c r="D27" s="4" t="s">
        <v>41</v>
      </c>
      <c r="E27" s="4" t="s">
        <v>42</v>
      </c>
      <c r="F27" s="4" t="s">
        <v>66</v>
      </c>
      <c r="G27" s="4" t="s">
        <v>67</v>
      </c>
    </row>
    <row r="28" spans="1:7">
      <c r="B28" s="5" t="s">
        <v>68</v>
      </c>
      <c r="C28" s="5" t="s">
        <v>69</v>
      </c>
      <c r="D28" s="8">
        <v>0</v>
      </c>
      <c r="E28" s="5" t="s">
        <v>70</v>
      </c>
      <c r="F28" s="5" t="s">
        <v>71</v>
      </c>
      <c r="G28" s="5">
        <v>6</v>
      </c>
    </row>
    <row r="29" spans="1:7" ht="14.4" thickBot="1">
      <c r="B29" s="3" t="s">
        <v>72</v>
      </c>
      <c r="C29" s="3"/>
      <c r="D29" s="3"/>
      <c r="E29" s="3"/>
      <c r="F29" s="3"/>
      <c r="G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6A5E-55AE-47A3-9E95-C7E4DA7967E0}">
  <sheetPr codeName="גיליון3"/>
  <dimension ref="A1:O30"/>
  <sheetViews>
    <sheetView workbookViewId="0">
      <selection activeCell="E1" activeCellId="1" sqref="D1 E1"/>
    </sheetView>
  </sheetViews>
  <sheetFormatPr defaultRowHeight="13.75"/>
  <cols>
    <col min="1" max="1" width="12.21875" customWidth="1"/>
  </cols>
  <sheetData>
    <row r="1" spans="1:15">
      <c r="A1" t="s">
        <v>15</v>
      </c>
      <c r="B1" t="s">
        <v>3</v>
      </c>
      <c r="C1" t="s">
        <v>4</v>
      </c>
      <c r="D1" t="s">
        <v>5</v>
      </c>
    </row>
    <row r="2" spans="1:15">
      <c r="A2" t="s">
        <v>0</v>
      </c>
      <c r="B2">
        <v>0</v>
      </c>
      <c r="C2">
        <v>1</v>
      </c>
      <c r="D2">
        <v>1</v>
      </c>
    </row>
    <row r="3" spans="1:15">
      <c r="A3" t="s">
        <v>1</v>
      </c>
      <c r="B3">
        <v>1</v>
      </c>
      <c r="C3">
        <v>0</v>
      </c>
      <c r="D3">
        <v>1</v>
      </c>
    </row>
    <row r="4" spans="1:15">
      <c r="A4" t="s">
        <v>2</v>
      </c>
      <c r="B4">
        <v>1</v>
      </c>
      <c r="C4">
        <v>1</v>
      </c>
      <c r="D4">
        <v>0</v>
      </c>
    </row>
    <row r="5" spans="1:15">
      <c r="A5" t="s">
        <v>28</v>
      </c>
      <c r="B5">
        <v>4</v>
      </c>
      <c r="C5">
        <v>3</v>
      </c>
      <c r="D5">
        <v>2</v>
      </c>
    </row>
    <row r="6" spans="1:15">
      <c r="A6" t="s">
        <v>19</v>
      </c>
      <c r="B6">
        <f>SUMPRODUCT(B5:D5,B18:D18)</f>
        <v>5</v>
      </c>
    </row>
    <row r="7" spans="1:15">
      <c r="A7" t="s">
        <v>20</v>
      </c>
      <c r="B7">
        <f>SUMPRODUCT(B5:D5,B19:D19)</f>
        <v>5</v>
      </c>
    </row>
    <row r="8" spans="1:15">
      <c r="A8" t="s">
        <v>21</v>
      </c>
      <c r="B8">
        <f>SUMPRODUCT(B5:D5,B20:D20)</f>
        <v>5</v>
      </c>
    </row>
    <row r="9" spans="1:15">
      <c r="A9" t="s">
        <v>22</v>
      </c>
      <c r="B9">
        <f>SUMPRODUCT(B5:D5,B21:D21)</f>
        <v>5</v>
      </c>
    </row>
    <row r="10" spans="1:15">
      <c r="A10" t="s">
        <v>23</v>
      </c>
      <c r="B10">
        <f>SUMPRODUCT(B5:D5,B22:D22)</f>
        <v>4</v>
      </c>
    </row>
    <row r="11" spans="1:15">
      <c r="A11" t="s">
        <v>6</v>
      </c>
      <c r="B11">
        <v>5</v>
      </c>
    </row>
    <row r="12" spans="1:15">
      <c r="N12" t="s">
        <v>16</v>
      </c>
      <c r="O12" t="s">
        <v>9</v>
      </c>
    </row>
    <row r="13" spans="1:15">
      <c r="A13" t="s">
        <v>74</v>
      </c>
      <c r="B13">
        <v>2</v>
      </c>
    </row>
    <row r="16" spans="1:15">
      <c r="A16" t="s">
        <v>18</v>
      </c>
    </row>
    <row r="17" spans="1:12">
      <c r="A17" t="s">
        <v>7</v>
      </c>
      <c r="B17" t="s">
        <v>3</v>
      </c>
      <c r="C17" t="s">
        <v>4</v>
      </c>
      <c r="D17" t="s">
        <v>5</v>
      </c>
    </row>
    <row r="18" spans="1:12">
      <c r="A18" t="s">
        <v>13</v>
      </c>
      <c r="B18">
        <v>0</v>
      </c>
      <c r="C18">
        <v>1</v>
      </c>
      <c r="D18">
        <v>1</v>
      </c>
    </row>
    <row r="19" spans="1:12">
      <c r="A19" t="s">
        <v>14</v>
      </c>
      <c r="B19">
        <v>0</v>
      </c>
      <c r="C19">
        <v>1</v>
      </c>
      <c r="D19">
        <v>1</v>
      </c>
    </row>
    <row r="20" spans="1:12">
      <c r="A20" t="s">
        <v>24</v>
      </c>
      <c r="B20">
        <v>0</v>
      </c>
      <c r="C20">
        <v>1</v>
      </c>
      <c r="D20">
        <v>1</v>
      </c>
    </row>
    <row r="21" spans="1:12">
      <c r="A21" t="s">
        <v>25</v>
      </c>
      <c r="B21">
        <v>0</v>
      </c>
      <c r="C21">
        <v>1</v>
      </c>
      <c r="D21">
        <v>1</v>
      </c>
    </row>
    <row r="22" spans="1:12">
      <c r="A22" t="s">
        <v>26</v>
      </c>
      <c r="B22">
        <v>1</v>
      </c>
      <c r="C22">
        <v>0</v>
      </c>
      <c r="D22">
        <v>0</v>
      </c>
    </row>
    <row r="23" spans="1:12">
      <c r="H23" t="s">
        <v>27</v>
      </c>
    </row>
    <row r="24" spans="1:12">
      <c r="H24" t="s">
        <v>8</v>
      </c>
      <c r="I24" t="s">
        <v>9</v>
      </c>
      <c r="J24" t="s">
        <v>10</v>
      </c>
      <c r="K24" t="s">
        <v>11</v>
      </c>
      <c r="L24" t="s">
        <v>12</v>
      </c>
    </row>
    <row r="25" spans="1:12">
      <c r="B25" t="s">
        <v>8</v>
      </c>
      <c r="C25" t="s">
        <v>9</v>
      </c>
      <c r="D25" t="s">
        <v>10</v>
      </c>
      <c r="E25" t="s">
        <v>11</v>
      </c>
      <c r="F25" t="s">
        <v>12</v>
      </c>
      <c r="H25">
        <f>MAX($B$29)</f>
        <v>3</v>
      </c>
      <c r="I25">
        <f>MAX($C$29)</f>
        <v>4</v>
      </c>
      <c r="J25">
        <f>MAX($D$29)</f>
        <v>10</v>
      </c>
      <c r="K25">
        <f>MAX($E$29)</f>
        <v>5.3823323474417624</v>
      </c>
      <c r="L25">
        <f>MAX($F$29)</f>
        <v>8</v>
      </c>
    </row>
    <row r="26" spans="1:12">
      <c r="A26" t="s">
        <v>0</v>
      </c>
      <c r="B26">
        <f>IF(OR(B2*B18=1,C2*C18=1,D2*D18=1),1,0)</f>
        <v>1</v>
      </c>
      <c r="C26">
        <f>SUMPRODUCT(B2:P2,$B$19:$P$19)</f>
        <v>2</v>
      </c>
      <c r="D26">
        <f>SUMPRODUCT(B2:D2,B20:D20,B5:D5)</f>
        <v>5</v>
      </c>
      <c r="E26">
        <f>SQRT(SUMPRODUCT(B2:D2,B21:D21,B5:D5))</f>
        <v>2.2360679774997898</v>
      </c>
      <c r="F26">
        <f>MAX(D22*D2*D5,C22*C2*C5,B22*B2*B5)</f>
        <v>0</v>
      </c>
      <c r="H26">
        <f>COUNT($B$18:$D$18)</f>
        <v>3</v>
      </c>
      <c r="I26">
        <f>COUNT($B$19:$D$19)</f>
        <v>3</v>
      </c>
      <c r="J26">
        <f>COUNT($B$20:$D$20)</f>
        <v>3</v>
      </c>
      <c r="K26">
        <f>COUNT($B$21:$D$21)</f>
        <v>3</v>
      </c>
      <c r="L26">
        <f>COUNT($B$22:$D$22)</f>
        <v>3</v>
      </c>
    </row>
    <row r="27" spans="1:12">
      <c r="A27" t="s">
        <v>1</v>
      </c>
      <c r="B27">
        <f>IF(OR(B3*B18=1,C3*C18=1,D3*D18=1),1,0)</f>
        <v>1</v>
      </c>
      <c r="C27">
        <f>SUMPRODUCT(B3:P3,$B$19:$P$19)</f>
        <v>1</v>
      </c>
      <c r="D27">
        <f>SUMPRODUCT(B3:D3,B20:D20,B5:D5)</f>
        <v>2</v>
      </c>
      <c r="E27">
        <f>SQRT(SUMPRODUCT(B3:D3,B21:D21,B5:D5))</f>
        <v>1.4142135623730951</v>
      </c>
      <c r="F27">
        <f>MAX(D22*D3*D5,C22*C3*C5,B22*B3*B5)</f>
        <v>4</v>
      </c>
      <c r="H27" t="b">
        <f t="array" ref="H27">($B$18:$D$18=0)+($B$18:$D$18=1)=1</f>
        <v>1</v>
      </c>
      <c r="I27" t="b">
        <f>$B$11&gt;=$B$7</f>
        <v>1</v>
      </c>
      <c r="J27" t="b">
        <f t="array" ref="J27">($B$20:$D$20=0)+($B$20:$D$20=1)=1</f>
        <v>1</v>
      </c>
      <c r="K27" t="b">
        <f t="array" ref="K27">($B$21:$D$21=0)+($B$21:$D$21=1)=1</f>
        <v>1</v>
      </c>
      <c r="L27" t="b">
        <f>$B$11&gt;=$B$10</f>
        <v>1</v>
      </c>
    </row>
    <row r="28" spans="1:12">
      <c r="A28" t="s">
        <v>2</v>
      </c>
      <c r="B28">
        <f>IF(OR(B4*B18=1,C4*C18=1,D4*D18=1),1,0)</f>
        <v>1</v>
      </c>
      <c r="C28">
        <f>SUMPRODUCT(B4:P4,$B$19:$P$19)</f>
        <v>1</v>
      </c>
      <c r="D28">
        <f>SUMPRODUCT(B4:D4,B20:D20,B5:D5)</f>
        <v>3</v>
      </c>
      <c r="E28">
        <f>SQRT(SUMPRODUCT(B4:D4,B21:D21,B5:D5))</f>
        <v>1.7320508075688772</v>
      </c>
      <c r="F28">
        <f>MAX(D22*D4*D5,C22*C4*C5,B22*B4*B5)</f>
        <v>4</v>
      </c>
      <c r="H28" t="b">
        <f>$B$6&lt;=$B$11</f>
        <v>1</v>
      </c>
      <c r="I28" t="b">
        <f t="array" ref="I28">($B$19:$D$19=0)+($B$19:$D$19=1)=1</f>
        <v>1</v>
      </c>
      <c r="J28" t="b">
        <f>$B$8&lt;=$B$11</f>
        <v>1</v>
      </c>
      <c r="K28" t="b">
        <f>$B$9&lt;=$B$11</f>
        <v>1</v>
      </c>
      <c r="L28" t="b">
        <f t="array" ref="L28">($B$22:$D$22=0)+($B$22:$D$22=1)=1</f>
        <v>1</v>
      </c>
    </row>
    <row r="29" spans="1:12">
      <c r="A29" t="s">
        <v>17</v>
      </c>
      <c r="B29">
        <f>SUM(B26:B28)</f>
        <v>3</v>
      </c>
      <c r="C29" s="1">
        <f>SUM(C26:C28)</f>
        <v>4</v>
      </c>
      <c r="D29">
        <f>SUM(D26:D28)</f>
        <v>10</v>
      </c>
      <c r="E29">
        <f>SUM(E26:E28)</f>
        <v>5.3823323474417624</v>
      </c>
      <c r="F29">
        <f>SUM(F26:F28)</f>
        <v>8</v>
      </c>
      <c r="H29">
        <f>{32767,32767,0.000001,0.01,FALSE,FALSE,TRUE,1,1,1,0.0001,TRUE}</f>
        <v>32767</v>
      </c>
      <c r="I29">
        <f>{32767,32767,0.000001,0.01,TRUE,FALSE,TRUE,1,1,1,0.0001,TRUE}</f>
        <v>32767</v>
      </c>
      <c r="J29">
        <f>{32767,32767,0.000001,0.01,TRUE,FALSE,TRUE,1,1,1,0.0001,TRUE}</f>
        <v>32767</v>
      </c>
      <c r="K29">
        <f>{32767,32767,0.000001,0.01,FALSE,FALSE,TRUE,1,1,1,0.0001,TRUE}</f>
        <v>32767</v>
      </c>
      <c r="L29">
        <f>{32767,32767,0.000001,0.01,FALSE,FALSE,TRUE,1,1,1,0.0001,TRUE}</f>
        <v>32767</v>
      </c>
    </row>
    <row r="30" spans="1:12">
      <c r="H30">
        <f>{0,0,3,100,0,FALSE,TRUE,0.075,0,0,FALSE,30}</f>
        <v>0</v>
      </c>
      <c r="I30">
        <f>{0,0,2,100,0,FALSE,TRUE,0.075,0,0,FALSE,30}</f>
        <v>0</v>
      </c>
      <c r="J30">
        <f>{0,0,2,100,0,FALSE,TRUE,0.075,0,0,FALSE,30}</f>
        <v>0</v>
      </c>
      <c r="K30">
        <f>{0,0,1,100,0,FALSE,TRUE,0.075,0,0,FALSE,30}</f>
        <v>0</v>
      </c>
      <c r="L30">
        <f>{0,0,1,100,0,FALSE,TRUE,0.075,0,0,FALSE,30}</f>
        <v>0</v>
      </c>
    </row>
  </sheetData>
  <scenarios current="0">
    <scenario name="U3" count="3" user="Elad" comment="נוצר על-ידי Elad ב 6/12/2020">
      <inputCells r="B22" val="1"/>
      <inputCells r="C22" val="0"/>
      <inputCells r="D22" val="1"/>
    </scenario>
  </scenario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C886-5D9E-4C29-90CD-4303FD635E99}">
  <dimension ref="A1:O30"/>
  <sheetViews>
    <sheetView workbookViewId="0">
      <selection activeCell="B25" sqref="B25"/>
    </sheetView>
  </sheetViews>
  <sheetFormatPr defaultRowHeight="13.75"/>
  <cols>
    <col min="1" max="1" width="12.21875" customWidth="1"/>
  </cols>
  <sheetData>
    <row r="1" spans="1:15">
      <c r="A1" t="s">
        <v>15</v>
      </c>
      <c r="B1" t="s">
        <v>3</v>
      </c>
      <c r="C1" t="s">
        <v>4</v>
      </c>
      <c r="D1" t="s">
        <v>5</v>
      </c>
      <c r="E1" t="s">
        <v>75</v>
      </c>
      <c r="F1" t="s">
        <v>76</v>
      </c>
    </row>
    <row r="2" spans="1:15" ht="14.4">
      <c r="A2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15" ht="14.4">
      <c r="A3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</row>
    <row r="4" spans="1:15" ht="14.4">
      <c r="A4" t="s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</row>
    <row r="5" spans="1:15" ht="14.4">
      <c r="A5" s="10" t="s">
        <v>28</v>
      </c>
      <c r="B5" s="2">
        <v>90</v>
      </c>
      <c r="C5" s="2">
        <v>10</v>
      </c>
      <c r="D5" s="2">
        <v>45</v>
      </c>
      <c r="E5" s="2">
        <v>50</v>
      </c>
      <c r="F5" s="2">
        <v>91</v>
      </c>
    </row>
    <row r="6" spans="1:15">
      <c r="A6" t="s">
        <v>19</v>
      </c>
      <c r="B6">
        <f>SUMPRODUCT(B5:F5,B18:F18)</f>
        <v>60</v>
      </c>
    </row>
    <row r="7" spans="1:15">
      <c r="A7" t="s">
        <v>20</v>
      </c>
      <c r="B7">
        <f>SUMPRODUCT(B5:F5,B19:F19)</f>
        <v>55</v>
      </c>
    </row>
    <row r="8" spans="1:15">
      <c r="A8" t="s">
        <v>21</v>
      </c>
      <c r="B8">
        <f>SUMPRODUCT(B5:F5,B20:F20)</f>
        <v>100</v>
      </c>
    </row>
    <row r="9" spans="1:15">
      <c r="A9" t="s">
        <v>22</v>
      </c>
      <c r="B9">
        <f>SUMPRODUCT(B5:F5,B21:F21)</f>
        <v>91</v>
      </c>
    </row>
    <row r="10" spans="1:15">
      <c r="A10" t="s">
        <v>23</v>
      </c>
      <c r="B10">
        <f>SUMPRODUCT(B5:F5,B22:F22)</f>
        <v>91</v>
      </c>
    </row>
    <row r="11" spans="1:15" ht="14.4">
      <c r="A11" s="10" t="s">
        <v>6</v>
      </c>
      <c r="B11" s="2">
        <v>100</v>
      </c>
      <c r="O11" s="11" t="s">
        <v>77</v>
      </c>
    </row>
    <row r="12" spans="1:15" ht="14.4">
      <c r="A12" s="2"/>
      <c r="B12" s="2"/>
      <c r="N12" t="s">
        <v>16</v>
      </c>
      <c r="O12" s="11" t="s">
        <v>78</v>
      </c>
    </row>
    <row r="13" spans="1:15" ht="14.4">
      <c r="A13" s="10" t="s">
        <v>74</v>
      </c>
      <c r="B13" s="2">
        <v>2</v>
      </c>
      <c r="O13" s="11" t="s">
        <v>79</v>
      </c>
    </row>
    <row r="14" spans="1:15" ht="14.4">
      <c r="O14" s="11" t="s">
        <v>80</v>
      </c>
    </row>
    <row r="15" spans="1:15" ht="14.4">
      <c r="O15" s="12" t="s">
        <v>81</v>
      </c>
    </row>
    <row r="16" spans="1:15">
      <c r="A16" t="s">
        <v>18</v>
      </c>
    </row>
    <row r="17" spans="1:12">
      <c r="A17" t="s">
        <v>7</v>
      </c>
      <c r="B17" t="s">
        <v>3</v>
      </c>
      <c r="C17" t="s">
        <v>4</v>
      </c>
      <c r="D17" t="s">
        <v>5</v>
      </c>
      <c r="E17" t="s">
        <v>75</v>
      </c>
      <c r="F17" t="s">
        <v>76</v>
      </c>
    </row>
    <row r="18" spans="1:12">
      <c r="A18" t="s">
        <v>13</v>
      </c>
      <c r="B18">
        <v>0</v>
      </c>
      <c r="C18">
        <v>1</v>
      </c>
      <c r="D18">
        <v>0</v>
      </c>
      <c r="E18">
        <v>1</v>
      </c>
      <c r="F18">
        <v>0</v>
      </c>
    </row>
    <row r="19" spans="1:12">
      <c r="A19" t="s">
        <v>14</v>
      </c>
      <c r="B19">
        <v>0</v>
      </c>
      <c r="C19">
        <v>1</v>
      </c>
      <c r="D19">
        <v>1</v>
      </c>
      <c r="E19">
        <v>0</v>
      </c>
      <c r="F19">
        <v>0</v>
      </c>
    </row>
    <row r="20" spans="1:12">
      <c r="A20" t="s">
        <v>24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12">
      <c r="A21" t="s">
        <v>25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12">
      <c r="A22" t="s">
        <v>26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12">
      <c r="H23" t="s">
        <v>27</v>
      </c>
    </row>
    <row r="24" spans="1:12">
      <c r="H24" t="s">
        <v>8</v>
      </c>
      <c r="I24" t="s">
        <v>9</v>
      </c>
      <c r="J24" t="s">
        <v>10</v>
      </c>
      <c r="K24" t="s">
        <v>11</v>
      </c>
      <c r="L24" t="s">
        <v>12</v>
      </c>
    </row>
    <row r="25" spans="1:12">
      <c r="B25" t="s">
        <v>8</v>
      </c>
      <c r="C25" t="s">
        <v>9</v>
      </c>
      <c r="D25" t="s">
        <v>10</v>
      </c>
      <c r="E25" t="s">
        <v>11</v>
      </c>
      <c r="F25" t="s">
        <v>12</v>
      </c>
      <c r="H25">
        <f>MAX($B$29)</f>
        <v>3</v>
      </c>
      <c r="I25">
        <f>MAX($C$29)</f>
        <v>6</v>
      </c>
      <c r="J25">
        <f>MAX($D$29)</f>
        <v>300</v>
      </c>
      <c r="K25">
        <f>MAX($E$29)</f>
        <v>28.618176042508367</v>
      </c>
      <c r="L25">
        <f>MAX($F$29)</f>
        <v>273</v>
      </c>
    </row>
    <row r="26" spans="1:12">
      <c r="A26" t="s">
        <v>0</v>
      </c>
      <c r="B26">
        <f>IF(OR(B2*B18=1,C2*C18=1,D2*D18=1,E2*E18=1,F2*F18=1),1,0)</f>
        <v>1</v>
      </c>
      <c r="C26">
        <f>SUMPRODUCT(B2:P2,$B$19:$P$19)</f>
        <v>2</v>
      </c>
      <c r="D26">
        <f>SUMPRODUCT(B2:F2,B20:F20,B5:F5)</f>
        <v>100</v>
      </c>
      <c r="E26">
        <f>(SUMPRODUCT(B2:F2,B21:F21,SQRT(B5:F5)))</f>
        <v>9.5393920141694561</v>
      </c>
      <c r="F26">
        <f>MAX(F22*F2*F5,E22*E2*E5,D22*D2*D5,C22*C2*C5,B22*B2*B5)</f>
        <v>91</v>
      </c>
      <c r="H26">
        <f>COUNT($B$18:$F$18)</f>
        <v>5</v>
      </c>
      <c r="I26">
        <f>COUNT($B$19:$F$19)</f>
        <v>5</v>
      </c>
      <c r="J26">
        <f>COUNT($B$20:$F$20)</f>
        <v>5</v>
      </c>
      <c r="K26">
        <f>COUNT($B$21:$F$21)</f>
        <v>5</v>
      </c>
      <c r="L26">
        <f>COUNT($B$22:$F$22)</f>
        <v>5</v>
      </c>
    </row>
    <row r="27" spans="1:12">
      <c r="A27" t="s">
        <v>1</v>
      </c>
      <c r="B27">
        <f>IF(OR(B3*B18=1,C3*C18=1,D3*D18=1,E3*E18=1,F3*F18=1),1,0)</f>
        <v>1</v>
      </c>
      <c r="C27">
        <f>SUMPRODUCT(B3:P3,$B$19:$P$19)</f>
        <v>2</v>
      </c>
      <c r="D27">
        <f>SUMPRODUCT(B3:F3,B20:F20,B5:F5)</f>
        <v>100</v>
      </c>
      <c r="E27">
        <f>SUMPRODUCT(B3:F3,B21:F21,SQRT(B5:F5))</f>
        <v>9.5393920141694561</v>
      </c>
      <c r="F27">
        <f>MAX(F22*F3*F5,E22*E3*E5,D22*D3*D5,C22*C3*C5,B22*B3*B5)</f>
        <v>91</v>
      </c>
      <c r="H27" t="b">
        <f t="array" ref="H27">($B$18:$F$18=0)+($B$18:$F$18=1)=1</f>
        <v>1</v>
      </c>
      <c r="I27" t="b">
        <f>$B$11&gt;=$B$7</f>
        <v>1</v>
      </c>
      <c r="J27" t="b">
        <f t="array" ref="J27">($B$20:$F$20=0)+($B$20:$F$20=1)=1</f>
        <v>1</v>
      </c>
      <c r="K27" t="b">
        <f t="array" ref="K27">($B$21:$F$21=0)+($B$21:$F$21=1)=1</f>
        <v>1</v>
      </c>
      <c r="L27" t="b">
        <f>$B$11&gt;=$B$10</f>
        <v>1</v>
      </c>
    </row>
    <row r="28" spans="1:12">
      <c r="A28" t="s">
        <v>2</v>
      </c>
      <c r="B28">
        <f>IF(OR(B4*B18=1,C4*C18=1,D4*D18=1,E4*E18=1,F4*F18=1),1,0)</f>
        <v>1</v>
      </c>
      <c r="C28">
        <f>SUMPRODUCT(B4:P4,$B$19:$P$19)</f>
        <v>2</v>
      </c>
      <c r="D28">
        <f>SUMPRODUCT(B4:F4,B20:F20,B5:F5)</f>
        <v>100</v>
      </c>
      <c r="E28">
        <f>SUMPRODUCT(B4:F4,B21:F21,SQRT(B5:F5))</f>
        <v>9.5393920141694561</v>
      </c>
      <c r="F28">
        <f>MAX(F22*F4*F5,E22*E4*E5,D22*D4*D5,C22*C4*C5,B22*B4*B5)</f>
        <v>91</v>
      </c>
      <c r="H28" t="b">
        <f>$B$6&lt;=$B$11</f>
        <v>1</v>
      </c>
      <c r="I28" t="b">
        <f t="array" ref="I28">($B$19:$F$19=0)+($B$19:$F$19=1)=1</f>
        <v>1</v>
      </c>
      <c r="J28" t="b">
        <f>$B$8&lt;=$B$11</f>
        <v>1</v>
      </c>
      <c r="K28" t="b">
        <f>$B$9&lt;=$B$11</f>
        <v>1</v>
      </c>
      <c r="L28" t="b">
        <f t="array" ref="L28">($B$22:$F$22=0)+($B$22:$F$22=1)=1</f>
        <v>1</v>
      </c>
    </row>
    <row r="29" spans="1:12">
      <c r="A29" t="s">
        <v>17</v>
      </c>
      <c r="B29">
        <f>SUM(B26:B28)</f>
        <v>3</v>
      </c>
      <c r="C29" s="1">
        <f>SUM(C26:C28)</f>
        <v>6</v>
      </c>
      <c r="D29">
        <f>SUM(D26:D28)</f>
        <v>300</v>
      </c>
      <c r="E29">
        <f>SUM(E26:E28)</f>
        <v>28.618176042508367</v>
      </c>
      <c r="F29">
        <f>SUM(F26:F28)</f>
        <v>273</v>
      </c>
      <c r="H29">
        <f>{32767,32767,0.000001,0.01,FALSE,FALSE,TRUE,1,1,1,0.0001,TRUE}</f>
        <v>32767</v>
      </c>
      <c r="I29">
        <f>{32767,32767,0.000001,0.01,TRUE,FALSE,TRUE,1,1,1,0.0001,TRUE}</f>
        <v>32767</v>
      </c>
      <c r="J29">
        <f>{32767,32767,0.000001,0.01,TRUE,FALSE,TRUE,1,1,1,0.0001,TRUE}</f>
        <v>32767</v>
      </c>
      <c r="K29">
        <f>{32767,32767,0.000001,0.01,FALSE,FALSE,TRUE,1,1,1,0.0001,TRUE}</f>
        <v>32767</v>
      </c>
      <c r="L29">
        <f>{32767,32767,0.000001,0.01,TRUE,FALSE,TRUE,1,1,1,0.0001,TRUE}</f>
        <v>32767</v>
      </c>
    </row>
    <row r="30" spans="1:12">
      <c r="H30">
        <f>{0,0,3,100,0,FALSE,TRUE,0.075,0,0,FALSE,30}</f>
        <v>0</v>
      </c>
      <c r="I30">
        <f>{0,0,2,100,0,FALSE,TRUE,0.075,0,0,FALSE,30}</f>
        <v>0</v>
      </c>
      <c r="J30">
        <f>{0,0,2,100,0,FALSE,TRUE,0.075,0,0,FALSE,30}</f>
        <v>0</v>
      </c>
      <c r="K30">
        <f>{0,0,1,100,0,FALSE,TRUE,0.075,0,0,FALSE,30}</f>
        <v>0</v>
      </c>
      <c r="L30">
        <f>{0,0,2,100,0,FALSE,TRUE,0.075,0,0,FALSE,30}</f>
        <v>0</v>
      </c>
    </row>
  </sheetData>
  <scenarios current="0">
    <scenario name="U3" count="3" user="Elad" comment="נוצר על-ידי Elad ב 6/12/2020">
      <inputCells r="B22" val="1"/>
      <inputCells r="C22" val="0"/>
      <inputCells r="D22" val="1"/>
    </scenario>
  </scenario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E53F-A1F6-4226-8191-650531E03124}">
  <dimension ref="A1:O34"/>
  <sheetViews>
    <sheetView tabSelected="1" topLeftCell="A10" zoomScale="85" zoomScaleNormal="85" workbookViewId="0">
      <selection activeCell="F21" sqref="F21"/>
    </sheetView>
  </sheetViews>
  <sheetFormatPr defaultRowHeight="13.75"/>
  <cols>
    <col min="1" max="1" width="12.21875" customWidth="1"/>
  </cols>
  <sheetData>
    <row r="1" spans="1:15">
      <c r="A1" t="s">
        <v>15</v>
      </c>
      <c r="B1" t="s">
        <v>3</v>
      </c>
      <c r="C1" t="s">
        <v>4</v>
      </c>
      <c r="D1" t="s">
        <v>5</v>
      </c>
      <c r="E1" t="s">
        <v>75</v>
      </c>
      <c r="F1" t="s">
        <v>76</v>
      </c>
    </row>
    <row r="2" spans="1:15" ht="14.4">
      <c r="A2" t="s">
        <v>0</v>
      </c>
      <c r="B2" s="2">
        <v>0</v>
      </c>
      <c r="C2" s="2">
        <v>1</v>
      </c>
      <c r="D2" s="2">
        <v>0</v>
      </c>
      <c r="E2" s="2">
        <v>0</v>
      </c>
      <c r="F2" s="2">
        <v>0</v>
      </c>
    </row>
    <row r="3" spans="1:15" ht="14.4">
      <c r="A3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</row>
    <row r="4" spans="1:15" ht="14.4">
      <c r="A4" t="s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</row>
    <row r="5" spans="1:15" ht="14.4">
      <c r="A5" t="s">
        <v>82</v>
      </c>
      <c r="B5" s="2">
        <v>1</v>
      </c>
      <c r="C5" s="2">
        <v>1</v>
      </c>
      <c r="D5" s="2">
        <v>1</v>
      </c>
      <c r="E5" s="2">
        <v>1</v>
      </c>
      <c r="F5" s="2">
        <v>1</v>
      </c>
    </row>
    <row r="6" spans="1:15" ht="14.4">
      <c r="A6" t="s">
        <v>83</v>
      </c>
      <c r="B6" s="2">
        <v>1</v>
      </c>
      <c r="C6" s="2">
        <v>1</v>
      </c>
      <c r="D6" s="2">
        <v>1</v>
      </c>
      <c r="E6" s="2">
        <v>1</v>
      </c>
      <c r="F6" s="2">
        <v>1</v>
      </c>
    </row>
    <row r="7" spans="1:15" ht="14.4">
      <c r="A7" s="10" t="s">
        <v>28</v>
      </c>
      <c r="B7" s="2">
        <v>90</v>
      </c>
      <c r="C7" s="2">
        <v>10</v>
      </c>
      <c r="D7" s="2">
        <v>45</v>
      </c>
      <c r="E7" s="2">
        <v>50</v>
      </c>
      <c r="F7" s="2">
        <v>99</v>
      </c>
    </row>
    <row r="8" spans="1:15">
      <c r="A8" t="s">
        <v>19</v>
      </c>
      <c r="B8">
        <f>SUMPRODUCT(B7:F7,B20:F20)</f>
        <v>90</v>
      </c>
    </row>
    <row r="9" spans="1:15">
      <c r="A9" t="s">
        <v>20</v>
      </c>
      <c r="B9">
        <f>SUMPRODUCT(B7:F7,B21:F21)</f>
        <v>100</v>
      </c>
    </row>
    <row r="10" spans="1:15">
      <c r="A10" t="s">
        <v>21</v>
      </c>
      <c r="B10">
        <f>SUMPRODUCT(B7:F7,B22:F22)</f>
        <v>100</v>
      </c>
    </row>
    <row r="11" spans="1:15">
      <c r="A11" t="s">
        <v>22</v>
      </c>
      <c r="B11">
        <f>SUMPRODUCT(B7:F7,B23:F23)</f>
        <v>100</v>
      </c>
    </row>
    <row r="12" spans="1:15">
      <c r="A12" t="s">
        <v>23</v>
      </c>
      <c r="B12">
        <f>SUMPRODUCT(B7:F7,B24:F24)</f>
        <v>90</v>
      </c>
    </row>
    <row r="13" spans="1:15" ht="14.4">
      <c r="A13" s="10" t="s">
        <v>6</v>
      </c>
      <c r="B13" s="2">
        <v>100</v>
      </c>
      <c r="O13" s="11"/>
    </row>
    <row r="14" spans="1:15" ht="14.4">
      <c r="A14" s="2"/>
      <c r="B14" s="2"/>
      <c r="O14" s="11"/>
    </row>
    <row r="15" spans="1:15" ht="14.4">
      <c r="A15" s="10" t="s">
        <v>74</v>
      </c>
      <c r="B15" s="2">
        <v>2</v>
      </c>
      <c r="O15" s="11"/>
    </row>
    <row r="16" spans="1:15">
      <c r="O16" s="11"/>
    </row>
    <row r="17" spans="1:15" ht="14.4">
      <c r="O17" s="12"/>
    </row>
    <row r="18" spans="1:15">
      <c r="A18" t="s">
        <v>18</v>
      </c>
    </row>
    <row r="19" spans="1:15">
      <c r="A19" t="s">
        <v>7</v>
      </c>
      <c r="B19" t="s">
        <v>3</v>
      </c>
      <c r="C19" t="s">
        <v>4</v>
      </c>
      <c r="D19" t="s">
        <v>5</v>
      </c>
      <c r="E19" t="s">
        <v>75</v>
      </c>
      <c r="F19" t="s">
        <v>76</v>
      </c>
    </row>
    <row r="20" spans="1:15">
      <c r="A20" t="s">
        <v>13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15">
      <c r="A21" t="s">
        <v>14</v>
      </c>
      <c r="B21">
        <v>1</v>
      </c>
      <c r="C21">
        <v>1</v>
      </c>
      <c r="D21">
        <v>0</v>
      </c>
      <c r="E21">
        <v>0</v>
      </c>
      <c r="F21">
        <v>0</v>
      </c>
    </row>
    <row r="22" spans="1:15">
      <c r="A22" t="s">
        <v>24</v>
      </c>
      <c r="B22">
        <v>1</v>
      </c>
      <c r="C22">
        <v>1</v>
      </c>
      <c r="D22">
        <v>0</v>
      </c>
      <c r="E22">
        <v>0</v>
      </c>
      <c r="F22">
        <v>0</v>
      </c>
    </row>
    <row r="23" spans="1:15">
      <c r="A23" t="s">
        <v>25</v>
      </c>
      <c r="B23">
        <v>1</v>
      </c>
      <c r="C23">
        <v>1</v>
      </c>
      <c r="D23">
        <v>0</v>
      </c>
      <c r="E23">
        <v>0</v>
      </c>
      <c r="F23">
        <v>0</v>
      </c>
    </row>
    <row r="24" spans="1:15">
      <c r="A24" t="s">
        <v>26</v>
      </c>
      <c r="B24">
        <v>1</v>
      </c>
      <c r="C24">
        <v>0</v>
      </c>
      <c r="D24">
        <v>0</v>
      </c>
      <c r="E24">
        <v>0</v>
      </c>
      <c r="F24">
        <v>0</v>
      </c>
    </row>
    <row r="27" spans="1:15">
      <c r="B27" t="s">
        <v>8</v>
      </c>
      <c r="C27" t="s">
        <v>9</v>
      </c>
      <c r="D27" t="s">
        <v>10</v>
      </c>
      <c r="E27" t="s">
        <v>11</v>
      </c>
      <c r="F27" t="s">
        <v>12</v>
      </c>
      <c r="I27" t="s">
        <v>27</v>
      </c>
    </row>
    <row r="28" spans="1:15">
      <c r="A28" t="s">
        <v>0</v>
      </c>
      <c r="B28">
        <f>IF(OR(B2*B20=1,C2*C20=1,D2*D20=1,E2*E20=1,F2*F20=1),1,0)</f>
        <v>0</v>
      </c>
      <c r="C28">
        <f>SUMPRODUCT(B2:P2,$B$21:$P$21)</f>
        <v>1</v>
      </c>
      <c r="D28">
        <f>SUMPRODUCT(B2:F2,B22:F22,B7:F7)</f>
        <v>10</v>
      </c>
      <c r="E28">
        <f>(SUMPRODUCT(B2:F2,B23:F23,SQRT(B7:F7)))</f>
        <v>3.1622776601683795</v>
      </c>
      <c r="F28">
        <f>MAX(F24*F2*F7,E24*E2*E7,D24*D2*D7,C24*C2*C7,B24*B2*B7)</f>
        <v>0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</row>
    <row r="29" spans="1:15">
      <c r="A29" t="s">
        <v>1</v>
      </c>
      <c r="B29">
        <f>IF(OR(B3*B20=1,C3*C20=1,D3*D20=1,E3*E20=1,F3*F20=1),1,0)</f>
        <v>1</v>
      </c>
      <c r="C29">
        <f>SUMPRODUCT(B3:P3,$B$21:$P$21)</f>
        <v>2</v>
      </c>
      <c r="D29">
        <f>SUMPRODUCT(B3:F3,B22:F22,B7:F7)</f>
        <v>100</v>
      </c>
      <c r="E29">
        <f>SUMPRODUCT(B3:F3,B23:F23,SQRT(B7:F7))</f>
        <v>12.649110640673518</v>
      </c>
      <c r="F29">
        <f>MAX(F24*F3*F7,E24*E3*E7,D24*D3*D7,C24*C3*C7,B24*B3*B7)</f>
        <v>90</v>
      </c>
      <c r="I29">
        <f>MAX($B$33)</f>
        <v>4</v>
      </c>
      <c r="J29">
        <f>MAX($C$33)</f>
        <v>9</v>
      </c>
      <c r="K29">
        <f>MAX($D$33)</f>
        <v>410</v>
      </c>
      <c r="L29">
        <f>MAX($E$33)</f>
        <v>53.758720222862458</v>
      </c>
      <c r="M29">
        <f>MAX($F$33)</f>
        <v>360</v>
      </c>
    </row>
    <row r="30" spans="1:15">
      <c r="A30" t="s">
        <v>2</v>
      </c>
      <c r="B30">
        <f>IF(OR(B4*B20=1,C4*C20=1,D4*D20=1,E4*E20=1,F4*F20=1),1,0)</f>
        <v>1</v>
      </c>
      <c r="C30">
        <f>SUMPRODUCT(B4:P4,$B$21:$P$21)</f>
        <v>2</v>
      </c>
      <c r="D30">
        <f>SUMPRODUCT(B4:F4,B22:F22,B7:F7)</f>
        <v>100</v>
      </c>
      <c r="E30">
        <f>SUMPRODUCT(B4:F4,B23:F23,SQRT(B7:F7))</f>
        <v>12.649110640673518</v>
      </c>
      <c r="F30">
        <f>MAX(F24*F4*F7,E24*E4*E7,D24*D4*D7,C24*C4*C7,B24*B4*B7)</f>
        <v>90</v>
      </c>
      <c r="I30">
        <f>COUNT($B$20:$F$20)</f>
        <v>5</v>
      </c>
      <c r="J30">
        <f>COUNT($B$21:$F$21)</f>
        <v>5</v>
      </c>
      <c r="K30">
        <f>COUNT($B$22:$F$22)</f>
        <v>5</v>
      </c>
      <c r="L30">
        <f>COUNT($B$23:$F$23)</f>
        <v>5</v>
      </c>
      <c r="M30">
        <f>COUNT($B$24:$F$24)</f>
        <v>5</v>
      </c>
    </row>
    <row r="31" spans="1:15">
      <c r="A31" t="s">
        <v>82</v>
      </c>
      <c r="B31">
        <f>IF(OR(B5*B20=1,C5*C20=1,D5*D20=1,E5*E20=1,F5*F20=1),1,0)</f>
        <v>1</v>
      </c>
      <c r="C31">
        <f>SUMPRODUCT(B5:P5,$B$21:$P$21)</f>
        <v>2</v>
      </c>
      <c r="D31">
        <f>SUMPRODUCT(B5:F5,B22:F22,B7:F7)</f>
        <v>100</v>
      </c>
      <c r="E31">
        <f>SUMPRODUCT(B5:F5,B23:F23,SQRT(B7:F7))</f>
        <v>12.649110640673518</v>
      </c>
      <c r="F31">
        <f>MAX(F24*F5*F7,E24*E5*E7,D24*D5*D7,C24*C5*C7,B24*B5*B7)</f>
        <v>90</v>
      </c>
      <c r="I31" t="b">
        <f t="array" ref="I31">($B$20:$F$20=0)+($B$20:$F$20=1)=1</f>
        <v>1</v>
      </c>
      <c r="J31" t="b">
        <f>$B$13&gt;=$B$9</f>
        <v>1</v>
      </c>
      <c r="K31" t="b">
        <f t="array" ref="K31">($B$22:$F$22=0)+($B$22:$F$22=1)=1</f>
        <v>1</v>
      </c>
      <c r="L31" t="b">
        <f t="array" ref="L31">($B$23:$F$23=0)+($B$23:$F$23=1)=1</f>
        <v>1</v>
      </c>
      <c r="M31" t="b">
        <f>$B$13&gt;=$B$12</f>
        <v>1</v>
      </c>
    </row>
    <row r="32" spans="1:15">
      <c r="A32" t="s">
        <v>83</v>
      </c>
      <c r="B32">
        <f>IF(OR(B6*B20=1,C6*C20=1,D6*D20=1,E6*E20=1,F6*F20=1),1,0)</f>
        <v>1</v>
      </c>
      <c r="C32">
        <f>SUMPRODUCT(B6:P6,$B$21:$P$21)</f>
        <v>2</v>
      </c>
      <c r="D32">
        <f>SUMPRODUCT(B6:F6,B22:F22,B7:F7)</f>
        <v>100</v>
      </c>
      <c r="E32">
        <f>SUMPRODUCT(B6:F6,B23:F23,SQRT(B7:F7))</f>
        <v>12.649110640673518</v>
      </c>
      <c r="F32">
        <f>MAX(F24*F6*F7,E24*E6*E7,D24*D6*D7,C24*C6*C7,B24*B6*B7)</f>
        <v>90</v>
      </c>
      <c r="I32" t="b">
        <f>$B$8&lt;=$B$13</f>
        <v>1</v>
      </c>
      <c r="J32" t="b">
        <f t="array" ref="J32">($B$21:$F$21=0)+($B$21:$F$21=1)=1</f>
        <v>1</v>
      </c>
      <c r="K32" t="b">
        <f>$B$10&lt;=$B$13</f>
        <v>1</v>
      </c>
      <c r="L32" t="b">
        <f>$B$11&lt;=$B$13</f>
        <v>1</v>
      </c>
      <c r="M32" t="b">
        <f t="array" ref="M32">($B$24:$F$24=0)+($B$24:$F$24=1)=1</f>
        <v>1</v>
      </c>
    </row>
    <row r="33" spans="1:13">
      <c r="A33" t="s">
        <v>17</v>
      </c>
      <c r="B33">
        <f>SUM(B28:B32)</f>
        <v>4</v>
      </c>
      <c r="C33" s="1">
        <f>SUM(C28:C32)</f>
        <v>9</v>
      </c>
      <c r="D33">
        <f>SUM(D28:D32)</f>
        <v>410</v>
      </c>
      <c r="E33">
        <f>SUM(E28:E32)</f>
        <v>53.758720222862458</v>
      </c>
      <c r="F33">
        <f>SUM(F28:F32)</f>
        <v>360</v>
      </c>
      <c r="I33">
        <f>{32767,32767,0.000001,0.01,FALSE,FALSE,TRUE,1,1,1,0.0001,TRUE}</f>
        <v>32767</v>
      </c>
      <c r="J33">
        <f>{32767,32767,0.000001,0.01,TRUE,FALSE,TRUE,1,1,1,0.0001,TRUE}</f>
        <v>32767</v>
      </c>
      <c r="K33">
        <f>{32767,32767,0.000001,0.01,TRUE,FALSE,TRUE,1,1,1,0.0001,TRUE}</f>
        <v>32767</v>
      </c>
      <c r="L33">
        <f>{32767,32767,0.000001,0.01,FALSE,FALSE,TRUE,1,1,1,0.0001,TRUE}</f>
        <v>32767</v>
      </c>
      <c r="M33">
        <f>{32767,32767,0.000001,0.01,FALSE,FALSE,TRUE,1,1,1,0.0001,TRUE}</f>
        <v>32767</v>
      </c>
    </row>
    <row r="34" spans="1:13">
      <c r="I34">
        <f>{0,0,3,100,0,FALSE,TRUE,0.075,0,0,FALSE,30}</f>
        <v>0</v>
      </c>
      <c r="J34">
        <f>{0,0,2,100,0,FALSE,TRUE,0.075,0,0,FALSE,30}</f>
        <v>0</v>
      </c>
      <c r="K34">
        <f>{0,0,2,100,0,FALSE,TRUE,0.075,0,0,FALSE,30}</f>
        <v>0</v>
      </c>
      <c r="L34">
        <f>{0,0,1,100,0,FALSE,TRUE,0.075,0,0,FALSE,30}</f>
        <v>0</v>
      </c>
      <c r="M34">
        <f>{0,0,3,100,0,FALSE,TRUE,0.075,0,0,FALSE,30}</f>
        <v>0</v>
      </c>
    </row>
  </sheetData>
  <scenarios current="0">
    <scenario name="U3" count="3" user="Elad" comment="נוצר על-ידי Elad ב 6/12/2020">
      <inputCells r="B24" val="1"/>
      <inputCells r="C24" val="0"/>
      <inputCells r="D24" val="1"/>
    </scenario>
  </scenario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CAEA-0F28-4B1E-A3C9-830E389EFA3F}">
  <dimension ref="A1:T33"/>
  <sheetViews>
    <sheetView zoomScaleNormal="100" workbookViewId="0">
      <selection activeCell="O1" sqref="O1:T33"/>
    </sheetView>
  </sheetViews>
  <sheetFormatPr defaultRowHeight="13.75"/>
  <sheetData>
    <row r="1" spans="1:20">
      <c r="A1" t="s">
        <v>15</v>
      </c>
      <c r="B1" t="s">
        <v>3</v>
      </c>
      <c r="C1" t="s">
        <v>4</v>
      </c>
      <c r="D1" t="s">
        <v>5</v>
      </c>
      <c r="E1" t="s">
        <v>75</v>
      </c>
      <c r="F1" t="s">
        <v>76</v>
      </c>
      <c r="H1" t="s">
        <v>15</v>
      </c>
      <c r="I1" t="s">
        <v>3</v>
      </c>
      <c r="J1" t="s">
        <v>4</v>
      </c>
      <c r="K1" t="s">
        <v>5</v>
      </c>
      <c r="L1" t="s">
        <v>75</v>
      </c>
      <c r="M1" t="s">
        <v>76</v>
      </c>
      <c r="O1" t="s">
        <v>15</v>
      </c>
      <c r="P1" t="s">
        <v>3</v>
      </c>
      <c r="Q1" t="s">
        <v>4</v>
      </c>
      <c r="R1" t="s">
        <v>5</v>
      </c>
      <c r="S1" t="s">
        <v>75</v>
      </c>
      <c r="T1" t="s">
        <v>76</v>
      </c>
    </row>
    <row r="2" spans="1:20" ht="14.4">
      <c r="A2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H2" t="s">
        <v>0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O2" t="s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</row>
    <row r="3" spans="1:20" ht="14.4">
      <c r="A3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H3" t="s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O3" t="s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</row>
    <row r="4" spans="1:20" ht="14.4">
      <c r="A4" t="s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H4" t="s">
        <v>2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O4" t="s">
        <v>2</v>
      </c>
      <c r="P4" s="2">
        <v>1</v>
      </c>
      <c r="Q4" s="2">
        <v>1</v>
      </c>
      <c r="R4" s="2">
        <v>1</v>
      </c>
      <c r="S4" s="2">
        <v>1</v>
      </c>
      <c r="T4" s="2">
        <v>1</v>
      </c>
    </row>
    <row r="5" spans="1:20" ht="14.4">
      <c r="A5" s="10" t="s">
        <v>28</v>
      </c>
      <c r="B5" s="2">
        <v>90</v>
      </c>
      <c r="C5" s="2">
        <v>10</v>
      </c>
      <c r="D5" s="2">
        <v>45</v>
      </c>
      <c r="E5" s="2">
        <v>50</v>
      </c>
      <c r="F5" s="2">
        <v>101</v>
      </c>
      <c r="H5" s="10" t="s">
        <v>28</v>
      </c>
      <c r="I5" s="2">
        <v>90</v>
      </c>
      <c r="J5" s="2">
        <v>10</v>
      </c>
      <c r="K5" s="2">
        <v>45</v>
      </c>
      <c r="L5" s="2">
        <v>50</v>
      </c>
      <c r="M5" s="2">
        <v>91</v>
      </c>
      <c r="O5" t="s">
        <v>82</v>
      </c>
      <c r="P5" s="2">
        <v>1</v>
      </c>
      <c r="Q5" s="2">
        <v>1</v>
      </c>
      <c r="R5" s="2">
        <v>1</v>
      </c>
      <c r="S5" s="2">
        <v>1</v>
      </c>
      <c r="T5" s="2">
        <v>1</v>
      </c>
    </row>
    <row r="6" spans="1:20" ht="14.4">
      <c r="A6" t="s">
        <v>19</v>
      </c>
      <c r="B6">
        <f>SUMPRODUCT(B5:F5,B18:F18)</f>
        <v>60</v>
      </c>
      <c r="H6" t="s">
        <v>19</v>
      </c>
      <c r="I6">
        <f>SUMPRODUCT(I5:M5,I18:M18)</f>
        <v>60</v>
      </c>
      <c r="O6" t="s">
        <v>83</v>
      </c>
      <c r="P6" s="2">
        <v>1</v>
      </c>
      <c r="Q6" s="2">
        <v>1</v>
      </c>
      <c r="R6" s="2">
        <v>1</v>
      </c>
      <c r="S6" s="2">
        <v>1</v>
      </c>
      <c r="T6" s="2">
        <v>1</v>
      </c>
    </row>
    <row r="7" spans="1:20" ht="14.4">
      <c r="A7" t="s">
        <v>20</v>
      </c>
      <c r="B7">
        <f>SUMPRODUCT(B5:F5,B19:F19)</f>
        <v>55</v>
      </c>
      <c r="H7" t="s">
        <v>20</v>
      </c>
      <c r="I7">
        <f>SUMPRODUCT(I5:M5,I19:M19)</f>
        <v>55</v>
      </c>
      <c r="O7" s="10" t="s">
        <v>28</v>
      </c>
      <c r="P7" s="2">
        <v>90</v>
      </c>
      <c r="Q7" s="2">
        <v>10</v>
      </c>
      <c r="R7" s="2">
        <v>45</v>
      </c>
      <c r="S7" s="2">
        <v>50</v>
      </c>
      <c r="T7" s="2">
        <v>99</v>
      </c>
    </row>
    <row r="8" spans="1:20">
      <c r="A8" t="s">
        <v>21</v>
      </c>
      <c r="B8">
        <f>SUMPRODUCT(B5:F5,B20:F20)</f>
        <v>100</v>
      </c>
      <c r="H8" t="s">
        <v>21</v>
      </c>
      <c r="I8">
        <f>SUMPRODUCT(I5:M5,I20:M20)</f>
        <v>100</v>
      </c>
      <c r="O8" t="s">
        <v>19</v>
      </c>
      <c r="P8">
        <f>SUMPRODUCT(P7:T7,P20:T20)</f>
        <v>60</v>
      </c>
    </row>
    <row r="9" spans="1:20">
      <c r="A9" t="s">
        <v>22</v>
      </c>
      <c r="B9">
        <f>SUMPRODUCT(B5:F5,B21:F21)</f>
        <v>95</v>
      </c>
      <c r="H9" t="s">
        <v>22</v>
      </c>
      <c r="I9">
        <f>SUMPRODUCT(I5:M5,I21:M21)</f>
        <v>95</v>
      </c>
      <c r="O9" t="s">
        <v>20</v>
      </c>
      <c r="P9">
        <f>SUMPRODUCT(P7:T7,P21:T21)</f>
        <v>60</v>
      </c>
    </row>
    <row r="10" spans="1:20">
      <c r="A10" t="s">
        <v>23</v>
      </c>
      <c r="B10">
        <f>SUMPRODUCT(B5:F5,B22:F22)</f>
        <v>100</v>
      </c>
      <c r="H10" t="s">
        <v>23</v>
      </c>
      <c r="I10">
        <f>SUMPRODUCT(I5:M5,I22:M22)</f>
        <v>91</v>
      </c>
      <c r="O10" t="s">
        <v>21</v>
      </c>
      <c r="P10">
        <f>SUMPRODUCT(P7:T7,P22:T22)</f>
        <v>100</v>
      </c>
    </row>
    <row r="11" spans="1:20" ht="14.4">
      <c r="A11" s="10" t="s">
        <v>6</v>
      </c>
      <c r="B11" s="2">
        <v>100</v>
      </c>
      <c r="H11" s="10" t="s">
        <v>6</v>
      </c>
      <c r="I11" s="2">
        <v>100</v>
      </c>
      <c r="O11" t="s">
        <v>22</v>
      </c>
      <c r="P11">
        <f>SUMPRODUCT(P7:T7,P23:T23)</f>
        <v>95</v>
      </c>
    </row>
    <row r="12" spans="1:20" ht="14.4">
      <c r="A12" s="2"/>
      <c r="B12" s="2"/>
      <c r="H12" s="2"/>
      <c r="I12" s="2"/>
      <c r="O12" t="s">
        <v>23</v>
      </c>
      <c r="P12">
        <f>SUMPRODUCT(P7:T7,P24:T24)</f>
        <v>99</v>
      </c>
    </row>
    <row r="13" spans="1:20" ht="14.4">
      <c r="A13" s="10" t="s">
        <v>74</v>
      </c>
      <c r="B13" s="2">
        <v>2</v>
      </c>
      <c r="H13" s="10" t="s">
        <v>74</v>
      </c>
      <c r="I13" s="2">
        <v>2</v>
      </c>
      <c r="O13" s="10" t="s">
        <v>6</v>
      </c>
      <c r="P13" s="2">
        <v>100</v>
      </c>
    </row>
    <row r="14" spans="1:20" ht="14.4">
      <c r="O14" s="2"/>
      <c r="P14" s="2"/>
    </row>
    <row r="15" spans="1:20" ht="14.4">
      <c r="O15" s="10" t="s">
        <v>74</v>
      </c>
      <c r="P15" s="2">
        <v>2</v>
      </c>
    </row>
    <row r="16" spans="1:20">
      <c r="A16" t="s">
        <v>18</v>
      </c>
      <c r="H16" t="s">
        <v>18</v>
      </c>
    </row>
    <row r="17" spans="1:20">
      <c r="A17" t="s">
        <v>7</v>
      </c>
      <c r="B17" t="s">
        <v>3</v>
      </c>
      <c r="C17" t="s">
        <v>4</v>
      </c>
      <c r="D17" t="s">
        <v>5</v>
      </c>
      <c r="E17" t="s">
        <v>75</v>
      </c>
      <c r="F17" t="s">
        <v>76</v>
      </c>
      <c r="H17" t="s">
        <v>7</v>
      </c>
      <c r="I17" t="s">
        <v>3</v>
      </c>
      <c r="J17" t="s">
        <v>4</v>
      </c>
      <c r="K17" t="s">
        <v>5</v>
      </c>
      <c r="L17" t="s">
        <v>75</v>
      </c>
      <c r="M17" t="s">
        <v>76</v>
      </c>
    </row>
    <row r="18" spans="1:20">
      <c r="A18" t="s">
        <v>13</v>
      </c>
      <c r="B18">
        <v>0</v>
      </c>
      <c r="C18">
        <v>1</v>
      </c>
      <c r="D18">
        <v>0</v>
      </c>
      <c r="E18">
        <v>1</v>
      </c>
      <c r="F18">
        <v>0</v>
      </c>
      <c r="H18" t="s">
        <v>13</v>
      </c>
      <c r="I18">
        <v>0</v>
      </c>
      <c r="J18">
        <v>1</v>
      </c>
      <c r="K18">
        <v>0</v>
      </c>
      <c r="L18">
        <v>1</v>
      </c>
      <c r="M18">
        <v>0</v>
      </c>
      <c r="O18" t="s">
        <v>18</v>
      </c>
    </row>
    <row r="19" spans="1:20">
      <c r="A19" t="s">
        <v>14</v>
      </c>
      <c r="B19">
        <v>0</v>
      </c>
      <c r="C19">
        <v>1</v>
      </c>
      <c r="D19">
        <v>1</v>
      </c>
      <c r="E19">
        <v>0</v>
      </c>
      <c r="F19">
        <v>0</v>
      </c>
      <c r="H19" t="s">
        <v>14</v>
      </c>
      <c r="I19">
        <v>0</v>
      </c>
      <c r="J19">
        <v>1</v>
      </c>
      <c r="K19">
        <v>1</v>
      </c>
      <c r="L19">
        <v>0</v>
      </c>
      <c r="M19">
        <v>0</v>
      </c>
      <c r="O19" t="s">
        <v>7</v>
      </c>
      <c r="P19" t="s">
        <v>3</v>
      </c>
      <c r="Q19" t="s">
        <v>4</v>
      </c>
      <c r="R19" t="s">
        <v>5</v>
      </c>
      <c r="S19" t="s">
        <v>75</v>
      </c>
      <c r="T19" t="s">
        <v>76</v>
      </c>
    </row>
    <row r="20" spans="1:20">
      <c r="A20" t="s">
        <v>24</v>
      </c>
      <c r="B20">
        <v>1</v>
      </c>
      <c r="C20">
        <v>1</v>
      </c>
      <c r="D20">
        <v>0</v>
      </c>
      <c r="E20">
        <v>0</v>
      </c>
      <c r="F20">
        <v>0</v>
      </c>
      <c r="H20" t="s">
        <v>24</v>
      </c>
      <c r="I20">
        <v>1</v>
      </c>
      <c r="J20">
        <v>1</v>
      </c>
      <c r="K20">
        <v>0</v>
      </c>
      <c r="L20">
        <v>0</v>
      </c>
      <c r="M20">
        <v>0</v>
      </c>
      <c r="O20" t="s">
        <v>13</v>
      </c>
      <c r="P20">
        <v>0</v>
      </c>
      <c r="Q20">
        <v>1</v>
      </c>
      <c r="R20">
        <v>0</v>
      </c>
      <c r="S20">
        <v>1</v>
      </c>
      <c r="T20">
        <v>0</v>
      </c>
    </row>
    <row r="21" spans="1:20">
      <c r="A21" t="s">
        <v>25</v>
      </c>
      <c r="B21">
        <v>0</v>
      </c>
      <c r="C21">
        <v>0</v>
      </c>
      <c r="D21">
        <v>1</v>
      </c>
      <c r="E21">
        <v>1</v>
      </c>
      <c r="F21">
        <v>0</v>
      </c>
      <c r="H21" t="s">
        <v>25</v>
      </c>
      <c r="I21">
        <v>0</v>
      </c>
      <c r="J21">
        <v>0</v>
      </c>
      <c r="K21">
        <v>1</v>
      </c>
      <c r="L21">
        <v>1</v>
      </c>
      <c r="M21">
        <v>0</v>
      </c>
      <c r="O21" t="s">
        <v>14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 t="s">
        <v>26</v>
      </c>
      <c r="B22">
        <v>1</v>
      </c>
      <c r="C22">
        <v>1</v>
      </c>
      <c r="D22">
        <v>0</v>
      </c>
      <c r="E22">
        <v>0</v>
      </c>
      <c r="F22">
        <v>0</v>
      </c>
      <c r="H22" t="s">
        <v>26</v>
      </c>
      <c r="I22">
        <v>0</v>
      </c>
      <c r="J22">
        <v>0</v>
      </c>
      <c r="K22">
        <v>0</v>
      </c>
      <c r="L22">
        <v>0</v>
      </c>
      <c r="M22">
        <v>1</v>
      </c>
      <c r="O22" t="s">
        <v>24</v>
      </c>
      <c r="P22">
        <v>1</v>
      </c>
      <c r="Q22">
        <v>1</v>
      </c>
      <c r="R22">
        <v>0</v>
      </c>
      <c r="S22">
        <v>0</v>
      </c>
      <c r="T22">
        <v>0</v>
      </c>
    </row>
    <row r="23" spans="1:20">
      <c r="O23" t="s">
        <v>25</v>
      </c>
      <c r="P23">
        <v>0</v>
      </c>
      <c r="Q23">
        <v>0</v>
      </c>
      <c r="R23">
        <v>1</v>
      </c>
      <c r="S23">
        <v>1</v>
      </c>
      <c r="T23">
        <v>0</v>
      </c>
    </row>
    <row r="24" spans="1:20">
      <c r="O24" t="s">
        <v>26</v>
      </c>
      <c r="P24">
        <v>0</v>
      </c>
      <c r="Q24">
        <v>0</v>
      </c>
      <c r="R24">
        <v>0</v>
      </c>
      <c r="S24">
        <v>0</v>
      </c>
      <c r="T24">
        <v>1</v>
      </c>
    </row>
    <row r="25" spans="1:20">
      <c r="B25" t="s">
        <v>8</v>
      </c>
      <c r="C25" t="s">
        <v>9</v>
      </c>
      <c r="D25" t="s">
        <v>10</v>
      </c>
      <c r="E25" t="s">
        <v>11</v>
      </c>
      <c r="F25" t="s">
        <v>12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</row>
    <row r="26" spans="1:20">
      <c r="A26" t="s">
        <v>0</v>
      </c>
      <c r="B26">
        <f>IF(OR(B2*B18=1,C2*C18=1,D2*D18=1,E2*E18=1,F2*F18=1),1,0)</f>
        <v>1</v>
      </c>
      <c r="C26">
        <f>SUMPRODUCT(B2:P2,$B$19:$P$19)</f>
        <v>4</v>
      </c>
      <c r="D26">
        <f>SUMPRODUCT(B2:F2,B20:F20,B5:F5)</f>
        <v>100</v>
      </c>
      <c r="E26">
        <f>(SUMPRODUCT(B2:F2,B21:F21,SQRT(B5:F5)))</f>
        <v>13.779271744364845</v>
      </c>
      <c r="F26">
        <f>MAX(F22*F2*F5,E22*E2*E5,D22*D2*D5,C22*C2*C5,B22*B2*B5)</f>
        <v>90</v>
      </c>
      <c r="H26" t="s">
        <v>0</v>
      </c>
      <c r="I26">
        <f>IF(OR(I2*I18=1,J2*J18=1,K2*K18=1,L2*L18=1,M2*M18=1),1,0)</f>
        <v>1</v>
      </c>
      <c r="J26">
        <f>SUMPRODUCT(I2:W2,$B$19:$P$19)</f>
        <v>3</v>
      </c>
      <c r="K26">
        <f>SUMPRODUCT(I2:M2,I20:M20,I5:M5)</f>
        <v>100</v>
      </c>
      <c r="L26">
        <f>(SUMPRODUCT(I2:M2,I21:M21,SQRT(I5:M5)))</f>
        <v>13.779271744364845</v>
      </c>
      <c r="M26">
        <f>MAX(M22*M2*M5,L22*L2*L5,K22*K2*K5,J22*J2*J5,I22*I2*I5)</f>
        <v>91</v>
      </c>
    </row>
    <row r="27" spans="1:20">
      <c r="A27" t="s">
        <v>1</v>
      </c>
      <c r="B27">
        <f>IF(OR(B3*B18=1,C3*C18=1,D3*D18=1,E3*E18=1,F3*F18=1),1,0)</f>
        <v>1</v>
      </c>
      <c r="C27">
        <f>SUMPRODUCT(B3:P3,$B$19:$P$19)</f>
        <v>4</v>
      </c>
      <c r="D27">
        <f>SUMPRODUCT(B3:F3,B20:F20,B5:F5)</f>
        <v>100</v>
      </c>
      <c r="E27">
        <f>SUMPRODUCT(B3:F3,B21:F21,SQRT(B5:F5))</f>
        <v>13.779271744364845</v>
      </c>
      <c r="F27">
        <f>MAX(F22*F3*F5,E22*E3*E5,D22*D3*D5,C22*C3*C5,B22*B3*B5)</f>
        <v>90</v>
      </c>
      <c r="H27" t="s">
        <v>1</v>
      </c>
      <c r="I27">
        <f>IF(OR(I3*I18=1,J3*J18=1,K3*K18=1,L3*L18=1,M3*M18=1),1,0)</f>
        <v>1</v>
      </c>
      <c r="J27">
        <f>SUMPRODUCT(I3:W3,$B$19:$P$19)</f>
        <v>4</v>
      </c>
      <c r="K27">
        <f>SUMPRODUCT(I3:M3,I20:M20,I5:M5)</f>
        <v>100</v>
      </c>
      <c r="L27">
        <f>SUMPRODUCT(I3:M3,I21:M21,SQRT(I5:M5))</f>
        <v>13.779271744364845</v>
      </c>
      <c r="M27">
        <f>MAX(M22*M3*M5,L22*L3*L5,K22*K3*K5,J22*J3*J5,I22*I3*I5)</f>
        <v>91</v>
      </c>
      <c r="P27" t="s">
        <v>8</v>
      </c>
      <c r="Q27" t="s">
        <v>9</v>
      </c>
      <c r="R27" t="s">
        <v>10</v>
      </c>
      <c r="S27" t="s">
        <v>11</v>
      </c>
      <c r="T27" t="s">
        <v>12</v>
      </c>
    </row>
    <row r="28" spans="1:20">
      <c r="A28" t="s">
        <v>2</v>
      </c>
      <c r="B28">
        <f>IF(OR(B4*B18=1,C4*C18=1,D4*D18=1,E4*E18=1,F4*F18=1),1,0)</f>
        <v>1</v>
      </c>
      <c r="C28">
        <f>SUMPRODUCT(B4:P4,$B$19:$P$19)</f>
        <v>4</v>
      </c>
      <c r="D28">
        <f>SUMPRODUCT(B4:F4,B20:F20,B5:F5)</f>
        <v>100</v>
      </c>
      <c r="E28">
        <f>SUMPRODUCT(B4:F4,B21:F21,SQRT(B5:F5))</f>
        <v>13.779271744364845</v>
      </c>
      <c r="F28">
        <f>MAX(F22*F4*F5,E22*E4*E5,D22*D4*D5,C22*C4*C5,B22*B4*B5)</f>
        <v>90</v>
      </c>
      <c r="H28" t="s">
        <v>2</v>
      </c>
      <c r="I28">
        <f>IF(OR(I4*I18=1,J4*J18=1,K4*K18=1,L4*L18=1,M4*M18=1),1,0)</f>
        <v>1</v>
      </c>
      <c r="J28">
        <f>SUMPRODUCT(I4:W4,$B$19:$P$19)</f>
        <v>4</v>
      </c>
      <c r="K28">
        <f>SUMPRODUCT(I4:M4,I20:M20,I5:M5)</f>
        <v>100</v>
      </c>
      <c r="L28">
        <f>SUMPRODUCT(I4:M4,I21:M21,SQRT(I5:M5))</f>
        <v>13.779271744364845</v>
      </c>
      <c r="M28">
        <f>MAX(M22*M4*M5,L22*L4*L5,K22*K4*K5,J22*J4*J5,I22*I4*I5)</f>
        <v>91</v>
      </c>
      <c r="O28" t="s">
        <v>0</v>
      </c>
      <c r="P28">
        <f>IF(OR(P2*P20=1,Q2*Q20=1,R2*R20=1,S2*S20=1,T2*T20=1),1,0)</f>
        <v>1</v>
      </c>
      <c r="Q28">
        <f>SUMPRODUCT(P2:AD2,$B$21:$P$21)</f>
        <v>0</v>
      </c>
      <c r="R28">
        <f>SUMPRODUCT(P2:T2,P22:T22,P7:T7)</f>
        <v>10</v>
      </c>
      <c r="S28">
        <f>(SUMPRODUCT(P2:T2,P23:T23,SQRT(P7:T7)))</f>
        <v>0</v>
      </c>
      <c r="T28">
        <f>MAX(T24*T2*T7,S24*S2*S7,R24*R2*R7,Q24*Q2*Q7,P24*P2*P7)</f>
        <v>0</v>
      </c>
    </row>
    <row r="29" spans="1:20">
      <c r="A29" t="s">
        <v>17</v>
      </c>
      <c r="B29">
        <f>SUM(B26:B28)</f>
        <v>3</v>
      </c>
      <c r="C29" s="1">
        <f>SUM(C26:C28)</f>
        <v>12</v>
      </c>
      <c r="D29">
        <f>SUM(D26:D28)</f>
        <v>300</v>
      </c>
      <c r="E29">
        <f>SUM(E26:E28)</f>
        <v>41.337815233094531</v>
      </c>
      <c r="F29">
        <f>SUM(F26:F28)</f>
        <v>270</v>
      </c>
      <c r="H29" t="s">
        <v>17</v>
      </c>
      <c r="I29">
        <f>SUM(I26:I28)</f>
        <v>3</v>
      </c>
      <c r="J29" s="1">
        <f>SUM(J26:J28)</f>
        <v>11</v>
      </c>
      <c r="K29">
        <f>SUM(K26:K28)</f>
        <v>300</v>
      </c>
      <c r="L29">
        <f>SUM(L26:L28)</f>
        <v>41.337815233094531</v>
      </c>
      <c r="M29">
        <f>SUM(M26:M28)</f>
        <v>273</v>
      </c>
      <c r="O29" t="s">
        <v>1</v>
      </c>
      <c r="P29">
        <f>IF(OR(P3*P20=1,Q3*Q20=1,R3*R20=1,S3*S20=1,T3*T20=1),1,0)</f>
        <v>1</v>
      </c>
      <c r="Q29">
        <f>SUMPRODUCT(P3:AD3,$B$21:$P$21)</f>
        <v>2</v>
      </c>
      <c r="R29">
        <f>SUMPRODUCT(P3:T3,P22:T22,P7:T7)</f>
        <v>100</v>
      </c>
      <c r="S29">
        <f>SUMPRODUCT(P3:T3,P23:T23,SQRT(P7:T7))</f>
        <v>13.779271744364845</v>
      </c>
      <c r="T29">
        <f>MAX(T24*T3*T7,S24*S3*S7,R24*R3*R7,Q24*Q3*Q7,P24*P3*P7)</f>
        <v>99</v>
      </c>
    </row>
    <row r="30" spans="1:20">
      <c r="O30" t="s">
        <v>2</v>
      </c>
      <c r="P30">
        <f>IF(OR(P4*P20=1,Q4*Q20=1,R4*R20=1,S4*S20=1,T4*T20=1),1,0)</f>
        <v>1</v>
      </c>
      <c r="Q30">
        <f>SUMPRODUCT(P4:AD4,$B$21:$P$21)</f>
        <v>2</v>
      </c>
      <c r="R30">
        <f>SUMPRODUCT(P4:T4,P22:T22,P7:T7)</f>
        <v>100</v>
      </c>
      <c r="S30">
        <f>SUMPRODUCT(P4:T4,P23:T23,SQRT(P7:T7))</f>
        <v>13.779271744364845</v>
      </c>
      <c r="T30">
        <f>MAX(T24*T4*T7,S24*S4*S7,R24*R4*R7,Q24*Q4*Q7,P24*P4*P7)</f>
        <v>99</v>
      </c>
    </row>
    <row r="31" spans="1:20">
      <c r="O31" t="s">
        <v>82</v>
      </c>
      <c r="P31">
        <f>IF(OR(P5*P20=1,Q5*Q20=1,R5*R20=1,S5*S20=1,T5*T20=1),1,0)</f>
        <v>1</v>
      </c>
      <c r="Q31">
        <f>SUMPRODUCT(P5:AD5,$B$21:$P$21)</f>
        <v>2</v>
      </c>
      <c r="R31">
        <f>SUMPRODUCT(P5:T5,P22:T22,P7:T7)</f>
        <v>100</v>
      </c>
      <c r="S31">
        <f>SUMPRODUCT(P5:T5,P23:T23,SQRT(P7:T7))</f>
        <v>13.779271744364845</v>
      </c>
      <c r="T31">
        <f>MAX(T24*T5*T7,S24*S5*S7,R24*R5*R7,Q24*Q5*Q7,P24*P5*P7)</f>
        <v>99</v>
      </c>
    </row>
    <row r="32" spans="1:20">
      <c r="O32" t="s">
        <v>83</v>
      </c>
      <c r="P32">
        <f>IF(OR(P6*P20=1,Q6*Q20=1,R6*R20=1,S6*S20=1,T6*T20=1),1,0)</f>
        <v>1</v>
      </c>
      <c r="Q32">
        <f>SUMPRODUCT(P6:AD6,$B$21:$P$21)</f>
        <v>2</v>
      </c>
      <c r="R32">
        <f>SUMPRODUCT(P6:T6,P22:T22,P7:T7)</f>
        <v>100</v>
      </c>
      <c r="S32">
        <f>SUMPRODUCT(P6:T6,P23:T23,SQRT(P7:T7))</f>
        <v>13.779271744364845</v>
      </c>
      <c r="T32">
        <f>MAX(T24*T6*T7,S24*S6*S7,R24*R6*R7,Q24*Q6*Q7,P24*P6*P7)</f>
        <v>99</v>
      </c>
    </row>
    <row r="33" spans="15:20">
      <c r="O33" t="s">
        <v>17</v>
      </c>
      <c r="P33">
        <f>SUM(P28:P32)</f>
        <v>5</v>
      </c>
      <c r="Q33" s="1">
        <f>SUM(Q28:Q32)</f>
        <v>8</v>
      </c>
      <c r="R33">
        <f>SUM(R28:R32)</f>
        <v>410</v>
      </c>
      <c r="S33">
        <f>SUM(S28:S32)</f>
        <v>55.11708697745938</v>
      </c>
      <c r="T33">
        <f>SUM(T28:T32)</f>
        <v>396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Linearity Report 1</vt:lpstr>
      <vt:lpstr>Answer Report 1</vt:lpstr>
      <vt:lpstr>גיליון1</vt:lpstr>
      <vt:lpstr>גיליון1 (2)</vt:lpstr>
      <vt:lpstr>גיליון1 (3)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Rosenfeld</dc:creator>
  <cp:lastModifiedBy>Elad</cp:lastModifiedBy>
  <dcterms:created xsi:type="dcterms:W3CDTF">2020-06-05T07:56:15Z</dcterms:created>
  <dcterms:modified xsi:type="dcterms:W3CDTF">2020-06-25T22:15:08Z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ec3fabf9-d054-42e4-bc1a-3a86694f2571</vt:lpwstr>
  </property>
</Properties>
</file>